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pivotTables/pivotTable1.xml" ContentType="application/vnd.openxmlformats-officedocument.spreadsheetml.pivot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U:\PROJET PERCAGE\Relevé de production déployés versions\"/>
    </mc:Choice>
  </mc:AlternateContent>
  <bookViews>
    <workbookView xWindow="0" yWindow="0" windowWidth="19200" windowHeight="10800" tabRatio="639" firstSheet="5" activeTab="6"/>
  </bookViews>
  <sheets>
    <sheet name="DW-001" sheetId="53" r:id="rId1"/>
    <sheet name="DW-002" sheetId="70" r:id="rId2"/>
    <sheet name="DW-003" sheetId="71" r:id="rId3"/>
    <sheet name="DW-004" sheetId="72" r:id="rId4"/>
    <sheet name="TCD1" sheetId="67" state="hidden" r:id="rId5"/>
    <sheet name="TM matin (2)" sheetId="51" r:id="rId6"/>
    <sheet name="Percage" sheetId="57" r:id="rId7"/>
    <sheet name="Lamage" sheetId="59" r:id="rId8"/>
    <sheet name="Metrage" sheetId="85" r:id="rId9"/>
    <sheet name="Tbl" sheetId="84" state="hidden" r:id="rId10"/>
    <sheet name="Graphs" sheetId="86" r:id="rId11"/>
    <sheet name="Chgts" sheetId="78" r:id="rId12"/>
    <sheet name="DéfautsOutils" sheetId="77" r:id="rId13"/>
    <sheet name="Feuil1" sheetId="52" state="hidden" r:id="rId14"/>
    <sheet name="TCD2" sheetId="69" state="hidden" r:id="rId15"/>
    <sheet name="Feuil7" sheetId="74" state="hidden" r:id="rId16"/>
    <sheet name="Feuil5" sheetId="68" state="hidden" r:id="rId17"/>
  </sheets>
  <functionGroups builtInGroupCount="18"/>
  <externalReferences>
    <externalReference r:id="rId18"/>
    <externalReference r:id="rId19"/>
  </externalReferences>
  <definedNames>
    <definedName name="_xlnm._FilterDatabase" localSheetId="5" hidden="1">'TM matin (2)'!$A$1:$O$273</definedName>
    <definedName name="HAUTEUR15" comment="HAUTEUR15" localSheetId="7">Lamage!$A$58</definedName>
    <definedName name="HAUTEUR15" comment="HAUTEUR15" localSheetId="6">Percage!$A$58</definedName>
    <definedName name="HAUTEUR15" comment="HAUTEUR15">Feuil1!$A$19</definedName>
    <definedName name="YDR014" localSheetId="0">Tableau1[#All]</definedName>
    <definedName name="YDR014" localSheetId="1">Tableau27[#All]</definedName>
    <definedName name="YDR014" localSheetId="2">Tableau53[#All]</definedName>
    <definedName name="YDR014" localSheetId="3">Tableau79[#All]</definedName>
    <definedName name="YDR015" localSheetId="0">Tableau2[#All]</definedName>
    <definedName name="YDR015" localSheetId="1">Tableau28[#All]</definedName>
    <definedName name="YDR015" localSheetId="2">Tableau54[#All]</definedName>
    <definedName name="YDR015" localSheetId="3">Tableau80[#All]</definedName>
    <definedName name="YDR078" localSheetId="0">Tableau3[#All]</definedName>
    <definedName name="YDR078" localSheetId="1">Tableau29[#All]</definedName>
    <definedName name="YDR078" localSheetId="2">Tableau55[#All]</definedName>
    <definedName name="YDR078" localSheetId="3">Tableau81[#All]</definedName>
    <definedName name="YDR079" localSheetId="0">Tableau4[#All]</definedName>
    <definedName name="YDR079" localSheetId="1">Tableau30[#All]</definedName>
    <definedName name="YDR079" localSheetId="2">Tableau56[#All]</definedName>
    <definedName name="YDR079" localSheetId="3">Tableau82[#All]</definedName>
    <definedName name="YDR086" localSheetId="0">Tableau5[#All]</definedName>
    <definedName name="YDR086" localSheetId="1">Tableau31[#All]</definedName>
    <definedName name="YDR086" localSheetId="2">Tableau57[#All]</definedName>
    <definedName name="YDR086" localSheetId="3">Tableau83[#All]</definedName>
    <definedName name="YDR098" localSheetId="0">Tableau6[#All]</definedName>
    <definedName name="YDR098" localSheetId="1">Tableau32[#All]</definedName>
    <definedName name="YDR098" localSheetId="2">Tableau58[#All]</definedName>
    <definedName name="YDR098" localSheetId="3">Tableau84[#All]</definedName>
    <definedName name="YDR099" localSheetId="0">Tableau7[#All]</definedName>
    <definedName name="YDR099" localSheetId="1">Tableau33[#All]</definedName>
    <definedName name="YDR099" localSheetId="2">Tableau59[#All]</definedName>
    <definedName name="YDR099" localSheetId="3">Tableau85[#All]</definedName>
    <definedName name="YDR104" localSheetId="0">Tableau8[#All]</definedName>
    <definedName name="YDR104" localSheetId="1">Tableau34[#All]</definedName>
    <definedName name="YDR104" localSheetId="2">Tableau60[#All]</definedName>
    <definedName name="YDR104" localSheetId="3">Tableau86[#All]</definedName>
    <definedName name="YDR142" localSheetId="0">Tableau9[#All]</definedName>
    <definedName name="YDR142" localSheetId="1">Tableau35[#All]</definedName>
    <definedName name="YDR142" localSheetId="2">Tableau61[#All]</definedName>
    <definedName name="YDR142" localSheetId="3">Tableau87[#All]</definedName>
    <definedName name="YDR143" localSheetId="0">Tableau10[#All]</definedName>
    <definedName name="YDR143" localSheetId="1">Tableau36[#All]</definedName>
    <definedName name="YDR143" localSheetId="2">Tableau62[#All]</definedName>
    <definedName name="YDR143" localSheetId="3">Tableau88[#All]</definedName>
    <definedName name="YDR144" localSheetId="0">Tableau11[#All]</definedName>
    <definedName name="YDR144" localSheetId="1">Tableau37[#All]</definedName>
    <definedName name="YDR144" localSheetId="2">Tableau63[#All]</definedName>
    <definedName name="YDR144" localSheetId="3">Tableau89[#All]</definedName>
    <definedName name="YDR145" localSheetId="0">Tableau12[#All]</definedName>
    <definedName name="YDR145" localSheetId="1">Tableau38[#All]</definedName>
    <definedName name="YDR145" localSheetId="2">Tableau64[#All]</definedName>
    <definedName name="YDR145" localSheetId="3">Tableau90[#All]</definedName>
    <definedName name="YDR146" localSheetId="0">Tableau13[#All]</definedName>
    <definedName name="YDR146" localSheetId="1">Tableau39[#All]</definedName>
    <definedName name="YDR146" localSheetId="2">Tableau65[#All]</definedName>
    <definedName name="YDR146" localSheetId="3">Tableau91[#All]</definedName>
    <definedName name="YDR147" localSheetId="0">Tableau14[#All]</definedName>
    <definedName name="YDR147" localSheetId="1">Tableau40[#All]</definedName>
    <definedName name="YDR147" localSheetId="2">Tableau66[#All]</definedName>
    <definedName name="YDR147" localSheetId="3">Tableau92[#All]</definedName>
    <definedName name="YDR148" localSheetId="0">Tableau15[#All]</definedName>
    <definedName name="YDR148" localSheetId="1">Tableau41[#All]</definedName>
    <definedName name="YDR148" localSheetId="2">Tableau67[#All]</definedName>
    <definedName name="YDR148" localSheetId="3">Tableau93[#All]</definedName>
    <definedName name="YDR153" localSheetId="0">Tableau16[#All]</definedName>
    <definedName name="YDR153" localSheetId="1">Tableau42[#All]</definedName>
    <definedName name="YDR153" localSheetId="2">Tableau68[#All]</definedName>
    <definedName name="YDR153" localSheetId="3">Tableau94[#All]</definedName>
    <definedName name="YDR172" localSheetId="0">Tableau17[#All]</definedName>
    <definedName name="YDR172" localSheetId="1">Tableau43[#All]</definedName>
    <definedName name="YDR172" localSheetId="2">Tableau69[#All]</definedName>
    <definedName name="YDR172" localSheetId="3">Tableau95[#All]</definedName>
    <definedName name="YDR173" localSheetId="0">Tableau18[#All]</definedName>
    <definedName name="YDR173" localSheetId="1">Tableau44[#All]</definedName>
    <definedName name="YDR173" localSheetId="2">Tableau70[#All]</definedName>
    <definedName name="YDR173" localSheetId="3">Tableau96[#All]</definedName>
    <definedName name="YDR174" localSheetId="0">Tableau19[#All]</definedName>
    <definedName name="YDR174" localSheetId="1">Tableau45[#All]</definedName>
    <definedName name="YDR174" localSheetId="2">Tableau71[#All]</definedName>
    <definedName name="YDR174" localSheetId="3">Tableau97[#All]</definedName>
    <definedName name="YDR175" localSheetId="0">Tableau20[#All]</definedName>
    <definedName name="YDR175" localSheetId="1">Tableau46[#All]</definedName>
    <definedName name="YDR175" localSheetId="2">Tableau72[#All]</definedName>
    <definedName name="YDR175" localSheetId="3">Tableau98[#All]</definedName>
    <definedName name="YDR214" localSheetId="0">Tableau21[#All]</definedName>
    <definedName name="YDR214" localSheetId="1">Tableau47[#All]</definedName>
    <definedName name="YDR214" localSheetId="2">Tableau73[#All]</definedName>
    <definedName name="YDR214" localSheetId="3">Tableau99[#All]</definedName>
    <definedName name="YDR242" localSheetId="0">Tableau22[#All]</definedName>
    <definedName name="YDR242" localSheetId="1">Tableau48[#All]</definedName>
    <definedName name="YDR242" localSheetId="2">Tableau74[#All]</definedName>
    <definedName name="YDR242" localSheetId="3">Tableau100[#All]</definedName>
    <definedName name="YTA029" localSheetId="0">Tableau23[#All]</definedName>
    <definedName name="YTA029" localSheetId="1">Tableau49[#All]</definedName>
    <definedName name="YTA029" localSheetId="2">Tableau75[#All]</definedName>
    <definedName name="YTA029" localSheetId="3">Tableau101[#All]</definedName>
    <definedName name="YTA030" localSheetId="0">Tableau24[#All]</definedName>
    <definedName name="YTA030" localSheetId="1">Tableau50[#All]</definedName>
    <definedName name="YTA030" localSheetId="2">Tableau76[#All]</definedName>
    <definedName name="YTA030" localSheetId="3">Tableau102[#All]</definedName>
    <definedName name="YTA031" localSheetId="0">Tableau25[#All]</definedName>
    <definedName name="YTA031" localSheetId="1">Tableau51[#All]</definedName>
    <definedName name="YTA031" localSheetId="2">Tableau77[#All]</definedName>
    <definedName name="YTA031" localSheetId="3">Tableau103[#All]</definedName>
    <definedName name="YTA032" localSheetId="0">Tableau26[#All]</definedName>
    <definedName name="YTA032" localSheetId="1">Tableau52[#All]</definedName>
    <definedName name="YTA032" localSheetId="2">Tableau78[#All]</definedName>
    <definedName name="YTA032" localSheetId="3">Tableau104[#All]</definedName>
    <definedName name="_xlnm.Print_Area" localSheetId="5">'TM matin (2)'!$A$1:$O$4</definedName>
  </definedNames>
  <calcPr calcId="162913"/>
  <pivotCaches>
    <pivotCache cacheId="0" r:id="rId20"/>
    <pivotCache cacheId="1" r:id="rId21"/>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3" i="57" l="1"/>
  <c r="S4" i="59" l="1"/>
  <c r="R4" i="59"/>
  <c r="R24" i="59" s="1"/>
  <c r="Q4" i="59"/>
  <c r="P4" i="59"/>
  <c r="O4" i="59"/>
  <c r="N4" i="59"/>
  <c r="N24" i="59" s="1"/>
  <c r="M4" i="59"/>
  <c r="L4" i="59"/>
  <c r="K4" i="59"/>
  <c r="J4" i="59"/>
  <c r="J24" i="59" s="1"/>
  <c r="I4" i="59"/>
  <c r="H4" i="59"/>
  <c r="G4" i="59"/>
  <c r="F4" i="59"/>
  <c r="F24" i="59" s="1"/>
  <c r="E4" i="59"/>
  <c r="D4" i="59"/>
  <c r="C4" i="59"/>
  <c r="B4" i="59"/>
  <c r="B24" i="59" s="1"/>
  <c r="S8" i="59"/>
  <c r="Q8" i="59"/>
  <c r="O8" i="59"/>
  <c r="M8" i="59"/>
  <c r="K8" i="59"/>
  <c r="I8" i="59"/>
  <c r="G8" i="59"/>
  <c r="E8" i="59"/>
  <c r="C8" i="59"/>
  <c r="S11" i="59"/>
  <c r="Q11" i="59"/>
  <c r="O11" i="59"/>
  <c r="M11" i="59"/>
  <c r="K11" i="59"/>
  <c r="I11" i="59"/>
  <c r="G11" i="59"/>
  <c r="E11" i="59"/>
  <c r="C11" i="59"/>
  <c r="S15" i="59"/>
  <c r="Q15" i="59"/>
  <c r="O15" i="59"/>
  <c r="M15" i="59"/>
  <c r="K15" i="59"/>
  <c r="I15" i="59"/>
  <c r="G15" i="59"/>
  <c r="E15" i="59"/>
  <c r="C15" i="59"/>
  <c r="S18" i="59"/>
  <c r="Q18" i="59"/>
  <c r="O18" i="59"/>
  <c r="M18" i="59"/>
  <c r="K18" i="59"/>
  <c r="I18" i="59"/>
  <c r="G18" i="59"/>
  <c r="E18" i="59"/>
  <c r="C18" i="59"/>
  <c r="S21" i="59"/>
  <c r="Q21" i="59"/>
  <c r="O21" i="59"/>
  <c r="M21" i="59"/>
  <c r="K21" i="59"/>
  <c r="I21" i="59"/>
  <c r="G21" i="59"/>
  <c r="E21" i="59"/>
  <c r="C21" i="59"/>
  <c r="S24" i="59"/>
  <c r="Q24" i="59"/>
  <c r="P24" i="59"/>
  <c r="O24" i="59"/>
  <c r="M24" i="59"/>
  <c r="L24" i="59"/>
  <c r="K24" i="59"/>
  <c r="I24" i="59"/>
  <c r="H24" i="59"/>
  <c r="G24" i="59"/>
  <c r="E24" i="59"/>
  <c r="D24" i="59"/>
  <c r="C24" i="59"/>
  <c r="S27" i="59"/>
  <c r="Q27" i="59"/>
  <c r="O27" i="59"/>
  <c r="M27" i="59"/>
  <c r="K27" i="59"/>
  <c r="I27" i="59"/>
  <c r="G27" i="59"/>
  <c r="E27" i="59"/>
  <c r="C27" i="59"/>
  <c r="S30" i="59"/>
  <c r="Q30" i="59"/>
  <c r="P30" i="59"/>
  <c r="O30" i="59"/>
  <c r="M30" i="59"/>
  <c r="L30" i="59"/>
  <c r="K30" i="59"/>
  <c r="I30" i="59"/>
  <c r="H30" i="59"/>
  <c r="G30" i="59"/>
  <c r="E30" i="59"/>
  <c r="D30" i="59"/>
  <c r="C30" i="59"/>
  <c r="S33" i="59"/>
  <c r="Q33" i="59"/>
  <c r="O33" i="59"/>
  <c r="M33" i="59"/>
  <c r="K33" i="59"/>
  <c r="I33" i="59"/>
  <c r="G33" i="59"/>
  <c r="E33" i="59"/>
  <c r="C33" i="59"/>
  <c r="S36" i="59"/>
  <c r="R36" i="59"/>
  <c r="Q36" i="59"/>
  <c r="P36" i="59"/>
  <c r="O36" i="59"/>
  <c r="N36" i="59"/>
  <c r="M36" i="59"/>
  <c r="L36" i="59"/>
  <c r="K36" i="59"/>
  <c r="J36" i="59"/>
  <c r="I36" i="59"/>
  <c r="H36" i="59"/>
  <c r="G36" i="59"/>
  <c r="F36" i="59"/>
  <c r="E36" i="59"/>
  <c r="D36" i="59"/>
  <c r="C36" i="59"/>
  <c r="B36" i="59"/>
  <c r="S39" i="59"/>
  <c r="Q39" i="59"/>
  <c r="O39" i="59"/>
  <c r="M39" i="59"/>
  <c r="K39" i="59"/>
  <c r="I39" i="59"/>
  <c r="G39" i="59"/>
  <c r="E39" i="59"/>
  <c r="C39" i="59"/>
  <c r="S42" i="59"/>
  <c r="R42" i="59"/>
  <c r="Q42" i="59"/>
  <c r="P42" i="59"/>
  <c r="O42" i="59"/>
  <c r="N42" i="59"/>
  <c r="M42" i="59"/>
  <c r="L42" i="59"/>
  <c r="K42" i="59"/>
  <c r="J42" i="59"/>
  <c r="I42" i="59"/>
  <c r="H42" i="59"/>
  <c r="G42" i="59"/>
  <c r="F42" i="59"/>
  <c r="E42" i="59"/>
  <c r="D42" i="59"/>
  <c r="C42" i="59"/>
  <c r="B42" i="59"/>
  <c r="S45" i="59"/>
  <c r="Q45" i="59"/>
  <c r="O45" i="59"/>
  <c r="M45" i="59"/>
  <c r="K45" i="59"/>
  <c r="I45" i="59"/>
  <c r="G45" i="59"/>
  <c r="E45" i="59"/>
  <c r="C45" i="59"/>
  <c r="S48" i="59"/>
  <c r="Q48" i="59"/>
  <c r="P48" i="59"/>
  <c r="O48" i="59"/>
  <c r="M48" i="59"/>
  <c r="L48" i="59"/>
  <c r="K48" i="59"/>
  <c r="I48" i="59"/>
  <c r="H48" i="59"/>
  <c r="G48" i="59"/>
  <c r="E48" i="59"/>
  <c r="D48" i="59"/>
  <c r="C48" i="59"/>
  <c r="S51" i="59"/>
  <c r="R51" i="59"/>
  <c r="Q51" i="59"/>
  <c r="P51" i="59"/>
  <c r="O51" i="59"/>
  <c r="N51" i="59"/>
  <c r="M51" i="59"/>
  <c r="L51" i="59"/>
  <c r="K51" i="59"/>
  <c r="J51" i="59"/>
  <c r="I51" i="59"/>
  <c r="H51" i="59"/>
  <c r="G51" i="59"/>
  <c r="F51" i="59"/>
  <c r="E51" i="59"/>
  <c r="D51" i="59"/>
  <c r="C51" i="59"/>
  <c r="B51" i="59"/>
  <c r="S54" i="59"/>
  <c r="R54" i="59"/>
  <c r="Q54" i="59"/>
  <c r="P54" i="59"/>
  <c r="O54" i="59"/>
  <c r="N54" i="59"/>
  <c r="M54" i="59"/>
  <c r="L54" i="59"/>
  <c r="K54" i="59"/>
  <c r="J54" i="59"/>
  <c r="I54" i="59"/>
  <c r="H54" i="59"/>
  <c r="G54" i="59"/>
  <c r="F54" i="59"/>
  <c r="E54" i="59"/>
  <c r="D54" i="59"/>
  <c r="C54" i="59"/>
  <c r="B54" i="59"/>
  <c r="S53" i="59"/>
  <c r="R53" i="59"/>
  <c r="Q53" i="59"/>
  <c r="P53" i="59"/>
  <c r="O53" i="59"/>
  <c r="N53" i="59"/>
  <c r="M53" i="59"/>
  <c r="L53" i="59"/>
  <c r="K53" i="59"/>
  <c r="J53" i="59"/>
  <c r="I53" i="59"/>
  <c r="H53" i="59"/>
  <c r="G53" i="59"/>
  <c r="F53" i="59"/>
  <c r="E53" i="59"/>
  <c r="D53" i="59"/>
  <c r="C53" i="59"/>
  <c r="B53" i="59"/>
  <c r="J54" i="57"/>
  <c r="I54" i="57"/>
  <c r="H54" i="57"/>
  <c r="G54" i="57"/>
  <c r="F54" i="57"/>
  <c r="E54" i="57"/>
  <c r="D54" i="57"/>
  <c r="C54" i="57"/>
  <c r="B54" i="57"/>
  <c r="B38" i="57"/>
  <c r="C38" i="57"/>
  <c r="D38" i="57"/>
  <c r="E38" i="57"/>
  <c r="F38" i="57"/>
  <c r="G38" i="57"/>
  <c r="H38" i="57"/>
  <c r="I38" i="57"/>
  <c r="J38" i="57"/>
  <c r="J53" i="57"/>
  <c r="I53" i="57"/>
  <c r="H53" i="57"/>
  <c r="G53" i="57"/>
  <c r="F53" i="57"/>
  <c r="E53" i="57"/>
  <c r="D53" i="57"/>
  <c r="C53" i="57"/>
  <c r="B53" i="57"/>
  <c r="J51" i="57"/>
  <c r="I51" i="57"/>
  <c r="H51" i="57"/>
  <c r="G51" i="57"/>
  <c r="F51" i="57"/>
  <c r="E51" i="57"/>
  <c r="D51" i="57"/>
  <c r="C51" i="57"/>
  <c r="B51" i="57"/>
  <c r="J48" i="57"/>
  <c r="I48" i="57"/>
  <c r="H48" i="57"/>
  <c r="G48" i="57"/>
  <c r="F48" i="57"/>
  <c r="E48" i="57"/>
  <c r="D48" i="57"/>
  <c r="C48" i="57"/>
  <c r="B48" i="57"/>
  <c r="J45" i="57"/>
  <c r="I45" i="57"/>
  <c r="H45" i="57"/>
  <c r="G45" i="57"/>
  <c r="F45" i="57"/>
  <c r="E45" i="57"/>
  <c r="D45" i="57"/>
  <c r="C45" i="57"/>
  <c r="B45" i="57"/>
  <c r="J42" i="57"/>
  <c r="I42" i="57"/>
  <c r="H42" i="57"/>
  <c r="G42" i="57"/>
  <c r="F42" i="57"/>
  <c r="E42" i="57"/>
  <c r="D42" i="57"/>
  <c r="C42" i="57"/>
  <c r="B42" i="57"/>
  <c r="J39" i="57"/>
  <c r="I39" i="57"/>
  <c r="H39" i="57"/>
  <c r="G39" i="57"/>
  <c r="F39" i="57"/>
  <c r="E39" i="57"/>
  <c r="D39" i="57"/>
  <c r="C39" i="57"/>
  <c r="B39" i="57"/>
  <c r="J36" i="57"/>
  <c r="I36" i="57"/>
  <c r="H36" i="57"/>
  <c r="G36" i="57"/>
  <c r="F36" i="57"/>
  <c r="E36" i="57"/>
  <c r="D36" i="57"/>
  <c r="C36" i="57"/>
  <c r="B36" i="57"/>
  <c r="J33" i="57"/>
  <c r="I33" i="57"/>
  <c r="H33" i="57"/>
  <c r="G33" i="57"/>
  <c r="F33" i="57"/>
  <c r="E33" i="57"/>
  <c r="D33" i="57"/>
  <c r="C33" i="57"/>
  <c r="B33" i="57"/>
  <c r="J30" i="57"/>
  <c r="I30" i="57"/>
  <c r="H30" i="57"/>
  <c r="G30" i="57"/>
  <c r="F30" i="57"/>
  <c r="E30" i="57"/>
  <c r="D30" i="57"/>
  <c r="C30" i="57"/>
  <c r="B30" i="57"/>
  <c r="J27" i="57"/>
  <c r="I27" i="57"/>
  <c r="H27" i="57"/>
  <c r="G27" i="57"/>
  <c r="F27" i="57"/>
  <c r="E27" i="57"/>
  <c r="D27" i="57"/>
  <c r="C27" i="57"/>
  <c r="B27" i="57"/>
  <c r="J24" i="57"/>
  <c r="I24" i="57"/>
  <c r="H24" i="57"/>
  <c r="G24" i="57"/>
  <c r="F24" i="57"/>
  <c r="E24" i="57"/>
  <c r="D24" i="57"/>
  <c r="C24" i="57"/>
  <c r="B24" i="57"/>
  <c r="J21" i="57"/>
  <c r="I21" i="57"/>
  <c r="H21" i="57"/>
  <c r="G21" i="57"/>
  <c r="F21" i="57"/>
  <c r="E21" i="57"/>
  <c r="D21" i="57"/>
  <c r="C21" i="57"/>
  <c r="B21" i="57"/>
  <c r="J18" i="57"/>
  <c r="I18" i="57"/>
  <c r="H18" i="57"/>
  <c r="G18" i="57"/>
  <c r="F18" i="57"/>
  <c r="E18" i="57"/>
  <c r="D18" i="57"/>
  <c r="C18" i="57"/>
  <c r="B18" i="57"/>
  <c r="J15" i="57"/>
  <c r="I15" i="57"/>
  <c r="H15" i="57"/>
  <c r="G15" i="57"/>
  <c r="F15" i="57"/>
  <c r="E15" i="57"/>
  <c r="D15" i="57"/>
  <c r="C15" i="57"/>
  <c r="B15" i="57"/>
  <c r="J11" i="57"/>
  <c r="I11" i="57"/>
  <c r="H11" i="57"/>
  <c r="G11" i="57"/>
  <c r="F11" i="57"/>
  <c r="E11" i="57"/>
  <c r="D11" i="57"/>
  <c r="C11" i="57"/>
  <c r="B11" i="57"/>
  <c r="J8" i="57"/>
  <c r="I8" i="57"/>
  <c r="H8" i="57"/>
  <c r="G8" i="57"/>
  <c r="F8" i="57"/>
  <c r="E8" i="57"/>
  <c r="D8" i="57"/>
  <c r="C8" i="57"/>
  <c r="B8" i="57"/>
  <c r="J4" i="57"/>
  <c r="I4" i="57"/>
  <c r="H4" i="57"/>
  <c r="G4" i="57"/>
  <c r="F4" i="57"/>
  <c r="E4" i="57"/>
  <c r="D4" i="57"/>
  <c r="C4" i="57"/>
  <c r="B4" i="57"/>
  <c r="J17" i="57"/>
  <c r="J14" i="57"/>
  <c r="J13" i="57"/>
  <c r="J10" i="57"/>
  <c r="J7" i="57"/>
  <c r="J6" i="57"/>
  <c r="J3" i="57"/>
  <c r="I17" i="57"/>
  <c r="I14" i="57"/>
  <c r="I13" i="57"/>
  <c r="I10" i="57"/>
  <c r="I7" i="57"/>
  <c r="I6" i="57"/>
  <c r="I3" i="57"/>
  <c r="H17" i="57"/>
  <c r="H14" i="57"/>
  <c r="H13" i="57"/>
  <c r="H10" i="57"/>
  <c r="H7" i="57"/>
  <c r="H6" i="57"/>
  <c r="H3" i="57"/>
  <c r="G20" i="57"/>
  <c r="G17" i="57"/>
  <c r="G14" i="57"/>
  <c r="G13" i="57"/>
  <c r="G10" i="57"/>
  <c r="G7" i="57"/>
  <c r="G6" i="57"/>
  <c r="G3" i="57"/>
  <c r="F17" i="57"/>
  <c r="F14" i="57"/>
  <c r="F13" i="57"/>
  <c r="F10" i="57"/>
  <c r="F7" i="57"/>
  <c r="F6" i="57"/>
  <c r="F3" i="57"/>
  <c r="E17" i="57"/>
  <c r="E14" i="57"/>
  <c r="E13" i="57"/>
  <c r="E10" i="57"/>
  <c r="E7" i="57"/>
  <c r="E6" i="57"/>
  <c r="E3" i="57"/>
  <c r="B3" i="57"/>
  <c r="C3" i="57"/>
  <c r="D3" i="57"/>
  <c r="B6" i="57"/>
  <c r="C6" i="57"/>
  <c r="D6" i="57"/>
  <c r="B7" i="57"/>
  <c r="C7" i="57"/>
  <c r="D7" i="57"/>
  <c r="B10" i="57"/>
  <c r="C10" i="57"/>
  <c r="D10" i="57"/>
  <c r="B13" i="57"/>
  <c r="C13" i="57"/>
  <c r="D13" i="57"/>
  <c r="B14" i="57"/>
  <c r="C14" i="57"/>
  <c r="D14" i="57"/>
  <c r="B17" i="57"/>
  <c r="C17" i="57"/>
  <c r="D17" i="57"/>
  <c r="B20" i="57"/>
  <c r="C20" i="57"/>
  <c r="D20" i="57"/>
  <c r="E20" i="57"/>
  <c r="F20" i="57"/>
  <c r="H20" i="57"/>
  <c r="I20" i="57"/>
  <c r="J20" i="57"/>
  <c r="B23" i="57"/>
  <c r="C23" i="57"/>
  <c r="D23" i="57"/>
  <c r="E23" i="57"/>
  <c r="F23" i="57"/>
  <c r="G23" i="57"/>
  <c r="H23" i="57"/>
  <c r="I23" i="57"/>
  <c r="J23" i="57"/>
  <c r="B26" i="57"/>
  <c r="C26" i="57"/>
  <c r="D26" i="57"/>
  <c r="E26" i="57"/>
  <c r="F26" i="57"/>
  <c r="G26" i="57"/>
  <c r="H26" i="57"/>
  <c r="I26" i="57"/>
  <c r="J26" i="57"/>
  <c r="B29" i="57"/>
  <c r="C29" i="57"/>
  <c r="D29" i="57"/>
  <c r="E29" i="57"/>
  <c r="F29" i="57"/>
  <c r="G29" i="57"/>
  <c r="H29" i="57"/>
  <c r="I29" i="57"/>
  <c r="J29" i="57"/>
  <c r="B32" i="57"/>
  <c r="C32" i="57"/>
  <c r="D32" i="57"/>
  <c r="E32" i="57"/>
  <c r="F32" i="57"/>
  <c r="G32" i="57"/>
  <c r="H32" i="57"/>
  <c r="I32" i="57"/>
  <c r="J32" i="57"/>
  <c r="B35" i="57"/>
  <c r="C35" i="57"/>
  <c r="D35" i="57"/>
  <c r="E35" i="57"/>
  <c r="F35" i="57"/>
  <c r="G35" i="57"/>
  <c r="H35" i="57"/>
  <c r="I35" i="57"/>
  <c r="J35" i="57"/>
  <c r="B41" i="57"/>
  <c r="C41" i="57"/>
  <c r="D41" i="57"/>
  <c r="E41" i="57"/>
  <c r="F41" i="57"/>
  <c r="G41" i="57"/>
  <c r="H41" i="57"/>
  <c r="I41" i="57"/>
  <c r="J41" i="57"/>
  <c r="B44" i="57"/>
  <c r="C44" i="57"/>
  <c r="D44" i="57"/>
  <c r="E44" i="57"/>
  <c r="F44" i="57"/>
  <c r="G44" i="57"/>
  <c r="H44" i="57"/>
  <c r="I44" i="57"/>
  <c r="J44" i="57"/>
  <c r="B47" i="57"/>
  <c r="C47" i="57"/>
  <c r="D47" i="57"/>
  <c r="E47" i="57"/>
  <c r="F47" i="57"/>
  <c r="G47" i="57"/>
  <c r="H47" i="57"/>
  <c r="I47" i="57"/>
  <c r="J47" i="57"/>
  <c r="B50" i="57"/>
  <c r="C50" i="57"/>
  <c r="D50" i="57"/>
  <c r="E50" i="57"/>
  <c r="F50" i="57"/>
  <c r="G50" i="57"/>
  <c r="H50" i="57"/>
  <c r="I50" i="57"/>
  <c r="J50" i="57"/>
  <c r="K62" i="59"/>
  <c r="S23" i="59"/>
  <c r="Q23" i="59"/>
  <c r="O23" i="59"/>
  <c r="M23" i="59"/>
  <c r="K23" i="59"/>
  <c r="I23" i="59"/>
  <c r="G23" i="59"/>
  <c r="E23" i="59"/>
  <c r="C23" i="59"/>
  <c r="S29" i="59"/>
  <c r="Q29" i="59"/>
  <c r="O29" i="59"/>
  <c r="M29" i="59"/>
  <c r="K29" i="59"/>
  <c r="I29" i="59"/>
  <c r="G29" i="59"/>
  <c r="E29" i="59"/>
  <c r="C29" i="59"/>
  <c r="S35" i="59"/>
  <c r="Q35" i="59"/>
  <c r="O35" i="59"/>
  <c r="M35" i="59"/>
  <c r="K35" i="59"/>
  <c r="I35" i="59"/>
  <c r="G35" i="59"/>
  <c r="E35" i="59"/>
  <c r="C35" i="59"/>
  <c r="S41" i="59"/>
  <c r="Q41" i="59"/>
  <c r="O41" i="59"/>
  <c r="M41" i="59"/>
  <c r="K41" i="59"/>
  <c r="I41" i="59"/>
  <c r="G41" i="59"/>
  <c r="E41" i="59"/>
  <c r="C41" i="59"/>
  <c r="S47" i="59"/>
  <c r="Q47" i="59"/>
  <c r="O47" i="59"/>
  <c r="M47" i="59"/>
  <c r="K47" i="59"/>
  <c r="I47" i="59"/>
  <c r="G47" i="59"/>
  <c r="E47" i="59"/>
  <c r="C47" i="59"/>
  <c r="S50" i="59"/>
  <c r="R50" i="59"/>
  <c r="Q50" i="59"/>
  <c r="P50" i="59"/>
  <c r="O50" i="59"/>
  <c r="N50" i="59"/>
  <c r="M50" i="59"/>
  <c r="L50" i="59"/>
  <c r="K50" i="59"/>
  <c r="J50" i="59"/>
  <c r="I50" i="59"/>
  <c r="H50" i="59"/>
  <c r="G50" i="59"/>
  <c r="F50" i="59"/>
  <c r="E50" i="59"/>
  <c r="D50" i="59"/>
  <c r="C50" i="59"/>
  <c r="B50" i="59"/>
  <c r="C3" i="59"/>
  <c r="S44" i="59"/>
  <c r="Q44" i="59"/>
  <c r="O44" i="59"/>
  <c r="M44" i="59"/>
  <c r="K44" i="59"/>
  <c r="I44" i="59"/>
  <c r="G44" i="59"/>
  <c r="E44" i="59"/>
  <c r="C44" i="59"/>
  <c r="S38" i="59"/>
  <c r="Q38" i="59"/>
  <c r="O38" i="59"/>
  <c r="M38" i="59"/>
  <c r="K38" i="59"/>
  <c r="I38" i="59"/>
  <c r="G38" i="59"/>
  <c r="E38" i="59"/>
  <c r="C38" i="59"/>
  <c r="S32" i="59"/>
  <c r="Q32" i="59"/>
  <c r="O32" i="59"/>
  <c r="M32" i="59"/>
  <c r="K32" i="59"/>
  <c r="I32" i="59"/>
  <c r="G32" i="59"/>
  <c r="E32" i="59"/>
  <c r="C32" i="59"/>
  <c r="S26" i="59"/>
  <c r="Q26" i="59"/>
  <c r="O26" i="59"/>
  <c r="M26" i="59"/>
  <c r="K26" i="59"/>
  <c r="I26" i="59"/>
  <c r="G26" i="59"/>
  <c r="E26" i="59"/>
  <c r="C26" i="59"/>
  <c r="S20" i="59"/>
  <c r="Q20" i="59"/>
  <c r="O20" i="59"/>
  <c r="M20" i="59"/>
  <c r="K20" i="59"/>
  <c r="I20" i="59"/>
  <c r="G20" i="59"/>
  <c r="E20" i="59"/>
  <c r="C20" i="59"/>
  <c r="S17" i="59"/>
  <c r="Q17" i="59"/>
  <c r="O17" i="59"/>
  <c r="M17" i="59"/>
  <c r="K17" i="59"/>
  <c r="I17" i="59"/>
  <c r="G17" i="59"/>
  <c r="E17" i="59"/>
  <c r="C17" i="59"/>
  <c r="S14" i="59"/>
  <c r="Q14" i="59"/>
  <c r="O14" i="59"/>
  <c r="M14" i="59"/>
  <c r="K14" i="59"/>
  <c r="I14" i="59"/>
  <c r="G14" i="59"/>
  <c r="E14" i="59"/>
  <c r="C14" i="59"/>
  <c r="Q13" i="59"/>
  <c r="O13" i="59"/>
  <c r="M13" i="59"/>
  <c r="K13" i="59"/>
  <c r="I13" i="59"/>
  <c r="G13" i="59"/>
  <c r="E13" i="59"/>
  <c r="C13" i="59"/>
  <c r="S10" i="59"/>
  <c r="Q10" i="59"/>
  <c r="O10" i="59"/>
  <c r="M10" i="59"/>
  <c r="K10" i="59"/>
  <c r="I10" i="59"/>
  <c r="G10" i="59"/>
  <c r="E10" i="59"/>
  <c r="C10" i="59"/>
  <c r="S7" i="59"/>
  <c r="Q7" i="59"/>
  <c r="O7" i="59"/>
  <c r="M7" i="59"/>
  <c r="K7" i="59"/>
  <c r="I7" i="59"/>
  <c r="G7" i="59"/>
  <c r="E7" i="59"/>
  <c r="C7" i="59"/>
  <c r="Q6" i="59"/>
  <c r="O6" i="59"/>
  <c r="M6" i="59"/>
  <c r="K6" i="59"/>
  <c r="I6" i="59"/>
  <c r="G6" i="59"/>
  <c r="E6" i="59"/>
  <c r="C6" i="59"/>
  <c r="S3" i="59"/>
  <c r="Q3" i="59"/>
  <c r="O3" i="59"/>
  <c r="M3" i="59"/>
  <c r="K3" i="59"/>
  <c r="I3" i="59"/>
  <c r="G3" i="59"/>
  <c r="E3" i="59"/>
  <c r="B30" i="59" l="1"/>
  <c r="F30" i="59"/>
  <c r="J30" i="59"/>
  <c r="N30" i="59"/>
  <c r="R30" i="59"/>
  <c r="B48" i="59"/>
  <c r="F48" i="59"/>
  <c r="J48" i="59"/>
  <c r="N48" i="59"/>
  <c r="R48" i="59"/>
  <c r="C51" i="86"/>
  <c r="C50" i="86"/>
  <c r="C49" i="86"/>
  <c r="C48" i="86"/>
  <c r="C47" i="86"/>
  <c r="C42" i="86"/>
  <c r="C43" i="86"/>
  <c r="C41" i="86"/>
  <c r="C40" i="86"/>
  <c r="C39" i="86"/>
  <c r="C37" i="86"/>
  <c r="C36" i="86"/>
  <c r="C35" i="86"/>
  <c r="C33" i="86"/>
  <c r="C32" i="86"/>
  <c r="AM13" i="84"/>
  <c r="AM12" i="84"/>
  <c r="AM11" i="84"/>
  <c r="AM10" i="84"/>
  <c r="AM8" i="84"/>
  <c r="AM9" i="84"/>
  <c r="AM7" i="84"/>
  <c r="AM6" i="84"/>
  <c r="AM5" i="84"/>
  <c r="AM4" i="84"/>
  <c r="AI12" i="84"/>
  <c r="AI11" i="84"/>
  <c r="AI10" i="84"/>
  <c r="AI9" i="84"/>
  <c r="AI8" i="84"/>
  <c r="AI7" i="84"/>
  <c r="AI6" i="84"/>
  <c r="AI5" i="84"/>
  <c r="AI4" i="84"/>
  <c r="AE6" i="84"/>
  <c r="AE5" i="84"/>
  <c r="AE4" i="84"/>
  <c r="AA4" i="84"/>
  <c r="AA5" i="84"/>
  <c r="AA6" i="84"/>
  <c r="AM3" i="84"/>
  <c r="AM14" i="84" s="1"/>
  <c r="AI3" i="84"/>
  <c r="AE3" i="84"/>
  <c r="W5" i="84"/>
  <c r="W4" i="84"/>
  <c r="S5" i="84"/>
  <c r="S4" i="84"/>
  <c r="O6" i="84"/>
  <c r="O5" i="84"/>
  <c r="O4" i="84"/>
  <c r="K8" i="84"/>
  <c r="K7" i="84"/>
  <c r="K6" i="84"/>
  <c r="K5" i="84"/>
  <c r="K4" i="84"/>
  <c r="G5" i="84"/>
  <c r="G4" i="84"/>
  <c r="C9" i="84"/>
  <c r="C8" i="84"/>
  <c r="C7" i="84"/>
  <c r="C6" i="84"/>
  <c r="C5" i="84"/>
  <c r="C4" i="84"/>
  <c r="AA3" i="84"/>
  <c r="W3" i="84"/>
  <c r="S3" i="84"/>
  <c r="S6" i="84" s="1"/>
  <c r="O3" i="84"/>
  <c r="K3" i="84"/>
  <c r="G3" i="84"/>
  <c r="AI13" i="84" l="1"/>
  <c r="AE7" i="84"/>
  <c r="AA7" i="84"/>
  <c r="W6" i="84"/>
  <c r="O7" i="84"/>
  <c r="K9" i="84"/>
  <c r="G6" i="84"/>
  <c r="Q6" i="85"/>
  <c r="Q7" i="85"/>
  <c r="Q8" i="85"/>
  <c r="Q9" i="85"/>
  <c r="Q10" i="85"/>
  <c r="Q12" i="85"/>
  <c r="Q13" i="85"/>
  <c r="Q14" i="85"/>
  <c r="Q15" i="85"/>
  <c r="Q16" i="85"/>
  <c r="Q17" i="85"/>
  <c r="Q18" i="85"/>
  <c r="Q19" i="85"/>
  <c r="Q20" i="85"/>
  <c r="Q21" i="85"/>
  <c r="Q22" i="85"/>
  <c r="Q24" i="85"/>
  <c r="Q25" i="85"/>
  <c r="Q26" i="85"/>
  <c r="Q27" i="85"/>
  <c r="Q28" i="85"/>
  <c r="Q29" i="85"/>
  <c r="Q30" i="85"/>
  <c r="Q31" i="85"/>
  <c r="C5" i="85"/>
  <c r="D5" i="85"/>
  <c r="E5" i="85"/>
  <c r="F5" i="85"/>
  <c r="G5" i="85"/>
  <c r="H5" i="85"/>
  <c r="I5" i="85"/>
  <c r="J5" i="85"/>
  <c r="K5" i="85"/>
  <c r="L5" i="85"/>
  <c r="M5" i="85"/>
  <c r="Q5" i="85" s="1"/>
  <c r="N5" i="85"/>
  <c r="O5" i="85"/>
  <c r="P5" i="85"/>
  <c r="C11" i="85"/>
  <c r="D11" i="85"/>
  <c r="E11" i="85"/>
  <c r="F11" i="85"/>
  <c r="G11" i="85"/>
  <c r="H11" i="85"/>
  <c r="I11" i="85"/>
  <c r="J11" i="85"/>
  <c r="K11" i="85"/>
  <c r="L11" i="85"/>
  <c r="M11" i="85"/>
  <c r="N11" i="85"/>
  <c r="O11" i="85"/>
  <c r="P11" i="85"/>
  <c r="C17" i="85"/>
  <c r="D17" i="85"/>
  <c r="E17" i="85"/>
  <c r="F17" i="85"/>
  <c r="G17" i="85"/>
  <c r="H17" i="85"/>
  <c r="I17" i="85"/>
  <c r="J17" i="85"/>
  <c r="K17" i="85"/>
  <c r="L17" i="85"/>
  <c r="M17" i="85"/>
  <c r="N17" i="85"/>
  <c r="O17" i="85"/>
  <c r="P17" i="85"/>
  <c r="C23" i="85"/>
  <c r="D23" i="85"/>
  <c r="E23" i="85"/>
  <c r="F23" i="85"/>
  <c r="G23" i="85"/>
  <c r="H23" i="85"/>
  <c r="I23" i="85"/>
  <c r="J23" i="85"/>
  <c r="K23" i="85"/>
  <c r="L23" i="85"/>
  <c r="M23" i="85"/>
  <c r="N23" i="85"/>
  <c r="O23" i="85"/>
  <c r="P23" i="85"/>
  <c r="C32" i="85"/>
  <c r="D32" i="85"/>
  <c r="E32" i="85"/>
  <c r="F32" i="85"/>
  <c r="G32" i="85"/>
  <c r="H32" i="85"/>
  <c r="I32" i="85"/>
  <c r="J32" i="85"/>
  <c r="K32" i="85"/>
  <c r="L32" i="85"/>
  <c r="M32" i="85"/>
  <c r="N32" i="85"/>
  <c r="O32" i="85"/>
  <c r="P32" i="85"/>
  <c r="B32" i="85"/>
  <c r="B23" i="85"/>
  <c r="B17" i="85"/>
  <c r="B11" i="85"/>
  <c r="B5" i="85"/>
  <c r="Q23" i="85" l="1"/>
  <c r="Q11" i="85"/>
  <c r="Q32" i="85"/>
  <c r="C3" i="84"/>
  <c r="C10" i="84" s="1"/>
  <c r="R55" i="59" l="1"/>
  <c r="P55" i="59"/>
  <c r="N55" i="59"/>
  <c r="L55" i="59"/>
  <c r="J55" i="59"/>
  <c r="H55" i="59"/>
  <c r="F55" i="59"/>
  <c r="D55" i="59"/>
  <c r="B55" i="59"/>
  <c r="R44" i="59"/>
  <c r="P44" i="59"/>
  <c r="N44" i="59"/>
  <c r="L44" i="59"/>
  <c r="J44" i="59"/>
  <c r="H44" i="59"/>
  <c r="F44" i="59"/>
  <c r="D44" i="59"/>
  <c r="B44" i="59"/>
  <c r="R38" i="59"/>
  <c r="P38" i="59"/>
  <c r="N38" i="59"/>
  <c r="L38" i="59"/>
  <c r="J38" i="59"/>
  <c r="H38" i="59"/>
  <c r="F38" i="59"/>
  <c r="D38" i="59"/>
  <c r="B38" i="59"/>
  <c r="R32" i="59"/>
  <c r="P32" i="59"/>
  <c r="N32" i="59"/>
  <c r="L32" i="59"/>
  <c r="J32" i="59"/>
  <c r="H32" i="59"/>
  <c r="F32" i="59"/>
  <c r="D32" i="59"/>
  <c r="B32" i="59"/>
  <c r="R26" i="59"/>
  <c r="P26" i="59"/>
  <c r="N26" i="59"/>
  <c r="L26" i="59"/>
  <c r="J26" i="59"/>
  <c r="H26" i="59"/>
  <c r="F26" i="59"/>
  <c r="D26" i="59"/>
  <c r="B26" i="59"/>
  <c r="R20" i="59"/>
  <c r="P20" i="59"/>
  <c r="N20" i="59"/>
  <c r="L20" i="59"/>
  <c r="J20" i="59"/>
  <c r="H20" i="59"/>
  <c r="F20" i="59"/>
  <c r="D20" i="59"/>
  <c r="B20" i="59"/>
  <c r="R17" i="59"/>
  <c r="P17" i="59"/>
  <c r="N17" i="59"/>
  <c r="L17" i="59"/>
  <c r="J17" i="59"/>
  <c r="H17" i="59"/>
  <c r="F17" i="59"/>
  <c r="D17" i="59"/>
  <c r="B17" i="59"/>
  <c r="R14" i="59"/>
  <c r="P14" i="59"/>
  <c r="N14" i="59"/>
  <c r="L14" i="59"/>
  <c r="J14" i="59"/>
  <c r="H14" i="59"/>
  <c r="F14" i="59"/>
  <c r="D14" i="59"/>
  <c r="B14" i="59"/>
  <c r="S13" i="59"/>
  <c r="R13" i="59"/>
  <c r="P13" i="59"/>
  <c r="N13" i="59"/>
  <c r="L13" i="59"/>
  <c r="J13" i="59"/>
  <c r="H13" i="59"/>
  <c r="F13" i="59"/>
  <c r="D13" i="59"/>
  <c r="B13" i="59"/>
  <c r="R10" i="59"/>
  <c r="P10" i="59"/>
  <c r="N10" i="59"/>
  <c r="L10" i="59"/>
  <c r="J10" i="59"/>
  <c r="H10" i="59"/>
  <c r="F10" i="59"/>
  <c r="D10" i="59"/>
  <c r="B10" i="59"/>
  <c r="R7" i="59"/>
  <c r="P7" i="59"/>
  <c r="N7" i="59"/>
  <c r="L7" i="59"/>
  <c r="J7" i="59"/>
  <c r="H7" i="59"/>
  <c r="F7" i="59"/>
  <c r="D7" i="59"/>
  <c r="B7" i="59"/>
  <c r="S6" i="59"/>
  <c r="R6" i="59"/>
  <c r="P6" i="59"/>
  <c r="N6" i="59"/>
  <c r="L6" i="59"/>
  <c r="J6" i="59"/>
  <c r="H6" i="59"/>
  <c r="F6" i="59"/>
  <c r="D6" i="59"/>
  <c r="B6" i="59"/>
  <c r="R3" i="59"/>
  <c r="P3" i="59"/>
  <c r="N3" i="59"/>
  <c r="L3" i="59"/>
  <c r="J3" i="59"/>
  <c r="H3" i="59"/>
  <c r="F3" i="59"/>
  <c r="D3" i="59"/>
  <c r="B3" i="59"/>
  <c r="L11" i="59" l="1"/>
  <c r="L18" i="59"/>
  <c r="L8" i="59"/>
  <c r="L15" i="59"/>
  <c r="L21" i="59"/>
  <c r="L27" i="59"/>
  <c r="L33" i="59"/>
  <c r="L39" i="59"/>
  <c r="L45" i="59"/>
  <c r="B8" i="59"/>
  <c r="B15" i="59"/>
  <c r="B21" i="59"/>
  <c r="B27" i="59"/>
  <c r="B33" i="59"/>
  <c r="B39" i="59"/>
  <c r="B45" i="59"/>
  <c r="B11" i="59"/>
  <c r="B18" i="59"/>
  <c r="J8" i="59"/>
  <c r="J15" i="59"/>
  <c r="J21" i="59"/>
  <c r="J27" i="59"/>
  <c r="J33" i="59"/>
  <c r="J39" i="59"/>
  <c r="J45" i="59"/>
  <c r="J11" i="59"/>
  <c r="J18" i="59"/>
  <c r="R8" i="59"/>
  <c r="R15" i="59"/>
  <c r="R21" i="59"/>
  <c r="R27" i="59"/>
  <c r="R33" i="59"/>
  <c r="R39" i="59"/>
  <c r="R45" i="59"/>
  <c r="R11" i="59"/>
  <c r="R18" i="59"/>
  <c r="F8" i="59"/>
  <c r="F15" i="59"/>
  <c r="F21" i="59"/>
  <c r="F27" i="59"/>
  <c r="F33" i="59"/>
  <c r="F39" i="59"/>
  <c r="F45" i="59"/>
  <c r="F11" i="59"/>
  <c r="F18" i="59"/>
  <c r="N8" i="59"/>
  <c r="N15" i="59"/>
  <c r="N21" i="59"/>
  <c r="N27" i="59"/>
  <c r="N33" i="59"/>
  <c r="N39" i="59"/>
  <c r="N45" i="59"/>
  <c r="N11" i="59"/>
  <c r="N18" i="59"/>
  <c r="D11" i="59"/>
  <c r="D18" i="59"/>
  <c r="D8" i="59"/>
  <c r="D15" i="59"/>
  <c r="D21" i="59"/>
  <c r="D27" i="59"/>
  <c r="D33" i="59"/>
  <c r="D39" i="59"/>
  <c r="D45" i="59"/>
  <c r="H11" i="59"/>
  <c r="H18" i="59"/>
  <c r="H8" i="59"/>
  <c r="H15" i="59"/>
  <c r="H21" i="59"/>
  <c r="H27" i="59"/>
  <c r="H33" i="59"/>
  <c r="H39" i="59"/>
  <c r="H45" i="59"/>
  <c r="P11" i="59"/>
  <c r="P18" i="59"/>
  <c r="P8" i="59"/>
  <c r="P15" i="59"/>
  <c r="P21" i="59"/>
  <c r="P27" i="59"/>
  <c r="P33" i="59"/>
  <c r="P39" i="59"/>
  <c r="P45" i="59"/>
  <c r="B29" i="59"/>
  <c r="B41" i="59"/>
  <c r="B23" i="59"/>
  <c r="B35" i="59"/>
  <c r="B47" i="59"/>
  <c r="J29" i="59"/>
  <c r="J41" i="59"/>
  <c r="J23" i="59"/>
  <c r="J35" i="59"/>
  <c r="J47" i="59"/>
  <c r="R29" i="59"/>
  <c r="R41" i="59"/>
  <c r="R23" i="59"/>
  <c r="R35" i="59"/>
  <c r="R47" i="59"/>
  <c r="N29" i="59"/>
  <c r="N41" i="59"/>
  <c r="N35" i="59"/>
  <c r="N47" i="59"/>
  <c r="N23" i="59"/>
  <c r="D23" i="59"/>
  <c r="D35" i="59"/>
  <c r="D29" i="59"/>
  <c r="D41" i="59"/>
  <c r="D47" i="59"/>
  <c r="L23" i="59"/>
  <c r="L35" i="59"/>
  <c r="L47" i="59"/>
  <c r="L29" i="59"/>
  <c r="L41" i="59"/>
  <c r="F29" i="59"/>
  <c r="F41" i="59"/>
  <c r="F35" i="59"/>
  <c r="F47" i="59"/>
  <c r="F23" i="59"/>
  <c r="H23" i="59"/>
  <c r="H35" i="59"/>
  <c r="H47" i="59"/>
  <c r="H41" i="59"/>
  <c r="H29" i="59"/>
  <c r="P23" i="59"/>
  <c r="P35" i="59"/>
  <c r="P47" i="59"/>
  <c r="P41" i="59"/>
  <c r="P29" i="59"/>
  <c r="R15" i="52"/>
  <c r="R14" i="52"/>
  <c r="R13" i="52"/>
  <c r="R12" i="52"/>
  <c r="R11" i="52"/>
  <c r="R10" i="52"/>
  <c r="R9" i="52"/>
  <c r="R8" i="52"/>
  <c r="R7" i="52"/>
  <c r="R6" i="52"/>
  <c r="R5" i="52"/>
  <c r="R4" i="52"/>
  <c r="P15" i="52"/>
  <c r="P14" i="52"/>
  <c r="P13" i="52"/>
  <c r="P12" i="52"/>
  <c r="P11" i="52"/>
  <c r="P10" i="52"/>
  <c r="P9" i="52"/>
  <c r="P8" i="52"/>
  <c r="P7" i="52"/>
  <c r="P6" i="52"/>
  <c r="P5" i="52"/>
  <c r="P4" i="52"/>
  <c r="N15" i="52"/>
  <c r="N14" i="52"/>
  <c r="N13" i="52"/>
  <c r="N12" i="52"/>
  <c r="N11" i="52"/>
  <c r="N10" i="52"/>
  <c r="N9" i="52"/>
  <c r="N8" i="52"/>
  <c r="N7" i="52"/>
  <c r="N6" i="52"/>
  <c r="N5" i="52"/>
  <c r="N4" i="52"/>
  <c r="L15" i="52"/>
  <c r="L14" i="52"/>
  <c r="L13" i="52"/>
  <c r="L12" i="52"/>
  <c r="L11" i="52"/>
  <c r="L10" i="52"/>
  <c r="L9" i="52"/>
  <c r="L8" i="52"/>
  <c r="L7" i="52"/>
  <c r="L6" i="52"/>
  <c r="L5" i="52"/>
  <c r="L4" i="52"/>
  <c r="J4" i="52"/>
  <c r="J5" i="52"/>
  <c r="J6" i="52"/>
  <c r="J7" i="52"/>
  <c r="J8" i="52"/>
  <c r="J9" i="52"/>
  <c r="J10" i="52"/>
  <c r="J11" i="52"/>
  <c r="J12" i="52"/>
  <c r="J13" i="52"/>
  <c r="J14" i="52"/>
  <c r="J15" i="52"/>
  <c r="H15" i="52"/>
  <c r="E5" i="52"/>
  <c r="E6" i="52"/>
  <c r="E7" i="52"/>
  <c r="E8" i="52"/>
  <c r="E9" i="52"/>
  <c r="E10" i="52"/>
  <c r="E11" i="52"/>
  <c r="E12" i="52"/>
  <c r="E13" i="52"/>
  <c r="E14" i="52"/>
  <c r="E15" i="52"/>
  <c r="E16" i="52"/>
  <c r="F5" i="52"/>
  <c r="F6" i="52"/>
  <c r="F7" i="52"/>
  <c r="F8" i="52"/>
  <c r="F9" i="52"/>
  <c r="F10" i="52"/>
  <c r="F11" i="52"/>
  <c r="F12" i="52"/>
  <c r="F13" i="52"/>
  <c r="F14" i="52"/>
  <c r="F15" i="52"/>
  <c r="F16" i="52"/>
  <c r="H14" i="52"/>
  <c r="H13" i="52"/>
  <c r="H12" i="52"/>
  <c r="H11" i="52"/>
  <c r="H10" i="52"/>
  <c r="H9" i="52"/>
  <c r="H8" i="52"/>
  <c r="H7" i="52"/>
  <c r="H6" i="52"/>
  <c r="H5" i="52"/>
  <c r="H4" i="52"/>
  <c r="F4" i="52"/>
  <c r="D4" i="52"/>
  <c r="D5" i="52"/>
  <c r="D6" i="52"/>
  <c r="D7" i="52"/>
  <c r="D8" i="52"/>
  <c r="D9" i="52"/>
  <c r="D10" i="52"/>
  <c r="D11" i="52"/>
  <c r="G12" i="52"/>
  <c r="D12" i="52"/>
  <c r="D13" i="52"/>
  <c r="D14" i="52"/>
  <c r="G15" i="52"/>
  <c r="D15" i="52"/>
  <c r="R16" i="52"/>
  <c r="P16" i="52"/>
  <c r="N16" i="52"/>
  <c r="L16" i="52"/>
  <c r="J16" i="52"/>
  <c r="H16" i="52"/>
  <c r="D16" i="52"/>
  <c r="C16" i="52"/>
  <c r="B6" i="52"/>
  <c r="B7" i="52"/>
  <c r="B8" i="52"/>
  <c r="B9" i="52"/>
  <c r="B10" i="52"/>
  <c r="B11" i="52"/>
  <c r="B12" i="52"/>
  <c r="B13" i="52"/>
  <c r="B14" i="52"/>
  <c r="B15" i="52"/>
  <c r="B16" i="52"/>
  <c r="B5" i="52" l="1"/>
  <c r="B4" i="52"/>
  <c r="C5" i="52"/>
  <c r="C6" i="52"/>
  <c r="C7" i="52"/>
  <c r="C8" i="52"/>
  <c r="C9" i="52"/>
  <c r="C10" i="52"/>
  <c r="C11" i="52"/>
  <c r="C12" i="52"/>
  <c r="C13" i="52"/>
  <c r="C14" i="52"/>
  <c r="C15" i="52"/>
  <c r="G16" i="52"/>
  <c r="I16" i="52"/>
  <c r="K16" i="52"/>
  <c r="M16" i="52"/>
  <c r="O16" i="52"/>
  <c r="Q16" i="52"/>
  <c r="S16" i="52"/>
  <c r="I15" i="52"/>
  <c r="K15" i="52"/>
  <c r="M15" i="52"/>
  <c r="O15" i="52"/>
  <c r="Q15" i="52"/>
  <c r="S15" i="52"/>
  <c r="G14" i="52"/>
  <c r="I14" i="52"/>
  <c r="K14" i="52"/>
  <c r="M14" i="52"/>
  <c r="O14" i="52"/>
  <c r="Q14" i="52"/>
  <c r="S14" i="52"/>
  <c r="G13" i="52"/>
  <c r="I13" i="52"/>
  <c r="K13" i="52"/>
  <c r="M13" i="52"/>
  <c r="O13" i="52"/>
  <c r="Q13" i="52"/>
  <c r="S13" i="52"/>
  <c r="I12" i="52"/>
  <c r="K12" i="52"/>
  <c r="M12" i="52"/>
  <c r="O12" i="52"/>
  <c r="Q12" i="52"/>
  <c r="S12" i="52"/>
  <c r="G11" i="52"/>
  <c r="I11" i="52"/>
  <c r="K11" i="52"/>
  <c r="M11" i="52"/>
  <c r="O11" i="52"/>
  <c r="Q11" i="52"/>
  <c r="S11" i="52"/>
  <c r="G10" i="52"/>
  <c r="I10" i="52"/>
  <c r="K10" i="52"/>
  <c r="M10" i="52"/>
  <c r="O10" i="52"/>
  <c r="Q10" i="52"/>
  <c r="S10" i="52"/>
  <c r="G9" i="52"/>
  <c r="I9" i="52"/>
  <c r="K9" i="52"/>
  <c r="M9" i="52"/>
  <c r="O9" i="52"/>
  <c r="Q9" i="52"/>
  <c r="S9" i="52"/>
  <c r="G8" i="52"/>
  <c r="I8" i="52"/>
  <c r="K8" i="52"/>
  <c r="M8" i="52"/>
  <c r="O8" i="52"/>
  <c r="Q8" i="52"/>
  <c r="S8" i="52"/>
  <c r="G7" i="52"/>
  <c r="I7" i="52"/>
  <c r="K7" i="52"/>
  <c r="M7" i="52"/>
  <c r="O7" i="52"/>
  <c r="Q7" i="52"/>
  <c r="S7" i="52"/>
  <c r="G6" i="52"/>
  <c r="I6" i="52"/>
  <c r="K6" i="52"/>
  <c r="M6" i="52"/>
  <c r="O6" i="52"/>
  <c r="Q6" i="52"/>
  <c r="S6" i="52"/>
  <c r="G5" i="52"/>
  <c r="I5" i="52"/>
  <c r="K5" i="52"/>
  <c r="M5" i="52"/>
  <c r="O5" i="52"/>
  <c r="Q5" i="52"/>
  <c r="S5" i="52"/>
  <c r="E4" i="52"/>
  <c r="G4" i="52"/>
  <c r="I4" i="52"/>
  <c r="K4" i="52"/>
  <c r="M4" i="52"/>
  <c r="O4" i="52"/>
  <c r="Q4" i="52"/>
  <c r="S4" i="52"/>
  <c r="C4" i="52"/>
</calcChain>
</file>

<file path=xl/sharedStrings.xml><?xml version="1.0" encoding="utf-8"?>
<sst xmlns="http://schemas.openxmlformats.org/spreadsheetml/2006/main" count="4151" uniqueCount="169">
  <si>
    <t>Matricule</t>
  </si>
  <si>
    <t>Machine</t>
  </si>
  <si>
    <t>Dates</t>
  </si>
  <si>
    <t xml:space="preserve">Types </t>
  </si>
  <si>
    <t>YDR</t>
  </si>
  <si>
    <t>LADJIMI SABRY 6055</t>
  </si>
  <si>
    <t>LAMAZE JIMMY 2025</t>
  </si>
  <si>
    <t>DHAOU MOUNIR 5003</t>
  </si>
  <si>
    <t>HOCHART NICOLAS 17018</t>
  </si>
  <si>
    <t>OUANSSI MOHAMED 04032</t>
  </si>
  <si>
    <t>DW-001</t>
  </si>
  <si>
    <t>DW-002</t>
  </si>
  <si>
    <t>DW-003</t>
  </si>
  <si>
    <t>DW-004</t>
  </si>
  <si>
    <t>Broche  1</t>
  </si>
  <si>
    <t>Broche  2</t>
  </si>
  <si>
    <t>Broche  3</t>
  </si>
  <si>
    <t>x</t>
  </si>
  <si>
    <t>Ø Lamage / perçage trop grand</t>
  </si>
  <si>
    <t>Ø Lamage / perçage trop petit</t>
  </si>
  <si>
    <t>Double chanfrein</t>
  </si>
  <si>
    <t>Casse outil</t>
  </si>
  <si>
    <t>Percage</t>
  </si>
  <si>
    <t>Lamage</t>
  </si>
  <si>
    <t>Equipe</t>
  </si>
  <si>
    <t xml:space="preserve"> Longueur</t>
  </si>
  <si>
    <t>Matin</t>
  </si>
  <si>
    <t>Ap</t>
  </si>
  <si>
    <t>Nuit</t>
  </si>
  <si>
    <t>Défaut visuel</t>
  </si>
  <si>
    <t>Bavure</t>
  </si>
  <si>
    <t>Broche 2</t>
  </si>
  <si>
    <t>Nb de  rails produits</t>
  </si>
  <si>
    <t>YTA 029</t>
  </si>
  <si>
    <t>YTA 030</t>
  </si>
  <si>
    <t>YTA 031</t>
  </si>
  <si>
    <t>YTA 032</t>
  </si>
  <si>
    <t>YDR 153</t>
  </si>
  <si>
    <t>YDR 214</t>
  </si>
  <si>
    <t>YDR 175</t>
  </si>
  <si>
    <t>YDR 242</t>
  </si>
  <si>
    <t>YDR 174</t>
  </si>
  <si>
    <t>YDR 173</t>
  </si>
  <si>
    <t>YDR 172</t>
  </si>
  <si>
    <t>YDR 148</t>
  </si>
  <si>
    <t>YDR 147</t>
  </si>
  <si>
    <t>YDR 146</t>
  </si>
  <si>
    <t>YDR 145</t>
  </si>
  <si>
    <t>YDR 144</t>
  </si>
  <si>
    <t>YDR 143</t>
  </si>
  <si>
    <t>YDR 142</t>
  </si>
  <si>
    <t>YDR 104</t>
  </si>
  <si>
    <t>YDR 099</t>
  </si>
  <si>
    <t>YDR 098</t>
  </si>
  <si>
    <t>YDR 086</t>
  </si>
  <si>
    <t>YDR 079</t>
  </si>
  <si>
    <t>YDR 078</t>
  </si>
  <si>
    <t>YDR 015</t>
  </si>
  <si>
    <t>YDR 014</t>
  </si>
  <si>
    <t>Aucun défaut</t>
  </si>
  <si>
    <t>HSR20</t>
  </si>
  <si>
    <t>SHS20</t>
  </si>
  <si>
    <t>HSR25</t>
  </si>
  <si>
    <t>SHS25</t>
  </si>
  <si>
    <t>HSR30</t>
  </si>
  <si>
    <t>HSR35</t>
  </si>
  <si>
    <t>SHS35</t>
  </si>
  <si>
    <t>SHS30</t>
  </si>
  <si>
    <t>HSR15</t>
  </si>
  <si>
    <t>SHS15</t>
  </si>
  <si>
    <t>ALAIN LIM 10084</t>
  </si>
  <si>
    <t>SR15</t>
  </si>
  <si>
    <t>SR15 L</t>
  </si>
  <si>
    <t>SR15 LK</t>
  </si>
  <si>
    <t>SR15 GC</t>
  </si>
  <si>
    <t>SR20</t>
  </si>
  <si>
    <t>SR20 GC</t>
  </si>
  <si>
    <t>SR20 LK</t>
  </si>
  <si>
    <t>SR25 L</t>
  </si>
  <si>
    <t>SR25</t>
  </si>
  <si>
    <t>SR25 GC</t>
  </si>
  <si>
    <t>SR25 LK</t>
  </si>
  <si>
    <t>SR30</t>
  </si>
  <si>
    <t>SR30 GC</t>
  </si>
  <si>
    <t>SR30 LK</t>
  </si>
  <si>
    <t>SR35</t>
  </si>
  <si>
    <t>SR35 GC</t>
  </si>
  <si>
    <t>SR35 LK</t>
  </si>
  <si>
    <t>HSR15 GC</t>
  </si>
  <si>
    <t>HSR15 LK</t>
  </si>
  <si>
    <t>HSR20 GC</t>
  </si>
  <si>
    <t>HSR20 LK</t>
  </si>
  <si>
    <t>HSR25 GC</t>
  </si>
  <si>
    <t>HSR25 LK</t>
  </si>
  <si>
    <t>HSR30 GC</t>
  </si>
  <si>
    <t>HSR30 LK</t>
  </si>
  <si>
    <t>HSR35 GC</t>
  </si>
  <si>
    <t>HSR35 LK</t>
  </si>
  <si>
    <t>HSR45</t>
  </si>
  <si>
    <t>HSR45 GC</t>
  </si>
  <si>
    <t>HSR45 LK</t>
  </si>
  <si>
    <t>SHS15 GC</t>
  </si>
  <si>
    <t>SHS15 LK</t>
  </si>
  <si>
    <t>SHS20 GC</t>
  </si>
  <si>
    <t>SHS20 LK</t>
  </si>
  <si>
    <t>SHS25 GC</t>
  </si>
  <si>
    <t>SHS25 LK</t>
  </si>
  <si>
    <t>SHS30 GC</t>
  </si>
  <si>
    <t>SHS30 LK</t>
  </si>
  <si>
    <t>SHS35 GC</t>
  </si>
  <si>
    <t>SHS35 LK</t>
  </si>
  <si>
    <t>SHS45</t>
  </si>
  <si>
    <t>SHS45 GC</t>
  </si>
  <si>
    <t>SHS45 LK</t>
  </si>
  <si>
    <t>DEFAUTS</t>
  </si>
  <si>
    <t>333M15520500800dw-00</t>
  </si>
  <si>
    <t>HSR/SHS 15</t>
  </si>
  <si>
    <t>HSR/SHS 20</t>
  </si>
  <si>
    <t>HSR/SHS 25</t>
  </si>
  <si>
    <t>HSR/SHS 30</t>
  </si>
  <si>
    <t>HSR/SHS 35</t>
  </si>
  <si>
    <t>HSR/SHS 45</t>
  </si>
  <si>
    <t>Hauteur Rail 15 :</t>
  </si>
  <si>
    <t>Hauteur Rail 20 :</t>
  </si>
  <si>
    <t>Hauteur Rail 25 :</t>
  </si>
  <si>
    <t>Hauteur Rail 45 :</t>
  </si>
  <si>
    <t>Hauteur Rail 30/35 :</t>
  </si>
  <si>
    <t>STD Lamage 45 :</t>
  </si>
  <si>
    <t>STD Lamage 30/35 :</t>
  </si>
  <si>
    <t>STD Lamage 25 :</t>
  </si>
  <si>
    <t>STD Lamage 20 :</t>
  </si>
  <si>
    <t>STD Lamage 15 :</t>
  </si>
  <si>
    <t>SR Lamage 15 :</t>
  </si>
  <si>
    <t>SR30 Lamage :</t>
  </si>
  <si>
    <t>SR25 Lamage :</t>
  </si>
  <si>
    <t>TYPE :</t>
  </si>
  <si>
    <t>LONGUEUR :</t>
  </si>
  <si>
    <t>Broche 3</t>
  </si>
  <si>
    <t>METRAGE :</t>
  </si>
  <si>
    <t xml:space="preserve">Broche 1 </t>
  </si>
  <si>
    <t>Étiquettes de lignes</t>
  </si>
  <si>
    <t>Total général</t>
  </si>
  <si>
    <t>Étiquettes de colonnes</t>
  </si>
  <si>
    <t>Somme de Nb de  rails produits</t>
  </si>
  <si>
    <t>Somme de  Longueur</t>
  </si>
  <si>
    <t>Outil par machine</t>
  </si>
  <si>
    <t>Types</t>
  </si>
  <si>
    <t>YDR 105</t>
  </si>
  <si>
    <t>Tableau1</t>
  </si>
  <si>
    <t>"         "2</t>
  </si>
  <si>
    <t>"         "3</t>
  </si>
  <si>
    <t>YDR 079 (T)</t>
  </si>
  <si>
    <t>Nombre de DEFAUTS</t>
  </si>
  <si>
    <t>Broche 1</t>
  </si>
  <si>
    <t>YDR014</t>
  </si>
  <si>
    <t>YDR015</t>
  </si>
  <si>
    <t>Broche 4</t>
  </si>
  <si>
    <t>Broche 5</t>
  </si>
  <si>
    <t>Broche 6</t>
  </si>
  <si>
    <t>N° Cellules feuille "TM Matin(2)</t>
  </si>
  <si>
    <t>Changements</t>
  </si>
  <si>
    <t>Commentaires :</t>
  </si>
  <si>
    <r>
      <rPr>
        <b/>
        <sz val="10"/>
        <color rgb="FFFF0000"/>
        <rFont val="Arial"/>
        <family val="2"/>
      </rPr>
      <t xml:space="preserve">x : </t>
    </r>
    <r>
      <rPr>
        <b/>
        <sz val="10"/>
        <rFont val="Arial"/>
        <family val="2"/>
      </rPr>
      <t>Changement bizarre</t>
    </r>
  </si>
  <si>
    <r>
      <rPr>
        <b/>
        <sz val="10"/>
        <color rgb="FF00B0F0"/>
        <rFont val="Arial"/>
        <family val="2"/>
      </rPr>
      <t>x</t>
    </r>
    <r>
      <rPr>
        <b/>
        <sz val="10"/>
        <rFont val="Arial"/>
        <family val="2"/>
      </rPr>
      <t xml:space="preserve"> : Case non remplie</t>
    </r>
  </si>
  <si>
    <r>
      <rPr>
        <b/>
        <sz val="10"/>
        <color rgb="FF7030A0"/>
        <rFont val="Arial"/>
        <family val="2"/>
      </rPr>
      <t>x</t>
    </r>
    <r>
      <rPr>
        <sz val="10"/>
        <color rgb="FF7030A0"/>
        <rFont val="Arial"/>
        <family val="2"/>
      </rPr>
      <t xml:space="preserve"> :</t>
    </r>
    <r>
      <rPr>
        <sz val="10"/>
        <rFont val="Arial"/>
      </rPr>
      <t xml:space="preserve"> </t>
    </r>
    <r>
      <rPr>
        <b/>
        <sz val="10"/>
        <rFont val="Arial"/>
        <family val="2"/>
      </rPr>
      <t>Quantité bizarre</t>
    </r>
  </si>
  <si>
    <t>Colonne1</t>
  </si>
  <si>
    <t>Colonne2</t>
  </si>
  <si>
    <t>Colonne3</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</si>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</sst>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yy\ h:mm;@"/>
    <numFmt numFmtId="165" formatCode="0.0000000"/>
  </numFmts>
  <fonts count="22" x14ac:knownFonts="1">
    <font>
      <sz val="10"/>
      <name val="Arial"/>
    </font>
    <font>
      <sz val="10"/>
      <name val="Arial"/>
      <family val="2"/>
    </font>
    <font>
      <sz val="9"/>
      <name val="Arial"/>
      <family val="2"/>
    </font>
    <font>
      <sz val="12"/>
      <name val="Arial"/>
      <family val="2"/>
    </font>
    <font>
      <b/>
      <sz val="12"/>
      <name val="Arial"/>
      <family val="2"/>
    </font>
    <font>
      <sz val="12"/>
      <color indexed="8"/>
      <name val="Arial"/>
      <family val="2"/>
    </font>
    <font>
      <sz val="10"/>
      <name val="Arial"/>
      <family val="2"/>
    </font>
    <font>
      <b/>
      <sz val="12"/>
      <color indexed="8"/>
      <name val="Arial"/>
      <family val="2"/>
    </font>
    <font>
      <b/>
      <sz val="12"/>
      <color rgb="FF00B0F0"/>
      <name val="Arial"/>
      <family val="2"/>
    </font>
    <font>
      <b/>
      <sz val="12"/>
      <color rgb="FF7030A0"/>
      <name val="Arial"/>
      <family val="2"/>
    </font>
    <font>
      <b/>
      <sz val="10"/>
      <name val="Arial"/>
      <family val="2"/>
    </font>
    <font>
      <sz val="10"/>
      <color theme="1"/>
      <name val="Arial"/>
      <family val="2"/>
    </font>
    <font>
      <b/>
      <sz val="10"/>
      <color theme="0"/>
      <name val="Arial"/>
      <family val="2"/>
    </font>
    <font>
      <b/>
      <sz val="10"/>
      <color theme="1"/>
      <name val="Arial"/>
      <family val="2"/>
    </font>
    <font>
      <sz val="10"/>
      <color theme="1"/>
      <name val="Arial"/>
    </font>
    <font>
      <b/>
      <sz val="8"/>
      <color theme="0"/>
      <name val="Arial"/>
      <family val="2"/>
    </font>
    <font>
      <b/>
      <sz val="11"/>
      <name val="Arial"/>
      <family val="2"/>
    </font>
    <font>
      <b/>
      <sz val="10"/>
      <color rgb="FFFF0000"/>
      <name val="Arial"/>
      <family val="2"/>
    </font>
    <font>
      <b/>
      <sz val="10"/>
      <color rgb="FF00B0F0"/>
      <name val="Arial"/>
      <family val="2"/>
    </font>
    <font>
      <sz val="10"/>
      <color rgb="FF7030A0"/>
      <name val="Arial"/>
      <family val="2"/>
    </font>
    <font>
      <b/>
      <sz val="10"/>
      <color rgb="FF7030A0"/>
      <name val="Arial"/>
      <family val="2"/>
    </font>
    <font>
      <b/>
      <sz val="10"/>
      <color rgb="FFFFC000"/>
      <name val="Arial"/>
      <family val="2"/>
    </font>
  </fonts>
  <fills count="16">
    <fill>
      <patternFill patternType="none"/>
    </fill>
    <fill>
      <patternFill patternType="gray125"/>
    </fill>
    <fill>
      <patternFill patternType="solid">
        <fgColor indexed="55"/>
        <bgColor indexed="64"/>
      </patternFill>
    </fill>
    <fill>
      <patternFill patternType="solid">
        <fgColor theme="7" tint="0.59999389629810485"/>
        <bgColor indexed="64"/>
      </patternFill>
    </fill>
    <fill>
      <patternFill patternType="solid">
        <fgColor rgb="FF92D050"/>
        <bgColor indexed="64"/>
      </patternFill>
    </fill>
    <fill>
      <patternFill patternType="solid">
        <fgColor theme="5" tint="0.39997558519241921"/>
        <bgColor indexed="64"/>
      </patternFill>
    </fill>
    <fill>
      <patternFill patternType="solid">
        <fgColor theme="4" tint="0.79998168889431442"/>
        <bgColor theme="4" tint="0.79998168889431442"/>
      </patternFill>
    </fill>
    <fill>
      <patternFill patternType="solid">
        <fgColor theme="4"/>
        <bgColor theme="4"/>
      </patternFill>
    </fill>
    <fill>
      <patternFill patternType="solid">
        <fgColor theme="5" tint="-0.249977111117893"/>
        <bgColor indexed="64"/>
      </patternFill>
    </fill>
    <fill>
      <patternFill patternType="solid">
        <fgColor theme="9" tint="0.79998168889431442"/>
        <bgColor theme="9" tint="0.79998168889431442"/>
      </patternFill>
    </fill>
    <fill>
      <patternFill patternType="solid">
        <fgColor theme="9" tint="0.59999389629810485"/>
        <bgColor theme="9" tint="0.59999389629810485"/>
      </patternFill>
    </fill>
    <fill>
      <patternFill patternType="solid">
        <fgColor theme="4" tint="0.39997558519241921"/>
        <bgColor indexed="64"/>
      </patternFill>
    </fill>
    <fill>
      <patternFill patternType="solid">
        <fgColor rgb="FFFF3399"/>
        <bgColor indexed="64"/>
      </patternFill>
    </fill>
    <fill>
      <patternFill patternType="solid">
        <fgColor rgb="FFFFFF00"/>
        <bgColor indexed="64"/>
      </patternFill>
    </fill>
    <fill>
      <patternFill patternType="solid">
        <fgColor rgb="FF0070C0"/>
        <bgColor indexed="64"/>
      </patternFill>
    </fill>
    <fill>
      <patternFill patternType="solid">
        <fgColor theme="7"/>
        <bgColor indexed="64"/>
      </patternFill>
    </fill>
  </fills>
  <borders count="47">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otted">
        <color indexed="64"/>
      </left>
      <right style="dotted">
        <color indexed="64"/>
      </right>
      <top style="medium">
        <color indexed="64"/>
      </top>
      <bottom style="dotted">
        <color indexed="64"/>
      </bottom>
      <diagonal/>
    </border>
    <border>
      <left style="thick">
        <color indexed="64"/>
      </left>
      <right style="dotted">
        <color indexed="64"/>
      </right>
      <top style="medium">
        <color indexed="64"/>
      </top>
      <bottom style="dotted">
        <color indexed="64"/>
      </bottom>
      <diagonal/>
    </border>
    <border>
      <left style="dotted">
        <color indexed="64"/>
      </left>
      <right style="thick">
        <color indexed="64"/>
      </right>
      <top style="medium">
        <color indexed="64"/>
      </top>
      <bottom style="dotted">
        <color indexed="64"/>
      </bottom>
      <diagonal/>
    </border>
    <border>
      <left/>
      <right style="dashed">
        <color indexed="64"/>
      </right>
      <top/>
      <bottom/>
      <diagonal/>
    </border>
    <border>
      <left style="medium">
        <color indexed="64"/>
      </left>
      <right style="medium">
        <color indexed="64"/>
      </right>
      <top style="medium">
        <color indexed="64"/>
      </top>
      <bottom/>
      <diagonal/>
    </border>
    <border>
      <left/>
      <right style="dotted">
        <color indexed="64"/>
      </right>
      <top style="medium">
        <color indexed="64"/>
      </top>
      <bottom style="dotted">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dotted">
        <color indexed="64"/>
      </left>
      <right/>
      <top style="medium">
        <color indexed="64"/>
      </top>
      <bottom style="medium">
        <color indexed="64"/>
      </bottom>
      <diagonal/>
    </border>
    <border>
      <left style="medium">
        <color indexed="64"/>
      </left>
      <right style="dashed">
        <color indexed="64"/>
      </right>
      <top/>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diagonalUp="1" diagonalDown="1">
      <left style="thin">
        <color indexed="64"/>
      </left>
      <right/>
      <top style="thin">
        <color indexed="64"/>
      </top>
      <bottom/>
      <diagonal style="thin">
        <color indexed="64"/>
      </diagonal>
    </border>
    <border>
      <left style="thin">
        <color indexed="64"/>
      </left>
      <right style="thin">
        <color theme="4" tint="0.39997558519241921"/>
      </right>
      <top style="thin">
        <color indexed="64"/>
      </top>
      <bottom/>
      <diagonal/>
    </border>
    <border>
      <left/>
      <right/>
      <top style="thin">
        <color indexed="64"/>
      </top>
      <bottom/>
      <diagonal/>
    </border>
    <border>
      <left/>
      <right/>
      <top style="thin">
        <color theme="1"/>
      </top>
      <bottom/>
      <diagonal/>
    </border>
    <border>
      <left/>
      <right/>
      <top style="thin">
        <color indexed="64"/>
      </top>
      <bottom style="thin">
        <color indexed="64"/>
      </bottom>
      <diagonal/>
    </border>
    <border>
      <left style="thin">
        <color theme="9" tint="0.39997558519241921"/>
      </left>
      <right/>
      <top style="thin">
        <color indexed="64"/>
      </top>
      <bottom/>
      <diagonal/>
    </border>
    <border>
      <left style="thin">
        <color theme="9" tint="0.39997558519241921"/>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theme="9" tint="0.39997558519241921"/>
      </right>
      <top/>
      <bottom/>
      <diagonal/>
    </border>
    <border>
      <left/>
      <right style="thin">
        <color indexed="64"/>
      </right>
      <top/>
      <bottom/>
      <diagonal/>
    </border>
  </borders>
  <cellStyleXfs count="3">
    <xf numFmtId="0" fontId="0" fillId="0" borderId="0"/>
    <xf numFmtId="0" fontId="6" fillId="0" borderId="0"/>
    <xf numFmtId="0" fontId="1" fillId="0" borderId="0" applyFont="0"/>
  </cellStyleXfs>
  <cellXfs count="154">
    <xf numFmtId="0" fontId="0" fillId="0" borderId="0" xfId="0"/>
    <xf numFmtId="0" fontId="0" fillId="0" borderId="0" xfId="0" applyAlignment="1">
      <alignment textRotation="90" wrapText="1"/>
    </xf>
    <xf numFmtId="0" fontId="8" fillId="0" borderId="6" xfId="0" applyFont="1" applyBorder="1" applyAlignment="1">
      <alignment horizontal="center" vertical="center" textRotation="90" wrapText="1"/>
    </xf>
    <xf numFmtId="0" fontId="8" fillId="0" borderId="25" xfId="0" applyFont="1" applyBorder="1" applyAlignment="1">
      <alignment horizontal="center" vertical="center" textRotation="90" wrapText="1"/>
    </xf>
    <xf numFmtId="0" fontId="9" fillId="0" borderId="6" xfId="0" applyFont="1" applyBorder="1" applyAlignment="1">
      <alignment horizontal="center" vertical="center" textRotation="90" wrapText="1"/>
    </xf>
    <xf numFmtId="164" fontId="3" fillId="2" borderId="11" xfId="0" applyNumberFormat="1" applyFont="1" applyFill="1" applyBorder="1" applyAlignment="1" applyProtection="1">
      <alignment horizontal="center" vertical="center" wrapText="1"/>
      <protection locked="0"/>
    </xf>
    <xf numFmtId="0" fontId="0" fillId="3" borderId="22" xfId="0" applyFill="1" applyBorder="1" applyAlignment="1" applyProtection="1">
      <alignment horizontal="center" vertical="center"/>
      <protection locked="0"/>
    </xf>
    <xf numFmtId="0" fontId="2" fillId="3" borderId="24"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protection locked="0"/>
    </xf>
    <xf numFmtId="0" fontId="2" fillId="3" borderId="22"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8" xfId="0" applyFont="1" applyFill="1" applyBorder="1" applyAlignment="1" applyProtection="1">
      <alignment horizontal="center" vertical="center" wrapText="1"/>
      <protection locked="0"/>
    </xf>
    <xf numFmtId="0" fontId="0" fillId="3" borderId="2" xfId="0" applyFill="1" applyBorder="1" applyAlignment="1" applyProtection="1">
      <alignment horizontal="center" vertical="center"/>
      <protection locked="0"/>
    </xf>
    <xf numFmtId="0" fontId="2" fillId="2" borderId="8"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3" xfId="0" quotePrefix="1"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2" fillId="2" borderId="4" xfId="2" applyFont="1" applyFill="1" applyBorder="1" applyAlignment="1" applyProtection="1">
      <alignment horizontal="center" vertical="center"/>
      <protection locked="0"/>
    </xf>
    <xf numFmtId="0" fontId="2" fillId="2" borderId="3" xfId="2" applyFont="1" applyFill="1" applyBorder="1" applyAlignment="1" applyProtection="1">
      <alignment horizontal="center" vertical="center"/>
      <protection locked="0"/>
    </xf>
    <xf numFmtId="0" fontId="2" fillId="2" borderId="5" xfId="2" applyFont="1" applyFill="1" applyBorder="1" applyAlignment="1" applyProtection="1">
      <alignment horizontal="center" vertical="center"/>
      <protection locked="0"/>
    </xf>
    <xf numFmtId="0" fontId="10" fillId="5" borderId="21" xfId="0" applyFont="1" applyFill="1" applyBorder="1" applyAlignment="1" applyProtection="1">
      <alignment horizontal="center" vertical="center"/>
    </xf>
    <xf numFmtId="0" fontId="0" fillId="0" borderId="26" xfId="0" applyBorder="1"/>
    <xf numFmtId="0" fontId="10" fillId="4" borderId="29" xfId="0" applyFont="1" applyFill="1" applyBorder="1" applyAlignment="1">
      <alignment horizontal="center" vertical="center"/>
    </xf>
    <xf numFmtId="0" fontId="0" fillId="0" borderId="27" xfId="0" applyBorder="1"/>
    <xf numFmtId="49" fontId="10" fillId="0" borderId="12" xfId="0" applyNumberFormat="1" applyFont="1" applyBorder="1"/>
    <xf numFmtId="0" fontId="0" fillId="0" borderId="13" xfId="0" applyBorder="1"/>
    <xf numFmtId="49" fontId="10" fillId="0" borderId="14" xfId="0" applyNumberFormat="1" applyFont="1" applyBorder="1"/>
    <xf numFmtId="0" fontId="0" fillId="0" borderId="15" xfId="0" applyBorder="1"/>
    <xf numFmtId="49" fontId="10" fillId="0" borderId="16" xfId="0" applyNumberFormat="1" applyFont="1" applyBorder="1"/>
    <xf numFmtId="0" fontId="0" fillId="0" borderId="17" xfId="0" applyBorder="1"/>
    <xf numFmtId="49" fontId="10" fillId="0" borderId="0" xfId="0" applyNumberFormat="1" applyFont="1" applyBorder="1"/>
    <xf numFmtId="0" fontId="0" fillId="0" borderId="0" xfId="0" applyBorder="1"/>
    <xf numFmtId="49" fontId="10" fillId="0" borderId="16" xfId="0" applyNumberFormat="1" applyFont="1" applyFill="1" applyBorder="1"/>
    <xf numFmtId="2" fontId="1" fillId="0" borderId="21" xfId="0" applyNumberFormat="1" applyFont="1" applyBorder="1"/>
    <xf numFmtId="2" fontId="0" fillId="0" borderId="21" xfId="0" applyNumberFormat="1" applyBorder="1"/>
    <xf numFmtId="0" fontId="1" fillId="0" borderId="0" xfId="0" quotePrefix="1" applyFont="1"/>
    <xf numFmtId="0" fontId="12" fillId="7" borderId="32" xfId="0" applyFont="1" applyFill="1" applyBorder="1"/>
    <xf numFmtId="0" fontId="13" fillId="5" borderId="31" xfId="0" applyFont="1" applyFill="1" applyBorder="1" applyAlignment="1">
      <alignment horizontal="center" vertical="center"/>
    </xf>
    <xf numFmtId="0" fontId="13" fillId="5" borderId="27" xfId="0" applyFont="1" applyFill="1" applyBorder="1" applyAlignment="1">
      <alignment horizontal="center" vertical="center"/>
    </xf>
    <xf numFmtId="0" fontId="0" fillId="0" borderId="0" xfId="0" applyNumberFormat="1"/>
    <xf numFmtId="0" fontId="12" fillId="4" borderId="31" xfId="0" applyNumberFormat="1" applyFont="1" applyFill="1" applyBorder="1" applyAlignment="1">
      <alignment horizontal="center" vertical="center"/>
    </xf>
    <xf numFmtId="0" fontId="12" fillId="4" borderId="33" xfId="0" applyNumberFormat="1" applyFont="1" applyFill="1" applyBorder="1" applyAlignment="1">
      <alignment horizontal="center" vertical="center"/>
    </xf>
    <xf numFmtId="0" fontId="1" fillId="0" borderId="0" xfId="0" quotePrefix="1" applyNumberFormat="1" applyFont="1"/>
    <xf numFmtId="0" fontId="11" fillId="6" borderId="31" xfId="0" applyNumberFormat="1" applyFont="1" applyFill="1" applyBorder="1"/>
    <xf numFmtId="0" fontId="11" fillId="6" borderId="30" xfId="0" applyNumberFormat="1" applyFont="1" applyFill="1" applyBorder="1"/>
    <xf numFmtId="0" fontId="11" fillId="0" borderId="31" xfId="0" applyNumberFormat="1" applyFont="1" applyBorder="1"/>
    <xf numFmtId="0" fontId="11" fillId="0" borderId="30" xfId="0" applyNumberFormat="1" applyFont="1" applyBorder="1"/>
    <xf numFmtId="0" fontId="11" fillId="6" borderId="27" xfId="0" applyNumberFormat="1" applyFont="1" applyFill="1" applyBorder="1"/>
    <xf numFmtId="0" fontId="11" fillId="6" borderId="21" xfId="0" applyNumberFormat="1" applyFont="1" applyFill="1" applyBorder="1"/>
    <xf numFmtId="0" fontId="14" fillId="0" borderId="35" xfId="0" applyFont="1" applyBorder="1"/>
    <xf numFmtId="0" fontId="0" fillId="0" borderId="26" xfId="0" applyNumberFormat="1" applyBorder="1"/>
    <xf numFmtId="0" fontId="10" fillId="5" borderId="21" xfId="0" applyNumberFormat="1" applyFont="1" applyFill="1" applyBorder="1" applyAlignment="1" applyProtection="1">
      <alignment horizontal="center" vertical="center"/>
    </xf>
    <xf numFmtId="0" fontId="1" fillId="0" borderId="21" xfId="0" applyNumberFormat="1" applyFont="1" applyBorder="1"/>
    <xf numFmtId="0" fontId="0" fillId="0" borderId="21" xfId="0" applyNumberFormat="1" applyBorder="1"/>
    <xf numFmtId="0" fontId="13" fillId="9" borderId="0" xfId="0" applyFont="1" applyFill="1" applyBorder="1"/>
    <xf numFmtId="0" fontId="13" fillId="9" borderId="38" xfId="0" applyFont="1" applyFill="1" applyBorder="1"/>
    <xf numFmtId="0" fontId="14" fillId="10" borderId="34" xfId="0" applyFont="1" applyFill="1" applyBorder="1"/>
    <xf numFmtId="0" fontId="14" fillId="10" borderId="37" xfId="0" applyFont="1" applyFill="1" applyBorder="1"/>
    <xf numFmtId="0" fontId="4" fillId="0" borderId="20" xfId="0" applyFont="1" applyBorder="1" applyAlignment="1">
      <alignment horizontal="center" vertical="center" textRotation="90"/>
    </xf>
    <xf numFmtId="0" fontId="4" fillId="0" borderId="0" xfId="0" applyFont="1" applyBorder="1" applyAlignment="1">
      <alignment horizontal="center" vertical="center" textRotation="90" wrapText="1"/>
    </xf>
    <xf numFmtId="0" fontId="4" fillId="0" borderId="11" xfId="0" applyFont="1" applyBorder="1" applyAlignment="1">
      <alignment horizontal="center" vertical="center" textRotation="90" wrapText="1"/>
    </xf>
    <xf numFmtId="0" fontId="4" fillId="0" borderId="14" xfId="0" applyFont="1" applyBorder="1" applyAlignment="1">
      <alignment horizontal="center" vertical="center" textRotation="90" wrapText="1"/>
    </xf>
    <xf numFmtId="0" fontId="0" fillId="0" borderId="0" xfId="0" pivotButton="1"/>
    <xf numFmtId="0" fontId="0" fillId="0" borderId="0" xfId="0" applyAlignment="1">
      <alignment horizontal="left"/>
    </xf>
    <xf numFmtId="0" fontId="0" fillId="0" borderId="0" xfId="0" applyAlignment="1">
      <alignment horizontal="left" indent="1"/>
    </xf>
    <xf numFmtId="49" fontId="15" fillId="8" borderId="36" xfId="0" applyNumberFormat="1" applyFont="1" applyFill="1" applyBorder="1" applyAlignment="1">
      <alignment horizontal="center" vertical="center"/>
    </xf>
    <xf numFmtId="0" fontId="0" fillId="0" borderId="31" xfId="0" applyBorder="1"/>
    <xf numFmtId="0" fontId="11" fillId="10" borderId="37" xfId="0" applyFont="1" applyFill="1" applyBorder="1"/>
    <xf numFmtId="0" fontId="0" fillId="0" borderId="21" xfId="0" applyBorder="1"/>
    <xf numFmtId="0" fontId="0" fillId="0" borderId="9" xfId="0" applyBorder="1"/>
    <xf numFmtId="0" fontId="0" fillId="0" borderId="30" xfId="0" applyBorder="1"/>
    <xf numFmtId="0" fontId="0" fillId="0" borderId="14" xfId="0" applyBorder="1"/>
    <xf numFmtId="0" fontId="0" fillId="0" borderId="41" xfId="0" applyBorder="1"/>
    <xf numFmtId="0" fontId="1" fillId="0" borderId="40" xfId="0" applyFont="1" applyBorder="1" applyAlignment="1">
      <alignment horizontal="right"/>
    </xf>
    <xf numFmtId="0" fontId="1" fillId="0" borderId="39" xfId="0" applyFont="1" applyBorder="1" applyAlignment="1">
      <alignment horizontal="right"/>
    </xf>
    <xf numFmtId="0" fontId="0" fillId="0" borderId="39" xfId="0" applyBorder="1"/>
    <xf numFmtId="0" fontId="0" fillId="0" borderId="28" xfId="0" applyBorder="1"/>
    <xf numFmtId="0" fontId="0" fillId="0" borderId="44" xfId="0" applyBorder="1"/>
    <xf numFmtId="0" fontId="0" fillId="0" borderId="42" xfId="0" applyBorder="1"/>
    <xf numFmtId="0" fontId="0" fillId="0" borderId="43" xfId="0" applyBorder="1"/>
    <xf numFmtId="49" fontId="12" fillId="8" borderId="7" xfId="0" applyNumberFormat="1" applyFont="1" applyFill="1" applyBorder="1" applyAlignment="1">
      <alignment horizontal="center" vertical="center"/>
    </xf>
    <xf numFmtId="49" fontId="12" fillId="8" borderId="2" xfId="0" applyNumberFormat="1" applyFont="1" applyFill="1" applyBorder="1" applyAlignment="1">
      <alignment horizontal="center" vertical="center"/>
    </xf>
    <xf numFmtId="49" fontId="12" fillId="8" borderId="22" xfId="0" applyNumberFormat="1" applyFont="1" applyFill="1" applyBorder="1" applyAlignment="1">
      <alignment horizontal="center" vertical="center"/>
    </xf>
    <xf numFmtId="49" fontId="12" fillId="8" borderId="11" xfId="0" applyNumberFormat="1" applyFont="1" applyFill="1" applyBorder="1" applyAlignment="1">
      <alignment horizontal="center" vertical="center"/>
    </xf>
    <xf numFmtId="165" fontId="0" fillId="0" borderId="0" xfId="0" applyNumberFormat="1"/>
    <xf numFmtId="0" fontId="10" fillId="0" borderId="0" xfId="0" applyFont="1"/>
    <xf numFmtId="0" fontId="14" fillId="0" borderId="0" xfId="0" applyFont="1" applyBorder="1"/>
    <xf numFmtId="49" fontId="15" fillId="8" borderId="0" xfId="0" applyNumberFormat="1" applyFont="1" applyFill="1" applyBorder="1" applyAlignment="1">
      <alignment horizontal="center" vertical="center"/>
    </xf>
    <xf numFmtId="0" fontId="14" fillId="10" borderId="0" xfId="0" applyFont="1" applyFill="1" applyBorder="1"/>
    <xf numFmtId="0" fontId="13" fillId="9" borderId="45" xfId="0" applyFont="1" applyFill="1" applyBorder="1"/>
    <xf numFmtId="0" fontId="10" fillId="4" borderId="0" xfId="0" applyFont="1" applyFill="1"/>
    <xf numFmtId="0" fontId="0" fillId="4" borderId="0" xfId="0" applyFill="1"/>
    <xf numFmtId="0" fontId="0" fillId="4" borderId="21" xfId="0" applyFill="1" applyBorder="1"/>
    <xf numFmtId="0" fontId="10" fillId="0" borderId="21" xfId="0" applyFont="1" applyBorder="1"/>
    <xf numFmtId="0" fontId="16" fillId="4" borderId="21" xfId="0" applyFont="1" applyFill="1" applyBorder="1"/>
    <xf numFmtId="0" fontId="10" fillId="4" borderId="21" xfId="0" applyFont="1" applyFill="1" applyBorder="1"/>
    <xf numFmtId="0" fontId="10" fillId="0" borderId="0" xfId="0" applyFont="1" applyFill="1" applyBorder="1"/>
    <xf numFmtId="0" fontId="0" fillId="0" borderId="0" xfId="0" applyAlignment="1">
      <alignment horizontal="left"/>
    </xf>
    <xf numFmtId="0" fontId="17" fillId="0" borderId="21" xfId="0" applyFont="1" applyBorder="1"/>
    <xf numFmtId="0" fontId="18" fillId="0" borderId="21" xfId="0" applyFont="1" applyBorder="1"/>
    <xf numFmtId="0" fontId="20" fillId="0" borderId="21" xfId="0" applyFont="1" applyBorder="1"/>
    <xf numFmtId="0" fontId="1" fillId="0" borderId="21" xfId="0" applyFont="1" applyBorder="1" applyAlignment="1">
      <alignment horizontal="center"/>
    </xf>
    <xf numFmtId="0" fontId="0" fillId="3" borderId="12" xfId="0" applyFill="1" applyBorder="1" applyAlignment="1" applyProtection="1">
      <alignment horizontal="center" vertical="center"/>
      <protection locked="0"/>
    </xf>
    <xf numFmtId="0" fontId="2" fillId="3" borderId="7" xfId="0" applyFont="1" applyFill="1" applyBorder="1" applyAlignment="1" applyProtection="1">
      <alignment horizontal="center" vertical="center" wrapText="1"/>
      <protection locked="0"/>
    </xf>
    <xf numFmtId="0" fontId="0" fillId="3" borderId="14" xfId="0" applyFill="1" applyBorder="1" applyAlignment="1" applyProtection="1">
      <alignment horizontal="center" vertical="center"/>
      <protection locked="0"/>
    </xf>
    <xf numFmtId="0" fontId="2" fillId="3" borderId="11" xfId="0" applyFont="1" applyFill="1" applyBorder="1" applyAlignment="1" applyProtection="1">
      <alignment horizontal="center" vertical="center" wrapText="1"/>
      <protection locked="0"/>
    </xf>
    <xf numFmtId="0" fontId="0" fillId="0" borderId="0" xfId="0" applyAlignment="1">
      <alignment horizontal="left"/>
    </xf>
    <xf numFmtId="0" fontId="10" fillId="11" borderId="21" xfId="0" applyFont="1" applyFill="1" applyBorder="1"/>
    <xf numFmtId="0" fontId="1" fillId="13" borderId="21" xfId="0" applyFont="1" applyFill="1" applyBorder="1" applyAlignment="1">
      <alignment horizontal="center"/>
    </xf>
    <xf numFmtId="0" fontId="1" fillId="12" borderId="21" xfId="0" applyFont="1" applyFill="1" applyBorder="1" applyAlignment="1">
      <alignment horizontal="center"/>
    </xf>
    <xf numFmtId="2" fontId="10" fillId="14" borderId="21" xfId="0" applyNumberFormat="1" applyFont="1" applyFill="1" applyBorder="1"/>
    <xf numFmtId="2" fontId="10" fillId="15" borderId="21" xfId="0" applyNumberFormat="1" applyFont="1" applyFill="1" applyBorder="1"/>
    <xf numFmtId="2" fontId="0" fillId="0" borderId="21" xfId="0" quotePrefix="1" applyNumberFormat="1" applyBorder="1"/>
    <xf numFmtId="2" fontId="10" fillId="11" borderId="21" xfId="0" applyNumberFormat="1" applyFont="1" applyFill="1" applyBorder="1"/>
    <xf numFmtId="2" fontId="0" fillId="0" borderId="21" xfId="0" applyNumberFormat="1" applyFill="1" applyBorder="1"/>
    <xf numFmtId="2" fontId="21" fillId="14" borderId="21" xfId="0" applyNumberFormat="1" applyFont="1" applyFill="1" applyBorder="1"/>
    <xf numFmtId="0" fontId="10" fillId="15" borderId="21" xfId="0" applyFont="1" applyFill="1" applyBorder="1" applyAlignment="1">
      <alignment horizontal="center" vertical="center"/>
    </xf>
    <xf numFmtId="0" fontId="10" fillId="11" borderId="21" xfId="0" applyFont="1" applyFill="1" applyBorder="1" applyAlignment="1">
      <alignment horizontal="center"/>
    </xf>
    <xf numFmtId="0" fontId="10" fillId="11" borderId="21" xfId="0" applyFont="1" applyFill="1" applyBorder="1" applyAlignment="1">
      <alignment horizontal="center" vertical="center"/>
    </xf>
    <xf numFmtId="0" fontId="10" fillId="14" borderId="21" xfId="0" applyFont="1" applyFill="1" applyBorder="1" applyAlignment="1">
      <alignment horizontal="center" vertical="center"/>
    </xf>
    <xf numFmtId="0" fontId="0" fillId="0" borderId="0" xfId="0" quotePrefix="1"/>
    <xf numFmtId="49" fontId="15" fillId="8" borderId="27" xfId="0" applyNumberFormat="1" applyFont="1" applyFill="1" applyBorder="1" applyAlignment="1">
      <alignment horizontal="center" vertical="center"/>
    </xf>
    <xf numFmtId="49" fontId="15" fillId="8" borderId="36" xfId="0" applyNumberFormat="1" applyFont="1" applyFill="1" applyBorder="1" applyAlignment="1">
      <alignment horizontal="center" vertical="center"/>
    </xf>
    <xf numFmtId="49" fontId="15" fillId="8" borderId="28" xfId="0" applyNumberFormat="1" applyFont="1" applyFill="1" applyBorder="1" applyAlignment="1">
      <alignment horizontal="center" vertical="center"/>
    </xf>
    <xf numFmtId="0" fontId="4" fillId="0" borderId="7" xfId="0" applyFont="1" applyBorder="1" applyAlignment="1">
      <alignment horizontal="center" vertical="center" textRotation="90"/>
    </xf>
    <xf numFmtId="0" fontId="3" fillId="0" borderId="10" xfId="0" applyFont="1" applyBorder="1" applyAlignment="1">
      <alignment horizontal="center" vertical="center" textRotation="90"/>
    </xf>
    <xf numFmtId="0" fontId="7" fillId="0" borderId="7" xfId="0" applyFont="1" applyBorder="1" applyAlignment="1">
      <alignment horizontal="center" vertical="center" textRotation="90"/>
    </xf>
    <xf numFmtId="0" fontId="5" fillId="0" borderId="11" xfId="0" applyFont="1" applyBorder="1" applyAlignment="1">
      <alignment horizontal="center" vertical="center" textRotation="90"/>
    </xf>
    <xf numFmtId="0" fontId="4" fillId="0" borderId="20" xfId="0" applyFont="1" applyBorder="1" applyAlignment="1">
      <alignment horizontal="center" vertical="center" textRotation="90"/>
    </xf>
    <xf numFmtId="0" fontId="3" fillId="0" borderId="23" xfId="0" applyFont="1" applyBorder="1" applyAlignment="1">
      <alignment horizontal="center" vertical="center" textRotation="90"/>
    </xf>
    <xf numFmtId="0" fontId="8" fillId="0" borderId="12" xfId="0" applyFont="1" applyFill="1" applyBorder="1" applyAlignment="1">
      <alignment horizontal="center" vertical="center"/>
    </xf>
    <xf numFmtId="0" fontId="0" fillId="0" borderId="9" xfId="0" applyBorder="1" applyAlignment="1">
      <alignment horizontal="center" vertical="center"/>
    </xf>
    <xf numFmtId="0" fontId="4" fillId="0" borderId="0" xfId="0" applyFont="1" applyBorder="1" applyAlignment="1">
      <alignment horizontal="center" vertical="center" textRotation="90" wrapText="1"/>
    </xf>
    <xf numFmtId="0" fontId="3" fillId="0" borderId="19" xfId="0" applyFont="1" applyBorder="1" applyAlignment="1">
      <alignment horizontal="center" vertical="center" textRotation="90" wrapText="1"/>
    </xf>
    <xf numFmtId="0" fontId="2" fillId="0" borderId="19" xfId="0" applyFont="1" applyBorder="1" applyAlignment="1">
      <alignment horizontal="center" vertical="center" textRotation="90" wrapText="1"/>
    </xf>
    <xf numFmtId="0" fontId="9" fillId="0"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3" xfId="0" applyFont="1" applyBorder="1" applyAlignment="1">
      <alignment horizontal="center" vertical="center" textRotation="90" wrapText="1"/>
    </xf>
    <xf numFmtId="0" fontId="3" fillId="0" borderId="17" xfId="0" applyFont="1" applyBorder="1" applyAlignment="1">
      <alignment horizontal="center" vertical="center" textRotation="90" wrapText="1"/>
    </xf>
    <xf numFmtId="0" fontId="4" fillId="0" borderId="11" xfId="0" applyFont="1" applyBorder="1" applyAlignment="1">
      <alignment horizontal="center" vertical="center" textRotation="90" wrapText="1"/>
    </xf>
    <xf numFmtId="0" fontId="4" fillId="0" borderId="10" xfId="0" applyFont="1" applyBorder="1" applyAlignment="1">
      <alignment horizontal="center" vertical="center" textRotation="90" wrapText="1"/>
    </xf>
    <xf numFmtId="0" fontId="4" fillId="0" borderId="14" xfId="0" applyFont="1" applyBorder="1" applyAlignment="1">
      <alignment horizontal="center" vertical="center" textRotation="90" wrapText="1"/>
    </xf>
    <xf numFmtId="0" fontId="3" fillId="0" borderId="16" xfId="0" applyFont="1" applyBorder="1" applyAlignment="1">
      <alignment horizontal="center" vertical="center" textRotation="90" wrapText="1"/>
    </xf>
    <xf numFmtId="0" fontId="10" fillId="4" borderId="27" xfId="0" applyNumberFormat="1" applyFont="1" applyFill="1" applyBorder="1" applyAlignment="1">
      <alignment horizontal="center" vertical="center"/>
    </xf>
    <xf numFmtId="0" fontId="10" fillId="4" borderId="28" xfId="0" applyNumberFormat="1" applyFont="1" applyFill="1" applyBorder="1" applyAlignment="1">
      <alignment horizontal="center" vertical="center"/>
    </xf>
    <xf numFmtId="0" fontId="0" fillId="0" borderId="21" xfId="0" applyBorder="1" applyAlignment="1">
      <alignment horizontal="center"/>
    </xf>
    <xf numFmtId="0" fontId="0" fillId="0" borderId="46" xfId="0" applyBorder="1" applyAlignment="1">
      <alignment horizontal="center"/>
    </xf>
    <xf numFmtId="0" fontId="10" fillId="0" borderId="21" xfId="0" applyFont="1" applyBorder="1" applyAlignment="1">
      <alignment horizontal="center"/>
    </xf>
    <xf numFmtId="0" fontId="10" fillId="0" borderId="0" xfId="0" applyFont="1" applyAlignment="1">
      <alignment horizontal="left"/>
    </xf>
    <xf numFmtId="0" fontId="0" fillId="0" borderId="0" xfId="0" applyAlignment="1">
      <alignment horizontal="left"/>
    </xf>
    <xf numFmtId="0" fontId="10" fillId="0" borderId="0" xfId="0" applyFont="1" applyFill="1" applyBorder="1" applyAlignment="1">
      <alignment horizontal="left"/>
    </xf>
    <xf numFmtId="0" fontId="1" fillId="0" borderId="0" xfId="0" applyFont="1" applyAlignment="1">
      <alignment horizontal="left"/>
    </xf>
    <xf numFmtId="0" fontId="10" fillId="4" borderId="27" xfId="0" applyFont="1" applyFill="1" applyBorder="1" applyAlignment="1">
      <alignment horizontal="center" vertical="center"/>
    </xf>
    <xf numFmtId="0" fontId="10" fillId="4" borderId="28" xfId="0" applyFont="1" applyFill="1" applyBorder="1" applyAlignment="1">
      <alignment horizontal="center" vertical="center"/>
    </xf>
  </cellXfs>
  <cellStyles count="3">
    <cellStyle name="Normal" xfId="0" builtinId="0"/>
    <cellStyle name="Normal 2" xfId="1"/>
    <cellStyle name="Normal_Feuil1" xfId="2"/>
  </cellStyles>
  <dxfs count="269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s>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Métrage</a:t>
            </a:r>
            <a:r>
              <a:rPr lang="fr-FR" baseline="0"/>
              <a:t> sans chgts</a:t>
            </a:r>
            <a:endParaRPr lang="fr-F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bar"/>
        <c:grouping val="clustered"/>
        <c:varyColors val="0"/>
        <c:ser>
          <c:idx val="0"/>
          <c:order val="0"/>
          <c:spPr>
            <a:solidFill>
              <a:schemeClr val="accent1"/>
            </a:solidFill>
            <a:ln>
              <a:noFill/>
            </a:ln>
            <a:effectLst/>
          </c:spPr>
          <c:invertIfNegative val="0"/>
          <c:dPt>
            <c:idx val="0"/>
            <c:invertIfNegative val="0"/>
            <c:bubble3D val="0"/>
            <c:spPr>
              <a:solidFill>
                <a:srgbClr val="7030A0"/>
              </a:solidFill>
              <a:ln>
                <a:noFill/>
              </a:ln>
              <a:effectLst/>
            </c:spPr>
            <c:extLst>
              <c:ext xmlns:c16="http://schemas.microsoft.com/office/drawing/2014/chart" uri="{C3380CC4-5D6E-409C-BE32-E72D297353CC}">
                <c16:uniqueId val="{00000001-812D-4387-841B-C6BBDEABE486}"/>
              </c:ext>
            </c:extLst>
          </c:dPt>
          <c:dPt>
            <c:idx val="1"/>
            <c:invertIfNegative val="0"/>
            <c:bubble3D val="0"/>
            <c:spPr>
              <a:solidFill>
                <a:srgbClr val="7030A0"/>
              </a:solidFill>
              <a:ln>
                <a:noFill/>
              </a:ln>
              <a:effectLst/>
            </c:spPr>
            <c:extLst>
              <c:ext xmlns:c16="http://schemas.microsoft.com/office/drawing/2014/chart" uri="{C3380CC4-5D6E-409C-BE32-E72D297353CC}">
                <c16:uniqueId val="{00000002-812D-4387-841B-C6BBDEABE486}"/>
              </c:ext>
            </c:extLst>
          </c:dPt>
          <c:dPt>
            <c:idx val="2"/>
            <c:invertIfNegative val="0"/>
            <c:bubble3D val="0"/>
            <c:spPr>
              <a:solidFill>
                <a:srgbClr val="7030A0"/>
              </a:solidFill>
              <a:ln>
                <a:noFill/>
              </a:ln>
              <a:effectLst/>
            </c:spPr>
            <c:extLst>
              <c:ext xmlns:c16="http://schemas.microsoft.com/office/drawing/2014/chart" uri="{C3380CC4-5D6E-409C-BE32-E72D297353CC}">
                <c16:uniqueId val="{00000003-812D-4387-841B-C6BBDEABE486}"/>
              </c:ext>
            </c:extLst>
          </c:dPt>
          <c:dPt>
            <c:idx val="3"/>
            <c:invertIfNegative val="0"/>
            <c:bubble3D val="0"/>
            <c:spPr>
              <a:solidFill>
                <a:srgbClr val="7030A0"/>
              </a:solidFill>
              <a:ln>
                <a:noFill/>
              </a:ln>
              <a:effectLst/>
            </c:spPr>
            <c:extLst>
              <c:ext xmlns:c16="http://schemas.microsoft.com/office/drawing/2014/chart" uri="{C3380CC4-5D6E-409C-BE32-E72D297353CC}">
                <c16:uniqueId val="{00000004-812D-4387-841B-C6BBDEABE486}"/>
              </c:ext>
            </c:extLst>
          </c:dPt>
          <c:dPt>
            <c:idx val="4"/>
            <c:invertIfNegative val="0"/>
            <c:bubble3D val="0"/>
            <c:spPr>
              <a:solidFill>
                <a:srgbClr val="7030A0"/>
              </a:solidFill>
              <a:ln>
                <a:noFill/>
              </a:ln>
              <a:effectLst/>
            </c:spPr>
            <c:extLst>
              <c:ext xmlns:c16="http://schemas.microsoft.com/office/drawing/2014/chart" uri="{C3380CC4-5D6E-409C-BE32-E72D297353CC}">
                <c16:uniqueId val="{00000005-812D-4387-841B-C6BBDEABE486}"/>
              </c:ext>
            </c:extLst>
          </c:dPt>
          <c:dPt>
            <c:idx val="5"/>
            <c:invertIfNegative val="0"/>
            <c:bubble3D val="0"/>
            <c:spPr>
              <a:solidFill>
                <a:srgbClr val="FFC000"/>
              </a:solidFill>
              <a:ln>
                <a:noFill/>
              </a:ln>
              <a:effectLst/>
            </c:spPr>
            <c:extLst>
              <c:ext xmlns:c16="http://schemas.microsoft.com/office/drawing/2014/chart" uri="{C3380CC4-5D6E-409C-BE32-E72D297353CC}">
                <c16:uniqueId val="{00000006-812D-4387-841B-C6BBDEABE486}"/>
              </c:ext>
            </c:extLst>
          </c:dPt>
          <c:dPt>
            <c:idx val="6"/>
            <c:invertIfNegative val="0"/>
            <c:bubble3D val="0"/>
            <c:spPr>
              <a:solidFill>
                <a:srgbClr val="FFC000"/>
              </a:solidFill>
              <a:ln>
                <a:noFill/>
              </a:ln>
              <a:effectLst/>
            </c:spPr>
            <c:extLst>
              <c:ext xmlns:c16="http://schemas.microsoft.com/office/drawing/2014/chart" uri="{C3380CC4-5D6E-409C-BE32-E72D297353CC}">
                <c16:uniqueId val="{00000007-812D-4387-841B-C6BBDEABE486}"/>
              </c:ext>
            </c:extLst>
          </c:dPt>
          <c:dPt>
            <c:idx val="7"/>
            <c:invertIfNegative val="0"/>
            <c:bubble3D val="0"/>
            <c:spPr>
              <a:solidFill>
                <a:srgbClr val="FFC000"/>
              </a:solidFill>
              <a:ln>
                <a:noFill/>
              </a:ln>
              <a:effectLst/>
            </c:spPr>
            <c:extLst>
              <c:ext xmlns:c16="http://schemas.microsoft.com/office/drawing/2014/chart" uri="{C3380CC4-5D6E-409C-BE32-E72D297353CC}">
                <c16:uniqueId val="{00000008-812D-4387-841B-C6BBDEABE486}"/>
              </c:ext>
            </c:extLst>
          </c:dPt>
          <c:dPt>
            <c:idx val="8"/>
            <c:invertIfNegative val="0"/>
            <c:bubble3D val="0"/>
            <c:spPr>
              <a:solidFill>
                <a:srgbClr val="92D050"/>
              </a:solidFill>
              <a:ln>
                <a:noFill/>
              </a:ln>
              <a:effectLst/>
            </c:spPr>
            <c:extLst>
              <c:ext xmlns:c16="http://schemas.microsoft.com/office/drawing/2014/chart" uri="{C3380CC4-5D6E-409C-BE32-E72D297353CC}">
                <c16:uniqueId val="{00000009-812D-4387-841B-C6BBDEABE486}"/>
              </c:ext>
            </c:extLst>
          </c:dPt>
          <c:dPt>
            <c:idx val="9"/>
            <c:invertIfNegative val="0"/>
            <c:bubble3D val="0"/>
            <c:spPr>
              <a:solidFill>
                <a:srgbClr val="92D050"/>
              </a:solidFill>
              <a:ln>
                <a:noFill/>
              </a:ln>
              <a:effectLst/>
            </c:spPr>
            <c:extLst>
              <c:ext xmlns:c16="http://schemas.microsoft.com/office/drawing/2014/chart" uri="{C3380CC4-5D6E-409C-BE32-E72D297353CC}">
                <c16:uniqueId val="{0000000A-812D-4387-841B-C6BBDEABE486}"/>
              </c:ext>
            </c:extLst>
          </c:dPt>
          <c:dPt>
            <c:idx val="10"/>
            <c:invertIfNegative val="0"/>
            <c:bubble3D val="0"/>
            <c:spPr>
              <a:solidFill>
                <a:srgbClr val="92D050"/>
              </a:solidFill>
              <a:ln>
                <a:noFill/>
              </a:ln>
              <a:effectLst/>
            </c:spPr>
            <c:extLst>
              <c:ext xmlns:c16="http://schemas.microsoft.com/office/drawing/2014/chart" uri="{C3380CC4-5D6E-409C-BE32-E72D297353CC}">
                <c16:uniqueId val="{0000000B-812D-4387-841B-C6BBDEABE486}"/>
              </c:ext>
            </c:extLst>
          </c:dPt>
          <c:dPt>
            <c:idx val="11"/>
            <c:invertIfNegative val="0"/>
            <c:bubble3D val="0"/>
            <c:spPr>
              <a:solidFill>
                <a:srgbClr val="92D050"/>
              </a:solidFill>
              <a:ln>
                <a:noFill/>
              </a:ln>
              <a:effectLst/>
            </c:spPr>
            <c:extLst>
              <c:ext xmlns:c16="http://schemas.microsoft.com/office/drawing/2014/chart" uri="{C3380CC4-5D6E-409C-BE32-E72D297353CC}">
                <c16:uniqueId val="{0000000C-812D-4387-841B-C6BBDEABE486}"/>
              </c:ext>
            </c:extLst>
          </c:dPt>
          <c:dPt>
            <c:idx val="12"/>
            <c:invertIfNegative val="0"/>
            <c:bubble3D val="0"/>
            <c:spPr>
              <a:solidFill>
                <a:srgbClr val="92D050"/>
              </a:solidFill>
              <a:ln>
                <a:noFill/>
              </a:ln>
              <a:effectLst/>
            </c:spPr>
            <c:extLst>
              <c:ext xmlns:c16="http://schemas.microsoft.com/office/drawing/2014/chart" uri="{C3380CC4-5D6E-409C-BE32-E72D297353CC}">
                <c16:uniqueId val="{0000000D-812D-4387-841B-C6BBDEABE486}"/>
              </c:ext>
            </c:extLst>
          </c:dPt>
          <c:cat>
            <c:multiLvlStrRef>
              <c:f>(Graphs!$A$1:$B$5,Graphs!$A$6:$B$8,Graphs!$A$9:$B$13,Graphs!$A$14:$B$21)</c:f>
              <c:multiLvlStrCache>
                <c:ptCount val="21"/>
                <c:lvl>
                  <c:pt idx="0">
                    <c:v>YDR 104</c:v>
                  </c:pt>
                  <c:pt idx="1">
                    <c:v>YDR 142</c:v>
                  </c:pt>
                  <c:pt idx="2">
                    <c:v>YDR 145</c:v>
                  </c:pt>
                  <c:pt idx="3">
                    <c:v>YDR 147</c:v>
                  </c:pt>
                  <c:pt idx="4">
                    <c:v>YDR 148</c:v>
                  </c:pt>
                  <c:pt idx="5">
                    <c:v>YDR 086</c:v>
                  </c:pt>
                  <c:pt idx="6">
                    <c:v>YDR 143</c:v>
                  </c:pt>
                  <c:pt idx="7">
                    <c:v>YDR 153</c:v>
                  </c:pt>
                  <c:pt idx="8">
                    <c:v>YDR 143</c:v>
                  </c:pt>
                  <c:pt idx="9">
                    <c:v>YDR 144</c:v>
                  </c:pt>
                  <c:pt idx="10">
                    <c:v>YDR 145</c:v>
                  </c:pt>
                  <c:pt idx="11">
                    <c:v>YDR 146</c:v>
                  </c:pt>
                  <c:pt idx="12">
                    <c:v>YDR 147</c:v>
                  </c:pt>
                  <c:pt idx="13">
                    <c:v>YDR 104</c:v>
                  </c:pt>
                  <c:pt idx="14">
                    <c:v>YDR 142</c:v>
                  </c:pt>
                  <c:pt idx="15">
                    <c:v>YDR 143</c:v>
                  </c:pt>
                  <c:pt idx="16">
                    <c:v>YDR 144</c:v>
                  </c:pt>
                  <c:pt idx="17">
                    <c:v>YDR 145</c:v>
                  </c:pt>
                  <c:pt idx="18">
                    <c:v>YDR 146</c:v>
                  </c:pt>
                  <c:pt idx="19">
                    <c:v>YDR 147</c:v>
                  </c:pt>
                  <c:pt idx="20">
                    <c:v>YDR 148</c:v>
                  </c:pt>
                </c:lvl>
                <c:lvl>
                  <c:pt idx="0">
                    <c:v>DW-001</c:v>
                  </c:pt>
                  <c:pt idx="5">
                    <c:v>DW-002</c:v>
                  </c:pt>
                  <c:pt idx="8">
                    <c:v>DW-003</c:v>
                  </c:pt>
                  <c:pt idx="13">
                    <c:v>DW-004</c:v>
                  </c:pt>
                </c:lvl>
              </c:multiLvlStrCache>
            </c:multiLvlStrRef>
          </c:cat>
          <c:val>
            <c:numRef>
              <c:f>(Graphs!$C$1:$C$5,Graphs!$C$6:$C$8,Graphs!$C$9:$C$13,Graphs!$C$14:$C$21)</c:f>
              <c:numCache>
                <c:formatCode>0.00</c:formatCode>
                <c:ptCount val="21"/>
                <c:pt idx="0">
                  <c:v>186.66107666666664</c:v>
                </c:pt>
                <c:pt idx="1">
                  <c:v>243.57619833333331</c:v>
                </c:pt>
                <c:pt idx="2">
                  <c:v>24.061125000000001</c:v>
                </c:pt>
                <c:pt idx="3">
                  <c:v>351.90265499999998</c:v>
                </c:pt>
                <c:pt idx="4">
                  <c:v>314.01756583333338</c:v>
                </c:pt>
                <c:pt idx="5">
                  <c:v>98.571304761904756</c:v>
                </c:pt>
                <c:pt idx="6">
                  <c:v>33.025781250000001</c:v>
                </c:pt>
                <c:pt idx="7">
                  <c:v>103.94500000000001</c:v>
                </c:pt>
                <c:pt idx="8">
                  <c:v>372.20546875000002</c:v>
                </c:pt>
                <c:pt idx="9">
                  <c:v>456.93922500000008</c:v>
                </c:pt>
                <c:pt idx="10">
                  <c:v>204.26945833333329</c:v>
                </c:pt>
                <c:pt idx="11">
                  <c:v>418.03488333333343</c:v>
                </c:pt>
                <c:pt idx="12">
                  <c:v>59.552135416666658</c:v>
                </c:pt>
                <c:pt idx="13">
                  <c:v>35.970416666666665</c:v>
                </c:pt>
                <c:pt idx="14">
                  <c:v>56.473554166666659</c:v>
                </c:pt>
                <c:pt idx="15">
                  <c:v>502.37112541666664</c:v>
                </c:pt>
                <c:pt idx="16">
                  <c:v>384.74662499999999</c:v>
                </c:pt>
                <c:pt idx="17">
                  <c:v>205.20066000000003</c:v>
                </c:pt>
                <c:pt idx="18">
                  <c:v>254.44139833333338</c:v>
                </c:pt>
                <c:pt idx="19">
                  <c:v>151.961805</c:v>
                </c:pt>
                <c:pt idx="20">
                  <c:v>128.39314750000003</c:v>
                </c:pt>
              </c:numCache>
            </c:numRef>
          </c:val>
          <c:extLst>
            <c:ext xmlns:c16="http://schemas.microsoft.com/office/drawing/2014/chart" uri="{C3380CC4-5D6E-409C-BE32-E72D297353CC}">
              <c16:uniqueId val="{00000000-812D-4387-841B-C6BBDEABE486}"/>
            </c:ext>
          </c:extLst>
        </c:ser>
        <c:dLbls>
          <c:showLegendKey val="0"/>
          <c:showVal val="0"/>
          <c:showCatName val="0"/>
          <c:showSerName val="0"/>
          <c:showPercent val="0"/>
          <c:showBubbleSize val="0"/>
        </c:dLbls>
        <c:gapWidth val="182"/>
        <c:axId val="413783184"/>
        <c:axId val="413784016"/>
      </c:barChart>
      <c:catAx>
        <c:axId val="41378318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13784016"/>
        <c:crosses val="autoZero"/>
        <c:auto val="1"/>
        <c:lblAlgn val="ctr"/>
        <c:lblOffset val="100"/>
        <c:noMultiLvlLbl val="0"/>
      </c:catAx>
      <c:valAx>
        <c:axId val="4137840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137831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Métrage</a:t>
            </a:r>
            <a:r>
              <a:rPr lang="fr-FR" baseline="0"/>
              <a:t> avec chgts</a:t>
            </a:r>
            <a:endParaRPr lang="fr-F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bar"/>
        <c:grouping val="clustered"/>
        <c:varyColors val="0"/>
        <c:ser>
          <c:idx val="0"/>
          <c:order val="0"/>
          <c:spPr>
            <a:solidFill>
              <a:schemeClr val="accent1"/>
            </a:solidFill>
            <a:ln>
              <a:noFill/>
            </a:ln>
            <a:effectLst/>
          </c:spPr>
          <c:invertIfNegative val="0"/>
          <c:dPt>
            <c:idx val="0"/>
            <c:invertIfNegative val="0"/>
            <c:bubble3D val="0"/>
            <c:spPr>
              <a:solidFill>
                <a:srgbClr val="7030A0"/>
              </a:solidFill>
              <a:ln>
                <a:noFill/>
              </a:ln>
              <a:effectLst/>
            </c:spPr>
            <c:extLst>
              <c:ext xmlns:c16="http://schemas.microsoft.com/office/drawing/2014/chart" uri="{C3380CC4-5D6E-409C-BE32-E72D297353CC}">
                <c16:uniqueId val="{00000001-0C88-48BE-8DA8-AB665B1EAB91}"/>
              </c:ext>
            </c:extLst>
          </c:dPt>
          <c:dPt>
            <c:idx val="1"/>
            <c:invertIfNegative val="0"/>
            <c:bubble3D val="0"/>
            <c:spPr>
              <a:solidFill>
                <a:srgbClr val="7030A0"/>
              </a:solidFill>
              <a:ln>
                <a:noFill/>
              </a:ln>
              <a:effectLst/>
            </c:spPr>
            <c:extLst>
              <c:ext xmlns:c16="http://schemas.microsoft.com/office/drawing/2014/chart" uri="{C3380CC4-5D6E-409C-BE32-E72D297353CC}">
                <c16:uniqueId val="{00000002-0C88-48BE-8DA8-AB665B1EAB91}"/>
              </c:ext>
            </c:extLst>
          </c:dPt>
          <c:dPt>
            <c:idx val="2"/>
            <c:invertIfNegative val="0"/>
            <c:bubble3D val="0"/>
            <c:spPr>
              <a:solidFill>
                <a:srgbClr val="7030A0"/>
              </a:solidFill>
              <a:ln>
                <a:noFill/>
              </a:ln>
              <a:effectLst/>
            </c:spPr>
            <c:extLst>
              <c:ext xmlns:c16="http://schemas.microsoft.com/office/drawing/2014/chart" uri="{C3380CC4-5D6E-409C-BE32-E72D297353CC}">
                <c16:uniqueId val="{00000003-0C88-48BE-8DA8-AB665B1EAB91}"/>
              </c:ext>
            </c:extLst>
          </c:dPt>
          <c:dPt>
            <c:idx val="3"/>
            <c:invertIfNegative val="0"/>
            <c:bubble3D val="0"/>
            <c:spPr>
              <a:solidFill>
                <a:srgbClr val="7030A0"/>
              </a:solidFill>
              <a:ln>
                <a:noFill/>
              </a:ln>
              <a:effectLst/>
            </c:spPr>
            <c:extLst>
              <c:ext xmlns:c16="http://schemas.microsoft.com/office/drawing/2014/chart" uri="{C3380CC4-5D6E-409C-BE32-E72D297353CC}">
                <c16:uniqueId val="{00000004-0C88-48BE-8DA8-AB665B1EAB91}"/>
              </c:ext>
            </c:extLst>
          </c:dPt>
          <c:dPt>
            <c:idx val="4"/>
            <c:invertIfNegative val="0"/>
            <c:bubble3D val="0"/>
            <c:spPr>
              <a:solidFill>
                <a:srgbClr val="7030A0"/>
              </a:solidFill>
              <a:ln>
                <a:noFill/>
              </a:ln>
              <a:effectLst/>
            </c:spPr>
            <c:extLst>
              <c:ext xmlns:c16="http://schemas.microsoft.com/office/drawing/2014/chart" uri="{C3380CC4-5D6E-409C-BE32-E72D297353CC}">
                <c16:uniqueId val="{00000005-0C88-48BE-8DA8-AB665B1EAB91}"/>
              </c:ext>
            </c:extLst>
          </c:dPt>
          <c:dPt>
            <c:idx val="5"/>
            <c:invertIfNegative val="0"/>
            <c:bubble3D val="0"/>
            <c:spPr>
              <a:solidFill>
                <a:srgbClr val="FFC000"/>
              </a:solidFill>
              <a:ln>
                <a:noFill/>
              </a:ln>
              <a:effectLst/>
            </c:spPr>
            <c:extLst>
              <c:ext xmlns:c16="http://schemas.microsoft.com/office/drawing/2014/chart" uri="{C3380CC4-5D6E-409C-BE32-E72D297353CC}">
                <c16:uniqueId val="{00000006-0C88-48BE-8DA8-AB665B1EAB91}"/>
              </c:ext>
            </c:extLst>
          </c:dPt>
          <c:dPt>
            <c:idx val="6"/>
            <c:invertIfNegative val="0"/>
            <c:bubble3D val="0"/>
            <c:spPr>
              <a:solidFill>
                <a:srgbClr val="FFC000"/>
              </a:solidFill>
              <a:ln>
                <a:noFill/>
              </a:ln>
              <a:effectLst/>
            </c:spPr>
            <c:extLst>
              <c:ext xmlns:c16="http://schemas.microsoft.com/office/drawing/2014/chart" uri="{C3380CC4-5D6E-409C-BE32-E72D297353CC}">
                <c16:uniqueId val="{00000007-0C88-48BE-8DA8-AB665B1EAB91}"/>
              </c:ext>
            </c:extLst>
          </c:dPt>
          <c:dPt>
            <c:idx val="7"/>
            <c:invertIfNegative val="0"/>
            <c:bubble3D val="0"/>
            <c:spPr>
              <a:solidFill>
                <a:srgbClr val="FFC000"/>
              </a:solidFill>
              <a:ln>
                <a:noFill/>
              </a:ln>
              <a:effectLst/>
            </c:spPr>
            <c:extLst>
              <c:ext xmlns:c16="http://schemas.microsoft.com/office/drawing/2014/chart" uri="{C3380CC4-5D6E-409C-BE32-E72D297353CC}">
                <c16:uniqueId val="{00000008-0C88-48BE-8DA8-AB665B1EAB91}"/>
              </c:ext>
            </c:extLst>
          </c:dPt>
          <c:dPt>
            <c:idx val="8"/>
            <c:invertIfNegative val="0"/>
            <c:bubble3D val="0"/>
            <c:spPr>
              <a:solidFill>
                <a:srgbClr val="92D050"/>
              </a:solidFill>
              <a:ln>
                <a:noFill/>
              </a:ln>
              <a:effectLst/>
            </c:spPr>
            <c:extLst>
              <c:ext xmlns:c16="http://schemas.microsoft.com/office/drawing/2014/chart" uri="{C3380CC4-5D6E-409C-BE32-E72D297353CC}">
                <c16:uniqueId val="{0000000A-0C88-48BE-8DA8-AB665B1EAB91}"/>
              </c:ext>
            </c:extLst>
          </c:dPt>
          <c:dPt>
            <c:idx val="9"/>
            <c:invertIfNegative val="0"/>
            <c:bubble3D val="0"/>
            <c:spPr>
              <a:solidFill>
                <a:srgbClr val="92D050"/>
              </a:solidFill>
              <a:ln>
                <a:noFill/>
              </a:ln>
              <a:effectLst/>
            </c:spPr>
            <c:extLst>
              <c:ext xmlns:c16="http://schemas.microsoft.com/office/drawing/2014/chart" uri="{C3380CC4-5D6E-409C-BE32-E72D297353CC}">
                <c16:uniqueId val="{0000000B-0C88-48BE-8DA8-AB665B1EAB91}"/>
              </c:ext>
            </c:extLst>
          </c:dPt>
          <c:dPt>
            <c:idx val="10"/>
            <c:invertIfNegative val="0"/>
            <c:bubble3D val="0"/>
            <c:spPr>
              <a:solidFill>
                <a:srgbClr val="92D050"/>
              </a:solidFill>
              <a:ln>
                <a:noFill/>
              </a:ln>
              <a:effectLst/>
            </c:spPr>
            <c:extLst>
              <c:ext xmlns:c16="http://schemas.microsoft.com/office/drawing/2014/chart" uri="{C3380CC4-5D6E-409C-BE32-E72D297353CC}">
                <c16:uniqueId val="{0000000C-0C88-48BE-8DA8-AB665B1EAB91}"/>
              </c:ext>
            </c:extLst>
          </c:dPt>
          <c:dPt>
            <c:idx val="11"/>
            <c:invertIfNegative val="0"/>
            <c:bubble3D val="0"/>
            <c:spPr>
              <a:solidFill>
                <a:srgbClr val="92D050"/>
              </a:solidFill>
              <a:ln>
                <a:noFill/>
              </a:ln>
              <a:effectLst/>
            </c:spPr>
            <c:extLst>
              <c:ext xmlns:c16="http://schemas.microsoft.com/office/drawing/2014/chart" uri="{C3380CC4-5D6E-409C-BE32-E72D297353CC}">
                <c16:uniqueId val="{0000000D-0C88-48BE-8DA8-AB665B1EAB91}"/>
              </c:ext>
            </c:extLst>
          </c:dPt>
          <c:dPt>
            <c:idx val="12"/>
            <c:invertIfNegative val="0"/>
            <c:bubble3D val="0"/>
            <c:spPr>
              <a:solidFill>
                <a:srgbClr val="92D050"/>
              </a:solidFill>
              <a:ln>
                <a:noFill/>
              </a:ln>
              <a:effectLst/>
            </c:spPr>
            <c:extLst>
              <c:ext xmlns:c16="http://schemas.microsoft.com/office/drawing/2014/chart" uri="{C3380CC4-5D6E-409C-BE32-E72D297353CC}">
                <c16:uniqueId val="{0000000E-0C88-48BE-8DA8-AB665B1EAB91}"/>
              </c:ext>
            </c:extLst>
          </c:dPt>
          <c:cat>
            <c:multiLvlStrRef>
              <c:f>(Graphs!$A$32:$B$36,Graphs!$A$37:$B$39,Graphs!$A$40:$B$44,Graphs!$A$45:$B$52)</c:f>
              <c:multiLvlStrCache>
                <c:ptCount val="21"/>
                <c:lvl>
                  <c:pt idx="0">
                    <c:v>YDR 104</c:v>
                  </c:pt>
                  <c:pt idx="1">
                    <c:v>YDR 142</c:v>
                  </c:pt>
                  <c:pt idx="2">
                    <c:v>YDR 145</c:v>
                  </c:pt>
                  <c:pt idx="3">
                    <c:v>YDR 147</c:v>
                  </c:pt>
                  <c:pt idx="4">
                    <c:v>YDR 148</c:v>
                  </c:pt>
                  <c:pt idx="5">
                    <c:v>YDR 086</c:v>
                  </c:pt>
                  <c:pt idx="6">
                    <c:v>YDR 143</c:v>
                  </c:pt>
                  <c:pt idx="7">
                    <c:v>YDR 153</c:v>
                  </c:pt>
                  <c:pt idx="8">
                    <c:v>YDR 143</c:v>
                  </c:pt>
                  <c:pt idx="9">
                    <c:v>YDR 144</c:v>
                  </c:pt>
                  <c:pt idx="10">
                    <c:v>YDR 145</c:v>
                  </c:pt>
                  <c:pt idx="11">
                    <c:v>YDR 146</c:v>
                  </c:pt>
                  <c:pt idx="12">
                    <c:v>YDR 147</c:v>
                  </c:pt>
                  <c:pt idx="13">
                    <c:v>YDR 104</c:v>
                  </c:pt>
                  <c:pt idx="14">
                    <c:v>YDR 142</c:v>
                  </c:pt>
                  <c:pt idx="15">
                    <c:v>YDR 143</c:v>
                  </c:pt>
                  <c:pt idx="16">
                    <c:v>YDR 144</c:v>
                  </c:pt>
                  <c:pt idx="17">
                    <c:v>YDR 145</c:v>
                  </c:pt>
                  <c:pt idx="18">
                    <c:v>YDR 146</c:v>
                  </c:pt>
                  <c:pt idx="19">
                    <c:v>YDR 147</c:v>
                  </c:pt>
                  <c:pt idx="20">
                    <c:v>YDR 148</c:v>
                  </c:pt>
                </c:lvl>
                <c:lvl>
                  <c:pt idx="0">
                    <c:v>DW-001</c:v>
                  </c:pt>
                  <c:pt idx="5">
                    <c:v>DW-002</c:v>
                  </c:pt>
                  <c:pt idx="8">
                    <c:v>DW-003</c:v>
                  </c:pt>
                  <c:pt idx="13">
                    <c:v>DW-004</c:v>
                  </c:pt>
                </c:lvl>
              </c:multiLvlStrCache>
            </c:multiLvlStrRef>
          </c:cat>
          <c:val>
            <c:numRef>
              <c:f>(Graphs!$C$32:$C$36,Graphs!$C$37:$C$39,Graphs!$C$40:$C$44,Graphs!$C$45:$C$52)</c:f>
              <c:numCache>
                <c:formatCode>0.00</c:formatCode>
                <c:ptCount val="21"/>
                <c:pt idx="0">
                  <c:v>37.332215333333394</c:v>
                </c:pt>
                <c:pt idx="1">
                  <c:v>48.715239666666598</c:v>
                </c:pt>
                <c:pt idx="2">
                  <c:v>24.061125000000001</c:v>
                </c:pt>
                <c:pt idx="3">
                  <c:v>70.380530999999991</c:v>
                </c:pt>
                <c:pt idx="4">
                  <c:v>78.504391458333245</c:v>
                </c:pt>
                <c:pt idx="5">
                  <c:v>19.714260952380961</c:v>
                </c:pt>
                <c:pt idx="6">
                  <c:v>33.025781250000001</c:v>
                </c:pt>
                <c:pt idx="7">
                  <c:v>20.788999999999998</c:v>
                </c:pt>
                <c:pt idx="8">
                  <c:v>37.220546875000004</c:v>
                </c:pt>
                <c:pt idx="9">
                  <c:v>65.277032142857152</c:v>
                </c:pt>
                <c:pt idx="10">
                  <c:v>34.044909722222165</c:v>
                </c:pt>
                <c:pt idx="11">
                  <c:v>209.01744166666651</c:v>
                </c:pt>
                <c:pt idx="12">
                  <c:v>59.552135416666658</c:v>
                </c:pt>
                <c:pt idx="13">
                  <c:v>35.970416666666665</c:v>
                </c:pt>
                <c:pt idx="14">
                  <c:v>56.473554166666659</c:v>
                </c:pt>
                <c:pt idx="15">
                  <c:v>71.767303630952426</c:v>
                </c:pt>
                <c:pt idx="16">
                  <c:v>128.248875</c:v>
                </c:pt>
                <c:pt idx="17">
                  <c:v>68.400220000000004</c:v>
                </c:pt>
                <c:pt idx="18">
                  <c:v>63.610349583333253</c:v>
                </c:pt>
                <c:pt idx="19">
                  <c:v>75.980902499999999</c:v>
                </c:pt>
                <c:pt idx="20">
                  <c:v>128.39314750000003</c:v>
                </c:pt>
              </c:numCache>
            </c:numRef>
          </c:val>
          <c:extLst>
            <c:ext xmlns:c16="http://schemas.microsoft.com/office/drawing/2014/chart" uri="{C3380CC4-5D6E-409C-BE32-E72D297353CC}">
              <c16:uniqueId val="{00000000-0C88-48BE-8DA8-AB665B1EAB91}"/>
            </c:ext>
          </c:extLst>
        </c:ser>
        <c:dLbls>
          <c:showLegendKey val="0"/>
          <c:showVal val="0"/>
          <c:showCatName val="0"/>
          <c:showSerName val="0"/>
          <c:showPercent val="0"/>
          <c:showBubbleSize val="0"/>
        </c:dLbls>
        <c:gapWidth val="182"/>
        <c:axId val="418562176"/>
        <c:axId val="496893056"/>
      </c:barChart>
      <c:catAx>
        <c:axId val="41856217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6893056"/>
        <c:crosses val="autoZero"/>
        <c:auto val="1"/>
        <c:lblAlgn val="ctr"/>
        <c:lblOffset val="100"/>
        <c:noMultiLvlLbl val="0"/>
      </c:catAx>
      <c:valAx>
        <c:axId val="49689305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185621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28575</xdr:colOff>
      <xdr:row>0</xdr:row>
      <xdr:rowOff>0</xdr:rowOff>
    </xdr:from>
    <xdr:to>
      <xdr:col>12</xdr:col>
      <xdr:colOff>523875</xdr:colOff>
      <xdr:row>25</xdr:row>
      <xdr:rowOff>76200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38100</xdr:colOff>
      <xdr:row>26</xdr:row>
      <xdr:rowOff>161924</xdr:rowOff>
    </xdr:from>
    <xdr:to>
      <xdr:col>14</xdr:col>
      <xdr:colOff>628650</xdr:colOff>
      <xdr:row>56</xdr:row>
      <xdr:rowOff>28575</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lev&#233;%20de%20production%20-%20V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elev&#233;%20de%20production%20-%20V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matin"/>
      <sheetName val="TM matin (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matin"/>
      <sheetName val="TM matin (2)"/>
    </sheetNames>
    <sheetDataSet>
      <sheetData sheetId="0"/>
      <sheetData sheetId="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Bebga, Givenche" refreshedDate="43979.768583333331" createdVersion="6" refreshedVersion="6" minRefreshableVersion="3" recordCount="267">
  <cacheSource type="worksheet">
    <worksheetSource ref="A1:F268" sheet="Feuil3"/>
  </cacheSource>
  <cacheFields count="6">
    <cacheField name="Machine" numFmtId="0">
      <sharedItems count="4">
        <s v="DW-004"/>
        <s v="DW-003"/>
        <s v="DW-001"/>
        <s v="DW-002"/>
      </sharedItems>
    </cacheField>
    <cacheField name="YDR" numFmtId="0">
      <sharedItems count="12">
        <s v="YDR 148"/>
        <s v="YDR 147"/>
        <s v="YDR 146"/>
        <s v="YDR 145"/>
        <s v="YDR 144"/>
        <s v="YDR 143"/>
        <s v="YDR 104"/>
        <s v="YDR 142"/>
        <s v="YDR 153"/>
        <s v="YDR 086"/>
        <s v="YTA 032"/>
        <s v="YDR 079"/>
      </sharedItems>
    </cacheField>
    <cacheField name="DEFAUTS" numFmtId="0">
      <sharedItems/>
    </cacheField>
    <cacheField name="Types " numFmtId="0">
      <sharedItems count="15">
        <s v="SHS20"/>
        <s v="SHS25"/>
        <s v="SHS35"/>
        <s v="SR15"/>
        <s v="HSR45"/>
        <s v="SHS30"/>
        <s v="SR20"/>
        <s v="HSR35"/>
        <s v="SHS15"/>
        <s v="SR25"/>
        <s v="HSR25"/>
        <s v="SR30"/>
        <s v="SHS45 LK"/>
        <s v="SHS45"/>
        <s v="HSR20"/>
      </sharedItems>
    </cacheField>
    <cacheField name=" Longueur" numFmtId="0">
      <sharedItems containsSemiMixedTypes="0" containsString="0" containsNumber="1" containsInteger="1" minValue="3020" maxValue="4560"/>
    </cacheField>
    <cacheField name="Nb de  rails produits" numFmtId="0">
      <sharedItems containsString="0" containsBlank="1" containsNumber="1" containsInteger="1" minValue="0" maxValue="268" count="62">
        <n v="24"/>
        <n v="36"/>
        <n v="27"/>
        <n v="16"/>
        <n v="54"/>
        <n v="11"/>
        <n v="0"/>
        <n v="10"/>
        <n v="48"/>
        <n v="51"/>
        <n v="5"/>
        <n v="33"/>
        <n v="72"/>
        <n v="1"/>
        <n v="30"/>
        <n v="19"/>
        <n v="20"/>
        <n v="63"/>
        <n v="44"/>
        <n v="60"/>
        <n v="57"/>
        <n v="41"/>
        <n v="28"/>
        <n v="39"/>
        <n v="53"/>
        <n v="40"/>
        <n v="32"/>
        <n v="34"/>
        <n v="120"/>
        <n v="22"/>
        <n v="42"/>
        <n v="6"/>
        <n v="12"/>
        <n v="2"/>
        <n v="268"/>
        <n v="88"/>
        <n v="4"/>
        <n v="8"/>
        <n v="50"/>
        <n v="18"/>
        <n v="85"/>
        <n v="13"/>
        <n v="52"/>
        <n v="84"/>
        <n v="62"/>
        <n v="70"/>
        <n v="168"/>
        <n v="66"/>
        <n v="37"/>
        <m/>
        <n v="58"/>
        <n v="82"/>
        <n v="106"/>
        <n v="180"/>
        <n v="250"/>
        <n v="207"/>
        <n v="100"/>
        <n v="46"/>
        <n v="31"/>
        <n v="55"/>
        <n v="38"/>
        <n v="15"/>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Bebga, Givenche" refreshedDate="43979.778372569446" createdVersion="6" refreshedVersion="6" minRefreshableVersion="3" recordCount="267">
  <cacheSource type="worksheet">
    <worksheetSource ref="A1:F268" sheet="Feuil5"/>
  </cacheSource>
  <cacheFields count="6">
    <cacheField name="Machine" numFmtId="0">
      <sharedItems count="4">
        <s v="DW-004"/>
        <s v="DW-003"/>
        <s v="DW-001"/>
        <s v="DW-002"/>
      </sharedItems>
    </cacheField>
    <cacheField name="YDR" numFmtId="0">
      <sharedItems count="12">
        <s v="YDR 148"/>
        <s v="YDR 147"/>
        <s v="YDR 146"/>
        <s v="YDR 145"/>
        <s v="YDR 144"/>
        <s v="YDR 143"/>
        <s v="YDR 104"/>
        <s v="YDR 142"/>
        <s v="YDR 153"/>
        <s v="YDR 086"/>
        <s v="YTA 032"/>
        <s v="YDR 079"/>
      </sharedItems>
    </cacheField>
    <cacheField name="DEFAUTS" numFmtId="0">
      <sharedItems count="7">
        <s v="Aucun défaut"/>
        <s v="Casse outil"/>
        <s v="Bavure"/>
        <s v="Ø Lamage / perçage trop petit"/>
        <s v="Défaut visuel"/>
        <s v="Ø Lamage / perçage trop grand"/>
        <s v="Double chanfrein"/>
      </sharedItems>
    </cacheField>
    <cacheField name="Types " numFmtId="0">
      <sharedItems count="15">
        <s v="SHS20"/>
        <s v="SHS25"/>
        <s v="SHS35"/>
        <s v="SR15"/>
        <s v="HSR45"/>
        <s v="SHS30"/>
        <s v="SR20"/>
        <s v="HSR35"/>
        <s v="SHS15"/>
        <s v="SR25"/>
        <s v="HSR25"/>
        <s v="SR30"/>
        <s v="SHS45 LK"/>
        <s v="SHS45"/>
        <s v="HSR20"/>
      </sharedItems>
    </cacheField>
    <cacheField name=" Longueur" numFmtId="0">
      <sharedItems containsSemiMixedTypes="0" containsString="0" containsNumber="1" containsInteger="1" minValue="3020" maxValue="4560"/>
    </cacheField>
    <cacheField name="Nb de  rails produits" numFmtId="0">
      <sharedItems containsString="0" containsBlank="1" containsNumber="1" containsInteger="1" minValue="0" maxValue="268" count="62">
        <n v="24"/>
        <n v="36"/>
        <n v="27"/>
        <n v="16"/>
        <n v="54"/>
        <n v="11"/>
        <n v="0"/>
        <n v="10"/>
        <n v="48"/>
        <n v="51"/>
        <n v="5"/>
        <n v="33"/>
        <n v="72"/>
        <n v="1"/>
        <n v="30"/>
        <n v="19"/>
        <n v="20"/>
        <n v="63"/>
        <n v="44"/>
        <n v="60"/>
        <n v="57"/>
        <n v="41"/>
        <n v="28"/>
        <n v="39"/>
        <n v="53"/>
        <n v="40"/>
        <n v="32"/>
        <n v="34"/>
        <n v="120"/>
        <n v="22"/>
        <n v="42"/>
        <n v="6"/>
        <n v="12"/>
        <n v="2"/>
        <n v="268"/>
        <n v="88"/>
        <n v="4"/>
        <n v="8"/>
        <n v="50"/>
        <n v="18"/>
        <n v="85"/>
        <n v="13"/>
        <n v="52"/>
        <n v="84"/>
        <n v="62"/>
        <n v="70"/>
        <n v="168"/>
        <n v="66"/>
        <n v="37"/>
        <m/>
        <n v="58"/>
        <n v="82"/>
        <n v="106"/>
        <n v="180"/>
        <n v="250"/>
        <n v="207"/>
        <n v="100"/>
        <n v="46"/>
        <n v="31"/>
        <n v="55"/>
        <n v="38"/>
        <n v="15"/>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67">
  <r>
    <x v="0"/>
    <x v="0"/>
    <s v="Aucun défaut"/>
    <x v="0"/>
    <n v="4540"/>
    <x v="0"/>
  </r>
  <r>
    <x v="0"/>
    <x v="1"/>
    <s v="Aucun défaut"/>
    <x v="0"/>
    <n v="4540"/>
    <x v="0"/>
  </r>
  <r>
    <x v="1"/>
    <x v="2"/>
    <s v="Aucun défaut"/>
    <x v="1"/>
    <n v="3040"/>
    <x v="1"/>
  </r>
  <r>
    <x v="1"/>
    <x v="3"/>
    <s v="Aucun défaut"/>
    <x v="1"/>
    <n v="3020"/>
    <x v="1"/>
  </r>
  <r>
    <x v="0"/>
    <x v="4"/>
    <s v="Aucun défaut"/>
    <x v="2"/>
    <n v="3020"/>
    <x v="2"/>
  </r>
  <r>
    <x v="0"/>
    <x v="5"/>
    <s v="Aucun défaut"/>
    <x v="2"/>
    <n v="3020"/>
    <x v="2"/>
  </r>
  <r>
    <x v="1"/>
    <x v="2"/>
    <s v="Aucun défaut"/>
    <x v="1"/>
    <n v="3040"/>
    <x v="3"/>
  </r>
  <r>
    <x v="1"/>
    <x v="3"/>
    <s v="Aucun défaut"/>
    <x v="1"/>
    <n v="3040"/>
    <x v="3"/>
  </r>
  <r>
    <x v="2"/>
    <x v="6"/>
    <s v="Aucun défaut"/>
    <x v="3"/>
    <n v="3040"/>
    <x v="4"/>
  </r>
  <r>
    <x v="2"/>
    <x v="7"/>
    <s v="Aucun défaut"/>
    <x v="3"/>
    <n v="3040"/>
    <x v="4"/>
  </r>
  <r>
    <x v="3"/>
    <x v="8"/>
    <s v="Aucun défaut"/>
    <x v="4"/>
    <n v="4540"/>
    <x v="5"/>
  </r>
  <r>
    <x v="3"/>
    <x v="9"/>
    <s v="Aucun défaut"/>
    <x v="4"/>
    <n v="4540"/>
    <x v="6"/>
  </r>
  <r>
    <x v="3"/>
    <x v="9"/>
    <s v="Casse outil"/>
    <x v="4"/>
    <n v="4540"/>
    <x v="7"/>
  </r>
  <r>
    <x v="1"/>
    <x v="3"/>
    <s v="Aucun défaut"/>
    <x v="1"/>
    <n v="3020"/>
    <x v="8"/>
  </r>
  <r>
    <x v="0"/>
    <x v="4"/>
    <s v="Aucun défaut"/>
    <x v="2"/>
    <n v="3020"/>
    <x v="9"/>
  </r>
  <r>
    <x v="0"/>
    <x v="5"/>
    <s v="Bavure"/>
    <x v="2"/>
    <n v="3020"/>
    <x v="9"/>
  </r>
  <r>
    <x v="2"/>
    <x v="7"/>
    <s v="Aucun défaut"/>
    <x v="3"/>
    <n v="3040"/>
    <x v="0"/>
  </r>
  <r>
    <x v="2"/>
    <x v="6"/>
    <s v="Aucun défaut"/>
    <x v="3"/>
    <n v="3040"/>
    <x v="0"/>
  </r>
  <r>
    <x v="3"/>
    <x v="8"/>
    <s v="Casse outil"/>
    <x v="4"/>
    <n v="3020"/>
    <x v="10"/>
  </r>
  <r>
    <x v="0"/>
    <x v="4"/>
    <s v="Aucun défaut"/>
    <x v="2"/>
    <n v="3020"/>
    <x v="11"/>
  </r>
  <r>
    <x v="0"/>
    <x v="5"/>
    <s v="Aucun défaut"/>
    <x v="2"/>
    <n v="3020"/>
    <x v="11"/>
  </r>
  <r>
    <x v="2"/>
    <x v="0"/>
    <s v="Bavure"/>
    <x v="0"/>
    <n v="3020"/>
    <x v="12"/>
  </r>
  <r>
    <x v="2"/>
    <x v="1"/>
    <s v="Aucun défaut"/>
    <x v="0"/>
    <n v="3020"/>
    <x v="12"/>
  </r>
  <r>
    <x v="2"/>
    <x v="0"/>
    <s v="Bavure"/>
    <x v="0"/>
    <n v="3020"/>
    <x v="13"/>
  </r>
  <r>
    <x v="2"/>
    <x v="1"/>
    <s v="Bavure"/>
    <x v="0"/>
    <n v="3020"/>
    <x v="13"/>
  </r>
  <r>
    <x v="3"/>
    <x v="8"/>
    <s v="Aucun défaut"/>
    <x v="4"/>
    <n v="3020"/>
    <x v="14"/>
  </r>
  <r>
    <x v="3"/>
    <x v="9"/>
    <s v="Aucun défaut"/>
    <x v="4"/>
    <n v="3020"/>
    <x v="14"/>
  </r>
  <r>
    <x v="3"/>
    <x v="8"/>
    <s v="Casse outil"/>
    <x v="4"/>
    <n v="3020"/>
    <x v="13"/>
  </r>
  <r>
    <x v="3"/>
    <x v="9"/>
    <s v="Ø Lamage / perçage trop petit"/>
    <x v="4"/>
    <n v="3020"/>
    <x v="14"/>
  </r>
  <r>
    <x v="0"/>
    <x v="4"/>
    <s v="Défaut visuel"/>
    <x v="2"/>
    <n v="3020"/>
    <x v="15"/>
  </r>
  <r>
    <x v="0"/>
    <x v="5"/>
    <s v="Aucun défaut"/>
    <x v="2"/>
    <n v="3020"/>
    <x v="16"/>
  </r>
  <r>
    <x v="0"/>
    <x v="4"/>
    <s v="Aucun défaut"/>
    <x v="5"/>
    <n v="3020"/>
    <x v="16"/>
  </r>
  <r>
    <x v="0"/>
    <x v="5"/>
    <s v="Aucun défaut"/>
    <x v="5"/>
    <n v="3020"/>
    <x v="16"/>
  </r>
  <r>
    <x v="2"/>
    <x v="0"/>
    <s v="Aucun défaut"/>
    <x v="0"/>
    <n v="3040"/>
    <x v="1"/>
  </r>
  <r>
    <x v="2"/>
    <x v="1"/>
    <s v="Aucun défaut"/>
    <x v="0"/>
    <n v="3040"/>
    <x v="1"/>
  </r>
  <r>
    <x v="0"/>
    <x v="4"/>
    <s v="Aucun défaut"/>
    <x v="5"/>
    <n v="3020"/>
    <x v="17"/>
  </r>
  <r>
    <x v="0"/>
    <x v="5"/>
    <s v="Aucun défaut"/>
    <x v="5"/>
    <n v="3020"/>
    <x v="17"/>
  </r>
  <r>
    <x v="2"/>
    <x v="1"/>
    <s v="Aucun défaut"/>
    <x v="6"/>
    <n v="3040"/>
    <x v="4"/>
  </r>
  <r>
    <x v="2"/>
    <x v="0"/>
    <s v="Aucun défaut"/>
    <x v="6"/>
    <n v="3040"/>
    <x v="4"/>
  </r>
  <r>
    <x v="0"/>
    <x v="4"/>
    <s v="Aucun défaut"/>
    <x v="7"/>
    <n v="3020"/>
    <x v="18"/>
  </r>
  <r>
    <x v="0"/>
    <x v="5"/>
    <s v="Aucun défaut"/>
    <x v="7"/>
    <n v="3020"/>
    <x v="18"/>
  </r>
  <r>
    <x v="2"/>
    <x v="7"/>
    <s v="Aucun défaut"/>
    <x v="8"/>
    <n v="3040"/>
    <x v="19"/>
  </r>
  <r>
    <x v="2"/>
    <x v="6"/>
    <s v="Aucun défaut"/>
    <x v="8"/>
    <n v="3040"/>
    <x v="19"/>
  </r>
  <r>
    <x v="0"/>
    <x v="4"/>
    <s v="Aucun défaut"/>
    <x v="2"/>
    <n v="4560"/>
    <x v="1"/>
  </r>
  <r>
    <x v="0"/>
    <x v="5"/>
    <s v="Aucun défaut"/>
    <x v="2"/>
    <n v="4560"/>
    <x v="1"/>
  </r>
  <r>
    <x v="2"/>
    <x v="7"/>
    <s v="Aucun défaut"/>
    <x v="8"/>
    <n v="3040"/>
    <x v="20"/>
  </r>
  <r>
    <x v="2"/>
    <x v="6"/>
    <s v="Aucun défaut"/>
    <x v="8"/>
    <n v="3040"/>
    <x v="20"/>
  </r>
  <r>
    <x v="0"/>
    <x v="4"/>
    <s v="Aucun défaut"/>
    <x v="2"/>
    <n v="3020"/>
    <x v="21"/>
  </r>
  <r>
    <x v="0"/>
    <x v="5"/>
    <s v="Bavure"/>
    <x v="2"/>
    <n v="3020"/>
    <x v="21"/>
  </r>
  <r>
    <x v="2"/>
    <x v="7"/>
    <s v="Aucun défaut"/>
    <x v="8"/>
    <n v="3040"/>
    <x v="20"/>
  </r>
  <r>
    <x v="2"/>
    <x v="6"/>
    <s v="Aucun défaut"/>
    <x v="8"/>
    <n v="3040"/>
    <x v="20"/>
  </r>
  <r>
    <x v="0"/>
    <x v="2"/>
    <s v="Aucun défaut"/>
    <x v="9"/>
    <n v="4540"/>
    <x v="22"/>
  </r>
  <r>
    <x v="0"/>
    <x v="3"/>
    <s v="Aucun défaut"/>
    <x v="9"/>
    <n v="4540"/>
    <x v="22"/>
  </r>
  <r>
    <x v="1"/>
    <x v="5"/>
    <s v="Aucun défaut"/>
    <x v="5"/>
    <n v="3040"/>
    <x v="23"/>
  </r>
  <r>
    <x v="1"/>
    <x v="4"/>
    <s v="Aucun défaut"/>
    <x v="5"/>
    <n v="3040"/>
    <x v="23"/>
  </r>
  <r>
    <x v="0"/>
    <x v="2"/>
    <s v="Aucun défaut"/>
    <x v="9"/>
    <n v="4560"/>
    <x v="16"/>
  </r>
  <r>
    <x v="0"/>
    <x v="3"/>
    <s v="Aucun défaut"/>
    <x v="9"/>
    <n v="4560"/>
    <x v="16"/>
  </r>
  <r>
    <x v="2"/>
    <x v="0"/>
    <s v="Aucun défaut"/>
    <x v="0"/>
    <n v="3040"/>
    <x v="24"/>
  </r>
  <r>
    <x v="2"/>
    <x v="1"/>
    <s v="Aucun défaut"/>
    <x v="0"/>
    <n v="3040"/>
    <x v="24"/>
  </r>
  <r>
    <x v="0"/>
    <x v="2"/>
    <s v="Aucun défaut"/>
    <x v="9"/>
    <n v="3040"/>
    <x v="7"/>
  </r>
  <r>
    <x v="0"/>
    <x v="3"/>
    <s v="Aucun défaut"/>
    <x v="9"/>
    <n v="3040"/>
    <x v="7"/>
  </r>
  <r>
    <x v="1"/>
    <x v="4"/>
    <s v="Aucun défaut"/>
    <x v="5"/>
    <n v="3020"/>
    <x v="23"/>
  </r>
  <r>
    <x v="1"/>
    <x v="5"/>
    <s v="Aucun défaut"/>
    <x v="5"/>
    <n v="3020"/>
    <x v="23"/>
  </r>
  <r>
    <x v="1"/>
    <x v="4"/>
    <s v="Défaut visuel"/>
    <x v="5"/>
    <n v="3020"/>
    <x v="13"/>
  </r>
  <r>
    <x v="1"/>
    <x v="5"/>
    <s v="Ø Lamage / perçage trop petit"/>
    <x v="5"/>
    <n v="3020"/>
    <x v="13"/>
  </r>
  <r>
    <x v="0"/>
    <x v="7"/>
    <s v="Aucun défaut"/>
    <x v="3"/>
    <n v="3040"/>
    <x v="25"/>
  </r>
  <r>
    <x v="0"/>
    <x v="6"/>
    <s v="Aucun défaut"/>
    <x v="3"/>
    <n v="3040"/>
    <x v="25"/>
  </r>
  <r>
    <x v="2"/>
    <x v="0"/>
    <s v="Aucun défaut"/>
    <x v="0"/>
    <n v="3040"/>
    <x v="19"/>
  </r>
  <r>
    <x v="2"/>
    <x v="1"/>
    <s v="Aucun défaut"/>
    <x v="0"/>
    <n v="3040"/>
    <x v="19"/>
  </r>
  <r>
    <x v="1"/>
    <x v="4"/>
    <s v="Défaut visuel"/>
    <x v="5"/>
    <n v="3020"/>
    <x v="23"/>
  </r>
  <r>
    <x v="1"/>
    <x v="5"/>
    <s v="Défaut visuel"/>
    <x v="5"/>
    <n v="3020"/>
    <x v="23"/>
  </r>
  <r>
    <x v="2"/>
    <x v="1"/>
    <s v="Aucun défaut"/>
    <x v="0"/>
    <n v="3040"/>
    <x v="26"/>
  </r>
  <r>
    <x v="2"/>
    <x v="1"/>
    <s v="Casse outil"/>
    <x v="0"/>
    <n v="3040"/>
    <x v="0"/>
  </r>
  <r>
    <x v="2"/>
    <x v="0"/>
    <s v="Aucun défaut"/>
    <x v="0"/>
    <n v="3040"/>
    <x v="27"/>
  </r>
  <r>
    <x v="0"/>
    <x v="6"/>
    <s v="Aucun défaut"/>
    <x v="3"/>
    <n v="3040"/>
    <x v="8"/>
  </r>
  <r>
    <x v="0"/>
    <x v="7"/>
    <s v="Aucun défaut"/>
    <x v="3"/>
    <n v="3040"/>
    <x v="8"/>
  </r>
  <r>
    <x v="1"/>
    <x v="5"/>
    <s v="Ø Lamage / perçage trop petit"/>
    <x v="5"/>
    <n v="3020"/>
    <x v="23"/>
  </r>
  <r>
    <x v="1"/>
    <x v="4"/>
    <s v="Défaut visuel"/>
    <x v="5"/>
    <n v="3020"/>
    <x v="28"/>
  </r>
  <r>
    <x v="2"/>
    <x v="0"/>
    <s v="Ø Lamage / perçage trop petit"/>
    <x v="0"/>
    <n v="3040"/>
    <x v="29"/>
  </r>
  <r>
    <x v="1"/>
    <x v="5"/>
    <s v="Défaut visuel"/>
    <x v="5"/>
    <n v="3040"/>
    <x v="13"/>
  </r>
  <r>
    <x v="0"/>
    <x v="7"/>
    <s v="Aucun défaut"/>
    <x v="3"/>
    <n v="3040"/>
    <x v="8"/>
  </r>
  <r>
    <x v="0"/>
    <x v="6"/>
    <s v="Aucun défaut"/>
    <x v="3"/>
    <n v="3040"/>
    <x v="8"/>
  </r>
  <r>
    <x v="2"/>
    <x v="0"/>
    <s v="Aucun défaut"/>
    <x v="6"/>
    <n v="3040"/>
    <x v="30"/>
  </r>
  <r>
    <x v="2"/>
    <x v="1"/>
    <s v="Aucun défaut"/>
    <x v="6"/>
    <n v="3040"/>
    <x v="30"/>
  </r>
  <r>
    <x v="0"/>
    <x v="6"/>
    <s v="Aucun défaut"/>
    <x v="3"/>
    <n v="3040"/>
    <x v="31"/>
  </r>
  <r>
    <x v="0"/>
    <x v="7"/>
    <s v="Aucun défaut"/>
    <x v="3"/>
    <n v="3040"/>
    <x v="31"/>
  </r>
  <r>
    <x v="1"/>
    <x v="2"/>
    <s v="Aucun défaut"/>
    <x v="10"/>
    <n v="3040"/>
    <x v="32"/>
  </r>
  <r>
    <x v="1"/>
    <x v="3"/>
    <s v="Aucun défaut"/>
    <x v="10"/>
    <n v="3040"/>
    <x v="7"/>
  </r>
  <r>
    <x v="1"/>
    <x v="3"/>
    <s v="Ø Lamage / perçage trop petit"/>
    <x v="10"/>
    <n v="3040"/>
    <x v="33"/>
  </r>
  <r>
    <x v="0"/>
    <x v="4"/>
    <s v="Aucun défaut"/>
    <x v="2"/>
    <n v="4540"/>
    <x v="1"/>
  </r>
  <r>
    <x v="0"/>
    <x v="5"/>
    <s v="Aucun défaut"/>
    <x v="6"/>
    <n v="4540"/>
    <x v="1"/>
  </r>
  <r>
    <x v="2"/>
    <x v="0"/>
    <s v="Bavure"/>
    <x v="6"/>
    <n v="3020"/>
    <x v="8"/>
  </r>
  <r>
    <x v="2"/>
    <x v="1"/>
    <s v="Aucun défaut"/>
    <x v="6"/>
    <n v="3040"/>
    <x v="8"/>
  </r>
  <r>
    <x v="2"/>
    <x v="1"/>
    <s v="Bavure"/>
    <x v="6"/>
    <n v="3040"/>
    <x v="13"/>
  </r>
  <r>
    <x v="1"/>
    <x v="2"/>
    <s v="Aucun défaut"/>
    <x v="10"/>
    <n v="3040"/>
    <x v="18"/>
  </r>
  <r>
    <x v="1"/>
    <x v="3"/>
    <s v="Aucun défaut"/>
    <x v="10"/>
    <n v="3040"/>
    <x v="18"/>
  </r>
  <r>
    <x v="0"/>
    <x v="1"/>
    <s v="Aucun défaut"/>
    <x v="0"/>
    <n v="4560"/>
    <x v="0"/>
  </r>
  <r>
    <x v="0"/>
    <x v="0"/>
    <s v="Aucun défaut"/>
    <x v="0"/>
    <n v="4560"/>
    <x v="0"/>
  </r>
  <r>
    <x v="2"/>
    <x v="0"/>
    <s v="Aucun défaut"/>
    <x v="0"/>
    <n v="3040"/>
    <x v="32"/>
  </r>
  <r>
    <x v="2"/>
    <x v="1"/>
    <s v="Aucun défaut"/>
    <x v="0"/>
    <n v="3040"/>
    <x v="32"/>
  </r>
  <r>
    <x v="2"/>
    <x v="0"/>
    <s v="Aucun défaut"/>
    <x v="0"/>
    <n v="3040"/>
    <x v="8"/>
  </r>
  <r>
    <x v="2"/>
    <x v="1"/>
    <s v="Aucun défaut"/>
    <x v="0"/>
    <n v="3040"/>
    <x v="4"/>
  </r>
  <r>
    <x v="0"/>
    <x v="0"/>
    <s v="Aucun défaut"/>
    <x v="0"/>
    <n v="4560"/>
    <x v="0"/>
  </r>
  <r>
    <x v="0"/>
    <x v="1"/>
    <s v="Aucun défaut"/>
    <x v="0"/>
    <n v="4560"/>
    <x v="0"/>
  </r>
  <r>
    <x v="1"/>
    <x v="2"/>
    <s v="Aucun défaut"/>
    <x v="10"/>
    <n v="3040"/>
    <x v="34"/>
  </r>
  <r>
    <x v="1"/>
    <x v="3"/>
    <s v="Aucun défaut"/>
    <x v="10"/>
    <n v="3040"/>
    <x v="35"/>
  </r>
  <r>
    <x v="1"/>
    <x v="3"/>
    <s v="Ø Lamage / perçage trop petit"/>
    <x v="10"/>
    <n v="3040"/>
    <x v="36"/>
  </r>
  <r>
    <x v="2"/>
    <x v="0"/>
    <s v="Casse outil"/>
    <x v="0"/>
    <n v="3040"/>
    <x v="31"/>
  </r>
  <r>
    <x v="0"/>
    <x v="0"/>
    <s v="Aucun défaut"/>
    <x v="6"/>
    <n v="4560"/>
    <x v="37"/>
  </r>
  <r>
    <x v="0"/>
    <x v="1"/>
    <s v="Aucun défaut"/>
    <x v="6"/>
    <n v="4560"/>
    <x v="37"/>
  </r>
  <r>
    <x v="2"/>
    <x v="0"/>
    <s v="Aucun défaut"/>
    <x v="1"/>
    <n v="3040"/>
    <x v="8"/>
  </r>
  <r>
    <x v="2"/>
    <x v="1"/>
    <s v="Aucun défaut"/>
    <x v="1"/>
    <n v="3040"/>
    <x v="8"/>
  </r>
  <r>
    <x v="1"/>
    <x v="2"/>
    <s v="Aucun défaut"/>
    <x v="1"/>
    <n v="3040"/>
    <x v="38"/>
  </r>
  <r>
    <x v="2"/>
    <x v="3"/>
    <s v="Aucun défaut"/>
    <x v="1"/>
    <n v="3040"/>
    <x v="38"/>
  </r>
  <r>
    <x v="1"/>
    <x v="3"/>
    <s v="Ø Lamage / perçage trop petit"/>
    <x v="1"/>
    <n v="3040"/>
    <x v="6"/>
  </r>
  <r>
    <x v="0"/>
    <x v="0"/>
    <s v="Aucun défaut"/>
    <x v="6"/>
    <n v="4560"/>
    <x v="27"/>
  </r>
  <r>
    <x v="0"/>
    <x v="1"/>
    <s v="Aucun défaut"/>
    <x v="6"/>
    <n v="4560"/>
    <x v="27"/>
  </r>
  <r>
    <x v="1"/>
    <x v="2"/>
    <s v="Aucun défaut"/>
    <x v="1"/>
    <n v="3040"/>
    <x v="8"/>
  </r>
  <r>
    <x v="1"/>
    <x v="3"/>
    <s v="Aucun défaut"/>
    <x v="1"/>
    <n v="3040"/>
    <x v="8"/>
  </r>
  <r>
    <x v="0"/>
    <x v="0"/>
    <s v="Aucun défaut"/>
    <x v="6"/>
    <n v="4560"/>
    <x v="39"/>
  </r>
  <r>
    <x v="0"/>
    <x v="1"/>
    <s v="Aucun défaut"/>
    <x v="6"/>
    <n v="4560"/>
    <x v="39"/>
  </r>
  <r>
    <x v="1"/>
    <x v="1"/>
    <s v="Aucun défaut"/>
    <x v="1"/>
    <n v="3040"/>
    <x v="40"/>
  </r>
  <r>
    <x v="1"/>
    <x v="2"/>
    <s v="Aucun défaut"/>
    <x v="1"/>
    <n v="3020"/>
    <x v="40"/>
  </r>
  <r>
    <x v="2"/>
    <x v="0"/>
    <s v="Aucun défaut"/>
    <x v="0"/>
    <n v="3040"/>
    <x v="0"/>
  </r>
  <r>
    <x v="2"/>
    <x v="1"/>
    <s v="Aucun défaut"/>
    <x v="0"/>
    <n v="3040"/>
    <x v="0"/>
  </r>
  <r>
    <x v="0"/>
    <x v="2"/>
    <s v="Aucun défaut"/>
    <x v="9"/>
    <n v="4560"/>
    <x v="3"/>
  </r>
  <r>
    <x v="0"/>
    <x v="3"/>
    <s v="Aucun défaut"/>
    <x v="9"/>
    <n v="4560"/>
    <x v="3"/>
  </r>
  <r>
    <x v="2"/>
    <x v="7"/>
    <s v="Aucun défaut"/>
    <x v="8"/>
    <n v="3040"/>
    <x v="32"/>
  </r>
  <r>
    <x v="2"/>
    <x v="6"/>
    <s v="Aucun défaut"/>
    <x v="8"/>
    <n v="3040"/>
    <x v="32"/>
  </r>
  <r>
    <x v="1"/>
    <x v="2"/>
    <s v="Aucun défaut"/>
    <x v="1"/>
    <n v="3040"/>
    <x v="0"/>
  </r>
  <r>
    <x v="1"/>
    <x v="3"/>
    <s v="Aucun défaut"/>
    <x v="1"/>
    <n v="3040"/>
    <x v="0"/>
  </r>
  <r>
    <x v="2"/>
    <x v="7"/>
    <s v="Aucun défaut"/>
    <x v="8"/>
    <n v="3040"/>
    <x v="12"/>
  </r>
  <r>
    <x v="2"/>
    <x v="6"/>
    <s v="Aucun défaut"/>
    <x v="8"/>
    <n v="3040"/>
    <x v="12"/>
  </r>
  <r>
    <x v="1"/>
    <x v="3"/>
    <s v="Aucun défaut"/>
    <x v="11"/>
    <n v="3040"/>
    <x v="41"/>
  </r>
  <r>
    <x v="1"/>
    <x v="3"/>
    <s v="Ø Lamage / perçage trop petit"/>
    <x v="11"/>
    <n v="3040"/>
    <x v="13"/>
  </r>
  <r>
    <x v="2"/>
    <x v="7"/>
    <s v="Bavure"/>
    <x v="8"/>
    <n v="3040"/>
    <x v="13"/>
  </r>
  <r>
    <x v="2"/>
    <x v="6"/>
    <s v="Ø Lamage / perçage trop petit"/>
    <x v="8"/>
    <n v="3040"/>
    <x v="13"/>
  </r>
  <r>
    <x v="0"/>
    <x v="2"/>
    <s v="Aucun défaut"/>
    <x v="9"/>
    <n v="4560"/>
    <x v="1"/>
  </r>
  <r>
    <x v="0"/>
    <x v="3"/>
    <s v="Aucun défaut"/>
    <x v="9"/>
    <n v="4560"/>
    <x v="1"/>
  </r>
  <r>
    <x v="1"/>
    <x v="2"/>
    <s v="Aucun défaut"/>
    <x v="5"/>
    <n v="3020"/>
    <x v="42"/>
  </r>
  <r>
    <x v="1"/>
    <x v="3"/>
    <s v="Aucun défaut"/>
    <x v="5"/>
    <n v="3020"/>
    <x v="42"/>
  </r>
  <r>
    <x v="2"/>
    <x v="7"/>
    <s v="Aucun défaut"/>
    <x v="8"/>
    <n v="3040"/>
    <x v="19"/>
  </r>
  <r>
    <x v="2"/>
    <x v="6"/>
    <s v="Aucun défaut"/>
    <x v="8"/>
    <n v="3040"/>
    <x v="19"/>
  </r>
  <r>
    <x v="2"/>
    <x v="7"/>
    <s v="Aucun défaut"/>
    <x v="8"/>
    <n v="3040"/>
    <x v="43"/>
  </r>
  <r>
    <x v="2"/>
    <x v="6"/>
    <s v="Aucun défaut"/>
    <x v="8"/>
    <n v="3040"/>
    <x v="43"/>
  </r>
  <r>
    <x v="1"/>
    <x v="1"/>
    <s v="Aucun défaut"/>
    <x v="11"/>
    <n v="3020"/>
    <x v="42"/>
  </r>
  <r>
    <x v="1"/>
    <x v="2"/>
    <s v="Aucun défaut"/>
    <x v="11"/>
    <n v="3020"/>
    <x v="42"/>
  </r>
  <r>
    <x v="0"/>
    <x v="3"/>
    <s v="Aucun défaut"/>
    <x v="9"/>
    <n v="4560"/>
    <x v="37"/>
  </r>
  <r>
    <x v="0"/>
    <x v="2"/>
    <s v="Aucun défaut"/>
    <x v="9"/>
    <n v="4560"/>
    <x v="37"/>
  </r>
  <r>
    <x v="0"/>
    <x v="2"/>
    <s v="Aucun défaut"/>
    <x v="9"/>
    <n v="3040"/>
    <x v="32"/>
  </r>
  <r>
    <x v="0"/>
    <x v="3"/>
    <s v="Aucun défaut"/>
    <x v="9"/>
    <n v="3040"/>
    <x v="32"/>
  </r>
  <r>
    <x v="1"/>
    <x v="2"/>
    <s v="Aucun défaut"/>
    <x v="11"/>
    <n v="3040"/>
    <x v="10"/>
  </r>
  <r>
    <x v="1"/>
    <x v="3"/>
    <s v="Aucun défaut"/>
    <x v="11"/>
    <n v="3040"/>
    <x v="10"/>
  </r>
  <r>
    <x v="2"/>
    <x v="7"/>
    <s v="Aucun défaut"/>
    <x v="8"/>
    <n v="3040"/>
    <x v="12"/>
  </r>
  <r>
    <x v="2"/>
    <x v="6"/>
    <s v="Aucun défaut"/>
    <x v="8"/>
    <n v="3040"/>
    <x v="12"/>
  </r>
  <r>
    <x v="1"/>
    <x v="2"/>
    <s v="Bavure"/>
    <x v="11"/>
    <n v="3040"/>
    <x v="13"/>
  </r>
  <r>
    <x v="1"/>
    <x v="3"/>
    <s v="Ø Lamage / perçage trop petit"/>
    <x v="11"/>
    <n v="3040"/>
    <x v="13"/>
  </r>
  <r>
    <x v="1"/>
    <x v="4"/>
    <s v="Aucun défaut"/>
    <x v="5"/>
    <n v="3040"/>
    <x v="23"/>
  </r>
  <r>
    <x v="1"/>
    <x v="5"/>
    <s v="Aucun défaut"/>
    <x v="5"/>
    <n v="3040"/>
    <x v="23"/>
  </r>
  <r>
    <x v="0"/>
    <x v="2"/>
    <s v="Bavure"/>
    <x v="9"/>
    <n v="3040"/>
    <x v="42"/>
  </r>
  <r>
    <x v="0"/>
    <x v="3"/>
    <s v="Bavure"/>
    <x v="9"/>
    <n v="3040"/>
    <x v="42"/>
  </r>
  <r>
    <x v="1"/>
    <x v="4"/>
    <s v="Aucun défaut"/>
    <x v="5"/>
    <n v="3020"/>
    <x v="8"/>
  </r>
  <r>
    <x v="1"/>
    <x v="5"/>
    <s v="Aucun défaut"/>
    <x v="5"/>
    <n v="3020"/>
    <x v="8"/>
  </r>
  <r>
    <x v="2"/>
    <x v="7"/>
    <s v="Ø Lamage / perçage trop petit"/>
    <x v="8"/>
    <n v="3020"/>
    <x v="0"/>
  </r>
  <r>
    <x v="2"/>
    <x v="6"/>
    <s v="Ø Lamage / perçage trop petit"/>
    <x v="8"/>
    <n v="3020"/>
    <x v="0"/>
  </r>
  <r>
    <x v="0"/>
    <x v="2"/>
    <s v="Aucun défaut"/>
    <x v="9"/>
    <n v="3040"/>
    <x v="44"/>
  </r>
  <r>
    <x v="0"/>
    <x v="3"/>
    <s v="Aucun défaut"/>
    <x v="9"/>
    <n v="3040"/>
    <x v="44"/>
  </r>
  <r>
    <x v="3"/>
    <x v="5"/>
    <s v="Défaut visuel"/>
    <x v="5"/>
    <n v="3020"/>
    <x v="45"/>
  </r>
  <r>
    <x v="1"/>
    <x v="4"/>
    <s v="Défaut visuel"/>
    <x v="5"/>
    <n v="3020"/>
    <x v="46"/>
  </r>
  <r>
    <x v="2"/>
    <x v="0"/>
    <s v="Aucun défaut"/>
    <x v="0"/>
    <n v="3040"/>
    <x v="8"/>
  </r>
  <r>
    <x v="2"/>
    <x v="1"/>
    <s v="Aucun défaut"/>
    <x v="0"/>
    <n v="3040"/>
    <x v="18"/>
  </r>
  <r>
    <x v="2"/>
    <x v="1"/>
    <s v="Ø Lamage / perçage trop petit"/>
    <x v="0"/>
    <n v="3040"/>
    <x v="36"/>
  </r>
  <r>
    <x v="2"/>
    <x v="0"/>
    <s v="Aucun défaut"/>
    <x v="0"/>
    <n v="3020"/>
    <x v="47"/>
  </r>
  <r>
    <x v="2"/>
    <x v="1"/>
    <s v="Aucun défaut"/>
    <x v="0"/>
    <n v="3020"/>
    <x v="47"/>
  </r>
  <r>
    <x v="1"/>
    <x v="4"/>
    <s v="Aucun défaut"/>
    <x v="5"/>
    <n v="3020"/>
    <x v="26"/>
  </r>
  <r>
    <x v="1"/>
    <x v="5"/>
    <s v="Aucun défaut"/>
    <x v="5"/>
    <n v="3020"/>
    <x v="26"/>
  </r>
  <r>
    <x v="2"/>
    <x v="0"/>
    <s v="Aucun défaut"/>
    <x v="0"/>
    <n v="3040"/>
    <x v="48"/>
  </r>
  <r>
    <x v="2"/>
    <x v="1"/>
    <s v="Aucun défaut"/>
    <x v="0"/>
    <n v="3040"/>
    <x v="48"/>
  </r>
  <r>
    <x v="1"/>
    <x v="5"/>
    <s v="Ø Lamage / perçage trop petit"/>
    <x v="5"/>
    <n v="3020"/>
    <x v="49"/>
  </r>
  <r>
    <x v="1"/>
    <x v="4"/>
    <s v="Aucun défaut"/>
    <x v="5"/>
    <n v="3020"/>
    <x v="42"/>
  </r>
  <r>
    <x v="1"/>
    <x v="5"/>
    <s v="Aucun défaut"/>
    <x v="5"/>
    <n v="3020"/>
    <x v="42"/>
  </r>
  <r>
    <x v="3"/>
    <x v="10"/>
    <s v="Aucun défaut"/>
    <x v="12"/>
    <n v="3020"/>
    <x v="0"/>
  </r>
  <r>
    <x v="3"/>
    <x v="11"/>
    <s v="Aucun défaut"/>
    <x v="12"/>
    <n v="3020"/>
    <x v="0"/>
  </r>
  <r>
    <x v="3"/>
    <x v="11"/>
    <s v="Casse outil"/>
    <x v="12"/>
    <n v="3020"/>
    <x v="13"/>
  </r>
  <r>
    <x v="0"/>
    <x v="2"/>
    <s v="Aucun défaut"/>
    <x v="9"/>
    <n v="3040"/>
    <x v="50"/>
  </r>
  <r>
    <x v="0"/>
    <x v="3"/>
    <s v="Aucun défaut"/>
    <x v="9"/>
    <n v="3040"/>
    <x v="50"/>
  </r>
  <r>
    <x v="2"/>
    <x v="6"/>
    <s v="Aucun défaut"/>
    <x v="8"/>
    <n v="3040"/>
    <x v="19"/>
  </r>
  <r>
    <x v="2"/>
    <x v="7"/>
    <s v="Aucun défaut"/>
    <x v="8"/>
    <n v="3040"/>
    <x v="19"/>
  </r>
  <r>
    <x v="3"/>
    <x v="8"/>
    <s v="Aucun défaut"/>
    <x v="13"/>
    <n v="3020"/>
    <x v="51"/>
  </r>
  <r>
    <x v="3"/>
    <x v="9"/>
    <s v="Aucun défaut"/>
    <x v="13"/>
    <n v="3020"/>
    <x v="52"/>
  </r>
  <r>
    <x v="0"/>
    <x v="2"/>
    <s v="Ø Lamage / perçage trop petit"/>
    <x v="9"/>
    <n v="3040"/>
    <x v="49"/>
  </r>
  <r>
    <x v="0"/>
    <x v="5"/>
    <s v="Défaut visuel"/>
    <x v="5"/>
    <n v="4540"/>
    <x v="42"/>
  </r>
  <r>
    <x v="0"/>
    <x v="5"/>
    <s v="Casse outil"/>
    <x v="5"/>
    <n v="4540"/>
    <x v="30"/>
  </r>
  <r>
    <x v="0"/>
    <x v="4"/>
    <s v="Bavure"/>
    <x v="5"/>
    <n v="4540"/>
    <x v="53"/>
  </r>
  <r>
    <x v="0"/>
    <x v="4"/>
    <s v="Aucun défaut"/>
    <x v="5"/>
    <n v="4540"/>
    <x v="14"/>
  </r>
  <r>
    <x v="0"/>
    <x v="5"/>
    <s v="Aucun défaut"/>
    <x v="5"/>
    <n v="4540"/>
    <x v="14"/>
  </r>
  <r>
    <x v="3"/>
    <x v="8"/>
    <s v="Aucun défaut"/>
    <x v="13"/>
    <n v="3020"/>
    <x v="37"/>
  </r>
  <r>
    <x v="3"/>
    <x v="9"/>
    <s v="Aucun défaut"/>
    <x v="13"/>
    <n v="3020"/>
    <x v="37"/>
  </r>
  <r>
    <x v="0"/>
    <x v="5"/>
    <s v="Bavure"/>
    <x v="5"/>
    <n v="4540"/>
    <x v="13"/>
  </r>
  <r>
    <x v="0"/>
    <x v="5"/>
    <s v="Défaut visuel"/>
    <x v="7"/>
    <n v="3020"/>
    <x v="54"/>
  </r>
  <r>
    <x v="1"/>
    <x v="4"/>
    <s v="Défaut visuel"/>
    <x v="7"/>
    <n v="3020"/>
    <x v="55"/>
  </r>
  <r>
    <x v="1"/>
    <x v="5"/>
    <s v="Défaut visuel"/>
    <x v="7"/>
    <n v="3020"/>
    <x v="56"/>
  </r>
  <r>
    <x v="0"/>
    <x v="4"/>
    <s v="Aucun défaut"/>
    <x v="7"/>
    <n v="3020"/>
    <x v="57"/>
  </r>
  <r>
    <x v="0"/>
    <x v="5"/>
    <s v="Aucun défaut"/>
    <x v="7"/>
    <n v="3020"/>
    <x v="57"/>
  </r>
  <r>
    <x v="1"/>
    <x v="4"/>
    <s v="Aucun défaut"/>
    <x v="2"/>
    <n v="3020"/>
    <x v="58"/>
  </r>
  <r>
    <x v="1"/>
    <x v="5"/>
    <s v="Aucun défaut"/>
    <x v="2"/>
    <n v="3020"/>
    <x v="58"/>
  </r>
  <r>
    <x v="0"/>
    <x v="4"/>
    <s v="Aucun défaut"/>
    <x v="7"/>
    <n v="3020"/>
    <x v="7"/>
  </r>
  <r>
    <x v="0"/>
    <x v="5"/>
    <s v="Aucun défaut"/>
    <x v="7"/>
    <n v="3020"/>
    <x v="7"/>
  </r>
  <r>
    <x v="0"/>
    <x v="4"/>
    <s v="Aucun défaut"/>
    <x v="7"/>
    <n v="4540"/>
    <x v="22"/>
  </r>
  <r>
    <x v="0"/>
    <x v="5"/>
    <s v="Aucun défaut"/>
    <x v="7"/>
    <n v="4540"/>
    <x v="22"/>
  </r>
  <r>
    <x v="1"/>
    <x v="5"/>
    <s v="Aucun défaut"/>
    <x v="2"/>
    <n v="3020"/>
    <x v="18"/>
  </r>
  <r>
    <x v="1"/>
    <x v="4"/>
    <s v="Aucun défaut"/>
    <x v="2"/>
    <n v="3020"/>
    <x v="18"/>
  </r>
  <r>
    <x v="0"/>
    <x v="4"/>
    <s v="Aucun défaut"/>
    <x v="7"/>
    <n v="4540"/>
    <x v="22"/>
  </r>
  <r>
    <x v="0"/>
    <x v="5"/>
    <s v="Aucun défaut"/>
    <x v="7"/>
    <n v="4540"/>
    <x v="22"/>
  </r>
  <r>
    <x v="0"/>
    <x v="4"/>
    <s v="Aucun défaut"/>
    <x v="2"/>
    <n v="4540"/>
    <x v="32"/>
  </r>
  <r>
    <x v="0"/>
    <x v="5"/>
    <s v="Aucun défaut"/>
    <x v="2"/>
    <n v="4540"/>
    <x v="32"/>
  </r>
  <r>
    <x v="1"/>
    <x v="4"/>
    <s v="Aucun défaut"/>
    <x v="2"/>
    <n v="3020"/>
    <x v="59"/>
  </r>
  <r>
    <x v="1"/>
    <x v="5"/>
    <s v="Aucun défaut"/>
    <x v="2"/>
    <n v="3020"/>
    <x v="29"/>
  </r>
  <r>
    <x v="1"/>
    <x v="5"/>
    <s v="Ø Lamage / perçage trop petit"/>
    <x v="2"/>
    <n v="3020"/>
    <x v="11"/>
  </r>
  <r>
    <x v="1"/>
    <x v="4"/>
    <s v="Aucun défaut"/>
    <x v="2"/>
    <n v="3020"/>
    <x v="29"/>
  </r>
  <r>
    <x v="1"/>
    <x v="5"/>
    <s v="Aucun défaut"/>
    <x v="2"/>
    <n v="3020"/>
    <x v="11"/>
  </r>
  <r>
    <x v="3"/>
    <x v="9"/>
    <s v="Aucun défaut"/>
    <x v="13"/>
    <n v="3020"/>
    <x v="6"/>
  </r>
  <r>
    <x v="3"/>
    <x v="8"/>
    <s v="Aucun défaut"/>
    <x v="13"/>
    <n v="3020"/>
    <x v="32"/>
  </r>
  <r>
    <x v="0"/>
    <x v="4"/>
    <s v="Aucun défaut"/>
    <x v="2"/>
    <n v="4560"/>
    <x v="14"/>
  </r>
  <r>
    <x v="0"/>
    <x v="5"/>
    <s v="Aucun défaut"/>
    <x v="2"/>
    <n v="4560"/>
    <x v="14"/>
  </r>
  <r>
    <x v="2"/>
    <x v="7"/>
    <s v="Ø Lamage / perçage trop grand"/>
    <x v="3"/>
    <n v="3040"/>
    <x v="0"/>
  </r>
  <r>
    <x v="2"/>
    <x v="6"/>
    <s v="Ø Lamage / perçage trop petit"/>
    <x v="3"/>
    <n v="3040"/>
    <x v="0"/>
  </r>
  <r>
    <x v="1"/>
    <x v="5"/>
    <s v="Ø Lamage / perçage trop petit"/>
    <x v="2"/>
    <n v="3020"/>
    <x v="5"/>
  </r>
  <r>
    <x v="3"/>
    <x v="8"/>
    <s v="Défaut visuel"/>
    <x v="13"/>
    <n v="3020"/>
    <x v="32"/>
  </r>
  <r>
    <x v="0"/>
    <x v="4"/>
    <s v="Aucun défaut"/>
    <x v="2"/>
    <n v="4540"/>
    <x v="32"/>
  </r>
  <r>
    <x v="0"/>
    <x v="5"/>
    <s v="Aucun défaut"/>
    <x v="2"/>
    <n v="4540"/>
    <x v="32"/>
  </r>
  <r>
    <x v="1"/>
    <x v="4"/>
    <s v="Bavure"/>
    <x v="2"/>
    <n v="3040"/>
    <x v="18"/>
  </r>
  <r>
    <x v="1"/>
    <x v="5"/>
    <s v="Bavure"/>
    <x v="2"/>
    <n v="3040"/>
    <x v="18"/>
  </r>
  <r>
    <x v="0"/>
    <x v="2"/>
    <s v="Aucun défaut"/>
    <x v="10"/>
    <n v="3040"/>
    <x v="32"/>
  </r>
  <r>
    <x v="0"/>
    <x v="3"/>
    <s v="Aucun défaut"/>
    <x v="10"/>
    <n v="3040"/>
    <x v="32"/>
  </r>
  <r>
    <x v="0"/>
    <x v="2"/>
    <s v="Aucun défaut"/>
    <x v="10"/>
    <n v="4560"/>
    <x v="36"/>
  </r>
  <r>
    <x v="0"/>
    <x v="3"/>
    <s v="Aucun défaut"/>
    <x v="10"/>
    <n v="4560"/>
    <x v="36"/>
  </r>
  <r>
    <x v="0"/>
    <x v="3"/>
    <s v="Aucun défaut"/>
    <x v="10"/>
    <n v="3040"/>
    <x v="19"/>
  </r>
  <r>
    <x v="0"/>
    <x v="2"/>
    <s v="Aucun défaut"/>
    <x v="10"/>
    <n v="3040"/>
    <x v="19"/>
  </r>
  <r>
    <x v="1"/>
    <x v="3"/>
    <s v="Aucun défaut"/>
    <x v="11"/>
    <n v="3040"/>
    <x v="42"/>
  </r>
  <r>
    <x v="1"/>
    <x v="2"/>
    <s v="Aucun défaut"/>
    <x v="11"/>
    <n v="3040"/>
    <x v="42"/>
  </r>
  <r>
    <x v="3"/>
    <x v="9"/>
    <s v="Défaut visuel"/>
    <x v="4"/>
    <n v="3020"/>
    <x v="13"/>
  </r>
  <r>
    <x v="0"/>
    <x v="2"/>
    <s v="Bavure"/>
    <x v="10"/>
    <n v="4560"/>
    <x v="37"/>
  </r>
  <r>
    <x v="0"/>
    <x v="3"/>
    <s v="Bavure"/>
    <x v="10"/>
    <n v="4560"/>
    <x v="37"/>
  </r>
  <r>
    <x v="1"/>
    <x v="4"/>
    <s v="Aucun défaut"/>
    <x v="5"/>
    <n v="3020"/>
    <x v="9"/>
  </r>
  <r>
    <x v="1"/>
    <x v="5"/>
    <s v="Aucun défaut"/>
    <x v="5"/>
    <n v="3020"/>
    <x v="9"/>
  </r>
  <r>
    <x v="0"/>
    <x v="0"/>
    <s v="Aucun défaut"/>
    <x v="0"/>
    <n v="3040"/>
    <x v="0"/>
  </r>
  <r>
    <x v="0"/>
    <x v="1"/>
    <s v="Aucun défaut"/>
    <x v="0"/>
    <n v="3040"/>
    <x v="0"/>
  </r>
  <r>
    <x v="1"/>
    <x v="4"/>
    <s v="Aucun défaut"/>
    <x v="5"/>
    <n v="3020"/>
    <x v="23"/>
  </r>
  <r>
    <x v="1"/>
    <x v="5"/>
    <s v="Aucun défaut"/>
    <x v="5"/>
    <n v="3020"/>
    <x v="60"/>
  </r>
  <r>
    <x v="0"/>
    <x v="1"/>
    <s v="Aucun défaut"/>
    <x v="0"/>
    <n v="3020"/>
    <x v="8"/>
  </r>
  <r>
    <x v="0"/>
    <x v="0"/>
    <s v="Aucun défaut"/>
    <x v="0"/>
    <n v="3020"/>
    <x v="8"/>
  </r>
  <r>
    <x v="2"/>
    <x v="1"/>
    <s v="Aucun défaut"/>
    <x v="0"/>
    <n v="3020"/>
    <x v="19"/>
  </r>
  <r>
    <x v="2"/>
    <x v="0"/>
    <s v="Aucun défaut"/>
    <x v="0"/>
    <n v="3020"/>
    <x v="19"/>
  </r>
  <r>
    <x v="3"/>
    <x v="8"/>
    <s v="Aucun défaut"/>
    <x v="4"/>
    <n v="3020"/>
    <x v="23"/>
  </r>
  <r>
    <x v="3"/>
    <x v="9"/>
    <s v="Aucun défaut"/>
    <x v="4"/>
    <n v="3020"/>
    <x v="23"/>
  </r>
  <r>
    <x v="3"/>
    <x v="8"/>
    <s v="Bavure"/>
    <x v="4"/>
    <n v="3020"/>
    <x v="13"/>
  </r>
  <r>
    <x v="3"/>
    <x v="9"/>
    <s v="Ø Lamage / perçage trop petit"/>
    <x v="4"/>
    <n v="3020"/>
    <x v="13"/>
  </r>
  <r>
    <x v="1"/>
    <x v="5"/>
    <s v="Double chanfrein"/>
    <x v="5"/>
    <n v="3020"/>
    <x v="13"/>
  </r>
  <r>
    <x v="1"/>
    <x v="5"/>
    <s v="Ø Lamage / perçage trop petit"/>
    <x v="5"/>
    <n v="3020"/>
    <x v="13"/>
  </r>
  <r>
    <x v="0"/>
    <x v="1"/>
    <s v="Ø Lamage / perçage trop petit"/>
    <x v="0"/>
    <n v="3040"/>
    <x v="32"/>
  </r>
  <r>
    <x v="0"/>
    <x v="0"/>
    <s v="Aucun défaut"/>
    <x v="14"/>
    <n v="4560"/>
    <x v="61"/>
  </r>
  <r>
    <x v="0"/>
    <x v="1"/>
    <s v="Aucun défaut"/>
    <x v="14"/>
    <n v="4560"/>
    <x v="61"/>
  </r>
  <r>
    <x v="1"/>
    <x v="4"/>
    <s v="Aucun défaut"/>
    <x v="5"/>
    <n v="3020"/>
    <x v="38"/>
  </r>
  <r>
    <x v="1"/>
    <x v="5"/>
    <s v="Aucun défaut"/>
    <x v="5"/>
    <n v="3020"/>
    <x v="38"/>
  </r>
  <r>
    <x v="0"/>
    <x v="0"/>
    <s v="Aucun défaut"/>
    <x v="0"/>
    <n v="3040"/>
    <x v="14"/>
  </r>
  <r>
    <x v="0"/>
    <x v="1"/>
    <s v="Aucun défaut"/>
    <x v="0"/>
    <n v="3040"/>
    <x v="14"/>
  </r>
</pivotCacheRecords>
</file>

<file path=xl/pivotCache/pivotCacheRecords2.xml><?xml version="1.0" encoding="utf-8"?>
<pivotCacheRecords xmlns="http://schemas.openxmlformats.org/spreadsheetml/2006/main" xmlns:r="http://schemas.openxmlformats.org/officeDocument/2006/relationships" count="267">
  <r>
    <x v="0"/>
    <x v="0"/>
    <x v="0"/>
    <x v="0"/>
    <n v="4540"/>
    <x v="0"/>
  </r>
  <r>
    <x v="0"/>
    <x v="1"/>
    <x v="0"/>
    <x v="0"/>
    <n v="4540"/>
    <x v="0"/>
  </r>
  <r>
    <x v="1"/>
    <x v="2"/>
    <x v="0"/>
    <x v="1"/>
    <n v="3040"/>
    <x v="1"/>
  </r>
  <r>
    <x v="1"/>
    <x v="3"/>
    <x v="0"/>
    <x v="1"/>
    <n v="3020"/>
    <x v="1"/>
  </r>
  <r>
    <x v="0"/>
    <x v="4"/>
    <x v="0"/>
    <x v="2"/>
    <n v="3020"/>
    <x v="2"/>
  </r>
  <r>
    <x v="0"/>
    <x v="5"/>
    <x v="0"/>
    <x v="2"/>
    <n v="3020"/>
    <x v="2"/>
  </r>
  <r>
    <x v="1"/>
    <x v="2"/>
    <x v="0"/>
    <x v="1"/>
    <n v="3040"/>
    <x v="3"/>
  </r>
  <r>
    <x v="1"/>
    <x v="3"/>
    <x v="0"/>
    <x v="1"/>
    <n v="3040"/>
    <x v="3"/>
  </r>
  <r>
    <x v="2"/>
    <x v="6"/>
    <x v="0"/>
    <x v="3"/>
    <n v="3040"/>
    <x v="4"/>
  </r>
  <r>
    <x v="2"/>
    <x v="7"/>
    <x v="0"/>
    <x v="3"/>
    <n v="3040"/>
    <x v="4"/>
  </r>
  <r>
    <x v="3"/>
    <x v="8"/>
    <x v="0"/>
    <x v="4"/>
    <n v="4540"/>
    <x v="5"/>
  </r>
  <r>
    <x v="3"/>
    <x v="9"/>
    <x v="0"/>
    <x v="4"/>
    <n v="4540"/>
    <x v="6"/>
  </r>
  <r>
    <x v="3"/>
    <x v="9"/>
    <x v="1"/>
    <x v="4"/>
    <n v="4540"/>
    <x v="7"/>
  </r>
  <r>
    <x v="1"/>
    <x v="3"/>
    <x v="0"/>
    <x v="1"/>
    <n v="3020"/>
    <x v="8"/>
  </r>
  <r>
    <x v="0"/>
    <x v="4"/>
    <x v="0"/>
    <x v="2"/>
    <n v="3020"/>
    <x v="9"/>
  </r>
  <r>
    <x v="0"/>
    <x v="5"/>
    <x v="2"/>
    <x v="2"/>
    <n v="3020"/>
    <x v="9"/>
  </r>
  <r>
    <x v="2"/>
    <x v="7"/>
    <x v="0"/>
    <x v="3"/>
    <n v="3040"/>
    <x v="0"/>
  </r>
  <r>
    <x v="2"/>
    <x v="6"/>
    <x v="0"/>
    <x v="3"/>
    <n v="3040"/>
    <x v="0"/>
  </r>
  <r>
    <x v="3"/>
    <x v="8"/>
    <x v="1"/>
    <x v="4"/>
    <n v="3020"/>
    <x v="10"/>
  </r>
  <r>
    <x v="0"/>
    <x v="4"/>
    <x v="0"/>
    <x v="2"/>
    <n v="3020"/>
    <x v="11"/>
  </r>
  <r>
    <x v="0"/>
    <x v="5"/>
    <x v="0"/>
    <x v="2"/>
    <n v="3020"/>
    <x v="11"/>
  </r>
  <r>
    <x v="2"/>
    <x v="0"/>
    <x v="2"/>
    <x v="0"/>
    <n v="3020"/>
    <x v="12"/>
  </r>
  <r>
    <x v="2"/>
    <x v="1"/>
    <x v="0"/>
    <x v="0"/>
    <n v="3020"/>
    <x v="12"/>
  </r>
  <r>
    <x v="2"/>
    <x v="0"/>
    <x v="2"/>
    <x v="0"/>
    <n v="3020"/>
    <x v="13"/>
  </r>
  <r>
    <x v="2"/>
    <x v="1"/>
    <x v="2"/>
    <x v="0"/>
    <n v="3020"/>
    <x v="13"/>
  </r>
  <r>
    <x v="3"/>
    <x v="8"/>
    <x v="0"/>
    <x v="4"/>
    <n v="3020"/>
    <x v="14"/>
  </r>
  <r>
    <x v="3"/>
    <x v="9"/>
    <x v="0"/>
    <x v="4"/>
    <n v="3020"/>
    <x v="14"/>
  </r>
  <r>
    <x v="3"/>
    <x v="8"/>
    <x v="1"/>
    <x v="4"/>
    <n v="3020"/>
    <x v="13"/>
  </r>
  <r>
    <x v="3"/>
    <x v="9"/>
    <x v="3"/>
    <x v="4"/>
    <n v="3020"/>
    <x v="14"/>
  </r>
  <r>
    <x v="0"/>
    <x v="4"/>
    <x v="4"/>
    <x v="2"/>
    <n v="3020"/>
    <x v="15"/>
  </r>
  <r>
    <x v="0"/>
    <x v="5"/>
    <x v="0"/>
    <x v="2"/>
    <n v="3020"/>
    <x v="16"/>
  </r>
  <r>
    <x v="0"/>
    <x v="4"/>
    <x v="0"/>
    <x v="5"/>
    <n v="3020"/>
    <x v="16"/>
  </r>
  <r>
    <x v="0"/>
    <x v="5"/>
    <x v="0"/>
    <x v="5"/>
    <n v="3020"/>
    <x v="16"/>
  </r>
  <r>
    <x v="2"/>
    <x v="0"/>
    <x v="0"/>
    <x v="0"/>
    <n v="3040"/>
    <x v="1"/>
  </r>
  <r>
    <x v="2"/>
    <x v="1"/>
    <x v="0"/>
    <x v="0"/>
    <n v="3040"/>
    <x v="1"/>
  </r>
  <r>
    <x v="0"/>
    <x v="4"/>
    <x v="0"/>
    <x v="5"/>
    <n v="3020"/>
    <x v="17"/>
  </r>
  <r>
    <x v="0"/>
    <x v="5"/>
    <x v="0"/>
    <x v="5"/>
    <n v="3020"/>
    <x v="17"/>
  </r>
  <r>
    <x v="2"/>
    <x v="1"/>
    <x v="0"/>
    <x v="6"/>
    <n v="3040"/>
    <x v="4"/>
  </r>
  <r>
    <x v="2"/>
    <x v="0"/>
    <x v="0"/>
    <x v="6"/>
    <n v="3040"/>
    <x v="4"/>
  </r>
  <r>
    <x v="0"/>
    <x v="4"/>
    <x v="0"/>
    <x v="7"/>
    <n v="3020"/>
    <x v="18"/>
  </r>
  <r>
    <x v="0"/>
    <x v="5"/>
    <x v="0"/>
    <x v="7"/>
    <n v="3020"/>
    <x v="18"/>
  </r>
  <r>
    <x v="2"/>
    <x v="7"/>
    <x v="0"/>
    <x v="8"/>
    <n v="3040"/>
    <x v="19"/>
  </r>
  <r>
    <x v="2"/>
    <x v="6"/>
    <x v="0"/>
    <x v="8"/>
    <n v="3040"/>
    <x v="19"/>
  </r>
  <r>
    <x v="0"/>
    <x v="4"/>
    <x v="0"/>
    <x v="2"/>
    <n v="4560"/>
    <x v="1"/>
  </r>
  <r>
    <x v="0"/>
    <x v="5"/>
    <x v="0"/>
    <x v="2"/>
    <n v="4560"/>
    <x v="1"/>
  </r>
  <r>
    <x v="2"/>
    <x v="7"/>
    <x v="0"/>
    <x v="8"/>
    <n v="3040"/>
    <x v="20"/>
  </r>
  <r>
    <x v="2"/>
    <x v="6"/>
    <x v="0"/>
    <x v="8"/>
    <n v="3040"/>
    <x v="20"/>
  </r>
  <r>
    <x v="0"/>
    <x v="4"/>
    <x v="0"/>
    <x v="2"/>
    <n v="3020"/>
    <x v="21"/>
  </r>
  <r>
    <x v="0"/>
    <x v="5"/>
    <x v="2"/>
    <x v="2"/>
    <n v="3020"/>
    <x v="21"/>
  </r>
  <r>
    <x v="2"/>
    <x v="7"/>
    <x v="0"/>
    <x v="8"/>
    <n v="3040"/>
    <x v="20"/>
  </r>
  <r>
    <x v="2"/>
    <x v="6"/>
    <x v="0"/>
    <x v="8"/>
    <n v="3040"/>
    <x v="20"/>
  </r>
  <r>
    <x v="0"/>
    <x v="2"/>
    <x v="0"/>
    <x v="9"/>
    <n v="4540"/>
    <x v="22"/>
  </r>
  <r>
    <x v="0"/>
    <x v="3"/>
    <x v="0"/>
    <x v="9"/>
    <n v="4540"/>
    <x v="22"/>
  </r>
  <r>
    <x v="1"/>
    <x v="5"/>
    <x v="0"/>
    <x v="5"/>
    <n v="3040"/>
    <x v="23"/>
  </r>
  <r>
    <x v="1"/>
    <x v="4"/>
    <x v="0"/>
    <x v="5"/>
    <n v="3040"/>
    <x v="23"/>
  </r>
  <r>
    <x v="0"/>
    <x v="2"/>
    <x v="0"/>
    <x v="9"/>
    <n v="4560"/>
    <x v="16"/>
  </r>
  <r>
    <x v="0"/>
    <x v="3"/>
    <x v="0"/>
    <x v="9"/>
    <n v="4560"/>
    <x v="16"/>
  </r>
  <r>
    <x v="2"/>
    <x v="0"/>
    <x v="0"/>
    <x v="0"/>
    <n v="3040"/>
    <x v="24"/>
  </r>
  <r>
    <x v="2"/>
    <x v="1"/>
    <x v="0"/>
    <x v="0"/>
    <n v="3040"/>
    <x v="24"/>
  </r>
  <r>
    <x v="0"/>
    <x v="2"/>
    <x v="0"/>
    <x v="9"/>
    <n v="3040"/>
    <x v="7"/>
  </r>
  <r>
    <x v="0"/>
    <x v="3"/>
    <x v="0"/>
    <x v="9"/>
    <n v="3040"/>
    <x v="7"/>
  </r>
  <r>
    <x v="1"/>
    <x v="4"/>
    <x v="0"/>
    <x v="5"/>
    <n v="3020"/>
    <x v="23"/>
  </r>
  <r>
    <x v="1"/>
    <x v="5"/>
    <x v="0"/>
    <x v="5"/>
    <n v="3020"/>
    <x v="23"/>
  </r>
  <r>
    <x v="1"/>
    <x v="4"/>
    <x v="4"/>
    <x v="5"/>
    <n v="3020"/>
    <x v="13"/>
  </r>
  <r>
    <x v="1"/>
    <x v="5"/>
    <x v="3"/>
    <x v="5"/>
    <n v="3020"/>
    <x v="13"/>
  </r>
  <r>
    <x v="0"/>
    <x v="7"/>
    <x v="0"/>
    <x v="3"/>
    <n v="3040"/>
    <x v="25"/>
  </r>
  <r>
    <x v="0"/>
    <x v="6"/>
    <x v="0"/>
    <x v="3"/>
    <n v="3040"/>
    <x v="25"/>
  </r>
  <r>
    <x v="2"/>
    <x v="0"/>
    <x v="0"/>
    <x v="0"/>
    <n v="3040"/>
    <x v="19"/>
  </r>
  <r>
    <x v="2"/>
    <x v="1"/>
    <x v="0"/>
    <x v="0"/>
    <n v="3040"/>
    <x v="19"/>
  </r>
  <r>
    <x v="1"/>
    <x v="4"/>
    <x v="4"/>
    <x v="5"/>
    <n v="3020"/>
    <x v="23"/>
  </r>
  <r>
    <x v="1"/>
    <x v="5"/>
    <x v="4"/>
    <x v="5"/>
    <n v="3020"/>
    <x v="23"/>
  </r>
  <r>
    <x v="2"/>
    <x v="1"/>
    <x v="0"/>
    <x v="0"/>
    <n v="3040"/>
    <x v="26"/>
  </r>
  <r>
    <x v="2"/>
    <x v="1"/>
    <x v="1"/>
    <x v="0"/>
    <n v="3040"/>
    <x v="0"/>
  </r>
  <r>
    <x v="2"/>
    <x v="0"/>
    <x v="0"/>
    <x v="0"/>
    <n v="3040"/>
    <x v="27"/>
  </r>
  <r>
    <x v="0"/>
    <x v="6"/>
    <x v="0"/>
    <x v="3"/>
    <n v="3040"/>
    <x v="8"/>
  </r>
  <r>
    <x v="0"/>
    <x v="7"/>
    <x v="0"/>
    <x v="3"/>
    <n v="3040"/>
    <x v="8"/>
  </r>
  <r>
    <x v="1"/>
    <x v="5"/>
    <x v="3"/>
    <x v="5"/>
    <n v="3020"/>
    <x v="23"/>
  </r>
  <r>
    <x v="1"/>
    <x v="4"/>
    <x v="4"/>
    <x v="5"/>
    <n v="3020"/>
    <x v="28"/>
  </r>
  <r>
    <x v="2"/>
    <x v="0"/>
    <x v="3"/>
    <x v="0"/>
    <n v="3040"/>
    <x v="29"/>
  </r>
  <r>
    <x v="1"/>
    <x v="5"/>
    <x v="4"/>
    <x v="5"/>
    <n v="3040"/>
    <x v="13"/>
  </r>
  <r>
    <x v="0"/>
    <x v="7"/>
    <x v="0"/>
    <x v="3"/>
    <n v="3040"/>
    <x v="8"/>
  </r>
  <r>
    <x v="0"/>
    <x v="6"/>
    <x v="0"/>
    <x v="3"/>
    <n v="3040"/>
    <x v="8"/>
  </r>
  <r>
    <x v="2"/>
    <x v="0"/>
    <x v="0"/>
    <x v="6"/>
    <n v="3040"/>
    <x v="30"/>
  </r>
  <r>
    <x v="2"/>
    <x v="1"/>
    <x v="0"/>
    <x v="6"/>
    <n v="3040"/>
    <x v="30"/>
  </r>
  <r>
    <x v="0"/>
    <x v="6"/>
    <x v="0"/>
    <x v="3"/>
    <n v="3040"/>
    <x v="31"/>
  </r>
  <r>
    <x v="0"/>
    <x v="7"/>
    <x v="0"/>
    <x v="3"/>
    <n v="3040"/>
    <x v="31"/>
  </r>
  <r>
    <x v="1"/>
    <x v="2"/>
    <x v="0"/>
    <x v="10"/>
    <n v="3040"/>
    <x v="32"/>
  </r>
  <r>
    <x v="1"/>
    <x v="3"/>
    <x v="0"/>
    <x v="10"/>
    <n v="3040"/>
    <x v="7"/>
  </r>
  <r>
    <x v="1"/>
    <x v="3"/>
    <x v="3"/>
    <x v="10"/>
    <n v="3040"/>
    <x v="33"/>
  </r>
  <r>
    <x v="0"/>
    <x v="4"/>
    <x v="0"/>
    <x v="2"/>
    <n v="4540"/>
    <x v="1"/>
  </r>
  <r>
    <x v="0"/>
    <x v="5"/>
    <x v="0"/>
    <x v="6"/>
    <n v="4540"/>
    <x v="1"/>
  </r>
  <r>
    <x v="2"/>
    <x v="0"/>
    <x v="2"/>
    <x v="6"/>
    <n v="3020"/>
    <x v="8"/>
  </r>
  <r>
    <x v="2"/>
    <x v="1"/>
    <x v="0"/>
    <x v="6"/>
    <n v="3040"/>
    <x v="8"/>
  </r>
  <r>
    <x v="2"/>
    <x v="1"/>
    <x v="2"/>
    <x v="6"/>
    <n v="3040"/>
    <x v="13"/>
  </r>
  <r>
    <x v="1"/>
    <x v="2"/>
    <x v="0"/>
    <x v="10"/>
    <n v="3040"/>
    <x v="18"/>
  </r>
  <r>
    <x v="1"/>
    <x v="3"/>
    <x v="0"/>
    <x v="10"/>
    <n v="3040"/>
    <x v="18"/>
  </r>
  <r>
    <x v="0"/>
    <x v="1"/>
    <x v="0"/>
    <x v="0"/>
    <n v="4560"/>
    <x v="0"/>
  </r>
  <r>
    <x v="0"/>
    <x v="0"/>
    <x v="0"/>
    <x v="0"/>
    <n v="4560"/>
    <x v="0"/>
  </r>
  <r>
    <x v="2"/>
    <x v="0"/>
    <x v="0"/>
    <x v="0"/>
    <n v="3040"/>
    <x v="32"/>
  </r>
  <r>
    <x v="2"/>
    <x v="1"/>
    <x v="0"/>
    <x v="0"/>
    <n v="3040"/>
    <x v="32"/>
  </r>
  <r>
    <x v="2"/>
    <x v="0"/>
    <x v="0"/>
    <x v="0"/>
    <n v="3040"/>
    <x v="8"/>
  </r>
  <r>
    <x v="2"/>
    <x v="1"/>
    <x v="0"/>
    <x v="0"/>
    <n v="3040"/>
    <x v="4"/>
  </r>
  <r>
    <x v="0"/>
    <x v="0"/>
    <x v="0"/>
    <x v="0"/>
    <n v="4560"/>
    <x v="0"/>
  </r>
  <r>
    <x v="0"/>
    <x v="1"/>
    <x v="0"/>
    <x v="0"/>
    <n v="4560"/>
    <x v="0"/>
  </r>
  <r>
    <x v="1"/>
    <x v="2"/>
    <x v="0"/>
    <x v="10"/>
    <n v="3040"/>
    <x v="34"/>
  </r>
  <r>
    <x v="1"/>
    <x v="3"/>
    <x v="0"/>
    <x v="10"/>
    <n v="3040"/>
    <x v="35"/>
  </r>
  <r>
    <x v="1"/>
    <x v="3"/>
    <x v="3"/>
    <x v="10"/>
    <n v="3040"/>
    <x v="36"/>
  </r>
  <r>
    <x v="2"/>
    <x v="0"/>
    <x v="1"/>
    <x v="0"/>
    <n v="3040"/>
    <x v="31"/>
  </r>
  <r>
    <x v="0"/>
    <x v="0"/>
    <x v="0"/>
    <x v="6"/>
    <n v="4560"/>
    <x v="37"/>
  </r>
  <r>
    <x v="0"/>
    <x v="1"/>
    <x v="0"/>
    <x v="6"/>
    <n v="4560"/>
    <x v="37"/>
  </r>
  <r>
    <x v="2"/>
    <x v="0"/>
    <x v="0"/>
    <x v="1"/>
    <n v="3040"/>
    <x v="8"/>
  </r>
  <r>
    <x v="2"/>
    <x v="1"/>
    <x v="0"/>
    <x v="1"/>
    <n v="3040"/>
    <x v="8"/>
  </r>
  <r>
    <x v="1"/>
    <x v="2"/>
    <x v="0"/>
    <x v="1"/>
    <n v="3040"/>
    <x v="38"/>
  </r>
  <r>
    <x v="2"/>
    <x v="3"/>
    <x v="0"/>
    <x v="1"/>
    <n v="3040"/>
    <x v="38"/>
  </r>
  <r>
    <x v="1"/>
    <x v="3"/>
    <x v="3"/>
    <x v="1"/>
    <n v="3040"/>
    <x v="6"/>
  </r>
  <r>
    <x v="0"/>
    <x v="0"/>
    <x v="0"/>
    <x v="6"/>
    <n v="4560"/>
    <x v="27"/>
  </r>
  <r>
    <x v="0"/>
    <x v="1"/>
    <x v="0"/>
    <x v="6"/>
    <n v="4560"/>
    <x v="27"/>
  </r>
  <r>
    <x v="1"/>
    <x v="2"/>
    <x v="0"/>
    <x v="1"/>
    <n v="3040"/>
    <x v="8"/>
  </r>
  <r>
    <x v="1"/>
    <x v="3"/>
    <x v="0"/>
    <x v="1"/>
    <n v="3040"/>
    <x v="8"/>
  </r>
  <r>
    <x v="0"/>
    <x v="0"/>
    <x v="0"/>
    <x v="6"/>
    <n v="4560"/>
    <x v="39"/>
  </r>
  <r>
    <x v="0"/>
    <x v="1"/>
    <x v="0"/>
    <x v="6"/>
    <n v="4560"/>
    <x v="39"/>
  </r>
  <r>
    <x v="1"/>
    <x v="1"/>
    <x v="0"/>
    <x v="1"/>
    <n v="3040"/>
    <x v="40"/>
  </r>
  <r>
    <x v="1"/>
    <x v="2"/>
    <x v="0"/>
    <x v="1"/>
    <n v="3020"/>
    <x v="40"/>
  </r>
  <r>
    <x v="2"/>
    <x v="0"/>
    <x v="0"/>
    <x v="0"/>
    <n v="3040"/>
    <x v="0"/>
  </r>
  <r>
    <x v="2"/>
    <x v="1"/>
    <x v="0"/>
    <x v="0"/>
    <n v="3040"/>
    <x v="0"/>
  </r>
  <r>
    <x v="0"/>
    <x v="2"/>
    <x v="0"/>
    <x v="9"/>
    <n v="4560"/>
    <x v="3"/>
  </r>
  <r>
    <x v="0"/>
    <x v="3"/>
    <x v="0"/>
    <x v="9"/>
    <n v="4560"/>
    <x v="3"/>
  </r>
  <r>
    <x v="2"/>
    <x v="7"/>
    <x v="0"/>
    <x v="8"/>
    <n v="3040"/>
    <x v="32"/>
  </r>
  <r>
    <x v="2"/>
    <x v="6"/>
    <x v="0"/>
    <x v="8"/>
    <n v="3040"/>
    <x v="32"/>
  </r>
  <r>
    <x v="1"/>
    <x v="2"/>
    <x v="0"/>
    <x v="1"/>
    <n v="3040"/>
    <x v="0"/>
  </r>
  <r>
    <x v="1"/>
    <x v="3"/>
    <x v="0"/>
    <x v="1"/>
    <n v="3040"/>
    <x v="0"/>
  </r>
  <r>
    <x v="2"/>
    <x v="7"/>
    <x v="0"/>
    <x v="8"/>
    <n v="3040"/>
    <x v="12"/>
  </r>
  <r>
    <x v="2"/>
    <x v="6"/>
    <x v="0"/>
    <x v="8"/>
    <n v="3040"/>
    <x v="12"/>
  </r>
  <r>
    <x v="1"/>
    <x v="3"/>
    <x v="0"/>
    <x v="11"/>
    <n v="3040"/>
    <x v="41"/>
  </r>
  <r>
    <x v="1"/>
    <x v="3"/>
    <x v="3"/>
    <x v="11"/>
    <n v="3040"/>
    <x v="13"/>
  </r>
  <r>
    <x v="2"/>
    <x v="7"/>
    <x v="2"/>
    <x v="8"/>
    <n v="3040"/>
    <x v="13"/>
  </r>
  <r>
    <x v="2"/>
    <x v="6"/>
    <x v="3"/>
    <x v="8"/>
    <n v="3040"/>
    <x v="13"/>
  </r>
  <r>
    <x v="0"/>
    <x v="2"/>
    <x v="0"/>
    <x v="9"/>
    <n v="4560"/>
    <x v="1"/>
  </r>
  <r>
    <x v="0"/>
    <x v="3"/>
    <x v="0"/>
    <x v="9"/>
    <n v="4560"/>
    <x v="1"/>
  </r>
  <r>
    <x v="1"/>
    <x v="2"/>
    <x v="0"/>
    <x v="5"/>
    <n v="3020"/>
    <x v="42"/>
  </r>
  <r>
    <x v="1"/>
    <x v="3"/>
    <x v="0"/>
    <x v="5"/>
    <n v="3020"/>
    <x v="42"/>
  </r>
  <r>
    <x v="2"/>
    <x v="7"/>
    <x v="0"/>
    <x v="8"/>
    <n v="3040"/>
    <x v="19"/>
  </r>
  <r>
    <x v="2"/>
    <x v="6"/>
    <x v="0"/>
    <x v="8"/>
    <n v="3040"/>
    <x v="19"/>
  </r>
  <r>
    <x v="2"/>
    <x v="7"/>
    <x v="0"/>
    <x v="8"/>
    <n v="3040"/>
    <x v="43"/>
  </r>
  <r>
    <x v="2"/>
    <x v="6"/>
    <x v="0"/>
    <x v="8"/>
    <n v="3040"/>
    <x v="43"/>
  </r>
  <r>
    <x v="1"/>
    <x v="1"/>
    <x v="0"/>
    <x v="11"/>
    <n v="3020"/>
    <x v="42"/>
  </r>
  <r>
    <x v="1"/>
    <x v="2"/>
    <x v="0"/>
    <x v="11"/>
    <n v="3020"/>
    <x v="42"/>
  </r>
  <r>
    <x v="0"/>
    <x v="3"/>
    <x v="0"/>
    <x v="9"/>
    <n v="4560"/>
    <x v="37"/>
  </r>
  <r>
    <x v="0"/>
    <x v="2"/>
    <x v="0"/>
    <x v="9"/>
    <n v="4560"/>
    <x v="37"/>
  </r>
  <r>
    <x v="0"/>
    <x v="2"/>
    <x v="0"/>
    <x v="9"/>
    <n v="3040"/>
    <x v="32"/>
  </r>
  <r>
    <x v="0"/>
    <x v="3"/>
    <x v="0"/>
    <x v="9"/>
    <n v="3040"/>
    <x v="32"/>
  </r>
  <r>
    <x v="1"/>
    <x v="2"/>
    <x v="0"/>
    <x v="11"/>
    <n v="3040"/>
    <x v="10"/>
  </r>
  <r>
    <x v="1"/>
    <x v="3"/>
    <x v="0"/>
    <x v="11"/>
    <n v="3040"/>
    <x v="10"/>
  </r>
  <r>
    <x v="2"/>
    <x v="7"/>
    <x v="0"/>
    <x v="8"/>
    <n v="3040"/>
    <x v="12"/>
  </r>
  <r>
    <x v="2"/>
    <x v="6"/>
    <x v="0"/>
    <x v="8"/>
    <n v="3040"/>
    <x v="12"/>
  </r>
  <r>
    <x v="1"/>
    <x v="2"/>
    <x v="2"/>
    <x v="11"/>
    <n v="3040"/>
    <x v="13"/>
  </r>
  <r>
    <x v="1"/>
    <x v="3"/>
    <x v="3"/>
    <x v="11"/>
    <n v="3040"/>
    <x v="13"/>
  </r>
  <r>
    <x v="1"/>
    <x v="4"/>
    <x v="0"/>
    <x v="5"/>
    <n v="3040"/>
    <x v="23"/>
  </r>
  <r>
    <x v="1"/>
    <x v="5"/>
    <x v="0"/>
    <x v="5"/>
    <n v="3040"/>
    <x v="23"/>
  </r>
  <r>
    <x v="0"/>
    <x v="2"/>
    <x v="2"/>
    <x v="9"/>
    <n v="3040"/>
    <x v="42"/>
  </r>
  <r>
    <x v="0"/>
    <x v="3"/>
    <x v="2"/>
    <x v="9"/>
    <n v="3040"/>
    <x v="42"/>
  </r>
  <r>
    <x v="1"/>
    <x v="4"/>
    <x v="0"/>
    <x v="5"/>
    <n v="3020"/>
    <x v="8"/>
  </r>
  <r>
    <x v="1"/>
    <x v="5"/>
    <x v="0"/>
    <x v="5"/>
    <n v="3020"/>
    <x v="8"/>
  </r>
  <r>
    <x v="2"/>
    <x v="7"/>
    <x v="3"/>
    <x v="8"/>
    <n v="3020"/>
    <x v="0"/>
  </r>
  <r>
    <x v="2"/>
    <x v="6"/>
    <x v="3"/>
    <x v="8"/>
    <n v="3020"/>
    <x v="0"/>
  </r>
  <r>
    <x v="0"/>
    <x v="2"/>
    <x v="0"/>
    <x v="9"/>
    <n v="3040"/>
    <x v="44"/>
  </r>
  <r>
    <x v="0"/>
    <x v="3"/>
    <x v="0"/>
    <x v="9"/>
    <n v="3040"/>
    <x v="44"/>
  </r>
  <r>
    <x v="3"/>
    <x v="5"/>
    <x v="4"/>
    <x v="5"/>
    <n v="3020"/>
    <x v="45"/>
  </r>
  <r>
    <x v="1"/>
    <x v="4"/>
    <x v="4"/>
    <x v="5"/>
    <n v="3020"/>
    <x v="46"/>
  </r>
  <r>
    <x v="2"/>
    <x v="0"/>
    <x v="0"/>
    <x v="0"/>
    <n v="3040"/>
    <x v="8"/>
  </r>
  <r>
    <x v="2"/>
    <x v="1"/>
    <x v="0"/>
    <x v="0"/>
    <n v="3040"/>
    <x v="18"/>
  </r>
  <r>
    <x v="2"/>
    <x v="1"/>
    <x v="3"/>
    <x v="0"/>
    <n v="3040"/>
    <x v="36"/>
  </r>
  <r>
    <x v="2"/>
    <x v="0"/>
    <x v="0"/>
    <x v="0"/>
    <n v="3020"/>
    <x v="47"/>
  </r>
  <r>
    <x v="2"/>
    <x v="1"/>
    <x v="0"/>
    <x v="0"/>
    <n v="3020"/>
    <x v="47"/>
  </r>
  <r>
    <x v="1"/>
    <x v="4"/>
    <x v="0"/>
    <x v="5"/>
    <n v="3020"/>
    <x v="26"/>
  </r>
  <r>
    <x v="1"/>
    <x v="5"/>
    <x v="0"/>
    <x v="5"/>
    <n v="3020"/>
    <x v="26"/>
  </r>
  <r>
    <x v="2"/>
    <x v="0"/>
    <x v="0"/>
    <x v="0"/>
    <n v="3040"/>
    <x v="48"/>
  </r>
  <r>
    <x v="2"/>
    <x v="1"/>
    <x v="0"/>
    <x v="0"/>
    <n v="3040"/>
    <x v="48"/>
  </r>
  <r>
    <x v="1"/>
    <x v="5"/>
    <x v="3"/>
    <x v="5"/>
    <n v="3020"/>
    <x v="49"/>
  </r>
  <r>
    <x v="1"/>
    <x v="4"/>
    <x v="0"/>
    <x v="5"/>
    <n v="3020"/>
    <x v="42"/>
  </r>
  <r>
    <x v="1"/>
    <x v="5"/>
    <x v="0"/>
    <x v="5"/>
    <n v="3020"/>
    <x v="42"/>
  </r>
  <r>
    <x v="3"/>
    <x v="10"/>
    <x v="0"/>
    <x v="12"/>
    <n v="3020"/>
    <x v="0"/>
  </r>
  <r>
    <x v="3"/>
    <x v="11"/>
    <x v="0"/>
    <x v="12"/>
    <n v="3020"/>
    <x v="0"/>
  </r>
  <r>
    <x v="3"/>
    <x v="11"/>
    <x v="1"/>
    <x v="12"/>
    <n v="3020"/>
    <x v="13"/>
  </r>
  <r>
    <x v="0"/>
    <x v="2"/>
    <x v="0"/>
    <x v="9"/>
    <n v="3040"/>
    <x v="50"/>
  </r>
  <r>
    <x v="0"/>
    <x v="3"/>
    <x v="0"/>
    <x v="9"/>
    <n v="3040"/>
    <x v="50"/>
  </r>
  <r>
    <x v="2"/>
    <x v="6"/>
    <x v="0"/>
    <x v="8"/>
    <n v="3040"/>
    <x v="19"/>
  </r>
  <r>
    <x v="2"/>
    <x v="7"/>
    <x v="0"/>
    <x v="8"/>
    <n v="3040"/>
    <x v="19"/>
  </r>
  <r>
    <x v="3"/>
    <x v="8"/>
    <x v="0"/>
    <x v="13"/>
    <n v="3020"/>
    <x v="51"/>
  </r>
  <r>
    <x v="3"/>
    <x v="9"/>
    <x v="0"/>
    <x v="13"/>
    <n v="3020"/>
    <x v="52"/>
  </r>
  <r>
    <x v="0"/>
    <x v="2"/>
    <x v="3"/>
    <x v="9"/>
    <n v="3040"/>
    <x v="49"/>
  </r>
  <r>
    <x v="0"/>
    <x v="5"/>
    <x v="4"/>
    <x v="5"/>
    <n v="4540"/>
    <x v="42"/>
  </r>
  <r>
    <x v="0"/>
    <x v="5"/>
    <x v="1"/>
    <x v="5"/>
    <n v="4540"/>
    <x v="30"/>
  </r>
  <r>
    <x v="0"/>
    <x v="4"/>
    <x v="2"/>
    <x v="5"/>
    <n v="4540"/>
    <x v="53"/>
  </r>
  <r>
    <x v="0"/>
    <x v="4"/>
    <x v="0"/>
    <x v="5"/>
    <n v="4540"/>
    <x v="14"/>
  </r>
  <r>
    <x v="0"/>
    <x v="5"/>
    <x v="0"/>
    <x v="5"/>
    <n v="4540"/>
    <x v="14"/>
  </r>
  <r>
    <x v="3"/>
    <x v="8"/>
    <x v="0"/>
    <x v="13"/>
    <n v="3020"/>
    <x v="37"/>
  </r>
  <r>
    <x v="3"/>
    <x v="9"/>
    <x v="0"/>
    <x v="13"/>
    <n v="3020"/>
    <x v="37"/>
  </r>
  <r>
    <x v="0"/>
    <x v="5"/>
    <x v="2"/>
    <x v="5"/>
    <n v="4540"/>
    <x v="13"/>
  </r>
  <r>
    <x v="0"/>
    <x v="5"/>
    <x v="4"/>
    <x v="7"/>
    <n v="3020"/>
    <x v="54"/>
  </r>
  <r>
    <x v="1"/>
    <x v="4"/>
    <x v="4"/>
    <x v="7"/>
    <n v="3020"/>
    <x v="55"/>
  </r>
  <r>
    <x v="1"/>
    <x v="5"/>
    <x v="4"/>
    <x v="7"/>
    <n v="3020"/>
    <x v="56"/>
  </r>
  <r>
    <x v="0"/>
    <x v="4"/>
    <x v="0"/>
    <x v="7"/>
    <n v="3020"/>
    <x v="57"/>
  </r>
  <r>
    <x v="0"/>
    <x v="5"/>
    <x v="0"/>
    <x v="7"/>
    <n v="3020"/>
    <x v="57"/>
  </r>
  <r>
    <x v="1"/>
    <x v="4"/>
    <x v="0"/>
    <x v="2"/>
    <n v="3020"/>
    <x v="58"/>
  </r>
  <r>
    <x v="1"/>
    <x v="5"/>
    <x v="0"/>
    <x v="2"/>
    <n v="3020"/>
    <x v="58"/>
  </r>
  <r>
    <x v="0"/>
    <x v="4"/>
    <x v="0"/>
    <x v="7"/>
    <n v="3020"/>
    <x v="7"/>
  </r>
  <r>
    <x v="0"/>
    <x v="5"/>
    <x v="0"/>
    <x v="7"/>
    <n v="3020"/>
    <x v="7"/>
  </r>
  <r>
    <x v="0"/>
    <x v="4"/>
    <x v="0"/>
    <x v="7"/>
    <n v="4540"/>
    <x v="22"/>
  </r>
  <r>
    <x v="0"/>
    <x v="5"/>
    <x v="0"/>
    <x v="7"/>
    <n v="4540"/>
    <x v="22"/>
  </r>
  <r>
    <x v="1"/>
    <x v="5"/>
    <x v="0"/>
    <x v="2"/>
    <n v="3020"/>
    <x v="18"/>
  </r>
  <r>
    <x v="1"/>
    <x v="4"/>
    <x v="0"/>
    <x v="2"/>
    <n v="3020"/>
    <x v="18"/>
  </r>
  <r>
    <x v="0"/>
    <x v="4"/>
    <x v="0"/>
    <x v="7"/>
    <n v="4540"/>
    <x v="22"/>
  </r>
  <r>
    <x v="0"/>
    <x v="5"/>
    <x v="0"/>
    <x v="7"/>
    <n v="4540"/>
    <x v="22"/>
  </r>
  <r>
    <x v="0"/>
    <x v="4"/>
    <x v="0"/>
    <x v="2"/>
    <n v="4540"/>
    <x v="32"/>
  </r>
  <r>
    <x v="0"/>
    <x v="5"/>
    <x v="0"/>
    <x v="2"/>
    <n v="4540"/>
    <x v="32"/>
  </r>
  <r>
    <x v="1"/>
    <x v="4"/>
    <x v="0"/>
    <x v="2"/>
    <n v="3020"/>
    <x v="59"/>
  </r>
  <r>
    <x v="1"/>
    <x v="5"/>
    <x v="0"/>
    <x v="2"/>
    <n v="3020"/>
    <x v="29"/>
  </r>
  <r>
    <x v="1"/>
    <x v="5"/>
    <x v="3"/>
    <x v="2"/>
    <n v="3020"/>
    <x v="11"/>
  </r>
  <r>
    <x v="1"/>
    <x v="4"/>
    <x v="0"/>
    <x v="2"/>
    <n v="3020"/>
    <x v="29"/>
  </r>
  <r>
    <x v="1"/>
    <x v="5"/>
    <x v="0"/>
    <x v="2"/>
    <n v="3020"/>
    <x v="11"/>
  </r>
  <r>
    <x v="3"/>
    <x v="9"/>
    <x v="0"/>
    <x v="13"/>
    <n v="3020"/>
    <x v="6"/>
  </r>
  <r>
    <x v="3"/>
    <x v="8"/>
    <x v="0"/>
    <x v="13"/>
    <n v="3020"/>
    <x v="32"/>
  </r>
  <r>
    <x v="0"/>
    <x v="4"/>
    <x v="0"/>
    <x v="2"/>
    <n v="4560"/>
    <x v="14"/>
  </r>
  <r>
    <x v="0"/>
    <x v="5"/>
    <x v="0"/>
    <x v="2"/>
    <n v="4560"/>
    <x v="14"/>
  </r>
  <r>
    <x v="2"/>
    <x v="7"/>
    <x v="5"/>
    <x v="3"/>
    <n v="3040"/>
    <x v="0"/>
  </r>
  <r>
    <x v="2"/>
    <x v="6"/>
    <x v="3"/>
    <x v="3"/>
    <n v="3040"/>
    <x v="0"/>
  </r>
  <r>
    <x v="1"/>
    <x v="5"/>
    <x v="3"/>
    <x v="2"/>
    <n v="3020"/>
    <x v="5"/>
  </r>
  <r>
    <x v="3"/>
    <x v="8"/>
    <x v="4"/>
    <x v="13"/>
    <n v="3020"/>
    <x v="32"/>
  </r>
  <r>
    <x v="0"/>
    <x v="4"/>
    <x v="0"/>
    <x v="2"/>
    <n v="4540"/>
    <x v="32"/>
  </r>
  <r>
    <x v="0"/>
    <x v="5"/>
    <x v="0"/>
    <x v="2"/>
    <n v="4540"/>
    <x v="32"/>
  </r>
  <r>
    <x v="1"/>
    <x v="4"/>
    <x v="2"/>
    <x v="2"/>
    <n v="3040"/>
    <x v="18"/>
  </r>
  <r>
    <x v="1"/>
    <x v="5"/>
    <x v="2"/>
    <x v="2"/>
    <n v="3040"/>
    <x v="18"/>
  </r>
  <r>
    <x v="0"/>
    <x v="2"/>
    <x v="0"/>
    <x v="10"/>
    <n v="3040"/>
    <x v="32"/>
  </r>
  <r>
    <x v="0"/>
    <x v="3"/>
    <x v="0"/>
    <x v="10"/>
    <n v="3040"/>
    <x v="32"/>
  </r>
  <r>
    <x v="0"/>
    <x v="2"/>
    <x v="0"/>
    <x v="10"/>
    <n v="4560"/>
    <x v="36"/>
  </r>
  <r>
    <x v="0"/>
    <x v="3"/>
    <x v="0"/>
    <x v="10"/>
    <n v="4560"/>
    <x v="36"/>
  </r>
  <r>
    <x v="0"/>
    <x v="3"/>
    <x v="0"/>
    <x v="10"/>
    <n v="3040"/>
    <x v="19"/>
  </r>
  <r>
    <x v="0"/>
    <x v="2"/>
    <x v="0"/>
    <x v="10"/>
    <n v="3040"/>
    <x v="19"/>
  </r>
  <r>
    <x v="1"/>
    <x v="3"/>
    <x v="0"/>
    <x v="11"/>
    <n v="3040"/>
    <x v="42"/>
  </r>
  <r>
    <x v="1"/>
    <x v="2"/>
    <x v="0"/>
    <x v="11"/>
    <n v="3040"/>
    <x v="42"/>
  </r>
  <r>
    <x v="3"/>
    <x v="9"/>
    <x v="4"/>
    <x v="4"/>
    <n v="3020"/>
    <x v="13"/>
  </r>
  <r>
    <x v="0"/>
    <x v="2"/>
    <x v="2"/>
    <x v="10"/>
    <n v="4560"/>
    <x v="37"/>
  </r>
  <r>
    <x v="0"/>
    <x v="3"/>
    <x v="2"/>
    <x v="10"/>
    <n v="4560"/>
    <x v="37"/>
  </r>
  <r>
    <x v="1"/>
    <x v="4"/>
    <x v="0"/>
    <x v="5"/>
    <n v="3020"/>
    <x v="9"/>
  </r>
  <r>
    <x v="1"/>
    <x v="5"/>
    <x v="0"/>
    <x v="5"/>
    <n v="3020"/>
    <x v="9"/>
  </r>
  <r>
    <x v="0"/>
    <x v="0"/>
    <x v="0"/>
    <x v="0"/>
    <n v="3040"/>
    <x v="0"/>
  </r>
  <r>
    <x v="0"/>
    <x v="1"/>
    <x v="0"/>
    <x v="0"/>
    <n v="3040"/>
    <x v="0"/>
  </r>
  <r>
    <x v="1"/>
    <x v="4"/>
    <x v="0"/>
    <x v="5"/>
    <n v="3020"/>
    <x v="23"/>
  </r>
  <r>
    <x v="1"/>
    <x v="5"/>
    <x v="0"/>
    <x v="5"/>
    <n v="3020"/>
    <x v="60"/>
  </r>
  <r>
    <x v="0"/>
    <x v="1"/>
    <x v="0"/>
    <x v="0"/>
    <n v="3020"/>
    <x v="8"/>
  </r>
  <r>
    <x v="0"/>
    <x v="0"/>
    <x v="0"/>
    <x v="0"/>
    <n v="3020"/>
    <x v="8"/>
  </r>
  <r>
    <x v="2"/>
    <x v="1"/>
    <x v="0"/>
    <x v="0"/>
    <n v="3020"/>
    <x v="19"/>
  </r>
  <r>
    <x v="2"/>
    <x v="0"/>
    <x v="0"/>
    <x v="0"/>
    <n v="3020"/>
    <x v="19"/>
  </r>
  <r>
    <x v="3"/>
    <x v="8"/>
    <x v="0"/>
    <x v="4"/>
    <n v="3020"/>
    <x v="23"/>
  </r>
  <r>
    <x v="3"/>
    <x v="9"/>
    <x v="0"/>
    <x v="4"/>
    <n v="3020"/>
    <x v="23"/>
  </r>
  <r>
    <x v="3"/>
    <x v="8"/>
    <x v="2"/>
    <x v="4"/>
    <n v="3020"/>
    <x v="13"/>
  </r>
  <r>
    <x v="3"/>
    <x v="9"/>
    <x v="3"/>
    <x v="4"/>
    <n v="3020"/>
    <x v="13"/>
  </r>
  <r>
    <x v="1"/>
    <x v="5"/>
    <x v="6"/>
    <x v="5"/>
    <n v="3020"/>
    <x v="13"/>
  </r>
  <r>
    <x v="1"/>
    <x v="5"/>
    <x v="3"/>
    <x v="5"/>
    <n v="3020"/>
    <x v="13"/>
  </r>
  <r>
    <x v="0"/>
    <x v="1"/>
    <x v="3"/>
    <x v="0"/>
    <n v="3040"/>
    <x v="32"/>
  </r>
  <r>
    <x v="0"/>
    <x v="0"/>
    <x v="0"/>
    <x v="14"/>
    <n v="4560"/>
    <x v="61"/>
  </r>
  <r>
    <x v="0"/>
    <x v="1"/>
    <x v="0"/>
    <x v="14"/>
    <n v="4560"/>
    <x v="61"/>
  </r>
  <r>
    <x v="1"/>
    <x v="4"/>
    <x v="0"/>
    <x v="5"/>
    <n v="3020"/>
    <x v="38"/>
  </r>
  <r>
    <x v="1"/>
    <x v="5"/>
    <x v="0"/>
    <x v="5"/>
    <n v="3020"/>
    <x v="38"/>
  </r>
  <r>
    <x v="0"/>
    <x v="0"/>
    <x v="0"/>
    <x v="0"/>
    <n v="3040"/>
    <x v="14"/>
  </r>
  <r>
    <x v="0"/>
    <x v="1"/>
    <x v="0"/>
    <x v="0"/>
    <n v="3040"/>
    <x v="1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rowHeaderCaption="Outil par machine" colHeaderCaption="Types">
  <location ref="A3:Q32" firstHeaderRow="1" firstDataRow="2" firstDataCol="1"/>
  <pivotFields count="6">
    <pivotField axis="axisRow" showAll="0">
      <items count="5">
        <item x="2"/>
        <item x="3"/>
        <item x="1"/>
        <item x="0"/>
        <item t="default"/>
      </items>
    </pivotField>
    <pivotField axis="axisRow" showAll="0">
      <items count="13">
        <item x="11"/>
        <item x="9"/>
        <item x="6"/>
        <item x="7"/>
        <item x="5"/>
        <item x="4"/>
        <item x="3"/>
        <item x="2"/>
        <item x="1"/>
        <item x="0"/>
        <item x="8"/>
        <item x="10"/>
        <item t="default"/>
      </items>
    </pivotField>
    <pivotField showAll="0"/>
    <pivotField axis="axisCol" showAll="0">
      <items count="16">
        <item x="14"/>
        <item x="10"/>
        <item x="7"/>
        <item x="4"/>
        <item x="8"/>
        <item x="0"/>
        <item x="1"/>
        <item x="5"/>
        <item x="2"/>
        <item x="13"/>
        <item x="12"/>
        <item x="3"/>
        <item x="6"/>
        <item x="9"/>
        <item x="11"/>
        <item t="default"/>
      </items>
    </pivotField>
    <pivotField dataField="1" showAll="0"/>
    <pivotField showAll="0">
      <items count="63">
        <item x="6"/>
        <item x="13"/>
        <item x="33"/>
        <item x="36"/>
        <item x="10"/>
        <item x="31"/>
        <item x="37"/>
        <item x="7"/>
        <item x="5"/>
        <item x="32"/>
        <item x="41"/>
        <item x="61"/>
        <item x="3"/>
        <item x="39"/>
        <item x="15"/>
        <item x="16"/>
        <item x="29"/>
        <item x="0"/>
        <item x="2"/>
        <item x="22"/>
        <item x="14"/>
        <item x="58"/>
        <item x="26"/>
        <item x="11"/>
        <item x="27"/>
        <item x="1"/>
        <item x="48"/>
        <item x="60"/>
        <item x="23"/>
        <item x="25"/>
        <item x="21"/>
        <item x="30"/>
        <item x="18"/>
        <item x="57"/>
        <item x="8"/>
        <item x="38"/>
        <item x="9"/>
        <item x="42"/>
        <item x="24"/>
        <item x="4"/>
        <item x="59"/>
        <item x="20"/>
        <item x="50"/>
        <item x="19"/>
        <item x="44"/>
        <item x="17"/>
        <item x="47"/>
        <item x="45"/>
        <item x="12"/>
        <item x="51"/>
        <item x="43"/>
        <item x="40"/>
        <item x="35"/>
        <item x="56"/>
        <item x="52"/>
        <item x="28"/>
        <item x="46"/>
        <item x="53"/>
        <item x="55"/>
        <item x="54"/>
        <item x="34"/>
        <item x="49"/>
        <item t="default"/>
      </items>
    </pivotField>
  </pivotFields>
  <rowFields count="2">
    <field x="0"/>
    <field x="1"/>
  </rowFields>
  <rowItems count="28">
    <i>
      <x/>
    </i>
    <i r="1">
      <x v="2"/>
    </i>
    <i r="1">
      <x v="3"/>
    </i>
    <i r="1">
      <x v="6"/>
    </i>
    <i r="1">
      <x v="8"/>
    </i>
    <i r="1">
      <x v="9"/>
    </i>
    <i>
      <x v="1"/>
    </i>
    <i r="1">
      <x/>
    </i>
    <i r="1">
      <x v="1"/>
    </i>
    <i r="1">
      <x v="4"/>
    </i>
    <i r="1">
      <x v="10"/>
    </i>
    <i r="1">
      <x v="11"/>
    </i>
    <i>
      <x v="2"/>
    </i>
    <i r="1">
      <x v="4"/>
    </i>
    <i r="1">
      <x v="5"/>
    </i>
    <i r="1">
      <x v="6"/>
    </i>
    <i r="1">
      <x v="7"/>
    </i>
    <i r="1">
      <x v="8"/>
    </i>
    <i>
      <x v="3"/>
    </i>
    <i r="1">
      <x v="2"/>
    </i>
    <i r="1">
      <x v="3"/>
    </i>
    <i r="1">
      <x v="4"/>
    </i>
    <i r="1">
      <x v="5"/>
    </i>
    <i r="1">
      <x v="6"/>
    </i>
    <i r="1">
      <x v="7"/>
    </i>
    <i r="1">
      <x v="8"/>
    </i>
    <i r="1">
      <x v="9"/>
    </i>
    <i t="grand">
      <x/>
    </i>
  </rowItems>
  <colFields count="1">
    <field x="3"/>
  </colFields>
  <colItems count="16">
    <i>
      <x/>
    </i>
    <i>
      <x v="1"/>
    </i>
    <i>
      <x v="2"/>
    </i>
    <i>
      <x v="3"/>
    </i>
    <i>
      <x v="4"/>
    </i>
    <i>
      <x v="5"/>
    </i>
    <i>
      <x v="6"/>
    </i>
    <i>
      <x v="7"/>
    </i>
    <i>
      <x v="8"/>
    </i>
    <i>
      <x v="9"/>
    </i>
    <i>
      <x v="10"/>
    </i>
    <i>
      <x v="11"/>
    </i>
    <i>
      <x v="12"/>
    </i>
    <i>
      <x v="13"/>
    </i>
    <i>
      <x v="14"/>
    </i>
    <i t="grand">
      <x/>
    </i>
  </colItems>
  <dataFields count="1">
    <dataField name="Somme de  Longueur" fld="4" baseField="1" baseItem="9"/>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3"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I32" firstHeaderRow="1" firstDataRow="2" firstDataCol="1"/>
  <pivotFields count="6">
    <pivotField axis="axisRow" showAll="0">
      <items count="5">
        <item x="2"/>
        <item x="3"/>
        <item x="1"/>
        <item x="0"/>
        <item t="default"/>
      </items>
    </pivotField>
    <pivotField axis="axisRow" showAll="0">
      <items count="13">
        <item x="11"/>
        <item x="9"/>
        <item x="6"/>
        <item x="7"/>
        <item x="5"/>
        <item x="4"/>
        <item x="3"/>
        <item x="2"/>
        <item x="1"/>
        <item x="0"/>
        <item x="8"/>
        <item x="10"/>
        <item t="default"/>
      </items>
    </pivotField>
    <pivotField axis="axisCol" dataField="1" showAll="0">
      <items count="8">
        <item x="0"/>
        <item x="2"/>
        <item x="1"/>
        <item x="4"/>
        <item x="6"/>
        <item x="5"/>
        <item x="3"/>
        <item t="default"/>
      </items>
    </pivotField>
    <pivotField showAll="0"/>
    <pivotField showAll="0"/>
    <pivotField showAll="0">
      <items count="63">
        <item x="6"/>
        <item x="13"/>
        <item x="33"/>
        <item x="36"/>
        <item x="10"/>
        <item x="31"/>
        <item x="37"/>
        <item x="7"/>
        <item x="5"/>
        <item x="32"/>
        <item x="41"/>
        <item x="61"/>
        <item x="3"/>
        <item x="39"/>
        <item x="15"/>
        <item x="16"/>
        <item x="29"/>
        <item x="0"/>
        <item x="2"/>
        <item x="22"/>
        <item x="14"/>
        <item x="58"/>
        <item x="26"/>
        <item x="11"/>
        <item x="27"/>
        <item x="1"/>
        <item x="48"/>
        <item x="60"/>
        <item x="23"/>
        <item x="25"/>
        <item x="21"/>
        <item x="30"/>
        <item x="18"/>
        <item x="57"/>
        <item x="8"/>
        <item x="38"/>
        <item x="9"/>
        <item x="42"/>
        <item x="24"/>
        <item x="4"/>
        <item x="59"/>
        <item x="20"/>
        <item x="50"/>
        <item x="19"/>
        <item x="44"/>
        <item x="17"/>
        <item x="47"/>
        <item x="45"/>
        <item x="12"/>
        <item x="51"/>
        <item x="43"/>
        <item x="40"/>
        <item x="35"/>
        <item x="56"/>
        <item x="52"/>
        <item x="28"/>
        <item x="46"/>
        <item x="53"/>
        <item x="55"/>
        <item x="54"/>
        <item x="34"/>
        <item x="49"/>
        <item t="default"/>
      </items>
    </pivotField>
  </pivotFields>
  <rowFields count="2">
    <field x="0"/>
    <field x="1"/>
  </rowFields>
  <rowItems count="28">
    <i>
      <x/>
    </i>
    <i r="1">
      <x v="2"/>
    </i>
    <i r="1">
      <x v="3"/>
    </i>
    <i r="1">
      <x v="6"/>
    </i>
    <i r="1">
      <x v="8"/>
    </i>
    <i r="1">
      <x v="9"/>
    </i>
    <i>
      <x v="1"/>
    </i>
    <i r="1">
      <x/>
    </i>
    <i r="1">
      <x v="1"/>
    </i>
    <i r="1">
      <x v="4"/>
    </i>
    <i r="1">
      <x v="10"/>
    </i>
    <i r="1">
      <x v="11"/>
    </i>
    <i>
      <x v="2"/>
    </i>
    <i r="1">
      <x v="4"/>
    </i>
    <i r="1">
      <x v="5"/>
    </i>
    <i r="1">
      <x v="6"/>
    </i>
    <i r="1">
      <x v="7"/>
    </i>
    <i r="1">
      <x v="8"/>
    </i>
    <i>
      <x v="3"/>
    </i>
    <i r="1">
      <x v="2"/>
    </i>
    <i r="1">
      <x v="3"/>
    </i>
    <i r="1">
      <x v="4"/>
    </i>
    <i r="1">
      <x v="5"/>
    </i>
    <i r="1">
      <x v="6"/>
    </i>
    <i r="1">
      <x v="7"/>
    </i>
    <i r="1">
      <x v="8"/>
    </i>
    <i r="1">
      <x v="9"/>
    </i>
    <i t="grand">
      <x/>
    </i>
  </rowItems>
  <colFields count="1">
    <field x="2"/>
  </colFields>
  <colItems count="8">
    <i>
      <x/>
    </i>
    <i>
      <x v="1"/>
    </i>
    <i>
      <x v="2"/>
    </i>
    <i>
      <x v="3"/>
    </i>
    <i>
      <x v="4"/>
    </i>
    <i>
      <x v="5"/>
    </i>
    <i>
      <x v="6"/>
    </i>
    <i t="grand">
      <x/>
    </i>
  </colItems>
  <dataFields count="1">
    <dataField name="Nombre de DEFAUTS" fld="2" subtotal="count" baseField="0"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Q32" firstHeaderRow="1" firstDataRow="2" firstDataCol="1"/>
  <pivotFields count="6">
    <pivotField axis="axisRow" showAll="0">
      <items count="5">
        <item x="2"/>
        <item x="3"/>
        <item x="1"/>
        <item x="0"/>
        <item t="default"/>
      </items>
    </pivotField>
    <pivotField axis="axisRow" showAll="0">
      <items count="13">
        <item x="11"/>
        <item x="9"/>
        <item x="6"/>
        <item x="7"/>
        <item x="5"/>
        <item x="4"/>
        <item x="3"/>
        <item x="2"/>
        <item x="1"/>
        <item x="0"/>
        <item x="8"/>
        <item x="10"/>
        <item t="default"/>
      </items>
    </pivotField>
    <pivotField showAll="0"/>
    <pivotField axis="axisCol" showAll="0">
      <items count="16">
        <item x="14"/>
        <item x="10"/>
        <item x="7"/>
        <item x="4"/>
        <item x="8"/>
        <item x="0"/>
        <item x="1"/>
        <item x="5"/>
        <item x="2"/>
        <item x="13"/>
        <item x="12"/>
        <item x="3"/>
        <item x="6"/>
        <item x="9"/>
        <item x="11"/>
        <item t="default"/>
      </items>
    </pivotField>
    <pivotField showAll="0"/>
    <pivotField dataField="1" showAll="0">
      <items count="63">
        <item x="6"/>
        <item x="13"/>
        <item x="33"/>
        <item x="36"/>
        <item x="10"/>
        <item x="31"/>
        <item x="37"/>
        <item x="7"/>
        <item x="5"/>
        <item x="32"/>
        <item x="41"/>
        <item x="61"/>
        <item x="3"/>
        <item x="39"/>
        <item x="15"/>
        <item x="16"/>
        <item x="29"/>
        <item x="0"/>
        <item x="2"/>
        <item x="22"/>
        <item x="14"/>
        <item x="58"/>
        <item x="26"/>
        <item x="11"/>
        <item x="27"/>
        <item x="1"/>
        <item x="48"/>
        <item x="60"/>
        <item x="23"/>
        <item x="25"/>
        <item x="21"/>
        <item x="30"/>
        <item x="18"/>
        <item x="57"/>
        <item x="8"/>
        <item x="38"/>
        <item x="9"/>
        <item x="42"/>
        <item x="24"/>
        <item x="4"/>
        <item x="59"/>
        <item x="20"/>
        <item x="50"/>
        <item x="19"/>
        <item x="44"/>
        <item x="17"/>
        <item x="47"/>
        <item x="45"/>
        <item x="12"/>
        <item x="51"/>
        <item x="43"/>
        <item x="40"/>
        <item x="35"/>
        <item x="56"/>
        <item x="52"/>
        <item x="28"/>
        <item x="46"/>
        <item x="53"/>
        <item x="55"/>
        <item x="54"/>
        <item x="34"/>
        <item x="49"/>
        <item t="default"/>
      </items>
    </pivotField>
  </pivotFields>
  <rowFields count="2">
    <field x="0"/>
    <field x="1"/>
  </rowFields>
  <rowItems count="28">
    <i>
      <x/>
    </i>
    <i r="1">
      <x v="2"/>
    </i>
    <i r="1">
      <x v="3"/>
    </i>
    <i r="1">
      <x v="6"/>
    </i>
    <i r="1">
      <x v="8"/>
    </i>
    <i r="1">
      <x v="9"/>
    </i>
    <i>
      <x v="1"/>
    </i>
    <i r="1">
      <x/>
    </i>
    <i r="1">
      <x v="1"/>
    </i>
    <i r="1">
      <x v="4"/>
    </i>
    <i r="1">
      <x v="10"/>
    </i>
    <i r="1">
      <x v="11"/>
    </i>
    <i>
      <x v="2"/>
    </i>
    <i r="1">
      <x v="4"/>
    </i>
    <i r="1">
      <x v="5"/>
    </i>
    <i r="1">
      <x v="6"/>
    </i>
    <i r="1">
      <x v="7"/>
    </i>
    <i r="1">
      <x v="8"/>
    </i>
    <i>
      <x v="3"/>
    </i>
    <i r="1">
      <x v="2"/>
    </i>
    <i r="1">
      <x v="3"/>
    </i>
    <i r="1">
      <x v="4"/>
    </i>
    <i r="1">
      <x v="5"/>
    </i>
    <i r="1">
      <x v="6"/>
    </i>
    <i r="1">
      <x v="7"/>
    </i>
    <i r="1">
      <x v="8"/>
    </i>
    <i r="1">
      <x v="9"/>
    </i>
    <i t="grand">
      <x/>
    </i>
  </rowItems>
  <colFields count="1">
    <field x="3"/>
  </colFields>
  <colItems count="16">
    <i>
      <x/>
    </i>
    <i>
      <x v="1"/>
    </i>
    <i>
      <x v="2"/>
    </i>
    <i>
      <x v="3"/>
    </i>
    <i>
      <x v="4"/>
    </i>
    <i>
      <x v="5"/>
    </i>
    <i>
      <x v="6"/>
    </i>
    <i>
      <x v="7"/>
    </i>
    <i>
      <x v="8"/>
    </i>
    <i>
      <x v="9"/>
    </i>
    <i>
      <x v="10"/>
    </i>
    <i>
      <x v="11"/>
    </i>
    <i>
      <x v="12"/>
    </i>
    <i>
      <x v="13"/>
    </i>
    <i>
      <x v="14"/>
    </i>
    <i t="grand">
      <x/>
    </i>
  </colItems>
  <dataFields count="1">
    <dataField name="Somme de Nb de  rails produits" fld="5" baseField="1" baseItem="5"/>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8" name="Tableau1" displayName="Tableau1" ref="B2:G3" totalsRowShown="0" headerRowDxfId="2697" tableBorderDxfId="2696">
  <autoFilter ref="B2:G3">
    <filterColumn colId="0" hiddenButton="1"/>
    <filterColumn colId="1" hiddenButton="1"/>
    <filterColumn colId="2" hiddenButton="1"/>
  </autoFilter>
  <tableColumns count="6">
    <tableColumn id="1" name="Broche 1 " dataDxfId="2695"/>
    <tableColumn id="2" name="Broche 2" dataDxfId="2694"/>
    <tableColumn id="3" name="Broche 3" dataDxfId="2693"/>
    <tableColumn id="4" name="Broche 4" dataDxfId="2692"/>
    <tableColumn id="5" name="Broche 5" dataDxfId="2691"/>
    <tableColumn id="6" name="Broche 6" dataDxfId="2690"/>
  </tableColumns>
  <tableStyleInfo name="TableStyleLight8" showFirstColumn="0" showLastColumn="0" showRowStripes="1" showColumnStripes="0"/>
</table>
</file>

<file path=xl/tables/table2.xml><?xml version="1.0" encoding="utf-8"?>
<table xmlns="http://schemas.openxmlformats.org/spreadsheetml/2006/main" id="4" name="Tableau2" displayName="Tableau2" ref="H2:M3" insertRow="1" totalsRowShown="0" headerRowDxfId="2689" tableBorderDxfId="2688">
  <autoFilter ref="H2:M3">
    <filterColumn colId="0" hiddenButton="1"/>
    <filterColumn colId="1" hiddenButton="1"/>
    <filterColumn colId="2" hiddenButton="1"/>
  </autoFilter>
  <tableColumns count="6">
    <tableColumn id="1" name="Broche 1 " dataDxfId="2687"/>
    <tableColumn id="2" name="Broche 2" dataDxfId="2686"/>
    <tableColumn id="3" name="Broche 3" dataDxfId="2685"/>
    <tableColumn id="4" name="Broche 4" dataDxfId="2684"/>
    <tableColumn id="5" name="Broche 5" dataDxfId="2683"/>
    <tableColumn id="6" name="Broche 6" dataDxfId="2682"/>
  </tableColumns>
  <tableStyleInfo name="TableStyleLight8" showFirstColumn="0" showLastColumn="0" showRowStripes="1" showColumnStripes="0"/>
</table>
</file>

<file path=xl/tables/table3.xml><?xml version="1.0" encoding="utf-8"?>
<table xmlns="http://schemas.openxmlformats.org/spreadsheetml/2006/main" id="5" name="Tableau3" displayName="Tableau3" ref="N2:S3" insertRow="1" totalsRowShown="0" headerRowDxfId="2681" tableBorderDxfId="2680">
  <autoFilter ref="N2:S3">
    <filterColumn colId="0" hiddenButton="1"/>
    <filterColumn colId="1" hiddenButton="1"/>
    <filterColumn colId="2" hiddenButton="1"/>
  </autoFilter>
  <tableColumns count="6">
    <tableColumn id="1" name="Broche 1 " dataDxfId="2679"/>
    <tableColumn id="2" name="Broche 2" dataDxfId="2678"/>
    <tableColumn id="3" name="Broche 3" dataDxfId="2677"/>
    <tableColumn id="4" name="Broche 4" dataDxfId="2676"/>
    <tableColumn id="5" name="Broche 5" dataDxfId="2675"/>
    <tableColumn id="6" name="Broche 6" dataDxfId="2674"/>
  </tableColumns>
  <tableStyleInfo name="TableStyleLight8" showFirstColumn="0" showLastColumn="0" showRowStripes="1" showColumnStripes="0"/>
</table>
</file>

<file path=xl/tables/table4.xml><?xml version="1.0" encoding="utf-8"?>
<table xmlns="http://schemas.openxmlformats.org/spreadsheetml/2006/main" id="6" name="Tableau4" displayName="Tableau4" ref="T2:Y3" insertRow="1" totalsRowShown="0" headerRowDxfId="2673" tableBorderDxfId="2672">
  <autoFilter ref="T2:Y3">
    <filterColumn colId="0" hiddenButton="1"/>
    <filterColumn colId="1" hiddenButton="1"/>
    <filterColumn colId="2" hiddenButton="1"/>
  </autoFilter>
  <tableColumns count="6">
    <tableColumn id="1" name="Broche 1 " dataDxfId="2671"/>
    <tableColumn id="2" name="Broche 2" dataDxfId="2670"/>
    <tableColumn id="3" name="Broche 3" dataDxfId="2669"/>
    <tableColumn id="4" name="Broche 4" dataDxfId="2668"/>
    <tableColumn id="5" name="Broche 5" dataDxfId="2667"/>
    <tableColumn id="6" name="Broche 6" dataDxfId="2666"/>
  </tableColumns>
  <tableStyleInfo name="TableStyleLight8" showFirstColumn="0" showLastColumn="0" showRowStripes="1" showColumnStripes="0"/>
</table>
</file>

<file path=xl/tables/table5.xml><?xml version="1.0" encoding="utf-8"?>
<table xmlns="http://schemas.openxmlformats.org/spreadsheetml/2006/main" id="7" name="Tableau5" displayName="Tableau5" ref="Z2:AE3" insertRow="1" totalsRowShown="0" headerRowDxfId="2665" tableBorderDxfId="2664">
  <autoFilter ref="Z2:AE3">
    <filterColumn colId="0" hiddenButton="1"/>
    <filterColumn colId="1" hiddenButton="1"/>
    <filterColumn colId="2" hiddenButton="1"/>
  </autoFilter>
  <tableColumns count="6">
    <tableColumn id="1" name="Broche 1 " dataDxfId="2663"/>
    <tableColumn id="2" name="Broche 2" dataDxfId="2662"/>
    <tableColumn id="3" name="Broche 3" dataDxfId="2661"/>
    <tableColumn id="4" name="Broche 4" dataDxfId="2660"/>
    <tableColumn id="5" name="Broche 5" dataDxfId="2659"/>
    <tableColumn id="6" name="Broche 6" dataDxfId="2658"/>
  </tableColumns>
  <tableStyleInfo name="TableStyleLight8" showFirstColumn="0" showLastColumn="0" showRowStripes="1" showColumnStripes="0"/>
</table>
</file>

<file path=xl/tables/table6.xml><?xml version="1.0" encoding="utf-8"?>
<table xmlns="http://schemas.openxmlformats.org/spreadsheetml/2006/main" id="9" name="Tableau6" displayName="Tableau6" ref="AF2:AK3" insertRow="1" totalsRowShown="0" headerRowDxfId="2657" tableBorderDxfId="2656">
  <autoFilter ref="AF2:AK3">
    <filterColumn colId="0" hiddenButton="1"/>
    <filterColumn colId="1" hiddenButton="1"/>
    <filterColumn colId="2" hiddenButton="1"/>
  </autoFilter>
  <tableColumns count="6">
    <tableColumn id="1" name="Broche 1 " dataDxfId="2655"/>
    <tableColumn id="2" name="Broche 2" dataDxfId="2654"/>
    <tableColumn id="3" name="Broche 3" dataDxfId="2653"/>
    <tableColumn id="4" name="Broche 4" dataDxfId="2652"/>
    <tableColumn id="5" name="Broche 5" dataDxfId="2651"/>
    <tableColumn id="6" name="Broche 6" dataDxfId="2650"/>
  </tableColumns>
  <tableStyleInfo name="TableStyleLight8" showFirstColumn="0" showLastColumn="0" showRowStripes="1" showColumnStripes="0"/>
</table>
</file>

<file path=xl/tables/table7.xml><?xml version="1.0" encoding="utf-8"?>
<table xmlns="http://schemas.openxmlformats.org/spreadsheetml/2006/main" id="10" name="Tableau7" displayName="Tableau7" ref="AL2:AQ3" insertRow="1" totalsRowShown="0" headerRowDxfId="2649" tableBorderDxfId="2648">
  <autoFilter ref="AL2:AQ3">
    <filterColumn colId="0" hiddenButton="1"/>
    <filterColumn colId="1" hiddenButton="1"/>
    <filterColumn colId="2" hiddenButton="1"/>
  </autoFilter>
  <tableColumns count="6">
    <tableColumn id="1" name="Broche 1 " dataDxfId="2647"/>
    <tableColumn id="2" name="Broche 2" dataDxfId="2646"/>
    <tableColumn id="3" name="Broche 3" dataDxfId="2645"/>
    <tableColumn id="4" name="Broche 4" dataDxfId="2644"/>
    <tableColumn id="5" name="Broche 5" dataDxfId="2643"/>
    <tableColumn id="6" name="Broche 6" dataDxfId="2642"/>
  </tableColumns>
  <tableStyleInfo name="TableStyleLight8" showFirstColumn="0" showLastColumn="0" showRowStripes="1" showColumnStripes="0"/>
</table>
</file>

<file path=xl/tables/table8.xml><?xml version="1.0" encoding="utf-8"?>
<table xmlns="http://schemas.openxmlformats.org/spreadsheetml/2006/main" id="11" name="Tableau8" displayName="Tableau8" ref="AR2:AW3" insertRow="1" totalsRowShown="0" headerRowDxfId="2641" tableBorderDxfId="2640">
  <autoFilter ref="AR2:AW3">
    <filterColumn colId="0" hiddenButton="1"/>
    <filterColumn colId="1" hiddenButton="1"/>
    <filterColumn colId="2" hiddenButton="1"/>
  </autoFilter>
  <tableColumns count="6">
    <tableColumn id="1" name="Broche 1" dataDxfId="2639"/>
    <tableColumn id="2" name="Broche 2" dataDxfId="2638"/>
    <tableColumn id="3" name="Broche 3" dataDxfId="2637"/>
    <tableColumn id="4" name="Broche 4" dataDxfId="2636"/>
    <tableColumn id="5" name="Broche 5" dataDxfId="2635"/>
    <tableColumn id="6" name="Broche 6" dataDxfId="2634"/>
  </tableColumns>
  <tableStyleInfo name="TableStyleLight8" showFirstColumn="0" showLastColumn="0" showRowStripes="1" showColumnStripes="0"/>
</table>
</file>

<file path=xl/tables/table9.xml><?xml version="1.0" encoding="utf-8"?>
<table xmlns="http://schemas.openxmlformats.org/spreadsheetml/2006/main" id="12" name="Tableau9" displayName="Tableau9" ref="AX2:BC3" insertRow="1" totalsRowShown="0" headerRowDxfId="2633" tableBorderDxfId="2632">
  <autoFilter ref="AX2:BC3">
    <filterColumn colId="0" hiddenButton="1"/>
    <filterColumn colId="1" hiddenButton="1"/>
    <filterColumn colId="2" hiddenButton="1"/>
  </autoFilter>
  <tableColumns count="6">
    <tableColumn id="1" name="Broche 1 " dataDxfId="2631"/>
    <tableColumn id="2" name="Broche 2" dataDxfId="2630"/>
    <tableColumn id="3" name="Broche 3" dataDxfId="2629"/>
    <tableColumn id="4" name="Broche 4" dataDxfId="2628"/>
    <tableColumn id="5" name="Broche 5" dataDxfId="2627"/>
    <tableColumn id="6" name="Broche 6" dataDxfId="2626"/>
  </tableColumns>
  <tableStyleInfo name="TableStyleLight8" showFirstColumn="0" showLastColumn="0" showRowStripes="1" showColumnStripes="0"/>
</table>
</file>

<file path=xl/tables/table10.xml><?xml version="1.0" encoding="utf-8"?>
<table xmlns="http://schemas.openxmlformats.org/spreadsheetml/2006/main" id="13" name="Tableau10" displayName="Tableau10" ref="BD2:BI3" insertRow="1" totalsRowShown="0" headerRowDxfId="2625" tableBorderDxfId="2624">
  <autoFilter ref="BD2:BI3">
    <filterColumn colId="0" hiddenButton="1"/>
    <filterColumn colId="1" hiddenButton="1"/>
    <filterColumn colId="2" hiddenButton="1"/>
  </autoFilter>
  <tableColumns count="6">
    <tableColumn id="1" name="Broche 1 " dataDxfId="2623"/>
    <tableColumn id="2" name="Broche 2" dataDxfId="2622"/>
    <tableColumn id="3" name="Broche 3" dataDxfId="2621"/>
    <tableColumn id="4" name="Broche 4" dataDxfId="2620"/>
    <tableColumn id="5" name="Broche 5" dataDxfId="2619"/>
    <tableColumn id="6" name="Broche 6" dataDxfId="2618"/>
  </tableColumns>
  <tableStyleInfo name="TableStyleLight8" showFirstColumn="0" showLastColumn="0" showRowStripes="1" showColumnStripes="0"/>
</table>
</file>

<file path=xl/tables/table11.xml><?xml version="1.0" encoding="utf-8"?>
<table xmlns="http://schemas.openxmlformats.org/spreadsheetml/2006/main" id="14" name="Tableau11" displayName="Tableau11" ref="BJ2:BO3" insertRow="1" totalsRowShown="0" headerRowDxfId="2617" tableBorderDxfId="2616">
  <autoFilter ref="BJ2:BO3">
    <filterColumn colId="0" hiddenButton="1"/>
    <filterColumn colId="1" hiddenButton="1"/>
    <filterColumn colId="2" hiddenButton="1"/>
  </autoFilter>
  <tableColumns count="6">
    <tableColumn id="1" name="Broche 1 " dataDxfId="2615"/>
    <tableColumn id="2" name="Broche 2" dataDxfId="2614"/>
    <tableColumn id="3" name="Broche 3" dataDxfId="2613"/>
    <tableColumn id="4" name="Broche 4" dataDxfId="2612"/>
    <tableColumn id="5" name="Broche 5" dataDxfId="2611"/>
    <tableColumn id="6" name="Broche 6" dataDxfId="2610"/>
  </tableColumns>
  <tableStyleInfo name="TableStyleLight8" showFirstColumn="0" showLastColumn="0" showRowStripes="1" showColumnStripes="0"/>
</table>
</file>

<file path=xl/tables/table12.xml><?xml version="1.0" encoding="utf-8"?>
<table xmlns="http://schemas.openxmlformats.org/spreadsheetml/2006/main" id="15" name="Tableau12" displayName="Tableau12" ref="BP2:BU3" insertRow="1" totalsRowShown="0" headerRowDxfId="2609" tableBorderDxfId="2608">
  <autoFilter ref="BP2:BU3">
    <filterColumn colId="0" hiddenButton="1"/>
    <filterColumn colId="1" hiddenButton="1"/>
    <filterColumn colId="2" hiddenButton="1"/>
  </autoFilter>
  <tableColumns count="6">
    <tableColumn id="1" name="Broche 1 " dataDxfId="2607"/>
    <tableColumn id="2" name="Broche 2" dataDxfId="2606"/>
    <tableColumn id="3" name="Broche 3" dataDxfId="2605"/>
    <tableColumn id="4" name="Broche 4" dataDxfId="2604"/>
    <tableColumn id="5" name="Broche 5" dataDxfId="2603"/>
    <tableColumn id="6" name="Broche 6" dataDxfId="2602"/>
  </tableColumns>
  <tableStyleInfo name="TableStyleLight8" showFirstColumn="0" showLastColumn="0" showRowStripes="1" showColumnStripes="0"/>
</table>
</file>

<file path=xl/tables/table13.xml><?xml version="1.0" encoding="utf-8"?>
<table xmlns="http://schemas.openxmlformats.org/spreadsheetml/2006/main" id="16" name="Tableau13" displayName="Tableau13" ref="BV2:CA3" insertRow="1" totalsRowShown="0" headerRowDxfId="2601" tableBorderDxfId="2600">
  <autoFilter ref="BV2:CA3">
    <filterColumn colId="0" hiddenButton="1"/>
    <filterColumn colId="1" hiddenButton="1"/>
    <filterColumn colId="2" hiddenButton="1"/>
  </autoFilter>
  <tableColumns count="6">
    <tableColumn id="1" name="Broche 1 " dataDxfId="2599"/>
    <tableColumn id="2" name="Broche 2" dataDxfId="2598"/>
    <tableColumn id="3" name="Broche 3" dataDxfId="2597"/>
    <tableColumn id="4" name="Broche 4" dataDxfId="2596"/>
    <tableColumn id="5" name="Broche 5" dataDxfId="2595"/>
    <tableColumn id="6" name="Broche 6" dataDxfId="2594"/>
  </tableColumns>
  <tableStyleInfo name="TableStyleLight8" showFirstColumn="0" showLastColumn="0" showRowStripes="1" showColumnStripes="0"/>
</table>
</file>

<file path=xl/tables/table14.xml><?xml version="1.0" encoding="utf-8"?>
<table xmlns="http://schemas.openxmlformats.org/spreadsheetml/2006/main" id="17" name="Tableau14" displayName="Tableau14" ref="CB2:CG3" insertRow="1" totalsRowShown="0" headerRowDxfId="2593" tableBorderDxfId="2592">
  <autoFilter ref="CB2:CG3">
    <filterColumn colId="0" hiddenButton="1"/>
    <filterColumn colId="1" hiddenButton="1"/>
    <filterColumn colId="2" hiddenButton="1"/>
  </autoFilter>
  <tableColumns count="6">
    <tableColumn id="1" name="Broche 1 " dataDxfId="2591"/>
    <tableColumn id="2" name="Broche 2" dataDxfId="2590"/>
    <tableColumn id="3" name="Broche 3" dataDxfId="2589"/>
    <tableColumn id="4" name="Broche 4" dataDxfId="2588"/>
    <tableColumn id="5" name="Broche 5" dataDxfId="2587"/>
    <tableColumn id="6" name="Broche 6" dataDxfId="2586"/>
  </tableColumns>
  <tableStyleInfo name="TableStyleLight8" showFirstColumn="0" showLastColumn="0" showRowStripes="1" showColumnStripes="0"/>
</table>
</file>

<file path=xl/tables/table15.xml><?xml version="1.0" encoding="utf-8"?>
<table xmlns="http://schemas.openxmlformats.org/spreadsheetml/2006/main" id="18" name="Tableau15" displayName="Tableau15" ref="CH2:CM3" insertRow="1" totalsRowShown="0" headerRowDxfId="2585" tableBorderDxfId="2584">
  <autoFilter ref="CH2:CM3">
    <filterColumn colId="0" hiddenButton="1"/>
    <filterColumn colId="1" hiddenButton="1"/>
    <filterColumn colId="2" hiddenButton="1"/>
  </autoFilter>
  <tableColumns count="6">
    <tableColumn id="1" name="Broche 1 " dataDxfId="2583"/>
    <tableColumn id="2" name="Broche 2" dataDxfId="2582"/>
    <tableColumn id="3" name="Broche 3" dataDxfId="2581"/>
    <tableColumn id="4" name="Broche 4" dataDxfId="2580"/>
    <tableColumn id="5" name="Broche 5" dataDxfId="2579"/>
    <tableColumn id="6" name="Broche 6" dataDxfId="2578"/>
  </tableColumns>
  <tableStyleInfo name="TableStyleLight8" showFirstColumn="0" showLastColumn="0" showRowStripes="1" showColumnStripes="0"/>
</table>
</file>

<file path=xl/tables/table16.xml><?xml version="1.0" encoding="utf-8"?>
<table xmlns="http://schemas.openxmlformats.org/spreadsheetml/2006/main" id="19" name="Tableau16" displayName="Tableau16" ref="CN2:CS3" insertRow="1" totalsRowShown="0" headerRowDxfId="2577" tableBorderDxfId="2576">
  <autoFilter ref="CN2:CS3">
    <filterColumn colId="0" hiddenButton="1"/>
    <filterColumn colId="1" hiddenButton="1"/>
    <filterColumn colId="2" hiddenButton="1"/>
  </autoFilter>
  <tableColumns count="6">
    <tableColumn id="1" name="Broche 1 " dataDxfId="2575"/>
    <tableColumn id="2" name="Broche 2" dataDxfId="2574"/>
    <tableColumn id="3" name="Broche 3" dataDxfId="2573"/>
    <tableColumn id="4" name="Broche 4" dataDxfId="2572"/>
    <tableColumn id="5" name="Broche 5" dataDxfId="2571"/>
    <tableColumn id="6" name="Broche 6" dataDxfId="2570"/>
  </tableColumns>
  <tableStyleInfo name="TableStyleLight8" showFirstColumn="0" showLastColumn="0" showRowStripes="1" showColumnStripes="0"/>
</table>
</file>

<file path=xl/tables/table17.xml><?xml version="1.0" encoding="utf-8"?>
<table xmlns="http://schemas.openxmlformats.org/spreadsheetml/2006/main" id="20" name="Tableau17" displayName="Tableau17" ref="CT2:CY3" insertRow="1" totalsRowShown="0" headerRowDxfId="2569" tableBorderDxfId="2568">
  <autoFilter ref="CT2:CY3">
    <filterColumn colId="0" hiddenButton="1"/>
    <filterColumn colId="1" hiddenButton="1"/>
    <filterColumn colId="2" hiddenButton="1"/>
  </autoFilter>
  <tableColumns count="6">
    <tableColumn id="1" name="Broche 1 " dataDxfId="2567"/>
    <tableColumn id="2" name="Broche 2" dataDxfId="2566"/>
    <tableColumn id="3" name="Broche 3" dataDxfId="2565"/>
    <tableColumn id="4" name="Broche 4" dataDxfId="2564"/>
    <tableColumn id="5" name="Broche 5" dataDxfId="2563"/>
    <tableColumn id="6" name="Broche 6" dataDxfId="2562"/>
  </tableColumns>
  <tableStyleInfo name="TableStyleLight8" showFirstColumn="0" showLastColumn="0" showRowStripes="1" showColumnStripes="0"/>
</table>
</file>

<file path=xl/tables/table18.xml><?xml version="1.0" encoding="utf-8"?>
<table xmlns="http://schemas.openxmlformats.org/spreadsheetml/2006/main" id="21" name="Tableau18" displayName="Tableau18" ref="CZ2:DE3" insertRow="1" totalsRowShown="0" headerRowDxfId="2561" tableBorderDxfId="2560">
  <autoFilter ref="CZ2:DE3">
    <filterColumn colId="0" hiddenButton="1"/>
    <filterColumn colId="1" hiddenButton="1"/>
    <filterColumn colId="2" hiddenButton="1"/>
  </autoFilter>
  <tableColumns count="6">
    <tableColumn id="1" name="Broche 1 " dataDxfId="2559"/>
    <tableColumn id="2" name="Broche 2" dataDxfId="2558"/>
    <tableColumn id="3" name="Broche 3" dataDxfId="2557"/>
    <tableColumn id="4" name="Broche 4" dataDxfId="2556"/>
    <tableColumn id="5" name="Broche 5" dataDxfId="2555"/>
    <tableColumn id="6" name="Broche 6" dataDxfId="2554"/>
  </tableColumns>
  <tableStyleInfo name="TableStyleLight8" showFirstColumn="0" showLastColumn="0" showRowStripes="1" showColumnStripes="0"/>
</table>
</file>

<file path=xl/tables/table19.xml><?xml version="1.0" encoding="utf-8"?>
<table xmlns="http://schemas.openxmlformats.org/spreadsheetml/2006/main" id="22" name="Tableau19" displayName="Tableau19" ref="DF2:DK3" insertRow="1" totalsRowShown="0" headerRowDxfId="2553" tableBorderDxfId="2552">
  <autoFilter ref="DF2:DK3">
    <filterColumn colId="0" hiddenButton="1"/>
    <filterColumn colId="1" hiddenButton="1"/>
    <filterColumn colId="2" hiddenButton="1"/>
  </autoFilter>
  <tableColumns count="6">
    <tableColumn id="1" name="Broche 1 " dataDxfId="2551"/>
    <tableColumn id="2" name="Broche 2" dataDxfId="2550"/>
    <tableColumn id="3" name="Broche 3" dataDxfId="2549"/>
    <tableColumn id="4" name="Broche 4" dataDxfId="2548"/>
    <tableColumn id="5" name="Broche 5" dataDxfId="2547"/>
    <tableColumn id="6" name="Broche 6" dataDxfId="2546"/>
  </tableColumns>
  <tableStyleInfo name="TableStyleLight8" showFirstColumn="0" showLastColumn="0" showRowStripes="1" showColumnStripes="0"/>
</table>
</file>

<file path=xl/tables/table20.xml><?xml version="1.0" encoding="utf-8"?>
<table xmlns="http://schemas.openxmlformats.org/spreadsheetml/2006/main" id="23" name="Tableau20" displayName="Tableau20" ref="DL2:DQ3" insertRow="1" totalsRowShown="0" headerRowDxfId="2545" tableBorderDxfId="2544">
  <autoFilter ref="DL2:DQ3">
    <filterColumn colId="0" hiddenButton="1"/>
    <filterColumn colId="1" hiddenButton="1"/>
    <filterColumn colId="2" hiddenButton="1"/>
  </autoFilter>
  <tableColumns count="6">
    <tableColumn id="1" name="Broche 1 " dataDxfId="2543"/>
    <tableColumn id="2" name="Broche 2" dataDxfId="2542"/>
    <tableColumn id="3" name="Broche 3" dataDxfId="2541"/>
    <tableColumn id="4" name="Broche 4" dataDxfId="2540"/>
    <tableColumn id="5" name="Broche 5" dataDxfId="2539"/>
    <tableColumn id="6" name="Broche 6" dataDxfId="2538"/>
  </tableColumns>
  <tableStyleInfo name="TableStyleLight8" showFirstColumn="0" showLastColumn="0" showRowStripes="1" showColumnStripes="0"/>
</table>
</file>

<file path=xl/tables/table21.xml><?xml version="1.0" encoding="utf-8"?>
<table xmlns="http://schemas.openxmlformats.org/spreadsheetml/2006/main" id="24" name="Tableau21" displayName="Tableau21" ref="DR2:DW3" insertRow="1" totalsRowShown="0" headerRowDxfId="2537" tableBorderDxfId="2536">
  <autoFilter ref="DR2:DW3">
    <filterColumn colId="0" hiddenButton="1"/>
    <filterColumn colId="1" hiddenButton="1"/>
    <filterColumn colId="2" hiddenButton="1"/>
  </autoFilter>
  <tableColumns count="6">
    <tableColumn id="1" name="Broche 1 " dataDxfId="2535"/>
    <tableColumn id="2" name="Broche 2" dataDxfId="2534"/>
    <tableColumn id="3" name="Broche 3" dataDxfId="2533"/>
    <tableColumn id="4" name="Broche 4" dataDxfId="2532"/>
    <tableColumn id="5" name="Broche 5" dataDxfId="2531"/>
    <tableColumn id="6" name="Broche 6" dataDxfId="2530"/>
  </tableColumns>
  <tableStyleInfo name="TableStyleLight8" showFirstColumn="0" showLastColumn="0" showRowStripes="1" showColumnStripes="0"/>
</table>
</file>

<file path=xl/tables/table22.xml><?xml version="1.0" encoding="utf-8"?>
<table xmlns="http://schemas.openxmlformats.org/spreadsheetml/2006/main" id="25" name="Tableau22" displayName="Tableau22" ref="DX2:EC3" insertRow="1" totalsRowShown="0" headerRowDxfId="2529" tableBorderDxfId="2528">
  <autoFilter ref="DX2:EC3">
    <filterColumn colId="0" hiddenButton="1"/>
    <filterColumn colId="1" hiddenButton="1"/>
    <filterColumn colId="2" hiddenButton="1"/>
  </autoFilter>
  <tableColumns count="6">
    <tableColumn id="1" name="Broche 1 " dataDxfId="2527"/>
    <tableColumn id="2" name="Broche 2" dataDxfId="2526"/>
    <tableColumn id="3" name="Broche 3" dataDxfId="2525"/>
    <tableColumn id="4" name="Broche 4" dataDxfId="2524"/>
    <tableColumn id="5" name="Broche 5" dataDxfId="2523"/>
    <tableColumn id="6" name="Broche 6" dataDxfId="2522"/>
  </tableColumns>
  <tableStyleInfo name="TableStyleLight8" showFirstColumn="0" showLastColumn="0" showRowStripes="1" showColumnStripes="0"/>
</table>
</file>

<file path=xl/tables/table23.xml><?xml version="1.0" encoding="utf-8"?>
<table xmlns="http://schemas.openxmlformats.org/spreadsheetml/2006/main" id="26" name="Tableau23" displayName="Tableau23" ref="ED2:EI3" insertRow="1" totalsRowShown="0" headerRowDxfId="2521" tableBorderDxfId="2520">
  <autoFilter ref="ED2:EI3">
    <filterColumn colId="0" hiddenButton="1"/>
    <filterColumn colId="1" hiddenButton="1"/>
    <filterColumn colId="2" hiddenButton="1"/>
  </autoFilter>
  <tableColumns count="6">
    <tableColumn id="1" name="Broche 1 " dataDxfId="2519"/>
    <tableColumn id="2" name="Broche 2" dataDxfId="2518"/>
    <tableColumn id="3" name="Broche 3" dataDxfId="2517"/>
    <tableColumn id="4" name="Broche 4" dataDxfId="2516"/>
    <tableColumn id="5" name="Broche 5" dataDxfId="2515"/>
    <tableColumn id="6" name="Broche 6" dataDxfId="2514"/>
  </tableColumns>
  <tableStyleInfo name="TableStyleLight8" showFirstColumn="0" showLastColumn="0" showRowStripes="1" showColumnStripes="0"/>
</table>
</file>

<file path=xl/tables/table24.xml><?xml version="1.0" encoding="utf-8"?>
<table xmlns="http://schemas.openxmlformats.org/spreadsheetml/2006/main" id="27" name="Tableau24" displayName="Tableau24" ref="EJ2:EO3" insertRow="1" totalsRowShown="0" headerRowDxfId="2513" tableBorderDxfId="2512">
  <autoFilter ref="EJ2:EO3">
    <filterColumn colId="0" hiddenButton="1"/>
    <filterColumn colId="1" hiddenButton="1"/>
    <filterColumn colId="2" hiddenButton="1"/>
  </autoFilter>
  <tableColumns count="6">
    <tableColumn id="1" name="Broche 1 " dataDxfId="2511"/>
    <tableColumn id="2" name="Broche 2" dataDxfId="2510"/>
    <tableColumn id="3" name="Broche 3" dataDxfId="2509"/>
    <tableColumn id="4" name="Broche 4" dataDxfId="2508"/>
    <tableColumn id="5" name="Broche 5" dataDxfId="2507"/>
    <tableColumn id="6" name="Broche 6" dataDxfId="2506"/>
  </tableColumns>
  <tableStyleInfo name="TableStyleLight8" showFirstColumn="0" showLastColumn="0" showRowStripes="1" showColumnStripes="0"/>
</table>
</file>

<file path=xl/tables/table25.xml><?xml version="1.0" encoding="utf-8"?>
<table xmlns="http://schemas.openxmlformats.org/spreadsheetml/2006/main" id="28" name="Tableau25" displayName="Tableau25" ref="EP2:EU3" insertRow="1" totalsRowShown="0" headerRowDxfId="2505" tableBorderDxfId="2504">
  <autoFilter ref="EP2:EU3">
    <filterColumn colId="0" hiddenButton="1"/>
    <filterColumn colId="1" hiddenButton="1"/>
    <filterColumn colId="2" hiddenButton="1"/>
  </autoFilter>
  <tableColumns count="6">
    <tableColumn id="1" name="Broche 1 " dataDxfId="2503"/>
    <tableColumn id="2" name="Broche 2" dataDxfId="2502"/>
    <tableColumn id="3" name="Broche 3" dataDxfId="2501"/>
    <tableColumn id="4" name="Broche 4" dataDxfId="2500"/>
    <tableColumn id="5" name="Broche 5" dataDxfId="2499"/>
    <tableColumn id="6" name="Broche 6" dataDxfId="2498"/>
  </tableColumns>
  <tableStyleInfo name="TableStyleLight8" showFirstColumn="0" showLastColumn="0" showRowStripes="1" showColumnStripes="0"/>
</table>
</file>

<file path=xl/tables/table26.xml><?xml version="1.0" encoding="utf-8"?>
<table xmlns="http://schemas.openxmlformats.org/spreadsheetml/2006/main" id="29" name="Tableau26" displayName="Tableau26" ref="EV2:FA3" insertRow="1" totalsRowShown="0" headerRowDxfId="2497" tableBorderDxfId="2496">
  <autoFilter ref="EV2:FA3">
    <filterColumn colId="0" hiddenButton="1"/>
    <filterColumn colId="1" hiddenButton="1"/>
    <filterColumn colId="2" hiddenButton="1"/>
  </autoFilter>
  <tableColumns count="6">
    <tableColumn id="1" name="Broche 1 " dataDxfId="2495"/>
    <tableColumn id="2" name="Broche 2" dataDxfId="2494"/>
    <tableColumn id="3" name="Broche 3" dataDxfId="2493"/>
    <tableColumn id="4" name="Broche 4" dataDxfId="2492"/>
    <tableColumn id="5" name="Broche 5" dataDxfId="2491"/>
    <tableColumn id="6" name="Broche 6" dataDxfId="2490"/>
  </tableColumns>
  <tableStyleInfo name="TableStyleLight8" showFirstColumn="0" showLastColumn="0" showRowStripes="1" showColumnStripes="0"/>
</table>
</file>

<file path=xl/tables/table27.xml><?xml version="1.0" encoding="utf-8"?>
<table xmlns="http://schemas.openxmlformats.org/spreadsheetml/2006/main" id="30" name="Tableau27" displayName="Tableau27" ref="B2:G3" insertRow="1" totalsRowShown="0" headerRowDxfId="2489" tableBorderDxfId="2488">
  <autoFilter ref="B2:G3">
    <filterColumn colId="0" hiddenButton="1"/>
    <filterColumn colId="1" hiddenButton="1"/>
    <filterColumn colId="2" hiddenButton="1"/>
  </autoFilter>
  <tableColumns count="6">
    <tableColumn id="1" name="Broche 1" dataDxfId="2487"/>
    <tableColumn id="2" name="Broche 2" dataDxfId="2486"/>
    <tableColumn id="3" name="Broche 3" dataDxfId="2485"/>
    <tableColumn id="4" name="Broche 4" dataDxfId="2484"/>
    <tableColumn id="5" name="Broche 5" dataDxfId="2483"/>
    <tableColumn id="6" name="Broche 6" dataDxfId="2482"/>
  </tableColumns>
  <tableStyleInfo name="TableStyleLight8" showFirstColumn="0" showLastColumn="0" showRowStripes="1" showColumnStripes="0"/>
</table>
</file>

<file path=xl/tables/table28.xml><?xml version="1.0" encoding="utf-8"?>
<table xmlns="http://schemas.openxmlformats.org/spreadsheetml/2006/main" id="31" name="Tableau28" displayName="Tableau28" ref="H2:M3" insertRow="1" totalsRowShown="0" headerRowDxfId="2481" tableBorderDxfId="2480">
  <autoFilter ref="H2:M3">
    <filterColumn colId="0" hiddenButton="1"/>
    <filterColumn colId="1" hiddenButton="1"/>
    <filterColumn colId="2" hiddenButton="1"/>
  </autoFilter>
  <tableColumns count="6">
    <tableColumn id="1" name="Broche 1 " dataDxfId="2479"/>
    <tableColumn id="2" name="Broche 2" dataDxfId="2478"/>
    <tableColumn id="3" name="Broche 3" dataDxfId="2477"/>
    <tableColumn id="4" name="Broche 4" dataDxfId="2476"/>
    <tableColumn id="5" name="Broche 5" dataDxfId="2475"/>
    <tableColumn id="6" name="Broche 6" dataDxfId="2474"/>
  </tableColumns>
  <tableStyleInfo name="TableStyleLight8" showFirstColumn="0" showLastColumn="0" showRowStripes="1" showColumnStripes="0"/>
</table>
</file>

<file path=xl/tables/table29.xml><?xml version="1.0" encoding="utf-8"?>
<table xmlns="http://schemas.openxmlformats.org/spreadsheetml/2006/main" id="32" name="Tableau29" displayName="Tableau29" ref="N2:S3" insertRow="1" totalsRowShown="0" headerRowDxfId="2473" tableBorderDxfId="2472">
  <autoFilter ref="N2:S3">
    <filterColumn colId="0" hiddenButton="1"/>
    <filterColumn colId="1" hiddenButton="1"/>
    <filterColumn colId="2" hiddenButton="1"/>
  </autoFilter>
  <tableColumns count="6">
    <tableColumn id="1" name="Broche 1 " dataDxfId="2471"/>
    <tableColumn id="2" name="Broche 2" dataDxfId="2470"/>
    <tableColumn id="3" name="Broche 3" dataDxfId="2469"/>
    <tableColumn id="4" name="Broche 4" dataDxfId="2468"/>
    <tableColumn id="5" name="Broche 5" dataDxfId="2467"/>
    <tableColumn id="6" name="Broche 6" dataDxfId="2466"/>
  </tableColumns>
  <tableStyleInfo name="TableStyleLight8" showFirstColumn="0" showLastColumn="0" showRowStripes="1" showColumnStripes="0"/>
</table>
</file>

<file path=xl/tables/table30.xml><?xml version="1.0" encoding="utf-8"?>
<table xmlns="http://schemas.openxmlformats.org/spreadsheetml/2006/main" id="33" name="Tableau30" displayName="Tableau30" ref="T2:Y3" insertRow="1" totalsRowShown="0" headerRowDxfId="2465" tableBorderDxfId="2464">
  <autoFilter ref="T2:Y3">
    <filterColumn colId="0" hiddenButton="1"/>
    <filterColumn colId="1" hiddenButton="1"/>
    <filterColumn colId="2" hiddenButton="1"/>
  </autoFilter>
  <tableColumns count="6">
    <tableColumn id="1" name="Broche 1 " dataDxfId="2463"/>
    <tableColumn id="2" name="Broche 2" dataDxfId="2462"/>
    <tableColumn id="3" name="Broche 3" dataDxfId="2461"/>
    <tableColumn id="4" name="Broche 4" dataDxfId="2460"/>
    <tableColumn id="5" name="Broche 5" dataDxfId="2459"/>
    <tableColumn id="6" name="Broche 6" dataDxfId="2458"/>
  </tableColumns>
  <tableStyleInfo name="TableStyleLight8" showFirstColumn="0" showLastColumn="0" showRowStripes="1" showColumnStripes="0"/>
</table>
</file>

<file path=xl/tables/table31.xml><?xml version="1.0" encoding="utf-8"?>
<table xmlns="http://schemas.openxmlformats.org/spreadsheetml/2006/main" id="34" name="Tableau31" displayName="Tableau31" ref="Z2:AE3" insertRow="1" totalsRowShown="0" headerRowDxfId="2457" tableBorderDxfId="2456">
  <autoFilter ref="Z2:AE3">
    <filterColumn colId="0" hiddenButton="1"/>
    <filterColumn colId="1" hiddenButton="1"/>
    <filterColumn colId="2" hiddenButton="1"/>
  </autoFilter>
  <tableColumns count="6">
    <tableColumn id="1" name="Broche 1 " dataDxfId="2455"/>
    <tableColumn id="2" name="Broche 2" dataDxfId="2454"/>
    <tableColumn id="3" name="Broche 3" dataDxfId="2453"/>
    <tableColumn id="4" name="Broche 4" dataDxfId="2452"/>
    <tableColumn id="5" name="Broche 5" dataDxfId="2451"/>
    <tableColumn id="6" name="Broche 6" dataDxfId="2450"/>
  </tableColumns>
  <tableStyleInfo name="TableStyleLight8" showFirstColumn="0" showLastColumn="0" showRowStripes="1" showColumnStripes="0"/>
</table>
</file>

<file path=xl/tables/table32.xml><?xml version="1.0" encoding="utf-8"?>
<table xmlns="http://schemas.openxmlformats.org/spreadsheetml/2006/main" id="35" name="Tableau32" displayName="Tableau32" ref="AF2:AK3" insertRow="1" totalsRowShown="0" headerRowDxfId="2449" tableBorderDxfId="2448">
  <autoFilter ref="AF2:AK3">
    <filterColumn colId="0" hiddenButton="1"/>
    <filterColumn colId="1" hiddenButton="1"/>
    <filterColumn colId="2" hiddenButton="1"/>
  </autoFilter>
  <tableColumns count="6">
    <tableColumn id="1" name="Broche 1 " dataDxfId="2447"/>
    <tableColumn id="2" name="Broche 2" dataDxfId="2446"/>
    <tableColumn id="3" name="Broche 3" dataDxfId="2445"/>
    <tableColumn id="4" name="Broche 4" dataDxfId="2444"/>
    <tableColumn id="5" name="Broche 5" dataDxfId="2443"/>
    <tableColumn id="6" name="Broche 6" dataDxfId="2442"/>
  </tableColumns>
  <tableStyleInfo name="TableStyleLight8" showFirstColumn="0" showLastColumn="0" showRowStripes="1" showColumnStripes="0"/>
</table>
</file>

<file path=xl/tables/table33.xml><?xml version="1.0" encoding="utf-8"?>
<table xmlns="http://schemas.openxmlformats.org/spreadsheetml/2006/main" id="36" name="Tableau33" displayName="Tableau33" ref="AL2:AQ3" insertRow="1" totalsRowShown="0" headerRowDxfId="2441" tableBorderDxfId="2440">
  <autoFilter ref="AL2:AQ3">
    <filterColumn colId="0" hiddenButton="1"/>
    <filterColumn colId="1" hiddenButton="1"/>
    <filterColumn colId="2" hiddenButton="1"/>
  </autoFilter>
  <tableColumns count="6">
    <tableColumn id="1" name="Broche 1 " dataDxfId="2439"/>
    <tableColumn id="2" name="Broche 2" dataDxfId="2438"/>
    <tableColumn id="3" name="Broche 3" dataDxfId="2437"/>
    <tableColumn id="4" name="Broche 4" dataDxfId="2436"/>
    <tableColumn id="5" name="Broche 5" dataDxfId="2435"/>
    <tableColumn id="6" name="Broche 6" dataDxfId="2434"/>
  </tableColumns>
  <tableStyleInfo name="TableStyleLight8" showFirstColumn="0" showLastColumn="0" showRowStripes="1" showColumnStripes="0"/>
</table>
</file>

<file path=xl/tables/table34.xml><?xml version="1.0" encoding="utf-8"?>
<table xmlns="http://schemas.openxmlformats.org/spreadsheetml/2006/main" id="37" name="Tableau34" displayName="Tableau34" ref="AR2:AW3" insertRow="1" totalsRowShown="0" headerRowDxfId="2433" tableBorderDxfId="2432">
  <autoFilter ref="AR2:AW3">
    <filterColumn colId="0" hiddenButton="1"/>
    <filterColumn colId="1" hiddenButton="1"/>
    <filterColumn colId="2" hiddenButton="1"/>
  </autoFilter>
  <tableColumns count="6">
    <tableColumn id="1" name="Broche 1 " dataDxfId="2431"/>
    <tableColumn id="2" name="Broche 2" dataDxfId="2430"/>
    <tableColumn id="3" name="Broche 3" dataDxfId="2429"/>
    <tableColumn id="4" name="Broche 4" dataDxfId="2428"/>
    <tableColumn id="5" name="Broche 5" dataDxfId="2427"/>
    <tableColumn id="6" name="Broche 6" dataDxfId="2426"/>
  </tableColumns>
  <tableStyleInfo name="TableStyleLight8" showFirstColumn="0" showLastColumn="0" showRowStripes="1" showColumnStripes="0"/>
</table>
</file>

<file path=xl/tables/table35.xml><?xml version="1.0" encoding="utf-8"?>
<table xmlns="http://schemas.openxmlformats.org/spreadsheetml/2006/main" id="38" name="Tableau35" displayName="Tableau35" ref="AX2:BC3" insertRow="1" totalsRowShown="0" headerRowDxfId="2425" tableBorderDxfId="2424">
  <autoFilter ref="AX2:BC3">
    <filterColumn colId="0" hiddenButton="1"/>
    <filterColumn colId="1" hiddenButton="1"/>
    <filterColumn colId="2" hiddenButton="1"/>
  </autoFilter>
  <tableColumns count="6">
    <tableColumn id="1" name="Broche 1 " dataDxfId="2423"/>
    <tableColumn id="2" name="Broche 2" dataDxfId="2422"/>
    <tableColumn id="3" name="Broche 3" dataDxfId="2421"/>
    <tableColumn id="4" name="Broche 4" dataDxfId="2420"/>
    <tableColumn id="5" name="Broche 5" dataDxfId="2419"/>
    <tableColumn id="6" name="Broche 6" dataDxfId="2418"/>
  </tableColumns>
  <tableStyleInfo name="TableStyleLight8" showFirstColumn="0" showLastColumn="0" showRowStripes="1" showColumnStripes="0"/>
</table>
</file>

<file path=xl/tables/table36.xml><?xml version="1.0" encoding="utf-8"?>
<table xmlns="http://schemas.openxmlformats.org/spreadsheetml/2006/main" id="39" name="Tableau36" displayName="Tableau36" ref="BD2:BI3" insertRow="1" totalsRowShown="0" headerRowDxfId="2417" tableBorderDxfId="2416">
  <autoFilter ref="BD2:BI3">
    <filterColumn colId="0" hiddenButton="1"/>
    <filterColumn colId="1" hiddenButton="1"/>
    <filterColumn colId="2" hiddenButton="1"/>
  </autoFilter>
  <tableColumns count="6">
    <tableColumn id="1" name="Broche 1 " dataDxfId="2415"/>
    <tableColumn id="2" name="Broche 2" dataDxfId="2414"/>
    <tableColumn id="3" name="Broche 3" dataDxfId="2413"/>
    <tableColumn id="4" name="Broche 4" dataDxfId="2412"/>
    <tableColumn id="5" name="Broche 5" dataDxfId="2411"/>
    <tableColumn id="6" name="Broche 6" dataDxfId="2410"/>
  </tableColumns>
  <tableStyleInfo name="TableStyleLight8" showFirstColumn="0" showLastColumn="0" showRowStripes="1" showColumnStripes="0"/>
</table>
</file>

<file path=xl/tables/table37.xml><?xml version="1.0" encoding="utf-8"?>
<table xmlns="http://schemas.openxmlformats.org/spreadsheetml/2006/main" id="40" name="Tableau37" displayName="Tableau37" ref="BJ2:BO3" insertRow="1" totalsRowShown="0" headerRowDxfId="2409" tableBorderDxfId="2408">
  <autoFilter ref="BJ2:BO3">
    <filterColumn colId="0" hiddenButton="1"/>
    <filterColumn colId="1" hiddenButton="1"/>
    <filterColumn colId="2" hiddenButton="1"/>
  </autoFilter>
  <tableColumns count="6">
    <tableColumn id="1" name="Broche 1 " dataDxfId="2407"/>
    <tableColumn id="2" name="Broche 2" dataDxfId="2406"/>
    <tableColumn id="3" name="Broche 3" dataDxfId="2405"/>
    <tableColumn id="4" name="Broche 4" dataDxfId="2404"/>
    <tableColumn id="5" name="Broche 5" dataDxfId="2403"/>
    <tableColumn id="6" name="Broche 6" dataDxfId="2402"/>
  </tableColumns>
  <tableStyleInfo name="TableStyleLight8" showFirstColumn="0" showLastColumn="0" showRowStripes="1" showColumnStripes="0"/>
</table>
</file>

<file path=xl/tables/table38.xml><?xml version="1.0" encoding="utf-8"?>
<table xmlns="http://schemas.openxmlformats.org/spreadsheetml/2006/main" id="41" name="Tableau38" displayName="Tableau38" ref="BP2:BU3" insertRow="1" totalsRowShown="0" headerRowDxfId="2401" tableBorderDxfId="2400">
  <autoFilter ref="BP2:BU3">
    <filterColumn colId="0" hiddenButton="1"/>
    <filterColumn colId="1" hiddenButton="1"/>
    <filterColumn colId="2" hiddenButton="1"/>
  </autoFilter>
  <tableColumns count="6">
    <tableColumn id="1" name="Broche 1 " dataDxfId="2399"/>
    <tableColumn id="2" name="Broche 2" dataDxfId="2398"/>
    <tableColumn id="3" name="Broche 3" dataDxfId="2397"/>
    <tableColumn id="4" name="Broche 4" dataDxfId="2396"/>
    <tableColumn id="5" name="Broche 5" dataDxfId="2395"/>
    <tableColumn id="6" name="Broche 6" dataDxfId="2394"/>
  </tableColumns>
  <tableStyleInfo name="TableStyleLight8" showFirstColumn="0" showLastColumn="0" showRowStripes="1" showColumnStripes="0"/>
</table>
</file>

<file path=xl/tables/table39.xml><?xml version="1.0" encoding="utf-8"?>
<table xmlns="http://schemas.openxmlformats.org/spreadsheetml/2006/main" id="42" name="Tableau39" displayName="Tableau39" ref="BV2:CA3" insertRow="1" totalsRowShown="0" headerRowDxfId="2393" tableBorderDxfId="2392">
  <autoFilter ref="BV2:CA3">
    <filterColumn colId="0" hiddenButton="1"/>
    <filterColumn colId="1" hiddenButton="1"/>
    <filterColumn colId="2" hiddenButton="1"/>
  </autoFilter>
  <tableColumns count="6">
    <tableColumn id="1" name="Broche 1 " dataDxfId="2391"/>
    <tableColumn id="2" name="Broche 2" dataDxfId="2390"/>
    <tableColumn id="3" name="Broche 3" dataDxfId="2389"/>
    <tableColumn id="4" name="Broche 4" dataDxfId="2388"/>
    <tableColumn id="5" name="Broche 5" dataDxfId="2387"/>
    <tableColumn id="6" name="Broche 6" dataDxfId="2386"/>
  </tableColumns>
  <tableStyleInfo name="TableStyleLight8" showFirstColumn="0" showLastColumn="0" showRowStripes="1" showColumnStripes="0"/>
</table>
</file>

<file path=xl/tables/table40.xml><?xml version="1.0" encoding="utf-8"?>
<table xmlns="http://schemas.openxmlformats.org/spreadsheetml/2006/main" id="43" name="Tableau40" displayName="Tableau40" ref="CB2:CG3" insertRow="1" totalsRowShown="0" headerRowDxfId="2385" tableBorderDxfId="2384">
  <autoFilter ref="CB2:CG3">
    <filterColumn colId="0" hiddenButton="1"/>
    <filterColumn colId="1" hiddenButton="1"/>
    <filterColumn colId="2" hiddenButton="1"/>
  </autoFilter>
  <tableColumns count="6">
    <tableColumn id="1" name="Broche 1 " dataDxfId="2383"/>
    <tableColumn id="2" name="Broche 2" dataDxfId="2382"/>
    <tableColumn id="3" name="Broche 3" dataDxfId="2381"/>
    <tableColumn id="4" name="Broche 4" dataDxfId="2380"/>
    <tableColumn id="5" name="Broche 5" dataDxfId="2379"/>
    <tableColumn id="6" name="Broche 6" dataDxfId="2378"/>
  </tableColumns>
  <tableStyleInfo name="TableStyleLight8" showFirstColumn="0" showLastColumn="0" showRowStripes="1" showColumnStripes="0"/>
</table>
</file>

<file path=xl/tables/table41.xml><?xml version="1.0" encoding="utf-8"?>
<table xmlns="http://schemas.openxmlformats.org/spreadsheetml/2006/main" id="44" name="Tableau41" displayName="Tableau41" ref="CH2:CM3" insertRow="1" totalsRowShown="0" headerRowDxfId="2377" tableBorderDxfId="2376">
  <autoFilter ref="CH2:CM3">
    <filterColumn colId="0" hiddenButton="1"/>
    <filterColumn colId="1" hiddenButton="1"/>
    <filterColumn colId="2" hiddenButton="1"/>
  </autoFilter>
  <tableColumns count="6">
    <tableColumn id="1" name="Broche 1 " dataDxfId="2375"/>
    <tableColumn id="2" name="Broche 2" dataDxfId="2374"/>
    <tableColumn id="3" name="Broche 3" dataDxfId="2373"/>
    <tableColumn id="4" name="Broche 4" dataDxfId="2372"/>
    <tableColumn id="5" name="Broche 5" dataDxfId="2371"/>
    <tableColumn id="6" name="Broche 6" dataDxfId="2370"/>
  </tableColumns>
  <tableStyleInfo name="TableStyleLight8" showFirstColumn="0" showLastColumn="0" showRowStripes="1" showColumnStripes="0"/>
</table>
</file>

<file path=xl/tables/table42.xml><?xml version="1.0" encoding="utf-8"?>
<table xmlns="http://schemas.openxmlformats.org/spreadsheetml/2006/main" id="45" name="Tableau42" displayName="Tableau42" ref="CN2:CS3" insertRow="1" totalsRowShown="0" headerRowDxfId="2369" tableBorderDxfId="2368">
  <autoFilter ref="CN2:CS3">
    <filterColumn colId="0" hiddenButton="1"/>
    <filterColumn colId="1" hiddenButton="1"/>
    <filterColumn colId="2" hiddenButton="1"/>
  </autoFilter>
  <tableColumns count="6">
    <tableColumn id="1" name="Broche 1 " dataDxfId="2367"/>
    <tableColumn id="2" name="Broche 2" dataDxfId="2366"/>
    <tableColumn id="3" name="Broche 3" dataDxfId="2365"/>
    <tableColumn id="4" name="Broche 4" dataDxfId="2364"/>
    <tableColumn id="5" name="Broche 5" dataDxfId="2363"/>
    <tableColumn id="6" name="Broche 6" dataDxfId="2362"/>
  </tableColumns>
  <tableStyleInfo name="TableStyleLight8" showFirstColumn="0" showLastColumn="0" showRowStripes="1" showColumnStripes="0"/>
</table>
</file>

<file path=xl/tables/table43.xml><?xml version="1.0" encoding="utf-8"?>
<table xmlns="http://schemas.openxmlformats.org/spreadsheetml/2006/main" id="46" name="Tableau43" displayName="Tableau43" ref="CT2:CY3" insertRow="1" totalsRowShown="0" headerRowDxfId="2361" tableBorderDxfId="2360">
  <autoFilter ref="CT2:CY3">
    <filterColumn colId="0" hiddenButton="1"/>
    <filterColumn colId="1" hiddenButton="1"/>
    <filterColumn colId="2" hiddenButton="1"/>
  </autoFilter>
  <tableColumns count="6">
    <tableColumn id="1" name="Broche 1 " dataDxfId="2359"/>
    <tableColumn id="2" name="Broche 2" dataDxfId="2358"/>
    <tableColumn id="3" name="Broche 3" dataDxfId="2357"/>
    <tableColumn id="4" name="Broche 4" dataDxfId="2356"/>
    <tableColumn id="5" name="Broche 5" dataDxfId="2355"/>
    <tableColumn id="6" name="Broche 6" dataDxfId="2354"/>
  </tableColumns>
  <tableStyleInfo name="TableStyleLight8" showFirstColumn="0" showLastColumn="0" showRowStripes="1" showColumnStripes="0"/>
</table>
</file>

<file path=xl/tables/table44.xml><?xml version="1.0" encoding="utf-8"?>
<table xmlns="http://schemas.openxmlformats.org/spreadsheetml/2006/main" id="47" name="Tableau44" displayName="Tableau44" ref="CZ2:DE3" insertRow="1" totalsRowShown="0" headerRowDxfId="2353" tableBorderDxfId="2352">
  <autoFilter ref="CZ2:DE3">
    <filterColumn colId="0" hiddenButton="1"/>
    <filterColumn colId="1" hiddenButton="1"/>
    <filterColumn colId="2" hiddenButton="1"/>
  </autoFilter>
  <tableColumns count="6">
    <tableColumn id="1" name="Broche 1 " dataDxfId="2351"/>
    <tableColumn id="2" name="Broche 2" dataDxfId="2350"/>
    <tableColumn id="3" name="Broche 3" dataDxfId="2349"/>
    <tableColumn id="4" name="Broche 4" dataDxfId="2348"/>
    <tableColumn id="5" name="Broche 5" dataDxfId="2347"/>
    <tableColumn id="6" name="Broche 6" dataDxfId="2346"/>
  </tableColumns>
  <tableStyleInfo name="TableStyleLight8" showFirstColumn="0" showLastColumn="0" showRowStripes="1" showColumnStripes="0"/>
</table>
</file>

<file path=xl/tables/table45.xml><?xml version="1.0" encoding="utf-8"?>
<table xmlns="http://schemas.openxmlformats.org/spreadsheetml/2006/main" id="48" name="Tableau45" displayName="Tableau45" ref="DF2:DK3" insertRow="1" totalsRowShown="0" headerRowDxfId="2345" tableBorderDxfId="2344">
  <autoFilter ref="DF2:DK3">
    <filterColumn colId="0" hiddenButton="1"/>
    <filterColumn colId="1" hiddenButton="1"/>
    <filterColumn colId="2" hiddenButton="1"/>
  </autoFilter>
  <tableColumns count="6">
    <tableColumn id="1" name="Broche 1 " dataDxfId="2343"/>
    <tableColumn id="2" name="Broche 2" dataDxfId="2342"/>
    <tableColumn id="3" name="Broche 3" dataDxfId="2341"/>
    <tableColumn id="4" name="Broche 4" dataDxfId="2340"/>
    <tableColumn id="5" name="Broche 5" dataDxfId="2339"/>
    <tableColumn id="6" name="Broche 6" dataDxfId="2338"/>
  </tableColumns>
  <tableStyleInfo name="TableStyleLight8" showFirstColumn="0" showLastColumn="0" showRowStripes="1" showColumnStripes="0"/>
</table>
</file>

<file path=xl/tables/table46.xml><?xml version="1.0" encoding="utf-8"?>
<table xmlns="http://schemas.openxmlformats.org/spreadsheetml/2006/main" id="49" name="Tableau46" displayName="Tableau46" ref="DL2:DQ3" insertRow="1" totalsRowShown="0" headerRowDxfId="2337" tableBorderDxfId="2336">
  <autoFilter ref="DL2:DQ3">
    <filterColumn colId="0" hiddenButton="1"/>
    <filterColumn colId="1" hiddenButton="1"/>
    <filterColumn colId="2" hiddenButton="1"/>
  </autoFilter>
  <tableColumns count="6">
    <tableColumn id="1" name="Broche 1 " dataDxfId="2335"/>
    <tableColumn id="2" name="Broche 2" dataDxfId="2334"/>
    <tableColumn id="3" name="Broche 3" dataDxfId="2333"/>
    <tableColumn id="4" name="Broche 4" dataDxfId="2332"/>
    <tableColumn id="5" name="Broche 5" dataDxfId="2331"/>
    <tableColumn id="6" name="Broche 6" dataDxfId="2330"/>
  </tableColumns>
  <tableStyleInfo name="TableStyleLight8" showFirstColumn="0" showLastColumn="0" showRowStripes="1" showColumnStripes="0"/>
</table>
</file>

<file path=xl/tables/table47.xml><?xml version="1.0" encoding="utf-8"?>
<table xmlns="http://schemas.openxmlformats.org/spreadsheetml/2006/main" id="50" name="Tableau47" displayName="Tableau47" ref="DR2:DW3" insertRow="1" totalsRowShown="0" headerRowDxfId="2329" tableBorderDxfId="2328">
  <autoFilter ref="DR2:DW3">
    <filterColumn colId="0" hiddenButton="1"/>
    <filterColumn colId="1" hiddenButton="1"/>
    <filterColumn colId="2" hiddenButton="1"/>
  </autoFilter>
  <tableColumns count="6">
    <tableColumn id="1" name="Broche 1 " dataDxfId="2327"/>
    <tableColumn id="2" name="Broche 2" dataDxfId="2326"/>
    <tableColumn id="3" name="Broche 3" dataDxfId="2325"/>
    <tableColumn id="4" name="Broche 4" dataDxfId="2324"/>
    <tableColumn id="5" name="Broche 5" dataDxfId="2323"/>
    <tableColumn id="6" name="Broche 6" dataDxfId="2322"/>
  </tableColumns>
  <tableStyleInfo name="TableStyleLight8" showFirstColumn="0" showLastColumn="0" showRowStripes="1" showColumnStripes="0"/>
</table>
</file>

<file path=xl/tables/table48.xml><?xml version="1.0" encoding="utf-8"?>
<table xmlns="http://schemas.openxmlformats.org/spreadsheetml/2006/main" id="51" name="Tableau48" displayName="Tableau48" ref="DX2:EC3" insertRow="1" totalsRowShown="0" headerRowDxfId="2321" tableBorderDxfId="2320">
  <autoFilter ref="DX2:EC3">
    <filterColumn colId="0" hiddenButton="1"/>
    <filterColumn colId="1" hiddenButton="1"/>
    <filterColumn colId="2" hiddenButton="1"/>
  </autoFilter>
  <tableColumns count="6">
    <tableColumn id="1" name="Broche 1 " dataDxfId="2319"/>
    <tableColumn id="2" name="Broche 2" dataDxfId="2318"/>
    <tableColumn id="3" name="Broche 3" dataDxfId="2317"/>
    <tableColumn id="4" name="Broche 4" dataDxfId="2316"/>
    <tableColumn id="5" name="Broche 5" dataDxfId="2315"/>
    <tableColumn id="6" name="Broche 6" dataDxfId="2314"/>
  </tableColumns>
  <tableStyleInfo name="TableStyleLight8" showFirstColumn="0" showLastColumn="0" showRowStripes="1" showColumnStripes="0"/>
</table>
</file>

<file path=xl/tables/table49.xml><?xml version="1.0" encoding="utf-8"?>
<table xmlns="http://schemas.openxmlformats.org/spreadsheetml/2006/main" id="52" name="Tableau49" displayName="Tableau49" ref="ED2:EI3" insertRow="1" totalsRowShown="0" headerRowDxfId="2313" tableBorderDxfId="2312">
  <autoFilter ref="ED2:EI3">
    <filterColumn colId="0" hiddenButton="1"/>
    <filterColumn colId="1" hiddenButton="1"/>
    <filterColumn colId="2" hiddenButton="1"/>
  </autoFilter>
  <tableColumns count="6">
    <tableColumn id="1" name="Broche 1 " dataDxfId="2311"/>
    <tableColumn id="2" name="Broche 2" dataDxfId="2310"/>
    <tableColumn id="3" name="Broche 3" dataDxfId="2309"/>
    <tableColumn id="4" name="Broche 4" dataDxfId="2308"/>
    <tableColumn id="5" name="Broche 5" dataDxfId="2307"/>
    <tableColumn id="6" name="Broche 6" dataDxfId="2306"/>
  </tableColumns>
  <tableStyleInfo name="TableStyleLight8" showFirstColumn="0" showLastColumn="0" showRowStripes="1" showColumnStripes="0"/>
</table>
</file>

<file path=xl/tables/table50.xml><?xml version="1.0" encoding="utf-8"?>
<table xmlns="http://schemas.openxmlformats.org/spreadsheetml/2006/main" id="53" name="Tableau50" displayName="Tableau50" ref="EJ2:EO3" insertRow="1" totalsRowShown="0" headerRowDxfId="2305" tableBorderDxfId="2304">
  <autoFilter ref="EJ2:EO3">
    <filterColumn colId="0" hiddenButton="1"/>
    <filterColumn colId="1" hiddenButton="1"/>
    <filterColumn colId="2" hiddenButton="1"/>
  </autoFilter>
  <tableColumns count="6">
    <tableColumn id="1" name="Broche 1 " dataDxfId="2303"/>
    <tableColumn id="2" name="Broche 2" dataDxfId="2302"/>
    <tableColumn id="3" name="Broche 3" dataDxfId="2301"/>
    <tableColumn id="4" name="Broche 4" dataDxfId="2300"/>
    <tableColumn id="5" name="Broche 5" dataDxfId="2299"/>
    <tableColumn id="6" name="Broche 6" dataDxfId="2298"/>
  </tableColumns>
  <tableStyleInfo name="TableStyleLight8" showFirstColumn="0" showLastColumn="0" showRowStripes="1" showColumnStripes="0"/>
</table>
</file>

<file path=xl/tables/table51.xml><?xml version="1.0" encoding="utf-8"?>
<table xmlns="http://schemas.openxmlformats.org/spreadsheetml/2006/main" id="54" name="Tableau51" displayName="Tableau51" ref="EP2:EU3" insertRow="1" totalsRowShown="0" headerRowDxfId="2297" tableBorderDxfId="2296">
  <autoFilter ref="EP2:EU3">
    <filterColumn colId="0" hiddenButton="1"/>
    <filterColumn colId="1" hiddenButton="1"/>
    <filterColumn colId="2" hiddenButton="1"/>
  </autoFilter>
  <tableColumns count="6">
    <tableColumn id="1" name="Broche 1 " dataDxfId="2295"/>
    <tableColumn id="2" name="Broche 2" dataDxfId="2294"/>
    <tableColumn id="3" name="Broche 3" dataDxfId="2293"/>
    <tableColumn id="4" name="Broche 4" dataDxfId="2292"/>
    <tableColumn id="5" name="Broche 5" dataDxfId="2291"/>
    <tableColumn id="6" name="Broche 6" dataDxfId="2290"/>
  </tableColumns>
  <tableStyleInfo name="TableStyleLight8" showFirstColumn="0" showLastColumn="0" showRowStripes="1" showColumnStripes="0"/>
</table>
</file>

<file path=xl/tables/table52.xml><?xml version="1.0" encoding="utf-8"?>
<table xmlns="http://schemas.openxmlformats.org/spreadsheetml/2006/main" id="55" name="Tableau52" displayName="Tableau52" ref="EV2:FA3" insertRow="1" totalsRowShown="0" headerRowDxfId="2289" tableBorderDxfId="2288">
  <autoFilter ref="EV2:FA3">
    <filterColumn colId="0" hiddenButton="1"/>
    <filterColumn colId="1" hiddenButton="1"/>
    <filterColumn colId="2" hiddenButton="1"/>
  </autoFilter>
  <tableColumns count="6">
    <tableColumn id="1" name="Broche 1 " dataDxfId="2287"/>
    <tableColumn id="2" name="Broche 2" dataDxfId="2286"/>
    <tableColumn id="3" name="Broche 3" dataDxfId="2285"/>
    <tableColumn id="4" name="Broche 4" dataDxfId="2284"/>
    <tableColumn id="5" name="Broche 5" dataDxfId="2283"/>
    <tableColumn id="6" name="Broche 6" dataDxfId="2282"/>
  </tableColumns>
  <tableStyleInfo name="TableStyleLight8" showFirstColumn="0" showLastColumn="0" showRowStripes="1" showColumnStripes="0"/>
</table>
</file>

<file path=xl/tables/table53.xml><?xml version="1.0" encoding="utf-8"?>
<table xmlns="http://schemas.openxmlformats.org/spreadsheetml/2006/main" id="56" name="Tableau53" displayName="Tableau53" ref="B2:G3" insertRow="1" totalsRowShown="0" headerRowDxfId="2281" tableBorderDxfId="2280">
  <autoFilter ref="B2:G3">
    <filterColumn colId="0" hiddenButton="1"/>
    <filterColumn colId="1" hiddenButton="1"/>
    <filterColumn colId="2" hiddenButton="1"/>
  </autoFilter>
  <tableColumns count="6">
    <tableColumn id="1" name="Broche 1 " dataDxfId="2279"/>
    <tableColumn id="2" name="Broche 2" dataDxfId="2278"/>
    <tableColumn id="3" name="Broche 3" dataDxfId="2277"/>
    <tableColumn id="4" name="Broche 4" dataDxfId="2276"/>
    <tableColumn id="5" name="Broche 5" dataDxfId="2275"/>
    <tableColumn id="6" name="Broche 6" dataDxfId="2274"/>
  </tableColumns>
  <tableStyleInfo name="TableStyleLight8" showFirstColumn="0" showLastColumn="0" showRowStripes="1" showColumnStripes="0"/>
</table>
</file>

<file path=xl/tables/table54.xml><?xml version="1.0" encoding="utf-8"?>
<table xmlns="http://schemas.openxmlformats.org/spreadsheetml/2006/main" id="57" name="Tableau54" displayName="Tableau54" ref="H2:M3" insertRow="1" totalsRowShown="0" headerRowDxfId="2273" tableBorderDxfId="2272">
  <autoFilter ref="H2:M3">
    <filterColumn colId="0" hiddenButton="1"/>
    <filterColumn colId="1" hiddenButton="1"/>
    <filterColumn colId="2" hiddenButton="1"/>
  </autoFilter>
  <tableColumns count="6">
    <tableColumn id="1" name="Broche 1 " dataDxfId="2271"/>
    <tableColumn id="2" name="Broche 2" dataDxfId="2270"/>
    <tableColumn id="3" name="Broche 3" dataDxfId="2269"/>
    <tableColumn id="4" name="Broche 4" dataDxfId="2268"/>
    <tableColumn id="5" name="Broche 5" dataDxfId="2267"/>
    <tableColumn id="6" name="Broche 6" dataDxfId="2266"/>
  </tableColumns>
  <tableStyleInfo name="TableStyleLight8" showFirstColumn="0" showLastColumn="0" showRowStripes="1" showColumnStripes="0"/>
</table>
</file>

<file path=xl/tables/table55.xml><?xml version="1.0" encoding="utf-8"?>
<table xmlns="http://schemas.openxmlformats.org/spreadsheetml/2006/main" id="58" name="Tableau55" displayName="Tableau55" ref="N2:S3" insertRow="1" totalsRowShown="0" headerRowDxfId="2265" tableBorderDxfId="2264">
  <autoFilter ref="N2:S3">
    <filterColumn colId="0" hiddenButton="1"/>
    <filterColumn colId="1" hiddenButton="1"/>
    <filterColumn colId="2" hiddenButton="1"/>
  </autoFilter>
  <tableColumns count="6">
    <tableColumn id="1" name="Broche 1 " dataDxfId="2263"/>
    <tableColumn id="2" name="Broche 2" dataDxfId="2262"/>
    <tableColumn id="3" name="Broche 3" dataDxfId="2261"/>
    <tableColumn id="4" name="Broche 4" dataDxfId="2260"/>
    <tableColumn id="5" name="Broche 5" dataDxfId="2259"/>
    <tableColumn id="6" name="Broche 6" dataDxfId="2258"/>
  </tableColumns>
  <tableStyleInfo name="TableStyleLight8" showFirstColumn="0" showLastColumn="0" showRowStripes="1" showColumnStripes="0"/>
</table>
</file>

<file path=xl/tables/table56.xml><?xml version="1.0" encoding="utf-8"?>
<table xmlns="http://schemas.openxmlformats.org/spreadsheetml/2006/main" id="59" name="Tableau56" displayName="Tableau56" ref="T2:Y3" insertRow="1" totalsRowShown="0" headerRowDxfId="2257" tableBorderDxfId="2256">
  <autoFilter ref="T2:Y3">
    <filterColumn colId="0" hiddenButton="1"/>
    <filterColumn colId="1" hiddenButton="1"/>
    <filterColumn colId="2" hiddenButton="1"/>
  </autoFilter>
  <tableColumns count="6">
    <tableColumn id="1" name="Broche 1 " dataDxfId="2255"/>
    <tableColumn id="2" name="Broche 2" dataDxfId="2254"/>
    <tableColumn id="3" name="Broche 3" dataDxfId="2253"/>
    <tableColumn id="4" name="Broche 4" dataDxfId="2252"/>
    <tableColumn id="5" name="Broche 5" dataDxfId="2251"/>
    <tableColumn id="6" name="Broche 6" dataDxfId="2250"/>
  </tableColumns>
  <tableStyleInfo name="TableStyleLight8" showFirstColumn="0" showLastColumn="0" showRowStripes="1" showColumnStripes="0"/>
</table>
</file>

<file path=xl/tables/table57.xml><?xml version="1.0" encoding="utf-8"?>
<table xmlns="http://schemas.openxmlformats.org/spreadsheetml/2006/main" id="60" name="Tableau57" displayName="Tableau57" ref="Z2:AE3" insertRow="1" totalsRowShown="0" headerRowDxfId="2249" tableBorderDxfId="2248">
  <autoFilter ref="Z2:AE3">
    <filterColumn colId="0" hiddenButton="1"/>
    <filterColumn colId="1" hiddenButton="1"/>
    <filterColumn colId="2" hiddenButton="1"/>
  </autoFilter>
  <tableColumns count="6">
    <tableColumn id="1" name="Broche 1" dataDxfId="2247"/>
    <tableColumn id="2" name="Broche 2" dataDxfId="2246"/>
    <tableColumn id="3" name="Broche 3" dataDxfId="2245"/>
    <tableColumn id="4" name="Broche 4" dataDxfId="2244"/>
    <tableColumn id="5" name="Broche 5" dataDxfId="2243"/>
    <tableColumn id="6" name="Broche 6" dataDxfId="2242"/>
  </tableColumns>
  <tableStyleInfo name="TableStyleLight8" showFirstColumn="0" showLastColumn="0" showRowStripes="1" showColumnStripes="0"/>
</table>
</file>

<file path=xl/tables/table58.xml><?xml version="1.0" encoding="utf-8"?>
<table xmlns="http://schemas.openxmlformats.org/spreadsheetml/2006/main" id="61" name="Tableau58" displayName="Tableau58" ref="AF2:AK3" insertRow="1" totalsRowShown="0" headerRowDxfId="2241" tableBorderDxfId="2240">
  <autoFilter ref="AF2:AK3">
    <filterColumn colId="0" hiddenButton="1"/>
    <filterColumn colId="1" hiddenButton="1"/>
    <filterColumn colId="2" hiddenButton="1"/>
  </autoFilter>
  <tableColumns count="6">
    <tableColumn id="1" name="Broche 1 " dataDxfId="2239"/>
    <tableColumn id="2" name="Broche 2" dataDxfId="2238"/>
    <tableColumn id="3" name="Broche 3" dataDxfId="2237"/>
    <tableColumn id="4" name="Broche 4" dataDxfId="2236"/>
    <tableColumn id="5" name="Broche 5" dataDxfId="2235"/>
    <tableColumn id="6" name="Broche 6" dataDxfId="2234"/>
  </tableColumns>
  <tableStyleInfo name="TableStyleLight8" showFirstColumn="0" showLastColumn="0" showRowStripes="1" showColumnStripes="0"/>
</table>
</file>

<file path=xl/tables/table59.xml><?xml version="1.0" encoding="utf-8"?>
<table xmlns="http://schemas.openxmlformats.org/spreadsheetml/2006/main" id="62" name="Tableau59" displayName="Tableau59" ref="AL2:AQ3" insertRow="1" totalsRowShown="0" headerRowDxfId="2233" tableBorderDxfId="2232">
  <autoFilter ref="AL2:AQ3">
    <filterColumn colId="0" hiddenButton="1"/>
    <filterColumn colId="1" hiddenButton="1"/>
    <filterColumn colId="2" hiddenButton="1"/>
  </autoFilter>
  <tableColumns count="6">
    <tableColumn id="1" name="Broche 1 " dataDxfId="2231"/>
    <tableColumn id="2" name="Broche 2" dataDxfId="2230"/>
    <tableColumn id="3" name="Broche 3" dataDxfId="2229"/>
    <tableColumn id="4" name="Broche 4" dataDxfId="2228"/>
    <tableColumn id="5" name="Broche 5" dataDxfId="2227"/>
    <tableColumn id="6" name="Broche 6" dataDxfId="2226"/>
  </tableColumns>
  <tableStyleInfo name="TableStyleLight8" showFirstColumn="0" showLastColumn="0" showRowStripes="1" showColumnStripes="0"/>
</table>
</file>

<file path=xl/tables/table60.xml><?xml version="1.0" encoding="utf-8"?>
<table xmlns="http://schemas.openxmlformats.org/spreadsheetml/2006/main" id="63" name="Tableau60" displayName="Tableau60" ref="AR2:AW3" insertRow="1" totalsRowShown="0" headerRowDxfId="2225" tableBorderDxfId="2224">
  <autoFilter ref="AR2:AW3">
    <filterColumn colId="0" hiddenButton="1"/>
    <filterColumn colId="1" hiddenButton="1"/>
    <filterColumn colId="2" hiddenButton="1"/>
  </autoFilter>
  <tableColumns count="6">
    <tableColumn id="1" name="Broche 1 " dataDxfId="2223"/>
    <tableColumn id="2" name="Broche 2" dataDxfId="2222"/>
    <tableColumn id="3" name="Broche 3" dataDxfId="2221"/>
    <tableColumn id="4" name="Broche 4" dataDxfId="2220"/>
    <tableColumn id="5" name="Broche 5" dataDxfId="2219"/>
    <tableColumn id="6" name="Broche 6" dataDxfId="2218"/>
  </tableColumns>
  <tableStyleInfo name="TableStyleLight8" showFirstColumn="0" showLastColumn="0" showRowStripes="1" showColumnStripes="0"/>
</table>
</file>

<file path=xl/tables/table61.xml><?xml version="1.0" encoding="utf-8"?>
<table xmlns="http://schemas.openxmlformats.org/spreadsheetml/2006/main" id="64" name="Tableau61" displayName="Tableau61" ref="AX2:BC3" insertRow="1" totalsRowShown="0" headerRowDxfId="2217" tableBorderDxfId="2216">
  <autoFilter ref="AX2:BC3">
    <filterColumn colId="0" hiddenButton="1"/>
    <filterColumn colId="1" hiddenButton="1"/>
    <filterColumn colId="2" hiddenButton="1"/>
  </autoFilter>
  <tableColumns count="6">
    <tableColumn id="1" name="Broche 1 " dataDxfId="2215"/>
    <tableColumn id="2" name="Broche 2" dataDxfId="2214"/>
    <tableColumn id="3" name="Broche 3" dataDxfId="2213"/>
    <tableColumn id="4" name="Broche 4" dataDxfId="2212"/>
    <tableColumn id="5" name="Broche 5" dataDxfId="2211"/>
    <tableColumn id="6" name="Broche 6" dataDxfId="2210"/>
  </tableColumns>
  <tableStyleInfo name="TableStyleLight8" showFirstColumn="0" showLastColumn="0" showRowStripes="1" showColumnStripes="0"/>
</table>
</file>

<file path=xl/tables/table62.xml><?xml version="1.0" encoding="utf-8"?>
<table xmlns="http://schemas.openxmlformats.org/spreadsheetml/2006/main" id="65" name="Tableau62" displayName="Tableau62" ref="BD2:BI3" insertRow="1" totalsRowShown="0" headerRowDxfId="2209" tableBorderDxfId="2208">
  <autoFilter ref="BD2:BI3">
    <filterColumn colId="0" hiddenButton="1"/>
    <filterColumn colId="1" hiddenButton="1"/>
    <filterColumn colId="2" hiddenButton="1"/>
  </autoFilter>
  <tableColumns count="6">
    <tableColumn id="1" name="Broche 1 " dataDxfId="2207"/>
    <tableColumn id="2" name="Broche 2" dataDxfId="2206"/>
    <tableColumn id="3" name="Broche 3" dataDxfId="2205"/>
    <tableColumn id="4" name="Broche 4" dataDxfId="2204"/>
    <tableColumn id="5" name="Broche 5" dataDxfId="2203"/>
    <tableColumn id="6" name="Broche 6" dataDxfId="2202"/>
  </tableColumns>
  <tableStyleInfo name="TableStyleLight8" showFirstColumn="0" showLastColumn="0" showRowStripes="1" showColumnStripes="0"/>
</table>
</file>

<file path=xl/tables/table63.xml><?xml version="1.0" encoding="utf-8"?>
<table xmlns="http://schemas.openxmlformats.org/spreadsheetml/2006/main" id="66" name="Tableau63" displayName="Tableau63" ref="BJ2:BO3" insertRow="1" totalsRowShown="0" headerRowDxfId="2201" tableBorderDxfId="2200">
  <autoFilter ref="BJ2:BO3">
    <filterColumn colId="0" hiddenButton="1"/>
    <filterColumn colId="1" hiddenButton="1"/>
    <filterColumn colId="2" hiddenButton="1"/>
  </autoFilter>
  <tableColumns count="6">
    <tableColumn id="1" name="Broche 1 " dataDxfId="2199"/>
    <tableColumn id="2" name="Broche 2" dataDxfId="2198"/>
    <tableColumn id="3" name="Broche 3" dataDxfId="2197"/>
    <tableColumn id="4" name="Broche 4" dataDxfId="2196"/>
    <tableColumn id="5" name="Broche 5" dataDxfId="2195"/>
    <tableColumn id="6" name="Broche 6" dataDxfId="2194"/>
  </tableColumns>
  <tableStyleInfo name="TableStyleLight8" showFirstColumn="0" showLastColumn="0" showRowStripes="1" showColumnStripes="0"/>
</table>
</file>

<file path=xl/tables/table64.xml><?xml version="1.0" encoding="utf-8"?>
<table xmlns="http://schemas.openxmlformats.org/spreadsheetml/2006/main" id="67" name="Tableau64" displayName="Tableau64" ref="BP2:BU3" insertRow="1" totalsRowShown="0" headerRowDxfId="2193" tableBorderDxfId="2192">
  <autoFilter ref="BP2:BU3">
    <filterColumn colId="0" hiddenButton="1"/>
    <filterColumn colId="1" hiddenButton="1"/>
    <filterColumn colId="2" hiddenButton="1"/>
  </autoFilter>
  <tableColumns count="6">
    <tableColumn id="1" name="Broche 1 " dataDxfId="2191"/>
    <tableColumn id="2" name="Broche 2" dataDxfId="2190"/>
    <tableColumn id="3" name="Broche 3" dataDxfId="2189"/>
    <tableColumn id="4" name="Broche 4" dataDxfId="2188"/>
    <tableColumn id="5" name="Broche 5" dataDxfId="2187"/>
    <tableColumn id="6" name="Broche 6" dataDxfId="2186"/>
  </tableColumns>
  <tableStyleInfo name="TableStyleLight8" showFirstColumn="0" showLastColumn="0" showRowStripes="1" showColumnStripes="0"/>
</table>
</file>

<file path=xl/tables/table65.xml><?xml version="1.0" encoding="utf-8"?>
<table xmlns="http://schemas.openxmlformats.org/spreadsheetml/2006/main" id="68" name="Tableau65" displayName="Tableau65" ref="BV2:CA3" insertRow="1" totalsRowShown="0" headerRowDxfId="2185" tableBorderDxfId="2184">
  <autoFilter ref="BV2:CA3">
    <filterColumn colId="0" hiddenButton="1"/>
    <filterColumn colId="1" hiddenButton="1"/>
    <filterColumn colId="2" hiddenButton="1"/>
  </autoFilter>
  <tableColumns count="6">
    <tableColumn id="1" name="Broche 1 " dataDxfId="2183"/>
    <tableColumn id="2" name="Broche 2" dataDxfId="2182"/>
    <tableColumn id="3" name="Broche 3" dataDxfId="2181"/>
    <tableColumn id="4" name="Broche 4" dataDxfId="2180"/>
    <tableColumn id="5" name="Broche 5" dataDxfId="2179"/>
    <tableColumn id="6" name="Broche 6" dataDxfId="2178"/>
  </tableColumns>
  <tableStyleInfo name="TableStyleLight8" showFirstColumn="0" showLastColumn="0" showRowStripes="1" showColumnStripes="0"/>
</table>
</file>

<file path=xl/tables/table66.xml><?xml version="1.0" encoding="utf-8"?>
<table xmlns="http://schemas.openxmlformats.org/spreadsheetml/2006/main" id="69" name="Tableau66" displayName="Tableau66" ref="CB2:CG3" insertRow="1" totalsRowShown="0" headerRowDxfId="2177" tableBorderDxfId="2176">
  <autoFilter ref="CB2:CG3">
    <filterColumn colId="0" hiddenButton="1"/>
    <filterColumn colId="1" hiddenButton="1"/>
    <filterColumn colId="2" hiddenButton="1"/>
  </autoFilter>
  <tableColumns count="6">
    <tableColumn id="1" name="Broche 1 " dataDxfId="2175"/>
    <tableColumn id="2" name="Broche 2" dataDxfId="2174"/>
    <tableColumn id="3" name="Broche 3" dataDxfId="2173"/>
    <tableColumn id="4" name="Broche 4" dataDxfId="2172"/>
    <tableColumn id="5" name="Broche 5" dataDxfId="2171"/>
    <tableColumn id="6" name="Broche 6" dataDxfId="2170"/>
  </tableColumns>
  <tableStyleInfo name="TableStyleLight8" showFirstColumn="0" showLastColumn="0" showRowStripes="1" showColumnStripes="0"/>
</table>
</file>

<file path=xl/tables/table67.xml><?xml version="1.0" encoding="utf-8"?>
<table xmlns="http://schemas.openxmlformats.org/spreadsheetml/2006/main" id="70" name="Tableau67" displayName="Tableau67" ref="CH2:CM3" insertRow="1" totalsRowShown="0" headerRowDxfId="2169" tableBorderDxfId="2168">
  <autoFilter ref="CH2:CM3">
    <filterColumn colId="0" hiddenButton="1"/>
    <filterColumn colId="1" hiddenButton="1"/>
    <filterColumn colId="2" hiddenButton="1"/>
  </autoFilter>
  <tableColumns count="6">
    <tableColumn id="1" name="Broche 1 " dataDxfId="2167"/>
    <tableColumn id="2" name="Broche 2" dataDxfId="2166"/>
    <tableColumn id="3" name="Broche 3" dataDxfId="2165"/>
    <tableColumn id="4" name="Broche 4" dataDxfId="2164"/>
    <tableColumn id="5" name="Broche 5" dataDxfId="2163"/>
    <tableColumn id="6" name="Broche 6" dataDxfId="2162"/>
  </tableColumns>
  <tableStyleInfo name="TableStyleLight8" showFirstColumn="0" showLastColumn="0" showRowStripes="1" showColumnStripes="0"/>
</table>
</file>

<file path=xl/tables/table68.xml><?xml version="1.0" encoding="utf-8"?>
<table xmlns="http://schemas.openxmlformats.org/spreadsheetml/2006/main" id="71" name="Tableau68" displayName="Tableau68" ref="CN2:CS3" insertRow="1" totalsRowShown="0" headerRowDxfId="2161" tableBorderDxfId="2160">
  <autoFilter ref="CN2:CS3">
    <filterColumn colId="0" hiddenButton="1"/>
    <filterColumn colId="1" hiddenButton="1"/>
    <filterColumn colId="2" hiddenButton="1"/>
  </autoFilter>
  <tableColumns count="6">
    <tableColumn id="1" name="Broche 1 " dataDxfId="2159"/>
    <tableColumn id="2" name="Broche 2" dataDxfId="2158"/>
    <tableColumn id="3" name="Broche 3" dataDxfId="2157"/>
    <tableColumn id="4" name="Broche 4" dataDxfId="2156"/>
    <tableColumn id="5" name="Broche 5" dataDxfId="2155"/>
    <tableColumn id="6" name="Broche 6" dataDxfId="2154"/>
  </tableColumns>
  <tableStyleInfo name="TableStyleLight8" showFirstColumn="0" showLastColumn="0" showRowStripes="1" showColumnStripes="0"/>
</table>
</file>

<file path=xl/tables/table69.xml><?xml version="1.0" encoding="utf-8"?>
<table xmlns="http://schemas.openxmlformats.org/spreadsheetml/2006/main" id="72" name="Tableau69" displayName="Tableau69" ref="CT2:CY3" insertRow="1" totalsRowShown="0" headerRowDxfId="2153" tableBorderDxfId="2152">
  <autoFilter ref="CT2:CY3">
    <filterColumn colId="0" hiddenButton="1"/>
    <filterColumn colId="1" hiddenButton="1"/>
    <filterColumn colId="2" hiddenButton="1"/>
  </autoFilter>
  <tableColumns count="6">
    <tableColumn id="1" name="Broche 1 " dataDxfId="2151"/>
    <tableColumn id="2" name="Broche 2" dataDxfId="2150"/>
    <tableColumn id="3" name="Broche 3" dataDxfId="2149"/>
    <tableColumn id="4" name="Broche 4" dataDxfId="2148"/>
    <tableColumn id="5" name="Broche 5" dataDxfId="2147"/>
    <tableColumn id="6" name="Broche 6" dataDxfId="2146"/>
  </tableColumns>
  <tableStyleInfo name="TableStyleLight8" showFirstColumn="0" showLastColumn="0" showRowStripes="1" showColumnStripes="0"/>
</table>
</file>

<file path=xl/tables/table70.xml><?xml version="1.0" encoding="utf-8"?>
<table xmlns="http://schemas.openxmlformats.org/spreadsheetml/2006/main" id="73" name="Tableau70" displayName="Tableau70" ref="CZ2:DE3" insertRow="1" totalsRowShown="0" headerRowDxfId="2145" tableBorderDxfId="2144">
  <autoFilter ref="CZ2:DE3">
    <filterColumn colId="0" hiddenButton="1"/>
    <filterColumn colId="1" hiddenButton="1"/>
    <filterColumn colId="2" hiddenButton="1"/>
  </autoFilter>
  <tableColumns count="6">
    <tableColumn id="1" name="Broche 1 " dataDxfId="2143"/>
    <tableColumn id="2" name="Broche 2" dataDxfId="2142"/>
    <tableColumn id="3" name="Broche 3" dataDxfId="2141"/>
    <tableColumn id="4" name="Broche 4" dataDxfId="2140"/>
    <tableColumn id="5" name="Broche 5" dataDxfId="2139"/>
    <tableColumn id="6" name="Broche 6" dataDxfId="2138"/>
  </tableColumns>
  <tableStyleInfo name="TableStyleLight8" showFirstColumn="0" showLastColumn="0" showRowStripes="1" showColumnStripes="0"/>
</table>
</file>

<file path=xl/tables/table71.xml><?xml version="1.0" encoding="utf-8"?>
<table xmlns="http://schemas.openxmlformats.org/spreadsheetml/2006/main" id="74" name="Tableau71" displayName="Tableau71" ref="DF2:DK3" insertRow="1" totalsRowShown="0" headerRowDxfId="2137" tableBorderDxfId="2136">
  <autoFilter ref="DF2:DK3">
    <filterColumn colId="0" hiddenButton="1"/>
    <filterColumn colId="1" hiddenButton="1"/>
    <filterColumn colId="2" hiddenButton="1"/>
  </autoFilter>
  <tableColumns count="6">
    <tableColumn id="1" name="Broche 1 " dataDxfId="2135"/>
    <tableColumn id="2" name="Broche 2" dataDxfId="2134"/>
    <tableColumn id="3" name="Broche 3" dataDxfId="2133"/>
    <tableColumn id="4" name="Broche 4" dataDxfId="2132"/>
    <tableColumn id="5" name="Broche 5" dataDxfId="2131"/>
    <tableColumn id="6" name="Broche 6" dataDxfId="2130"/>
  </tableColumns>
  <tableStyleInfo name="TableStyleLight8" showFirstColumn="0" showLastColumn="0" showRowStripes="1" showColumnStripes="0"/>
</table>
</file>

<file path=xl/tables/table72.xml><?xml version="1.0" encoding="utf-8"?>
<table xmlns="http://schemas.openxmlformats.org/spreadsheetml/2006/main" id="75" name="Tableau72" displayName="Tableau72" ref="DL2:DQ3" insertRow="1" totalsRowShown="0" headerRowDxfId="2129" tableBorderDxfId="2128">
  <autoFilter ref="DL2:DQ3">
    <filterColumn colId="0" hiddenButton="1"/>
    <filterColumn colId="1" hiddenButton="1"/>
    <filterColumn colId="2" hiddenButton="1"/>
  </autoFilter>
  <tableColumns count="6">
    <tableColumn id="1" name="Broche 1 " dataDxfId="2127"/>
    <tableColumn id="2" name="Broche 2" dataDxfId="2126"/>
    <tableColumn id="3" name="Broche 3" dataDxfId="2125"/>
    <tableColumn id="4" name="Broche 4" dataDxfId="2124"/>
    <tableColumn id="5" name="Broche 5" dataDxfId="2123"/>
    <tableColumn id="6" name="Broche 6" dataDxfId="2122"/>
  </tableColumns>
  <tableStyleInfo name="TableStyleLight8" showFirstColumn="0" showLastColumn="0" showRowStripes="1" showColumnStripes="0"/>
</table>
</file>

<file path=xl/tables/table73.xml><?xml version="1.0" encoding="utf-8"?>
<table xmlns="http://schemas.openxmlformats.org/spreadsheetml/2006/main" id="76" name="Tableau73" displayName="Tableau73" ref="DR2:DW3" insertRow="1" totalsRowShown="0" headerRowDxfId="2121" tableBorderDxfId="2120">
  <autoFilter ref="DR2:DW3">
    <filterColumn colId="0" hiddenButton="1"/>
    <filterColumn colId="1" hiddenButton="1"/>
    <filterColumn colId="2" hiddenButton="1"/>
  </autoFilter>
  <tableColumns count="6">
    <tableColumn id="1" name="Broche 1 " dataDxfId="2119"/>
    <tableColumn id="2" name="Broche 2" dataDxfId="2118"/>
    <tableColumn id="3" name="Broche 3" dataDxfId="2117"/>
    <tableColumn id="4" name="Broche 4" dataDxfId="2116"/>
    <tableColumn id="5" name="Broche 5" dataDxfId="2115"/>
    <tableColumn id="6" name="Broche 6" dataDxfId="2114"/>
  </tableColumns>
  <tableStyleInfo name="TableStyleLight8" showFirstColumn="0" showLastColumn="0" showRowStripes="1" showColumnStripes="0"/>
</table>
</file>

<file path=xl/tables/table74.xml><?xml version="1.0" encoding="utf-8"?>
<table xmlns="http://schemas.openxmlformats.org/spreadsheetml/2006/main" id="77" name="Tableau74" displayName="Tableau74" ref="DX2:EC3" insertRow="1" totalsRowShown="0" headerRowDxfId="2113" tableBorderDxfId="2112">
  <autoFilter ref="DX2:EC3">
    <filterColumn colId="0" hiddenButton="1"/>
    <filterColumn colId="1" hiddenButton="1"/>
    <filterColumn colId="2" hiddenButton="1"/>
  </autoFilter>
  <tableColumns count="6">
    <tableColumn id="1" name="Broche 1 " dataDxfId="2111"/>
    <tableColumn id="2" name="Broche 2" dataDxfId="2110"/>
    <tableColumn id="3" name="Broche 3" dataDxfId="2109"/>
    <tableColumn id="4" name="Broche 4" dataDxfId="2108"/>
    <tableColumn id="5" name="Broche 5" dataDxfId="2107"/>
    <tableColumn id="6" name="Broche 6" dataDxfId="2106"/>
  </tableColumns>
  <tableStyleInfo name="TableStyleLight8" showFirstColumn="0" showLastColumn="0" showRowStripes="1" showColumnStripes="0"/>
</table>
</file>

<file path=xl/tables/table75.xml><?xml version="1.0" encoding="utf-8"?>
<table xmlns="http://schemas.openxmlformats.org/spreadsheetml/2006/main" id="78" name="Tableau75" displayName="Tableau75" ref="ED2:EI3" insertRow="1" totalsRowShown="0" headerRowDxfId="2105" tableBorderDxfId="2104">
  <autoFilter ref="ED2:EI3">
    <filterColumn colId="0" hiddenButton="1"/>
    <filterColumn colId="1" hiddenButton="1"/>
    <filterColumn colId="2" hiddenButton="1"/>
  </autoFilter>
  <tableColumns count="6">
    <tableColumn id="1" name="Broche 1 " dataDxfId="2103"/>
    <tableColumn id="2" name="Broche 2" dataDxfId="2102"/>
    <tableColumn id="3" name="Broche 3" dataDxfId="2101"/>
    <tableColumn id="4" name="Broche 4" dataDxfId="2100"/>
    <tableColumn id="5" name="Broche 5" dataDxfId="2099"/>
    <tableColumn id="6" name="Broche 6" dataDxfId="2098"/>
  </tableColumns>
  <tableStyleInfo name="TableStyleLight8" showFirstColumn="0" showLastColumn="0" showRowStripes="1" showColumnStripes="0"/>
</table>
</file>

<file path=xl/tables/table76.xml><?xml version="1.0" encoding="utf-8"?>
<table xmlns="http://schemas.openxmlformats.org/spreadsheetml/2006/main" id="79" name="Tableau76" displayName="Tableau76" ref="EJ2:EO3" insertRow="1" totalsRowShown="0" headerRowDxfId="2097" tableBorderDxfId="2096">
  <autoFilter ref="EJ2:EO3">
    <filterColumn colId="0" hiddenButton="1"/>
    <filterColumn colId="1" hiddenButton="1"/>
    <filterColumn colId="2" hiddenButton="1"/>
  </autoFilter>
  <tableColumns count="6">
    <tableColumn id="1" name="Broche 1 " dataDxfId="2095"/>
    <tableColumn id="2" name="Broche 2" dataDxfId="2094"/>
    <tableColumn id="3" name="Broche 3" dataDxfId="2093"/>
    <tableColumn id="4" name="Broche 4" dataDxfId="2092"/>
    <tableColumn id="5" name="Broche 5" dataDxfId="2091"/>
    <tableColumn id="6" name="Broche 6" dataDxfId="2090"/>
  </tableColumns>
  <tableStyleInfo name="TableStyleLight8" showFirstColumn="0" showLastColumn="0" showRowStripes="1" showColumnStripes="0"/>
</table>
</file>

<file path=xl/tables/table77.xml><?xml version="1.0" encoding="utf-8"?>
<table xmlns="http://schemas.openxmlformats.org/spreadsheetml/2006/main" id="80" name="Tableau77" displayName="Tableau77" ref="EP2:EU3" insertRow="1" totalsRowShown="0" headerRowDxfId="2089" tableBorderDxfId="2088">
  <autoFilter ref="EP2:EU3">
    <filterColumn colId="0" hiddenButton="1"/>
    <filterColumn colId="1" hiddenButton="1"/>
    <filterColumn colId="2" hiddenButton="1"/>
  </autoFilter>
  <tableColumns count="6">
    <tableColumn id="1" name="Broche 1 " dataDxfId="2087"/>
    <tableColumn id="2" name="Broche 2" dataDxfId="2086"/>
    <tableColumn id="3" name="Broche 3" dataDxfId="2085"/>
    <tableColumn id="4" name="Broche 4" dataDxfId="2084"/>
    <tableColumn id="5" name="Broche 5" dataDxfId="2083"/>
    <tableColumn id="6" name="Broche 6" dataDxfId="2082"/>
  </tableColumns>
  <tableStyleInfo name="TableStyleLight8" showFirstColumn="0" showLastColumn="0" showRowStripes="1" showColumnStripes="0"/>
</table>
</file>

<file path=xl/tables/table78.xml><?xml version="1.0" encoding="utf-8"?>
<table xmlns="http://schemas.openxmlformats.org/spreadsheetml/2006/main" id="81" name="Tableau78" displayName="Tableau78" ref="EV2:FA3" insertRow="1" totalsRowShown="0" headerRowDxfId="2081" tableBorderDxfId="2080">
  <autoFilter ref="EV2:FA3">
    <filterColumn colId="0" hiddenButton="1"/>
    <filterColumn colId="1" hiddenButton="1"/>
    <filterColumn colId="2" hiddenButton="1"/>
  </autoFilter>
  <tableColumns count="6">
    <tableColumn id="1" name="Broche 1 " dataDxfId="2079"/>
    <tableColumn id="2" name="Broche 2" dataDxfId="2078"/>
    <tableColumn id="3" name="Broche 3" dataDxfId="2077"/>
    <tableColumn id="4" name="Broche 4" dataDxfId="2076"/>
    <tableColumn id="5" name="Broche 5" dataDxfId="2075"/>
    <tableColumn id="6" name="Broche 6" dataDxfId="2074"/>
  </tableColumns>
  <tableStyleInfo name="TableStyleLight8" showFirstColumn="0" showLastColumn="0" showRowStripes="1" showColumnStripes="0"/>
</table>
</file>

<file path=xl/tables/table79.xml><?xml version="1.0" encoding="utf-8"?>
<table xmlns="http://schemas.openxmlformats.org/spreadsheetml/2006/main" id="82" name="Tableau79" displayName="Tableau79" ref="B2:G3" insertRow="1" totalsRowShown="0" headerRowDxfId="2073" tableBorderDxfId="2072">
  <autoFilter ref="B2:G3">
    <filterColumn colId="0" hiddenButton="1"/>
    <filterColumn colId="1" hiddenButton="1"/>
    <filterColumn colId="2" hiddenButton="1"/>
  </autoFilter>
  <tableColumns count="6">
    <tableColumn id="1" name="Broche 1 " dataDxfId="2071"/>
    <tableColumn id="2" name="Broche 2" dataDxfId="2070"/>
    <tableColumn id="3" name="Broche 3" dataDxfId="2069"/>
    <tableColumn id="4" name="Broche 4" dataDxfId="2068"/>
    <tableColumn id="5" name="Broche 5" dataDxfId="2067"/>
    <tableColumn id="6" name="Broche 6" dataDxfId="2066"/>
  </tableColumns>
  <tableStyleInfo name="TableStyleLight8" showFirstColumn="0" showLastColumn="0" showRowStripes="1" showColumnStripes="0"/>
</table>
</file>

<file path=xl/tables/table80.xml><?xml version="1.0" encoding="utf-8"?>
<table xmlns="http://schemas.openxmlformats.org/spreadsheetml/2006/main" id="83" name="Tableau80" displayName="Tableau80" ref="H2:M3" insertRow="1" totalsRowShown="0" headerRowDxfId="2065" tableBorderDxfId="2064">
  <autoFilter ref="H2:M3">
    <filterColumn colId="0" hiddenButton="1"/>
    <filterColumn colId="1" hiddenButton="1"/>
    <filterColumn colId="2" hiddenButton="1"/>
  </autoFilter>
  <tableColumns count="6">
    <tableColumn id="1" name="Broche 1 " dataDxfId="2063"/>
    <tableColumn id="2" name="Broche 2" dataDxfId="2062"/>
    <tableColumn id="3" name="Broche 3" dataDxfId="2061"/>
    <tableColumn id="4" name="Broche 4" dataDxfId="2060"/>
    <tableColumn id="5" name="Broche 5" dataDxfId="2059"/>
    <tableColumn id="6" name="Broche 6" dataDxfId="2058"/>
  </tableColumns>
  <tableStyleInfo name="TableStyleLight8" showFirstColumn="0" showLastColumn="0" showRowStripes="1" showColumnStripes="0"/>
</table>
</file>

<file path=xl/tables/table81.xml><?xml version="1.0" encoding="utf-8"?>
<table xmlns="http://schemas.openxmlformats.org/spreadsheetml/2006/main" id="84" name="Tableau81" displayName="Tableau81" ref="N2:S3" insertRow="1" totalsRowShown="0" headerRowDxfId="2057" tableBorderDxfId="2056">
  <autoFilter ref="N2:S3">
    <filterColumn colId="0" hiddenButton="1"/>
    <filterColumn colId="1" hiddenButton="1"/>
    <filterColumn colId="2" hiddenButton="1"/>
  </autoFilter>
  <tableColumns count="6">
    <tableColumn id="1" name="Broche 1 " dataDxfId="2055"/>
    <tableColumn id="2" name="Broche 2" dataDxfId="2054"/>
    <tableColumn id="3" name="Broche 3" dataDxfId="2053"/>
    <tableColumn id="4" name="Broche 4" dataDxfId="2052"/>
    <tableColumn id="5" name="Broche 5" dataDxfId="2051"/>
    <tableColumn id="6" name="Broche 6" dataDxfId="2050"/>
  </tableColumns>
  <tableStyleInfo name="TableStyleLight8" showFirstColumn="0" showLastColumn="0" showRowStripes="1" showColumnStripes="0"/>
</table>
</file>

<file path=xl/tables/table82.xml><?xml version="1.0" encoding="utf-8"?>
<table xmlns="http://schemas.openxmlformats.org/spreadsheetml/2006/main" id="85" name="Tableau82" displayName="Tableau82" ref="T2:Y3" insertRow="1" totalsRowShown="0" headerRowDxfId="2049" tableBorderDxfId="2048">
  <autoFilter ref="T2:Y3">
    <filterColumn colId="0" hiddenButton="1"/>
    <filterColumn colId="1" hiddenButton="1"/>
    <filterColumn colId="2" hiddenButton="1"/>
  </autoFilter>
  <tableColumns count="6">
    <tableColumn id="1" name="Broche 1 " dataDxfId="2047"/>
    <tableColumn id="2" name="Broche 2" dataDxfId="2046"/>
    <tableColumn id="3" name="Broche 3" dataDxfId="2045"/>
    <tableColumn id="4" name="Broche 4" dataDxfId="2044"/>
    <tableColumn id="5" name="Broche 5" dataDxfId="2043"/>
    <tableColumn id="6" name="Broche 6" dataDxfId="2042"/>
  </tableColumns>
  <tableStyleInfo name="TableStyleLight8" showFirstColumn="0" showLastColumn="0" showRowStripes="1" showColumnStripes="0"/>
</table>
</file>

<file path=xl/tables/table83.xml><?xml version="1.0" encoding="utf-8"?>
<table xmlns="http://schemas.openxmlformats.org/spreadsheetml/2006/main" id="86" name="Tableau83" displayName="Tableau83" ref="Z2:AE3" insertRow="1" totalsRowShown="0" headerRowDxfId="2041" tableBorderDxfId="2040">
  <autoFilter ref="Z2:AE3">
    <filterColumn colId="0" hiddenButton="1"/>
    <filterColumn colId="1" hiddenButton="1"/>
    <filterColumn colId="2" hiddenButton="1"/>
  </autoFilter>
  <tableColumns count="6">
    <tableColumn id="1" name="Broche 1" dataDxfId="2039"/>
    <tableColumn id="2" name="Broche 2" dataDxfId="2038"/>
    <tableColumn id="3" name="Broche 3" dataDxfId="2037"/>
    <tableColumn id="4" name="Broche 4" dataDxfId="2036"/>
    <tableColumn id="5" name="Broche 5" dataDxfId="2035"/>
    <tableColumn id="6" name="Broche 6" dataDxfId="2034"/>
  </tableColumns>
  <tableStyleInfo name="TableStyleLight8" showFirstColumn="0" showLastColumn="0" showRowStripes="1" showColumnStripes="0"/>
</table>
</file>

<file path=xl/tables/table84.xml><?xml version="1.0" encoding="utf-8"?>
<table xmlns="http://schemas.openxmlformats.org/spreadsheetml/2006/main" id="87" name="Tableau84" displayName="Tableau84" ref="AF2:AK3" insertRow="1" totalsRowShown="0" headerRowDxfId="2033" tableBorderDxfId="2032">
  <autoFilter ref="AF2:AK3">
    <filterColumn colId="0" hiddenButton="1"/>
    <filterColumn colId="1" hiddenButton="1"/>
    <filterColumn colId="2" hiddenButton="1"/>
  </autoFilter>
  <tableColumns count="6">
    <tableColumn id="1" name="Broche 1 " dataDxfId="2031"/>
    <tableColumn id="2" name="Broche 2" dataDxfId="2030"/>
    <tableColumn id="3" name="Broche 3" dataDxfId="2029"/>
    <tableColumn id="4" name="Broche 4" dataDxfId="2028"/>
    <tableColumn id="5" name="Broche 5" dataDxfId="2027"/>
    <tableColumn id="6" name="Broche 6" dataDxfId="2026"/>
  </tableColumns>
  <tableStyleInfo name="TableStyleLight8" showFirstColumn="0" showLastColumn="0" showRowStripes="1" showColumnStripes="0"/>
</table>
</file>

<file path=xl/tables/table85.xml><?xml version="1.0" encoding="utf-8"?>
<table xmlns="http://schemas.openxmlformats.org/spreadsheetml/2006/main" id="88" name="Tableau85" displayName="Tableau85" ref="AL2:AQ3" insertRow="1" totalsRowShown="0" headerRowDxfId="2025" tableBorderDxfId="2024">
  <autoFilter ref="AL2:AQ3">
    <filterColumn colId="0" hiddenButton="1"/>
    <filterColumn colId="1" hiddenButton="1"/>
    <filterColumn colId="2" hiddenButton="1"/>
  </autoFilter>
  <tableColumns count="6">
    <tableColumn id="1" name="Broche 1 " dataDxfId="2023"/>
    <tableColumn id="2" name="Broche 2" dataDxfId="2022"/>
    <tableColumn id="3" name="Broche 3" dataDxfId="2021"/>
    <tableColumn id="4" name="Broche 4" dataDxfId="2020"/>
    <tableColumn id="5" name="Broche 5" dataDxfId="2019"/>
    <tableColumn id="6" name="Broche 6" dataDxfId="2018"/>
  </tableColumns>
  <tableStyleInfo name="TableStyleLight8" showFirstColumn="0" showLastColumn="0" showRowStripes="1" showColumnStripes="0"/>
</table>
</file>

<file path=xl/tables/table86.xml><?xml version="1.0" encoding="utf-8"?>
<table xmlns="http://schemas.openxmlformats.org/spreadsheetml/2006/main" id="89" name="Tableau86" displayName="Tableau86" ref="AR2:AW3" insertRow="1" totalsRowShown="0" headerRowDxfId="2017" tableBorderDxfId="2016">
  <autoFilter ref="AR2:AW3">
    <filterColumn colId="0" hiddenButton="1"/>
    <filterColumn colId="1" hiddenButton="1"/>
    <filterColumn colId="2" hiddenButton="1"/>
  </autoFilter>
  <tableColumns count="6">
    <tableColumn id="1" name="Broche 1 " dataDxfId="2015"/>
    <tableColumn id="2" name="Broche 2" dataDxfId="2014"/>
    <tableColumn id="3" name="Broche 3" dataDxfId="2013"/>
    <tableColumn id="4" name="Broche 4" dataDxfId="2012"/>
    <tableColumn id="5" name="Broche 5" dataDxfId="2011"/>
    <tableColumn id="6" name="Broche 6" dataDxfId="2010"/>
  </tableColumns>
  <tableStyleInfo name="TableStyleLight8" showFirstColumn="0" showLastColumn="0" showRowStripes="1" showColumnStripes="0"/>
</table>
</file>

<file path=xl/tables/table87.xml><?xml version="1.0" encoding="utf-8"?>
<table xmlns="http://schemas.openxmlformats.org/spreadsheetml/2006/main" id="90" name="Tableau87" displayName="Tableau87" ref="AX2:BC3" insertRow="1" totalsRowShown="0" headerRowDxfId="2009" tableBorderDxfId="2008">
  <autoFilter ref="AX2:BC3">
    <filterColumn colId="0" hiddenButton="1"/>
    <filterColumn colId="1" hiddenButton="1"/>
    <filterColumn colId="2" hiddenButton="1"/>
  </autoFilter>
  <tableColumns count="6">
    <tableColumn id="1" name="Broche 1 " dataDxfId="2007"/>
    <tableColumn id="2" name="Broche 2" dataDxfId="2006"/>
    <tableColumn id="3" name="Broche 3" dataDxfId="2005"/>
    <tableColumn id="4" name="Broche 4" dataDxfId="2004"/>
    <tableColumn id="5" name="Broche 5" dataDxfId="2003"/>
    <tableColumn id="6" name="Broche 6" dataDxfId="2002"/>
  </tableColumns>
  <tableStyleInfo name="TableStyleLight8" showFirstColumn="0" showLastColumn="0" showRowStripes="1" showColumnStripes="0"/>
</table>
</file>

<file path=xl/tables/table88.xml><?xml version="1.0" encoding="utf-8"?>
<table xmlns="http://schemas.openxmlformats.org/spreadsheetml/2006/main" id="91" name="Tableau88" displayName="Tableau88" ref="BD2:BI3" insertRow="1" totalsRowShown="0" headerRowDxfId="2001" tableBorderDxfId="2000">
  <autoFilter ref="BD2:BI3">
    <filterColumn colId="0" hiddenButton="1"/>
    <filterColumn colId="1" hiddenButton="1"/>
    <filterColumn colId="2" hiddenButton="1"/>
  </autoFilter>
  <tableColumns count="6">
    <tableColumn id="1" name="Broche 1 " dataDxfId="1999"/>
    <tableColumn id="2" name="Broche 2" dataDxfId="1998"/>
    <tableColumn id="3" name="Broche 3" dataDxfId="1997"/>
    <tableColumn id="4" name="Broche 4" dataDxfId="1996"/>
    <tableColumn id="5" name="Broche 5" dataDxfId="1995"/>
    <tableColumn id="6" name="Broche 6" dataDxfId="1994"/>
  </tableColumns>
  <tableStyleInfo name="TableStyleLight8" showFirstColumn="0" showLastColumn="0" showRowStripes="1" showColumnStripes="0"/>
</table>
</file>

<file path=xl/tables/table89.xml><?xml version="1.0" encoding="utf-8"?>
<table xmlns="http://schemas.openxmlformats.org/spreadsheetml/2006/main" id="92" name="Tableau89" displayName="Tableau89" ref="BJ2:BO3" insertRow="1" totalsRowShown="0" headerRowDxfId="1993" tableBorderDxfId="1992">
  <autoFilter ref="BJ2:BO3">
    <filterColumn colId="0" hiddenButton="1"/>
    <filterColumn colId="1" hiddenButton="1"/>
    <filterColumn colId="2" hiddenButton="1"/>
  </autoFilter>
  <tableColumns count="6">
    <tableColumn id="1" name="Broche 1 " dataDxfId="1991"/>
    <tableColumn id="2" name="Broche 2" dataDxfId="1990"/>
    <tableColumn id="3" name="Broche 3" dataDxfId="1989"/>
    <tableColumn id="4" name="Broche 4" dataDxfId="1988"/>
    <tableColumn id="5" name="Broche 5" dataDxfId="1987"/>
    <tableColumn id="6" name="Broche 6" dataDxfId="1986"/>
  </tableColumns>
  <tableStyleInfo name="TableStyleLight8" showFirstColumn="0" showLastColumn="0" showRowStripes="1" showColumnStripes="0"/>
</table>
</file>

<file path=xl/tables/table90.xml><?xml version="1.0" encoding="utf-8"?>
<table xmlns="http://schemas.openxmlformats.org/spreadsheetml/2006/main" id="93" name="Tableau90" displayName="Tableau90" ref="BP2:BU3" insertRow="1" totalsRowShown="0" headerRowDxfId="1985" tableBorderDxfId="1984">
  <autoFilter ref="BP2:BU3">
    <filterColumn colId="0" hiddenButton="1"/>
    <filterColumn colId="1" hiddenButton="1"/>
    <filterColumn colId="2" hiddenButton="1"/>
  </autoFilter>
  <tableColumns count="6">
    <tableColumn id="1" name="Broche 1 " dataDxfId="1983"/>
    <tableColumn id="2" name="Broche 2" dataDxfId="1982"/>
    <tableColumn id="3" name="Broche 3" dataDxfId="1981"/>
    <tableColumn id="4" name="Broche 4" dataDxfId="1980"/>
    <tableColumn id="5" name="Broche 5" dataDxfId="1979"/>
    <tableColumn id="6" name="Broche 6" dataDxfId="1978"/>
  </tableColumns>
  <tableStyleInfo name="TableStyleLight8" showFirstColumn="0" showLastColumn="0" showRowStripes="1" showColumnStripes="0"/>
</table>
</file>

<file path=xl/tables/table91.xml><?xml version="1.0" encoding="utf-8"?>
<table xmlns="http://schemas.openxmlformats.org/spreadsheetml/2006/main" id="94" name="Tableau91" displayName="Tableau91" ref="BV2:CA3" insertRow="1" totalsRowShown="0" headerRowDxfId="1977" tableBorderDxfId="1976">
  <autoFilter ref="BV2:CA3">
    <filterColumn colId="0" hiddenButton="1"/>
    <filterColumn colId="1" hiddenButton="1"/>
    <filterColumn colId="2" hiddenButton="1"/>
  </autoFilter>
  <tableColumns count="6">
    <tableColumn id="1" name="Broche 1 " dataDxfId="1975"/>
    <tableColumn id="2" name="Broche 2" dataDxfId="1974"/>
    <tableColumn id="3" name="Broche 3" dataDxfId="1973"/>
    <tableColumn id="4" name="Broche 4" dataDxfId="1972"/>
    <tableColumn id="5" name="Broche 5" dataDxfId="1971"/>
    <tableColumn id="6" name="Broche 6" dataDxfId="1970"/>
  </tableColumns>
  <tableStyleInfo name="TableStyleLight8" showFirstColumn="0" showLastColumn="0" showRowStripes="1" showColumnStripes="0"/>
</table>
</file>

<file path=xl/tables/table92.xml><?xml version="1.0" encoding="utf-8"?>
<table xmlns="http://schemas.openxmlformats.org/spreadsheetml/2006/main" id="95" name="Tableau92" displayName="Tableau92" ref="CB2:CG3" insertRow="1" totalsRowShown="0" headerRowDxfId="1969" tableBorderDxfId="1968">
  <autoFilter ref="CB2:CG3">
    <filterColumn colId="0" hiddenButton="1"/>
    <filterColumn colId="1" hiddenButton="1"/>
    <filterColumn colId="2" hiddenButton="1"/>
  </autoFilter>
  <tableColumns count="6">
    <tableColumn id="1" name="Broche 1 " dataDxfId="1967"/>
    <tableColumn id="2" name="Broche 2" dataDxfId="1966"/>
    <tableColumn id="3" name="Broche 3" dataDxfId="1965"/>
    <tableColumn id="4" name="Broche 4" dataDxfId="1964"/>
    <tableColumn id="5" name="Broche 5" dataDxfId="1963"/>
    <tableColumn id="6" name="Broche 6" dataDxfId="1962"/>
  </tableColumns>
  <tableStyleInfo name="TableStyleLight8" showFirstColumn="0" showLastColumn="0" showRowStripes="1" showColumnStripes="0"/>
</table>
</file>

<file path=xl/tables/table93.xml><?xml version="1.0" encoding="utf-8"?>
<table xmlns="http://schemas.openxmlformats.org/spreadsheetml/2006/main" id="96" name="Tableau93" displayName="Tableau93" ref="CH2:CM3" insertRow="1" totalsRowShown="0" headerRowDxfId="1961" tableBorderDxfId="1960">
  <autoFilter ref="CH2:CM3">
    <filterColumn colId="0" hiddenButton="1"/>
    <filterColumn colId="1" hiddenButton="1"/>
    <filterColumn colId="2" hiddenButton="1"/>
  </autoFilter>
  <tableColumns count="6">
    <tableColumn id="1" name="Broche 1 " dataDxfId="1959"/>
    <tableColumn id="2" name="Broche 2" dataDxfId="1958"/>
    <tableColumn id="3" name="Broche 3" dataDxfId="1957"/>
    <tableColumn id="4" name="Broche 4" dataDxfId="1956"/>
    <tableColumn id="5" name="Broche 5" dataDxfId="1955"/>
    <tableColumn id="6" name="Broche 6" dataDxfId="1954"/>
  </tableColumns>
  <tableStyleInfo name="TableStyleLight8" showFirstColumn="0" showLastColumn="0" showRowStripes="1" showColumnStripes="0"/>
</table>
</file>

<file path=xl/tables/table94.xml><?xml version="1.0" encoding="utf-8"?>
<table xmlns="http://schemas.openxmlformats.org/spreadsheetml/2006/main" id="97" name="Tableau94" displayName="Tableau94" ref="CN2:CS3" insertRow="1" totalsRowShown="0" headerRowDxfId="1953" tableBorderDxfId="1952">
  <autoFilter ref="CN2:CS3">
    <filterColumn colId="0" hiddenButton="1"/>
    <filterColumn colId="1" hiddenButton="1"/>
    <filterColumn colId="2" hiddenButton="1"/>
  </autoFilter>
  <tableColumns count="6">
    <tableColumn id="1" name="Broche 1 " dataDxfId="1951"/>
    <tableColumn id="2" name="Broche 2" dataDxfId="1950"/>
    <tableColumn id="3" name="Broche 3" dataDxfId="1949"/>
    <tableColumn id="4" name="Broche 4" dataDxfId="1948"/>
    <tableColumn id="5" name="Broche 5" dataDxfId="1947"/>
    <tableColumn id="6" name="Broche 6" dataDxfId="1946"/>
  </tableColumns>
  <tableStyleInfo name="TableStyleLight8" showFirstColumn="0" showLastColumn="0" showRowStripes="1" showColumnStripes="0"/>
</table>
</file>

<file path=xl/tables/table95.xml><?xml version="1.0" encoding="utf-8"?>
<table xmlns="http://schemas.openxmlformats.org/spreadsheetml/2006/main" id="98" name="Tableau95" displayName="Tableau95" ref="CT2:CY3" insertRow="1" totalsRowShown="0" headerRowDxfId="1945" tableBorderDxfId="1944">
  <autoFilter ref="CT2:CY3">
    <filterColumn colId="0" hiddenButton="1"/>
    <filterColumn colId="1" hiddenButton="1"/>
    <filterColumn colId="2" hiddenButton="1"/>
  </autoFilter>
  <tableColumns count="6">
    <tableColumn id="1" name="Broche 1 " dataDxfId="1943"/>
    <tableColumn id="2" name="Broche 2" dataDxfId="1942"/>
    <tableColumn id="3" name="Broche 3" dataDxfId="1941"/>
    <tableColumn id="4" name="Broche 4" dataDxfId="1940"/>
    <tableColumn id="5" name="Broche 5" dataDxfId="1939"/>
    <tableColumn id="6" name="Broche 6" dataDxfId="1938"/>
  </tableColumns>
  <tableStyleInfo name="TableStyleLight8" showFirstColumn="0" showLastColumn="0" showRowStripes="1" showColumnStripes="0"/>
</table>
</file>

<file path=xl/tables/table96.xml><?xml version="1.0" encoding="utf-8"?>
<table xmlns="http://schemas.openxmlformats.org/spreadsheetml/2006/main" id="99" name="Tableau96" displayName="Tableau96" ref="CZ2:DE3" insertRow="1" totalsRowShown="0" headerRowDxfId="1937" tableBorderDxfId="1936">
  <autoFilter ref="CZ2:DE3">
    <filterColumn colId="0" hiddenButton="1"/>
    <filterColumn colId="1" hiddenButton="1"/>
    <filterColumn colId="2" hiddenButton="1"/>
  </autoFilter>
  <tableColumns count="6">
    <tableColumn id="1" name="Broche 1 " dataDxfId="1935"/>
    <tableColumn id="2" name="Broche 2" dataDxfId="1934"/>
    <tableColumn id="3" name="Broche 3" dataDxfId="1933"/>
    <tableColumn id="4" name="Broche 4" dataDxfId="1932"/>
    <tableColumn id="5" name="Broche 5" dataDxfId="1931"/>
    <tableColumn id="6" name="Broche 6" dataDxfId="1930"/>
  </tableColumns>
  <tableStyleInfo name="TableStyleLight8" showFirstColumn="0" showLastColumn="0" showRowStripes="1" showColumnStripes="0"/>
</table>
</file>

<file path=xl/tables/table97.xml><?xml version="1.0" encoding="utf-8"?>
<table xmlns="http://schemas.openxmlformats.org/spreadsheetml/2006/main" id="100" name="Tableau97" displayName="Tableau97" ref="DF2:DK3" insertRow="1" totalsRowShown="0" headerRowDxfId="1929" tableBorderDxfId="1928">
  <autoFilter ref="DF2:DK3">
    <filterColumn colId="0" hiddenButton="1"/>
    <filterColumn colId="1" hiddenButton="1"/>
    <filterColumn colId="2" hiddenButton="1"/>
  </autoFilter>
  <tableColumns count="6">
    <tableColumn id="1" name="Broche 1 " dataDxfId="1927"/>
    <tableColumn id="2" name="Broche 2" dataDxfId="1926"/>
    <tableColumn id="3" name="Broche 3" dataDxfId="1925"/>
    <tableColumn id="4" name="Broche 4" dataDxfId="1924"/>
    <tableColumn id="5" name="Broche 5" dataDxfId="1923"/>
    <tableColumn id="6" name="Broche 6" dataDxfId="1922"/>
  </tableColumns>
  <tableStyleInfo name="TableStyleLight8" showFirstColumn="0" showLastColumn="0" showRowStripes="1" showColumnStripes="0"/>
</table>
</file>

<file path=xl/tables/table98.xml><?xml version="1.0" encoding="utf-8"?>
<table xmlns="http://schemas.openxmlformats.org/spreadsheetml/2006/main" id="101" name="Tableau98" displayName="Tableau98" ref="DL2:DQ3" insertRow="1" totalsRowShown="0" headerRowDxfId="1921" tableBorderDxfId="1920">
  <autoFilter ref="DL2:DQ3">
    <filterColumn colId="0" hiddenButton="1"/>
    <filterColumn colId="1" hiddenButton="1"/>
    <filterColumn colId="2" hiddenButton="1"/>
  </autoFilter>
  <tableColumns count="6">
    <tableColumn id="1" name="Broche 1 " dataDxfId="1919"/>
    <tableColumn id="2" name="Broche 2" dataDxfId="1918"/>
    <tableColumn id="3" name="Broche 3" dataDxfId="1917"/>
    <tableColumn id="4" name="Broche 4" dataDxfId="1916"/>
    <tableColumn id="5" name="Broche 5" dataDxfId="1915"/>
    <tableColumn id="6" name="Broche 6" dataDxfId="1914"/>
  </tableColumns>
  <tableStyleInfo name="TableStyleLight8" showFirstColumn="0" showLastColumn="0" showRowStripes="1" showColumnStripes="0"/>
</table>
</file>

<file path=xl/tables/table99.xml><?xml version="1.0" encoding="utf-8"?>
<table xmlns="http://schemas.openxmlformats.org/spreadsheetml/2006/main" id="102" name="Tableau99" displayName="Tableau99" ref="DR2:DW3" insertRow="1" totalsRowShown="0" headerRowDxfId="1913" tableBorderDxfId="1912">
  <autoFilter ref="DR2:DW3">
    <filterColumn colId="0" hiddenButton="1"/>
    <filterColumn colId="1" hiddenButton="1"/>
    <filterColumn colId="2" hiddenButton="1"/>
  </autoFilter>
  <tableColumns count="6">
    <tableColumn id="1" name="Broche 1 " dataDxfId="1911"/>
    <tableColumn id="2" name="Broche 2" dataDxfId="1910"/>
    <tableColumn id="3" name="Broche 3" dataDxfId="1909"/>
    <tableColumn id="4" name="Broche 4" dataDxfId="1908"/>
    <tableColumn id="5" name="Broche 5" dataDxfId="1907"/>
    <tableColumn id="6" name="Broche 6" dataDxfId="1906"/>
  </tableColumns>
  <tableStyleInfo name="TableStyleLight8" showFirstColumn="0" showLastColumn="0" showRowStripes="1" showColumnStripes="0"/>
</table>
</file>

<file path=xl/tables/table100.xml><?xml version="1.0" encoding="utf-8"?>
<table xmlns="http://schemas.openxmlformats.org/spreadsheetml/2006/main" id="103" name="Tableau100" displayName="Tableau100" ref="DX2:EC3" insertRow="1" totalsRowShown="0" headerRowDxfId="1905" tableBorderDxfId="1904">
  <autoFilter ref="DX2:EC3">
    <filterColumn colId="0" hiddenButton="1"/>
    <filterColumn colId="1" hiddenButton="1"/>
    <filterColumn colId="2" hiddenButton="1"/>
  </autoFilter>
  <tableColumns count="6">
    <tableColumn id="1" name="Broche 1 " dataDxfId="1903"/>
    <tableColumn id="2" name="Broche 2" dataDxfId="1902"/>
    <tableColumn id="3" name="Broche 3" dataDxfId="1901"/>
    <tableColumn id="4" name="Broche 4" dataDxfId="1900"/>
    <tableColumn id="5" name="Broche 5" dataDxfId="1899"/>
    <tableColumn id="6" name="Broche 6" dataDxfId="1898"/>
  </tableColumns>
  <tableStyleInfo name="TableStyleLight8" showFirstColumn="0" showLastColumn="0" showRowStripes="1" showColumnStripes="0"/>
</table>
</file>

<file path=xl/tables/table101.xml><?xml version="1.0" encoding="utf-8"?>
<table xmlns="http://schemas.openxmlformats.org/spreadsheetml/2006/main" id="104" name="Tableau101" displayName="Tableau101" ref="ED2:EI3" insertRow="1" totalsRowShown="0" headerRowDxfId="1897" tableBorderDxfId="1896">
  <autoFilter ref="ED2:EI3">
    <filterColumn colId="0" hiddenButton="1"/>
    <filterColumn colId="1" hiddenButton="1"/>
    <filterColumn colId="2" hiddenButton="1"/>
  </autoFilter>
  <tableColumns count="6">
    <tableColumn id="1" name="Broche 1 " dataDxfId="1895"/>
    <tableColumn id="2" name="Broche 2" dataDxfId="1894"/>
    <tableColumn id="3" name="Broche 3" dataDxfId="1893"/>
    <tableColumn id="4" name="Broche 4" dataDxfId="1892"/>
    <tableColumn id="5" name="Broche 5" dataDxfId="1891"/>
    <tableColumn id="6" name="Broche 6" dataDxfId="1890"/>
  </tableColumns>
  <tableStyleInfo name="TableStyleLight8" showFirstColumn="0" showLastColumn="0" showRowStripes="1" showColumnStripes="0"/>
</table>
</file>

<file path=xl/tables/table102.xml><?xml version="1.0" encoding="utf-8"?>
<table xmlns="http://schemas.openxmlformats.org/spreadsheetml/2006/main" id="105" name="Tableau102" displayName="Tableau102" ref="EJ2:EO3" insertRow="1" totalsRowShown="0" headerRowDxfId="1889" tableBorderDxfId="1888">
  <autoFilter ref="EJ2:EO3">
    <filterColumn colId="0" hiddenButton="1"/>
    <filterColumn colId="1" hiddenButton="1"/>
    <filterColumn colId="2" hiddenButton="1"/>
  </autoFilter>
  <tableColumns count="6">
    <tableColumn id="1" name="Broche 1 " dataDxfId="1887"/>
    <tableColumn id="2" name="Broche 2" dataDxfId="1886"/>
    <tableColumn id="3" name="Broche 3" dataDxfId="1885"/>
    <tableColumn id="4" name="Broche 4" dataDxfId="1884"/>
    <tableColumn id="5" name="Broche 5" dataDxfId="1883"/>
    <tableColumn id="6" name="Broche 6" dataDxfId="1882"/>
  </tableColumns>
  <tableStyleInfo name="TableStyleLight8" showFirstColumn="0" showLastColumn="0" showRowStripes="1" showColumnStripes="0"/>
</table>
</file>

<file path=xl/tables/table103.xml><?xml version="1.0" encoding="utf-8"?>
<table xmlns="http://schemas.openxmlformats.org/spreadsheetml/2006/main" id="106" name="Tableau103" displayName="Tableau103" ref="EP2:EU3" insertRow="1" totalsRowShown="0" headerRowDxfId="1881" tableBorderDxfId="1880">
  <autoFilter ref="EP2:EU3">
    <filterColumn colId="0" hiddenButton="1"/>
    <filterColumn colId="1" hiddenButton="1"/>
    <filterColumn colId="2" hiddenButton="1"/>
  </autoFilter>
  <tableColumns count="6">
    <tableColumn id="1" name="Broche 1 " dataDxfId="1879"/>
    <tableColumn id="2" name="Broche 2" dataDxfId="1878"/>
    <tableColumn id="3" name="Broche 3" dataDxfId="1877"/>
    <tableColumn id="4" name="Broche 4" dataDxfId="1876"/>
    <tableColumn id="5" name="Broche 5" dataDxfId="1875"/>
    <tableColumn id="6" name="Broche 6" dataDxfId="1874"/>
  </tableColumns>
  <tableStyleInfo name="TableStyleLight8" showFirstColumn="0" showLastColumn="0" showRowStripes="1" showColumnStripes="0"/>
</table>
</file>

<file path=xl/tables/table104.xml><?xml version="1.0" encoding="utf-8"?>
<table xmlns="http://schemas.openxmlformats.org/spreadsheetml/2006/main" id="107" name="Tableau104" displayName="Tableau104" ref="EV2:FA3" insertRow="1" totalsRowShown="0" headerRowDxfId="1873" tableBorderDxfId="1872">
  <autoFilter ref="EV2:FA3">
    <filterColumn colId="0" hiddenButton="1"/>
    <filterColumn colId="1" hiddenButton="1"/>
    <filterColumn colId="2" hiddenButton="1"/>
  </autoFilter>
  <tableColumns count="6">
    <tableColumn id="1" name="Broche 1 " dataDxfId="1871"/>
    <tableColumn id="2" name="Broche 2" dataDxfId="1870"/>
    <tableColumn id="3" name="Broche 3" dataDxfId="1869"/>
    <tableColumn id="4" name="Broche 4" dataDxfId="1868"/>
    <tableColumn id="5" name="Broche 5" dataDxfId="1867"/>
    <tableColumn id="6" name="Broche 6" dataDxfId="1866"/>
  </tableColumns>
  <tableStyleInfo name="TableStyleLight8" showFirstColumn="0" showLastColumn="0" showRowStripes="1" showColumnStripes="0"/>
</table>
</file>

<file path=xl/tables/table105.xml><?xml version="1.0" encoding="utf-8"?>
<table xmlns="http://schemas.openxmlformats.org/spreadsheetml/2006/main" id="196" name="Tableau175177183197" displayName="Tableau175177183197" ref="A2:C10" totalsRowCount="1">
  <autoFilter ref="A2:C9"/>
  <tableColumns count="3">
    <tableColumn id="1" name="Colonne1" totalsRowLabel="Total" dataDxfId="847" totalsRowDxfId="846"/>
    <tableColumn id="2" name="Colonne2" dataDxfId="845" totalsRowDxfId="844"/>
    <tableColumn id="3" name="Colonne3" totalsRowFunction="sum">
      <calculatedColumnFormula>Tableau175177183197[Colonne1]*Tableau175177183197[Colonne2]</calculatedColumnFormula>
    </tableColumn>
  </tableColumns>
  <tableStyleInfo name="TableStyleLight10" showFirstColumn="0" showLastColumn="0" showRowStripes="1" showColumnStripes="0"/>
</table>
</file>

<file path=xl/tables/table106.xml><?xml version="1.0" encoding="utf-8"?>
<table xmlns="http://schemas.openxmlformats.org/spreadsheetml/2006/main" id="131" name="Tableau175177183197132" displayName="Tableau175177183197132" ref="E2:G6" totalsRowCount="1">
  <autoFilter ref="E2:G5"/>
  <tableColumns count="3">
    <tableColumn id="1" name="Colonne1" totalsRowLabel="Total" dataDxfId="843" totalsRowDxfId="842"/>
    <tableColumn id="2" name="Colonne2" dataDxfId="841" totalsRowDxfId="840"/>
    <tableColumn id="3" name="Colonne3" totalsRowFunction="sum">
      <calculatedColumnFormula>Tableau175177183197132[Colonne1]*Tableau175177183197132[Colonne2]</calculatedColumnFormula>
    </tableColumn>
  </tableColumns>
  <tableStyleInfo name="TableStyleLight10" showFirstColumn="0" showLastColumn="0" showRowStripes="1" showColumnStripes="0"/>
</table>
</file>

<file path=xl/tables/table107.xml><?xml version="1.0" encoding="utf-8"?>
<table xmlns="http://schemas.openxmlformats.org/spreadsheetml/2006/main" id="132" name="Tableau175177183197133" displayName="Tableau175177183197133" ref="I2:K9" totalsRowCount="1">
  <autoFilter ref="I2:K8"/>
  <tableColumns count="3">
    <tableColumn id="1" name="Colonne1" totalsRowLabel="Total" dataDxfId="839" totalsRowDxfId="838"/>
    <tableColumn id="2" name="Colonne2" dataDxfId="837" totalsRowDxfId="836"/>
    <tableColumn id="3" name="Colonne3" totalsRowFunction="sum">
      <calculatedColumnFormula>Tableau175177183197133[Colonne1]*Tableau175177183197133[Colonne2]</calculatedColumnFormula>
    </tableColumn>
  </tableColumns>
  <tableStyleInfo name="TableStyleLight10" showFirstColumn="0" showLastColumn="0" showRowStripes="1" showColumnStripes="0"/>
</table>
</file>

<file path=xl/tables/table108.xml><?xml version="1.0" encoding="utf-8"?>
<table xmlns="http://schemas.openxmlformats.org/spreadsheetml/2006/main" id="133" name="Tableau175177183197134" displayName="Tableau175177183197134" ref="M2:O7" totalsRowCount="1">
  <autoFilter ref="M2:O6"/>
  <tableColumns count="3">
    <tableColumn id="1" name="Colonne1" totalsRowLabel="Total" dataDxfId="835" totalsRowDxfId="834"/>
    <tableColumn id="2" name="Colonne2" dataDxfId="833" totalsRowDxfId="832"/>
    <tableColumn id="3" name="Colonne3" totalsRowFunction="sum">
      <calculatedColumnFormula>Tableau175177183197134[Colonne1]*Tableau175177183197134[Colonne2]</calculatedColumnFormula>
    </tableColumn>
  </tableColumns>
  <tableStyleInfo name="TableStyleLight10" showFirstColumn="0" showLastColumn="0" showRowStripes="1" showColumnStripes="0"/>
</table>
</file>

<file path=xl/tables/table109.xml><?xml version="1.0" encoding="utf-8"?>
<table xmlns="http://schemas.openxmlformats.org/spreadsheetml/2006/main" id="134" name="Tableau175177183197135" displayName="Tableau175177183197135" ref="Q2:S6" totalsRowCount="1">
  <autoFilter ref="Q2:S5"/>
  <tableColumns count="3">
    <tableColumn id="1" name="Colonne1" totalsRowLabel="Total" dataDxfId="831" totalsRowDxfId="830"/>
    <tableColumn id="2" name="Colonne2" dataDxfId="829" totalsRowDxfId="828"/>
    <tableColumn id="3" name="Colonne3" totalsRowFunction="sum">
      <calculatedColumnFormula>Tableau175177183197135[Colonne1]*Tableau175177183197135[Colonne2]</calculatedColumnFormula>
    </tableColumn>
  </tableColumns>
  <tableStyleInfo name="TableStyleLight10" showFirstColumn="0" showLastColumn="0" showRowStripes="1" showColumnStripes="0"/>
</table>
</file>

<file path=xl/tables/table110.xml><?xml version="1.0" encoding="utf-8"?>
<table xmlns="http://schemas.openxmlformats.org/spreadsheetml/2006/main" id="135" name="Tableau175177183197136" displayName="Tableau175177183197136" ref="U2:W6" totalsRowCount="1">
  <autoFilter ref="U2:W5"/>
  <tableColumns count="3">
    <tableColumn id="1" name="Colonne1" totalsRowLabel="Total" dataDxfId="827" totalsRowDxfId="826"/>
    <tableColumn id="2" name="Colonne2" dataDxfId="825" totalsRowDxfId="824"/>
    <tableColumn id="3" name="Colonne3" totalsRowFunction="sum">
      <calculatedColumnFormula>Tableau175177183197136[Colonne1]*Tableau175177183197136[Colonne2]</calculatedColumnFormula>
    </tableColumn>
  </tableColumns>
  <tableStyleInfo name="TableStyleLight10" showFirstColumn="0" showLastColumn="0" showRowStripes="1" showColumnStripes="0"/>
</table>
</file>

<file path=xl/tables/table111.xml><?xml version="1.0" encoding="utf-8"?>
<table xmlns="http://schemas.openxmlformats.org/spreadsheetml/2006/main" id="136" name="Tableau175177183197137" displayName="Tableau175177183197137" ref="Y2:AA7" totalsRowCount="1">
  <autoFilter ref="Y2:AA6"/>
  <tableColumns count="3">
    <tableColumn id="1" name="Colonne1" totalsRowLabel="Total" dataDxfId="823" totalsRowDxfId="822"/>
    <tableColumn id="2" name="Colonne2" dataDxfId="821" totalsRowDxfId="820"/>
    <tableColumn id="3" name="Colonne3" totalsRowFunction="sum">
      <calculatedColumnFormula>Tableau175177183197137[Colonne1]*Tableau175177183197137[Colonne2]</calculatedColumnFormula>
    </tableColumn>
  </tableColumns>
  <tableStyleInfo name="TableStyleLight10" showFirstColumn="0" showLastColumn="0" showRowStripes="1" showColumnStripes="0"/>
</table>
</file>

<file path=xl/tables/table112.xml><?xml version="1.0" encoding="utf-8"?>
<table xmlns="http://schemas.openxmlformats.org/spreadsheetml/2006/main" id="137" name="Tableau175177183197137138" displayName="Tableau175177183197137138" ref="AC2:AE7" totalsRowCount="1">
  <autoFilter ref="AC2:AE6"/>
  <tableColumns count="3">
    <tableColumn id="1" name="Colonne1" totalsRowLabel="Total" dataDxfId="819" totalsRowDxfId="818"/>
    <tableColumn id="2" name="Colonne2" dataDxfId="817" totalsRowDxfId="816"/>
    <tableColumn id="3" name="Colonne3" totalsRowFunction="sum">
      <calculatedColumnFormula>Tableau175177183197137138[Colonne1]*Tableau175177183197137138[Colonne2]</calculatedColumnFormula>
    </tableColumn>
  </tableColumns>
  <tableStyleInfo name="TableStyleLight10" showFirstColumn="0" showLastColumn="0" showRowStripes="1" showColumnStripes="0"/>
</table>
</file>

<file path=xl/tables/table113.xml><?xml version="1.0" encoding="utf-8"?>
<table xmlns="http://schemas.openxmlformats.org/spreadsheetml/2006/main" id="138" name="Tableau175177183197137139" displayName="Tableau175177183197137139" ref="AG2:AI13" totalsRowCount="1">
  <autoFilter ref="AG2:AI12"/>
  <tableColumns count="3">
    <tableColumn id="1" name="Colonne1" totalsRowLabel="Total" dataDxfId="815" totalsRowDxfId="814"/>
    <tableColumn id="2" name="Colonne2" dataDxfId="813" totalsRowDxfId="812"/>
    <tableColumn id="3" name="Colonne3" totalsRowFunction="sum">
      <calculatedColumnFormula>Tableau175177183197137139[Colonne1]*Tableau175177183197137139[Colonne2]</calculatedColumnFormula>
    </tableColumn>
  </tableColumns>
  <tableStyleInfo name="TableStyleLight10" showFirstColumn="0" showLastColumn="0" showRowStripes="1" showColumnStripes="0"/>
</table>
</file>

<file path=xl/tables/table114.xml><?xml version="1.0" encoding="utf-8"?>
<table xmlns="http://schemas.openxmlformats.org/spreadsheetml/2006/main" id="139" name="Tableau175177183197137140" displayName="Tableau175177183197137140" ref="AK2:AM14" totalsRowCount="1">
  <autoFilter ref="AK2:AM13"/>
  <tableColumns count="3">
    <tableColumn id="1" name="Colonne1" totalsRowLabel="Total" dataDxfId="811" totalsRowDxfId="810"/>
    <tableColumn id="2" name="Colonne2" dataDxfId="809" totalsRowDxfId="808"/>
    <tableColumn id="3" name="Colonne3" totalsRowFunction="sum">
      <calculatedColumnFormula>Tableau175177183197137140[Colonne1]*Tableau175177183197137140[Colonne2]</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33.xml"/><Relationship Id="rId13" Type="http://schemas.openxmlformats.org/officeDocument/2006/relationships/table" Target="../tables/table38.xml"/><Relationship Id="rId18" Type="http://schemas.openxmlformats.org/officeDocument/2006/relationships/table" Target="../tables/table43.xml"/><Relationship Id="rId26" Type="http://schemas.openxmlformats.org/officeDocument/2006/relationships/table" Target="../tables/table51.xml"/><Relationship Id="rId3" Type="http://schemas.openxmlformats.org/officeDocument/2006/relationships/table" Target="../tables/table28.xml"/><Relationship Id="rId21" Type="http://schemas.openxmlformats.org/officeDocument/2006/relationships/table" Target="../tables/table46.xml"/><Relationship Id="rId7" Type="http://schemas.openxmlformats.org/officeDocument/2006/relationships/table" Target="../tables/table32.xml"/><Relationship Id="rId12" Type="http://schemas.openxmlformats.org/officeDocument/2006/relationships/table" Target="../tables/table37.xml"/><Relationship Id="rId17" Type="http://schemas.openxmlformats.org/officeDocument/2006/relationships/table" Target="../tables/table42.xml"/><Relationship Id="rId25" Type="http://schemas.openxmlformats.org/officeDocument/2006/relationships/table" Target="../tables/table50.xml"/><Relationship Id="rId2" Type="http://schemas.openxmlformats.org/officeDocument/2006/relationships/table" Target="../tables/table27.xml"/><Relationship Id="rId16" Type="http://schemas.openxmlformats.org/officeDocument/2006/relationships/table" Target="../tables/table41.xml"/><Relationship Id="rId20" Type="http://schemas.openxmlformats.org/officeDocument/2006/relationships/table" Target="../tables/table45.xml"/><Relationship Id="rId1" Type="http://schemas.openxmlformats.org/officeDocument/2006/relationships/printerSettings" Target="../printerSettings/printerSettings2.bin"/><Relationship Id="rId6" Type="http://schemas.openxmlformats.org/officeDocument/2006/relationships/table" Target="../tables/table31.xml"/><Relationship Id="rId11" Type="http://schemas.openxmlformats.org/officeDocument/2006/relationships/table" Target="../tables/table36.xml"/><Relationship Id="rId24" Type="http://schemas.openxmlformats.org/officeDocument/2006/relationships/table" Target="../tables/table49.xml"/><Relationship Id="rId5" Type="http://schemas.openxmlformats.org/officeDocument/2006/relationships/table" Target="../tables/table30.xml"/><Relationship Id="rId15" Type="http://schemas.openxmlformats.org/officeDocument/2006/relationships/table" Target="../tables/table40.xml"/><Relationship Id="rId23" Type="http://schemas.openxmlformats.org/officeDocument/2006/relationships/table" Target="../tables/table48.xml"/><Relationship Id="rId10" Type="http://schemas.openxmlformats.org/officeDocument/2006/relationships/table" Target="../tables/table35.xml"/><Relationship Id="rId19" Type="http://schemas.openxmlformats.org/officeDocument/2006/relationships/table" Target="../tables/table44.xml"/><Relationship Id="rId4" Type="http://schemas.openxmlformats.org/officeDocument/2006/relationships/table" Target="../tables/table29.xml"/><Relationship Id="rId9" Type="http://schemas.openxmlformats.org/officeDocument/2006/relationships/table" Target="../tables/table34.xml"/><Relationship Id="rId14" Type="http://schemas.openxmlformats.org/officeDocument/2006/relationships/table" Target="../tables/table39.xml"/><Relationship Id="rId22" Type="http://schemas.openxmlformats.org/officeDocument/2006/relationships/table" Target="../tables/table47.xml"/><Relationship Id="rId27" Type="http://schemas.openxmlformats.org/officeDocument/2006/relationships/table" Target="../tables/table5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59.xml"/><Relationship Id="rId13" Type="http://schemas.openxmlformats.org/officeDocument/2006/relationships/table" Target="../tables/table64.xml"/><Relationship Id="rId18" Type="http://schemas.openxmlformats.org/officeDocument/2006/relationships/table" Target="../tables/table69.xml"/><Relationship Id="rId26" Type="http://schemas.openxmlformats.org/officeDocument/2006/relationships/table" Target="../tables/table77.xml"/><Relationship Id="rId3" Type="http://schemas.openxmlformats.org/officeDocument/2006/relationships/table" Target="../tables/table54.xml"/><Relationship Id="rId21" Type="http://schemas.openxmlformats.org/officeDocument/2006/relationships/table" Target="../tables/table72.xml"/><Relationship Id="rId7" Type="http://schemas.openxmlformats.org/officeDocument/2006/relationships/table" Target="../tables/table58.xml"/><Relationship Id="rId12" Type="http://schemas.openxmlformats.org/officeDocument/2006/relationships/table" Target="../tables/table63.xml"/><Relationship Id="rId17" Type="http://schemas.openxmlformats.org/officeDocument/2006/relationships/table" Target="../tables/table68.xml"/><Relationship Id="rId25" Type="http://schemas.openxmlformats.org/officeDocument/2006/relationships/table" Target="../tables/table76.xml"/><Relationship Id="rId2" Type="http://schemas.openxmlformats.org/officeDocument/2006/relationships/table" Target="../tables/table53.xml"/><Relationship Id="rId16" Type="http://schemas.openxmlformats.org/officeDocument/2006/relationships/table" Target="../tables/table67.xml"/><Relationship Id="rId20" Type="http://schemas.openxmlformats.org/officeDocument/2006/relationships/table" Target="../tables/table71.xml"/><Relationship Id="rId1" Type="http://schemas.openxmlformats.org/officeDocument/2006/relationships/printerSettings" Target="../printerSettings/printerSettings3.bin"/><Relationship Id="rId6" Type="http://schemas.openxmlformats.org/officeDocument/2006/relationships/table" Target="../tables/table57.xml"/><Relationship Id="rId11" Type="http://schemas.openxmlformats.org/officeDocument/2006/relationships/table" Target="../tables/table62.xml"/><Relationship Id="rId24" Type="http://schemas.openxmlformats.org/officeDocument/2006/relationships/table" Target="../tables/table75.xml"/><Relationship Id="rId5" Type="http://schemas.openxmlformats.org/officeDocument/2006/relationships/table" Target="../tables/table56.xml"/><Relationship Id="rId15" Type="http://schemas.openxmlformats.org/officeDocument/2006/relationships/table" Target="../tables/table66.xml"/><Relationship Id="rId23" Type="http://schemas.openxmlformats.org/officeDocument/2006/relationships/table" Target="../tables/table74.xml"/><Relationship Id="rId10" Type="http://schemas.openxmlformats.org/officeDocument/2006/relationships/table" Target="../tables/table61.xml"/><Relationship Id="rId19" Type="http://schemas.openxmlformats.org/officeDocument/2006/relationships/table" Target="../tables/table70.xml"/><Relationship Id="rId4" Type="http://schemas.openxmlformats.org/officeDocument/2006/relationships/table" Target="../tables/table55.xml"/><Relationship Id="rId9" Type="http://schemas.openxmlformats.org/officeDocument/2006/relationships/table" Target="../tables/table60.xml"/><Relationship Id="rId14" Type="http://schemas.openxmlformats.org/officeDocument/2006/relationships/table" Target="../tables/table65.xml"/><Relationship Id="rId22" Type="http://schemas.openxmlformats.org/officeDocument/2006/relationships/table" Target="../tables/table73.xml"/><Relationship Id="rId27" Type="http://schemas.openxmlformats.org/officeDocument/2006/relationships/table" Target="../tables/table78.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5.xml"/><Relationship Id="rId13" Type="http://schemas.openxmlformats.org/officeDocument/2006/relationships/table" Target="../tables/table90.xml"/><Relationship Id="rId18" Type="http://schemas.openxmlformats.org/officeDocument/2006/relationships/table" Target="../tables/table95.xml"/><Relationship Id="rId26" Type="http://schemas.openxmlformats.org/officeDocument/2006/relationships/table" Target="../tables/table103.xml"/><Relationship Id="rId3" Type="http://schemas.openxmlformats.org/officeDocument/2006/relationships/table" Target="../tables/table80.xml"/><Relationship Id="rId21" Type="http://schemas.openxmlformats.org/officeDocument/2006/relationships/table" Target="../tables/table98.xml"/><Relationship Id="rId7" Type="http://schemas.openxmlformats.org/officeDocument/2006/relationships/table" Target="../tables/table84.xml"/><Relationship Id="rId12" Type="http://schemas.openxmlformats.org/officeDocument/2006/relationships/table" Target="../tables/table89.xml"/><Relationship Id="rId17" Type="http://schemas.openxmlformats.org/officeDocument/2006/relationships/table" Target="../tables/table94.xml"/><Relationship Id="rId25" Type="http://schemas.openxmlformats.org/officeDocument/2006/relationships/table" Target="../tables/table102.xml"/><Relationship Id="rId2" Type="http://schemas.openxmlformats.org/officeDocument/2006/relationships/table" Target="../tables/table79.xml"/><Relationship Id="rId16" Type="http://schemas.openxmlformats.org/officeDocument/2006/relationships/table" Target="../tables/table93.xml"/><Relationship Id="rId20" Type="http://schemas.openxmlformats.org/officeDocument/2006/relationships/table" Target="../tables/table97.xml"/><Relationship Id="rId1" Type="http://schemas.openxmlformats.org/officeDocument/2006/relationships/printerSettings" Target="../printerSettings/printerSettings4.bin"/><Relationship Id="rId6" Type="http://schemas.openxmlformats.org/officeDocument/2006/relationships/table" Target="../tables/table83.xml"/><Relationship Id="rId11" Type="http://schemas.openxmlformats.org/officeDocument/2006/relationships/table" Target="../tables/table88.xml"/><Relationship Id="rId24" Type="http://schemas.openxmlformats.org/officeDocument/2006/relationships/table" Target="../tables/table101.xml"/><Relationship Id="rId5" Type="http://schemas.openxmlformats.org/officeDocument/2006/relationships/table" Target="../tables/table82.xml"/><Relationship Id="rId15" Type="http://schemas.openxmlformats.org/officeDocument/2006/relationships/table" Target="../tables/table92.xml"/><Relationship Id="rId23" Type="http://schemas.openxmlformats.org/officeDocument/2006/relationships/table" Target="../tables/table100.xml"/><Relationship Id="rId10" Type="http://schemas.openxmlformats.org/officeDocument/2006/relationships/table" Target="../tables/table87.xml"/><Relationship Id="rId19" Type="http://schemas.openxmlformats.org/officeDocument/2006/relationships/table" Target="../tables/table96.xml"/><Relationship Id="rId4" Type="http://schemas.openxmlformats.org/officeDocument/2006/relationships/table" Target="../tables/table81.xml"/><Relationship Id="rId9" Type="http://schemas.openxmlformats.org/officeDocument/2006/relationships/table" Target="../tables/table86.xml"/><Relationship Id="rId14" Type="http://schemas.openxmlformats.org/officeDocument/2006/relationships/table" Target="../tables/table91.xml"/><Relationship Id="rId22" Type="http://schemas.openxmlformats.org/officeDocument/2006/relationships/table" Target="../tables/table99.xml"/><Relationship Id="rId27" Type="http://schemas.openxmlformats.org/officeDocument/2006/relationships/table" Target="../tables/table104.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8" Type="http://schemas.openxmlformats.org/officeDocument/2006/relationships/table" Target="../tables/table111.xml"/><Relationship Id="rId3" Type="http://schemas.openxmlformats.org/officeDocument/2006/relationships/table" Target="../tables/table106.xml"/><Relationship Id="rId7" Type="http://schemas.openxmlformats.org/officeDocument/2006/relationships/table" Target="../tables/table110.xml"/><Relationship Id="rId2" Type="http://schemas.openxmlformats.org/officeDocument/2006/relationships/table" Target="../tables/table105.xml"/><Relationship Id="rId1" Type="http://schemas.openxmlformats.org/officeDocument/2006/relationships/printerSettings" Target="../printerSettings/printerSettings9.bin"/><Relationship Id="rId6" Type="http://schemas.openxmlformats.org/officeDocument/2006/relationships/table" Target="../tables/table109.xml"/><Relationship Id="rId11" Type="http://schemas.openxmlformats.org/officeDocument/2006/relationships/table" Target="../tables/table114.xml"/><Relationship Id="rId5" Type="http://schemas.openxmlformats.org/officeDocument/2006/relationships/table" Target="../tables/table108.xml"/><Relationship Id="rId10" Type="http://schemas.openxmlformats.org/officeDocument/2006/relationships/table" Target="../tables/table113.xml"/><Relationship Id="rId4" Type="http://schemas.openxmlformats.org/officeDocument/2006/relationships/table" Target="../tables/table107.xml"/><Relationship Id="rId9" Type="http://schemas.openxmlformats.org/officeDocument/2006/relationships/table" Target="../tables/table11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ivotTable" Target="../pivotTables/pivotTable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ivotTable" Target="../pivotTables/pivotTable3.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FA4"/>
  <sheetViews>
    <sheetView workbookViewId="0">
      <selection activeCell="C3" sqref="C3"/>
    </sheetView>
  </sheetViews>
  <sheetFormatPr baseColWidth="10" defaultRowHeight="12.75" x14ac:dyDescent="0.2"/>
  <cols>
    <col min="2" max="2" width="11.7109375" customWidth="1"/>
  </cols>
  <sheetData>
    <row r="1" spans="2:157" x14ac:dyDescent="0.2">
      <c r="B1" s="121" t="s">
        <v>58</v>
      </c>
      <c r="C1" s="122"/>
      <c r="D1" s="123"/>
      <c r="E1" s="65"/>
      <c r="F1" s="65"/>
      <c r="G1" s="65"/>
      <c r="H1" s="121" t="s">
        <v>57</v>
      </c>
      <c r="I1" s="122"/>
      <c r="J1" s="123"/>
      <c r="K1" s="65"/>
      <c r="L1" s="65"/>
      <c r="M1" s="65"/>
      <c r="N1" s="121" t="s">
        <v>56</v>
      </c>
      <c r="O1" s="122"/>
      <c r="P1" s="122"/>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139</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139</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153</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N4" s="42"/>
      <c r="DO4" s="42"/>
      <c r="DP4" s="42"/>
      <c r="DQ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T1:V1"/>
    <mergeCell ref="Z1:AB1"/>
    <mergeCell ref="N1:P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FA4"/>
  <sheetViews>
    <sheetView workbookViewId="0">
      <selection activeCell="CF31" sqref="CF31"/>
    </sheetView>
  </sheetViews>
  <sheetFormatPr baseColWidth="10" defaultRowHeight="12.75" x14ac:dyDescent="0.2"/>
  <cols>
    <col min="2" max="2" width="11.7109375" customWidth="1"/>
  </cols>
  <sheetData>
    <row r="1" spans="2:157" x14ac:dyDescent="0.2">
      <c r="B1" s="121" t="s">
        <v>58</v>
      </c>
      <c r="C1" s="122"/>
      <c r="D1" s="123"/>
      <c r="E1" s="65"/>
      <c r="F1" s="65"/>
      <c r="G1" s="65"/>
      <c r="H1" s="121" t="s">
        <v>57</v>
      </c>
      <c r="I1" s="122"/>
      <c r="J1" s="123"/>
      <c r="K1" s="65"/>
      <c r="L1" s="65"/>
      <c r="M1" s="65"/>
      <c r="N1" s="121" t="s">
        <v>56</v>
      </c>
      <c r="O1" s="122"/>
      <c r="P1" s="123"/>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153</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139</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139</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Z4" s="42"/>
      <c r="EA4" s="42"/>
      <c r="EB4" s="42"/>
      <c r="EC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N1:P1"/>
    <mergeCell ref="T1:V1"/>
    <mergeCell ref="Z1:AB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FA4"/>
  <sheetViews>
    <sheetView workbookViewId="0">
      <selection activeCell="CF31" sqref="CF31"/>
    </sheetView>
  </sheetViews>
  <sheetFormatPr baseColWidth="10" defaultRowHeight="12.75" x14ac:dyDescent="0.2"/>
  <cols>
    <col min="2" max="2" width="11.7109375" customWidth="1"/>
  </cols>
  <sheetData>
    <row r="1" spans="2:157" x14ac:dyDescent="0.2">
      <c r="B1" s="121" t="s">
        <v>154</v>
      </c>
      <c r="C1" s="122"/>
      <c r="D1" s="123"/>
      <c r="E1" s="65"/>
      <c r="F1" s="65"/>
      <c r="G1" s="65"/>
      <c r="H1" s="121" t="s">
        <v>155</v>
      </c>
      <c r="I1" s="122"/>
      <c r="J1" s="123"/>
      <c r="K1" s="65"/>
      <c r="L1" s="65"/>
      <c r="M1" s="65"/>
      <c r="N1" s="121" t="s">
        <v>56</v>
      </c>
      <c r="O1" s="122"/>
      <c r="P1" s="123"/>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139</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153</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139</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Z4" s="42"/>
      <c r="EA4" s="42"/>
      <c r="EB4" s="42"/>
      <c r="EC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N1:P1"/>
    <mergeCell ref="T1:V1"/>
    <mergeCell ref="Z1:AB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B1:FA4"/>
  <sheetViews>
    <sheetView topLeftCell="CA1" workbookViewId="0">
      <selection activeCell="CH2" sqref="CH2"/>
    </sheetView>
  </sheetViews>
  <sheetFormatPr baseColWidth="10" defaultRowHeight="12.75" x14ac:dyDescent="0.2"/>
  <cols>
    <col min="2" max="2" width="11.7109375" customWidth="1"/>
  </cols>
  <sheetData>
    <row r="1" spans="2:157" x14ac:dyDescent="0.2">
      <c r="B1" s="121" t="s">
        <v>154</v>
      </c>
      <c r="C1" s="122"/>
      <c r="D1" s="123"/>
      <c r="E1" s="65"/>
      <c r="F1" s="65"/>
      <c r="G1" s="65"/>
      <c r="H1" s="121" t="s">
        <v>155</v>
      </c>
      <c r="I1" s="122"/>
      <c r="J1" s="123"/>
      <c r="K1" s="65"/>
      <c r="L1" s="65"/>
      <c r="M1" s="65"/>
      <c r="N1" s="121" t="s">
        <v>56</v>
      </c>
      <c r="O1" s="122"/>
      <c r="P1" s="123"/>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139</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153</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139</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Z4" s="42"/>
      <c r="EA4" s="42"/>
      <c r="EB4" s="42"/>
      <c r="EC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N1:P1"/>
    <mergeCell ref="T1:V1"/>
    <mergeCell ref="Z1:AB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3:Q32"/>
  <sheetViews>
    <sheetView workbookViewId="0">
      <selection activeCell="R7" sqref="R7"/>
    </sheetView>
  </sheetViews>
  <sheetFormatPr baseColWidth="10" defaultRowHeight="12.75" x14ac:dyDescent="0.2"/>
  <cols>
    <col min="1" max="1" width="20.85546875" customWidth="1"/>
    <col min="2" max="2" width="8.5703125" customWidth="1"/>
    <col min="3" max="6" width="6.85546875" customWidth="1"/>
    <col min="7" max="7" width="7" customWidth="1"/>
    <col min="8" max="8" width="6.85546875" customWidth="1"/>
    <col min="9" max="10" width="7" customWidth="1"/>
    <col min="11" max="11" width="6.85546875" customWidth="1"/>
    <col min="12" max="12" width="9.85546875" customWidth="1"/>
    <col min="13" max="16" width="6" customWidth="1"/>
    <col min="17" max="17" width="13.140625" customWidth="1"/>
    <col min="18" max="18" width="20.85546875" bestFit="1" customWidth="1"/>
    <col min="19" max="19" width="30" customWidth="1"/>
    <col min="20" max="20" width="20.85546875" bestFit="1" customWidth="1"/>
    <col min="21" max="21" width="30" customWidth="1"/>
    <col min="22" max="22" width="20.85546875" bestFit="1" customWidth="1"/>
    <col min="23" max="23" width="30" customWidth="1"/>
    <col min="24" max="24" width="20.85546875" bestFit="1" customWidth="1"/>
    <col min="25" max="25" width="30" customWidth="1"/>
    <col min="26" max="26" width="20.85546875" bestFit="1" customWidth="1"/>
    <col min="27" max="27" width="30" customWidth="1"/>
    <col min="28" max="28" width="20.85546875" bestFit="1" customWidth="1"/>
    <col min="29" max="29" width="30" customWidth="1"/>
    <col min="30" max="30" width="20.85546875" bestFit="1" customWidth="1"/>
    <col min="31" max="31" width="30" customWidth="1"/>
    <col min="32" max="32" width="26.140625" bestFit="1" customWidth="1"/>
    <col min="33" max="33" width="35.28515625" customWidth="1"/>
  </cols>
  <sheetData>
    <row r="3" spans="1:17" x14ac:dyDescent="0.2">
      <c r="A3" s="62" t="s">
        <v>144</v>
      </c>
      <c r="B3" s="62" t="s">
        <v>146</v>
      </c>
    </row>
    <row r="4" spans="1:17" x14ac:dyDescent="0.2">
      <c r="A4" s="62" t="s">
        <v>145</v>
      </c>
      <c r="B4" t="s">
        <v>60</v>
      </c>
      <c r="C4" t="s">
        <v>62</v>
      </c>
      <c r="D4" t="s">
        <v>65</v>
      </c>
      <c r="E4" t="s">
        <v>98</v>
      </c>
      <c r="F4" t="s">
        <v>69</v>
      </c>
      <c r="G4" t="s">
        <v>61</v>
      </c>
      <c r="H4" t="s">
        <v>63</v>
      </c>
      <c r="I4" t="s">
        <v>67</v>
      </c>
      <c r="J4" t="s">
        <v>66</v>
      </c>
      <c r="K4" t="s">
        <v>111</v>
      </c>
      <c r="L4" t="s">
        <v>113</v>
      </c>
      <c r="M4" t="s">
        <v>71</v>
      </c>
      <c r="N4" t="s">
        <v>75</v>
      </c>
      <c r="O4" t="s">
        <v>79</v>
      </c>
      <c r="P4" t="s">
        <v>82</v>
      </c>
      <c r="Q4" t="s">
        <v>141</v>
      </c>
    </row>
    <row r="5" spans="1:17" x14ac:dyDescent="0.2">
      <c r="A5" s="97" t="s">
        <v>10</v>
      </c>
      <c r="B5" s="39"/>
      <c r="C5" s="39"/>
      <c r="D5" s="39"/>
      <c r="E5" s="39"/>
      <c r="F5" s="39">
        <v>66840</v>
      </c>
      <c r="G5" s="39">
        <v>91040</v>
      </c>
      <c r="H5" s="39">
        <v>9120</v>
      </c>
      <c r="I5" s="39"/>
      <c r="J5" s="39"/>
      <c r="K5" s="39"/>
      <c r="L5" s="39"/>
      <c r="M5" s="39">
        <v>18240</v>
      </c>
      <c r="N5" s="39">
        <v>21260</v>
      </c>
      <c r="O5" s="39"/>
      <c r="P5" s="39"/>
      <c r="Q5" s="39">
        <v>206500</v>
      </c>
    </row>
    <row r="6" spans="1:17" x14ac:dyDescent="0.2">
      <c r="A6" s="64" t="s">
        <v>51</v>
      </c>
      <c r="B6" s="39"/>
      <c r="C6" s="39"/>
      <c r="D6" s="39"/>
      <c r="E6" s="39"/>
      <c r="F6" s="39">
        <v>33420</v>
      </c>
      <c r="G6" s="39"/>
      <c r="H6" s="39"/>
      <c r="I6" s="39"/>
      <c r="J6" s="39"/>
      <c r="K6" s="39"/>
      <c r="L6" s="39"/>
      <c r="M6" s="39">
        <v>9120</v>
      </c>
      <c r="N6" s="39"/>
      <c r="O6" s="39"/>
      <c r="P6" s="39"/>
      <c r="Q6" s="39">
        <v>42540</v>
      </c>
    </row>
    <row r="7" spans="1:17" x14ac:dyDescent="0.2">
      <c r="A7" s="64" t="s">
        <v>50</v>
      </c>
      <c r="B7" s="39"/>
      <c r="C7" s="39"/>
      <c r="D7" s="39"/>
      <c r="E7" s="39"/>
      <c r="F7" s="39">
        <v>33420</v>
      </c>
      <c r="G7" s="39"/>
      <c r="H7" s="39"/>
      <c r="I7" s="39"/>
      <c r="J7" s="39"/>
      <c r="K7" s="39"/>
      <c r="L7" s="39"/>
      <c r="M7" s="39">
        <v>9120</v>
      </c>
      <c r="N7" s="39"/>
      <c r="O7" s="39"/>
      <c r="P7" s="39"/>
      <c r="Q7" s="39">
        <v>42540</v>
      </c>
    </row>
    <row r="8" spans="1:17" x14ac:dyDescent="0.2">
      <c r="A8" s="64" t="s">
        <v>47</v>
      </c>
      <c r="B8" s="39"/>
      <c r="C8" s="39"/>
      <c r="D8" s="39"/>
      <c r="E8" s="39"/>
      <c r="F8" s="39"/>
      <c r="G8" s="39"/>
      <c r="H8" s="39">
        <v>3040</v>
      </c>
      <c r="I8" s="39"/>
      <c r="J8" s="39"/>
      <c r="K8" s="39"/>
      <c r="L8" s="39"/>
      <c r="M8" s="39"/>
      <c r="N8" s="39"/>
      <c r="O8" s="39"/>
      <c r="P8" s="39"/>
      <c r="Q8" s="39">
        <v>3040</v>
      </c>
    </row>
    <row r="9" spans="1:17" x14ac:dyDescent="0.2">
      <c r="A9" s="64" t="s">
        <v>45</v>
      </c>
      <c r="B9" s="39"/>
      <c r="C9" s="39"/>
      <c r="D9" s="39"/>
      <c r="E9" s="39"/>
      <c r="F9" s="39"/>
      <c r="G9" s="39">
        <v>45520</v>
      </c>
      <c r="H9" s="39">
        <v>3040</v>
      </c>
      <c r="I9" s="39"/>
      <c r="J9" s="39"/>
      <c r="K9" s="39"/>
      <c r="L9" s="39"/>
      <c r="M9" s="39"/>
      <c r="N9" s="39">
        <v>12160</v>
      </c>
      <c r="O9" s="39"/>
      <c r="P9" s="39"/>
      <c r="Q9" s="39">
        <v>60720</v>
      </c>
    </row>
    <row r="10" spans="1:17" x14ac:dyDescent="0.2">
      <c r="A10" s="64" t="s">
        <v>44</v>
      </c>
      <c r="B10" s="39"/>
      <c r="C10" s="39"/>
      <c r="D10" s="39"/>
      <c r="E10" s="39"/>
      <c r="F10" s="39"/>
      <c r="G10" s="39">
        <v>45520</v>
      </c>
      <c r="H10" s="39">
        <v>3040</v>
      </c>
      <c r="I10" s="39"/>
      <c r="J10" s="39"/>
      <c r="K10" s="39"/>
      <c r="L10" s="39"/>
      <c r="M10" s="39"/>
      <c r="N10" s="39">
        <v>9100</v>
      </c>
      <c r="O10" s="39"/>
      <c r="P10" s="39"/>
      <c r="Q10" s="39">
        <v>57660</v>
      </c>
    </row>
    <row r="11" spans="1:17" x14ac:dyDescent="0.2">
      <c r="A11" s="97" t="s">
        <v>11</v>
      </c>
      <c r="B11" s="39"/>
      <c r="C11" s="39"/>
      <c r="D11" s="39"/>
      <c r="E11" s="39">
        <v>43820</v>
      </c>
      <c r="F11" s="39"/>
      <c r="G11" s="39"/>
      <c r="H11" s="39"/>
      <c r="I11" s="39">
        <v>3020</v>
      </c>
      <c r="J11" s="39"/>
      <c r="K11" s="39">
        <v>21140</v>
      </c>
      <c r="L11" s="39">
        <v>9060</v>
      </c>
      <c r="M11" s="39"/>
      <c r="N11" s="39"/>
      <c r="O11" s="39"/>
      <c r="P11" s="39"/>
      <c r="Q11" s="39">
        <v>77040</v>
      </c>
    </row>
    <row r="12" spans="1:17" x14ac:dyDescent="0.2">
      <c r="A12" s="64" t="s">
        <v>55</v>
      </c>
      <c r="B12" s="39"/>
      <c r="C12" s="39"/>
      <c r="D12" s="39"/>
      <c r="E12" s="39"/>
      <c r="F12" s="39"/>
      <c r="G12" s="39"/>
      <c r="H12" s="39"/>
      <c r="I12" s="39"/>
      <c r="J12" s="39"/>
      <c r="K12" s="39"/>
      <c r="L12" s="39">
        <v>6040</v>
      </c>
      <c r="M12" s="39"/>
      <c r="N12" s="39"/>
      <c r="O12" s="39"/>
      <c r="P12" s="39"/>
      <c r="Q12" s="39">
        <v>6040</v>
      </c>
    </row>
    <row r="13" spans="1:17" x14ac:dyDescent="0.2">
      <c r="A13" s="64" t="s">
        <v>54</v>
      </c>
      <c r="B13" s="39"/>
      <c r="C13" s="39"/>
      <c r="D13" s="39"/>
      <c r="E13" s="39">
        <v>24180</v>
      </c>
      <c r="F13" s="39"/>
      <c r="G13" s="39"/>
      <c r="H13" s="39"/>
      <c r="I13" s="39"/>
      <c r="J13" s="39"/>
      <c r="K13" s="39">
        <v>9060</v>
      </c>
      <c r="L13" s="39"/>
      <c r="M13" s="39"/>
      <c r="N13" s="39"/>
      <c r="O13" s="39"/>
      <c r="P13" s="39"/>
      <c r="Q13" s="39">
        <v>33240</v>
      </c>
    </row>
    <row r="14" spans="1:17" x14ac:dyDescent="0.2">
      <c r="A14" s="64" t="s">
        <v>49</v>
      </c>
      <c r="B14" s="39"/>
      <c r="C14" s="39"/>
      <c r="D14" s="39"/>
      <c r="E14" s="39"/>
      <c r="F14" s="39"/>
      <c r="G14" s="39"/>
      <c r="H14" s="39"/>
      <c r="I14" s="39">
        <v>3020</v>
      </c>
      <c r="J14" s="39"/>
      <c r="K14" s="39"/>
      <c r="L14" s="39"/>
      <c r="M14" s="39"/>
      <c r="N14" s="39"/>
      <c r="O14" s="39"/>
      <c r="P14" s="39"/>
      <c r="Q14" s="39">
        <v>3020</v>
      </c>
    </row>
    <row r="15" spans="1:17" x14ac:dyDescent="0.2">
      <c r="A15" s="64" t="s">
        <v>37</v>
      </c>
      <c r="B15" s="39"/>
      <c r="C15" s="39"/>
      <c r="D15" s="39"/>
      <c r="E15" s="39">
        <v>19640</v>
      </c>
      <c r="F15" s="39"/>
      <c r="G15" s="39"/>
      <c r="H15" s="39"/>
      <c r="I15" s="39"/>
      <c r="J15" s="39"/>
      <c r="K15" s="39">
        <v>12080</v>
      </c>
      <c r="L15" s="39"/>
      <c r="M15" s="39"/>
      <c r="N15" s="39"/>
      <c r="O15" s="39"/>
      <c r="P15" s="39"/>
      <c r="Q15" s="39">
        <v>31720</v>
      </c>
    </row>
    <row r="16" spans="1:17" x14ac:dyDescent="0.2">
      <c r="A16" s="64" t="s">
        <v>36</v>
      </c>
      <c r="B16" s="39"/>
      <c r="C16" s="39"/>
      <c r="D16" s="39"/>
      <c r="E16" s="39"/>
      <c r="F16" s="39"/>
      <c r="G16" s="39"/>
      <c r="H16" s="39"/>
      <c r="I16" s="39"/>
      <c r="J16" s="39"/>
      <c r="K16" s="39"/>
      <c r="L16" s="39">
        <v>3020</v>
      </c>
      <c r="M16" s="39"/>
      <c r="N16" s="39"/>
      <c r="O16" s="39"/>
      <c r="P16" s="39"/>
      <c r="Q16" s="39">
        <v>3020</v>
      </c>
    </row>
    <row r="17" spans="1:17" x14ac:dyDescent="0.2">
      <c r="A17" s="97" t="s">
        <v>12</v>
      </c>
      <c r="B17" s="39"/>
      <c r="C17" s="39">
        <v>24320</v>
      </c>
      <c r="D17" s="39">
        <v>6040</v>
      </c>
      <c r="E17" s="39"/>
      <c r="F17" s="39"/>
      <c r="G17" s="39"/>
      <c r="H17" s="39">
        <v>39460</v>
      </c>
      <c r="I17" s="39">
        <v>93720</v>
      </c>
      <c r="J17" s="39">
        <v>36280</v>
      </c>
      <c r="K17" s="39"/>
      <c r="L17" s="39"/>
      <c r="M17" s="39"/>
      <c r="N17" s="39"/>
      <c r="O17" s="39"/>
      <c r="P17" s="39">
        <v>30360</v>
      </c>
      <c r="Q17" s="39">
        <v>230180</v>
      </c>
    </row>
    <row r="18" spans="1:17" x14ac:dyDescent="0.2">
      <c r="A18" s="64" t="s">
        <v>49</v>
      </c>
      <c r="B18" s="39"/>
      <c r="C18" s="39"/>
      <c r="D18" s="39">
        <v>3020</v>
      </c>
      <c r="E18" s="39"/>
      <c r="F18" s="39"/>
      <c r="G18" s="39"/>
      <c r="H18" s="39"/>
      <c r="I18" s="39">
        <v>48380</v>
      </c>
      <c r="J18" s="39">
        <v>21160</v>
      </c>
      <c r="K18" s="39"/>
      <c r="L18" s="39"/>
      <c r="M18" s="39"/>
      <c r="N18" s="39"/>
      <c r="O18" s="39"/>
      <c r="P18" s="39"/>
      <c r="Q18" s="39">
        <v>72560</v>
      </c>
    </row>
    <row r="19" spans="1:17" x14ac:dyDescent="0.2">
      <c r="A19" s="64" t="s">
        <v>48</v>
      </c>
      <c r="B19" s="39"/>
      <c r="C19" s="39"/>
      <c r="D19" s="39">
        <v>3020</v>
      </c>
      <c r="E19" s="39"/>
      <c r="F19" s="39"/>
      <c r="G19" s="39"/>
      <c r="H19" s="39"/>
      <c r="I19" s="39">
        <v>39300</v>
      </c>
      <c r="J19" s="39">
        <v>15120</v>
      </c>
      <c r="K19" s="39"/>
      <c r="L19" s="39"/>
      <c r="M19" s="39"/>
      <c r="N19" s="39"/>
      <c r="O19" s="39"/>
      <c r="P19" s="39"/>
      <c r="Q19" s="39">
        <v>57440</v>
      </c>
    </row>
    <row r="20" spans="1:17" x14ac:dyDescent="0.2">
      <c r="A20" s="64" t="s">
        <v>47</v>
      </c>
      <c r="B20" s="39"/>
      <c r="C20" s="39">
        <v>15200</v>
      </c>
      <c r="D20" s="39"/>
      <c r="E20" s="39"/>
      <c r="F20" s="39"/>
      <c r="G20" s="39"/>
      <c r="H20" s="39">
        <v>18200</v>
      </c>
      <c r="I20" s="39">
        <v>3020</v>
      </c>
      <c r="J20" s="39"/>
      <c r="K20" s="39"/>
      <c r="L20" s="39"/>
      <c r="M20" s="39"/>
      <c r="N20" s="39"/>
      <c r="O20" s="39"/>
      <c r="P20" s="39">
        <v>15200</v>
      </c>
      <c r="Q20" s="39">
        <v>51620</v>
      </c>
    </row>
    <row r="21" spans="1:17" x14ac:dyDescent="0.2">
      <c r="A21" s="64" t="s">
        <v>46</v>
      </c>
      <c r="B21" s="39"/>
      <c r="C21" s="39">
        <v>9120</v>
      </c>
      <c r="D21" s="39"/>
      <c r="E21" s="39"/>
      <c r="F21" s="39"/>
      <c r="G21" s="39"/>
      <c r="H21" s="39">
        <v>18220</v>
      </c>
      <c r="I21" s="39">
        <v>3020</v>
      </c>
      <c r="J21" s="39"/>
      <c r="K21" s="39"/>
      <c r="L21" s="39"/>
      <c r="M21" s="39"/>
      <c r="N21" s="39"/>
      <c r="O21" s="39"/>
      <c r="P21" s="39">
        <v>12140</v>
      </c>
      <c r="Q21" s="39">
        <v>42500</v>
      </c>
    </row>
    <row r="22" spans="1:17" x14ac:dyDescent="0.2">
      <c r="A22" s="64" t="s">
        <v>45</v>
      </c>
      <c r="B22" s="39"/>
      <c r="C22" s="39"/>
      <c r="D22" s="39"/>
      <c r="E22" s="39"/>
      <c r="F22" s="39"/>
      <c r="G22" s="39"/>
      <c r="H22" s="39">
        <v>3040</v>
      </c>
      <c r="I22" s="39"/>
      <c r="J22" s="39"/>
      <c r="K22" s="39"/>
      <c r="L22" s="39"/>
      <c r="M22" s="39"/>
      <c r="N22" s="39"/>
      <c r="O22" s="39"/>
      <c r="P22" s="39">
        <v>3020</v>
      </c>
      <c r="Q22" s="39">
        <v>6060</v>
      </c>
    </row>
    <row r="23" spans="1:17" x14ac:dyDescent="0.2">
      <c r="A23" s="97" t="s">
        <v>13</v>
      </c>
      <c r="B23" s="39">
        <v>9120</v>
      </c>
      <c r="C23" s="39">
        <v>30400</v>
      </c>
      <c r="D23" s="39">
        <v>39300</v>
      </c>
      <c r="E23" s="39"/>
      <c r="F23" s="39"/>
      <c r="G23" s="39">
        <v>48560</v>
      </c>
      <c r="H23" s="39"/>
      <c r="I23" s="39">
        <v>39320</v>
      </c>
      <c r="J23" s="39">
        <v>71140</v>
      </c>
      <c r="K23" s="39"/>
      <c r="L23" s="39"/>
      <c r="M23" s="39">
        <v>24320</v>
      </c>
      <c r="N23" s="39">
        <v>31900</v>
      </c>
      <c r="O23" s="39">
        <v>79000</v>
      </c>
      <c r="P23" s="39"/>
      <c r="Q23" s="39">
        <v>373060</v>
      </c>
    </row>
    <row r="24" spans="1:17" x14ac:dyDescent="0.2">
      <c r="A24" s="64" t="s">
        <v>51</v>
      </c>
      <c r="B24" s="39"/>
      <c r="C24" s="39"/>
      <c r="D24" s="39"/>
      <c r="E24" s="39"/>
      <c r="F24" s="39"/>
      <c r="G24" s="39"/>
      <c r="H24" s="39"/>
      <c r="I24" s="39"/>
      <c r="J24" s="39"/>
      <c r="K24" s="39"/>
      <c r="L24" s="39"/>
      <c r="M24" s="39">
        <v>12160</v>
      </c>
      <c r="N24" s="39"/>
      <c r="O24" s="39"/>
      <c r="P24" s="39"/>
      <c r="Q24" s="39">
        <v>12160</v>
      </c>
    </row>
    <row r="25" spans="1:17" x14ac:dyDescent="0.2">
      <c r="A25" s="64" t="s">
        <v>50</v>
      </c>
      <c r="B25" s="39"/>
      <c r="C25" s="39"/>
      <c r="D25" s="39"/>
      <c r="E25" s="39"/>
      <c r="F25" s="39"/>
      <c r="G25" s="39"/>
      <c r="H25" s="39"/>
      <c r="I25" s="39"/>
      <c r="J25" s="39"/>
      <c r="K25" s="39"/>
      <c r="L25" s="39"/>
      <c r="M25" s="39">
        <v>12160</v>
      </c>
      <c r="N25" s="39"/>
      <c r="O25" s="39"/>
      <c r="P25" s="39"/>
      <c r="Q25" s="39">
        <v>12160</v>
      </c>
    </row>
    <row r="26" spans="1:17" x14ac:dyDescent="0.2">
      <c r="A26" s="64" t="s">
        <v>49</v>
      </c>
      <c r="B26" s="39"/>
      <c r="C26" s="39"/>
      <c r="D26" s="39">
        <v>21160</v>
      </c>
      <c r="E26" s="39"/>
      <c r="F26" s="39"/>
      <c r="G26" s="39"/>
      <c r="H26" s="39"/>
      <c r="I26" s="39">
        <v>24200</v>
      </c>
      <c r="J26" s="39">
        <v>33300</v>
      </c>
      <c r="K26" s="39"/>
      <c r="L26" s="39"/>
      <c r="M26" s="39"/>
      <c r="N26" s="39">
        <v>4540</v>
      </c>
      <c r="O26" s="39"/>
      <c r="P26" s="39"/>
      <c r="Q26" s="39">
        <v>83200</v>
      </c>
    </row>
    <row r="27" spans="1:17" x14ac:dyDescent="0.2">
      <c r="A27" s="64" t="s">
        <v>48</v>
      </c>
      <c r="B27" s="39"/>
      <c r="C27" s="39"/>
      <c r="D27" s="39">
        <v>18140</v>
      </c>
      <c r="E27" s="39"/>
      <c r="F27" s="39"/>
      <c r="G27" s="39"/>
      <c r="H27" s="39"/>
      <c r="I27" s="39">
        <v>15120</v>
      </c>
      <c r="J27" s="39">
        <v>37840</v>
      </c>
      <c r="K27" s="39"/>
      <c r="L27" s="39"/>
      <c r="M27" s="39"/>
      <c r="N27" s="39"/>
      <c r="O27" s="39"/>
      <c r="P27" s="39"/>
      <c r="Q27" s="39">
        <v>71100</v>
      </c>
    </row>
    <row r="28" spans="1:17" x14ac:dyDescent="0.2">
      <c r="A28" s="64" t="s">
        <v>47</v>
      </c>
      <c r="B28" s="39"/>
      <c r="C28" s="39">
        <v>15200</v>
      </c>
      <c r="D28" s="39"/>
      <c r="E28" s="39"/>
      <c r="F28" s="39"/>
      <c r="G28" s="39"/>
      <c r="H28" s="39"/>
      <c r="I28" s="39"/>
      <c r="J28" s="39"/>
      <c r="K28" s="39"/>
      <c r="L28" s="39"/>
      <c r="M28" s="39"/>
      <c r="N28" s="39"/>
      <c r="O28" s="39">
        <v>37980</v>
      </c>
      <c r="P28" s="39"/>
      <c r="Q28" s="39">
        <v>53180</v>
      </c>
    </row>
    <row r="29" spans="1:17" x14ac:dyDescent="0.2">
      <c r="A29" s="64" t="s">
        <v>46</v>
      </c>
      <c r="B29" s="39"/>
      <c r="C29" s="39">
        <v>15200</v>
      </c>
      <c r="D29" s="39"/>
      <c r="E29" s="39"/>
      <c r="F29" s="39"/>
      <c r="G29" s="39"/>
      <c r="H29" s="39"/>
      <c r="I29" s="39"/>
      <c r="J29" s="39"/>
      <c r="K29" s="39"/>
      <c r="L29" s="39"/>
      <c r="M29" s="39"/>
      <c r="N29" s="39"/>
      <c r="O29" s="39">
        <v>41020</v>
      </c>
      <c r="P29" s="39"/>
      <c r="Q29" s="39">
        <v>56220</v>
      </c>
    </row>
    <row r="30" spans="1:17" x14ac:dyDescent="0.2">
      <c r="A30" s="64" t="s">
        <v>45</v>
      </c>
      <c r="B30" s="39">
        <v>4560</v>
      </c>
      <c r="C30" s="39"/>
      <c r="D30" s="39"/>
      <c r="E30" s="39"/>
      <c r="F30" s="39"/>
      <c r="G30" s="39">
        <v>25800</v>
      </c>
      <c r="H30" s="39"/>
      <c r="I30" s="39"/>
      <c r="J30" s="39"/>
      <c r="K30" s="39"/>
      <c r="L30" s="39"/>
      <c r="M30" s="39"/>
      <c r="N30" s="39">
        <v>13680</v>
      </c>
      <c r="O30" s="39"/>
      <c r="P30" s="39"/>
      <c r="Q30" s="39">
        <v>44040</v>
      </c>
    </row>
    <row r="31" spans="1:17" x14ac:dyDescent="0.2">
      <c r="A31" s="64" t="s">
        <v>44</v>
      </c>
      <c r="B31" s="39">
        <v>4560</v>
      </c>
      <c r="C31" s="39"/>
      <c r="D31" s="39"/>
      <c r="E31" s="39"/>
      <c r="F31" s="39"/>
      <c r="G31" s="39">
        <v>22760</v>
      </c>
      <c r="H31" s="39"/>
      <c r="I31" s="39"/>
      <c r="J31" s="39"/>
      <c r="K31" s="39"/>
      <c r="L31" s="39"/>
      <c r="M31" s="39"/>
      <c r="N31" s="39">
        <v>13680</v>
      </c>
      <c r="O31" s="39"/>
      <c r="P31" s="39"/>
      <c r="Q31" s="39">
        <v>41000</v>
      </c>
    </row>
    <row r="32" spans="1:17" x14ac:dyDescent="0.2">
      <c r="A32" s="97" t="s">
        <v>141</v>
      </c>
      <c r="B32" s="39">
        <v>9120</v>
      </c>
      <c r="C32" s="39">
        <v>54720</v>
      </c>
      <c r="D32" s="39">
        <v>45340</v>
      </c>
      <c r="E32" s="39">
        <v>43820</v>
      </c>
      <c r="F32" s="39">
        <v>66840</v>
      </c>
      <c r="G32" s="39">
        <v>139600</v>
      </c>
      <c r="H32" s="39">
        <v>48580</v>
      </c>
      <c r="I32" s="39">
        <v>136060</v>
      </c>
      <c r="J32" s="39">
        <v>107420</v>
      </c>
      <c r="K32" s="39">
        <v>21140</v>
      </c>
      <c r="L32" s="39">
        <v>9060</v>
      </c>
      <c r="M32" s="39">
        <v>42560</v>
      </c>
      <c r="N32" s="39">
        <v>53160</v>
      </c>
      <c r="O32" s="39">
        <v>79000</v>
      </c>
      <c r="P32" s="39">
        <v>30360</v>
      </c>
      <c r="Q32" s="39">
        <v>886780</v>
      </c>
    </row>
  </sheetData>
  <pageMargins left="0.7" right="0.7" top="0.75" bottom="0.75" header="0.3" footer="0.3"/>
  <pageSetup paperSize="9" scale="96"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J273"/>
  <sheetViews>
    <sheetView view="pageBreakPreview" zoomScale="86" zoomScaleNormal="85" zoomScaleSheetLayoutView="86" workbookViewId="0">
      <selection activeCell="A4" sqref="A4"/>
    </sheetView>
  </sheetViews>
  <sheetFormatPr baseColWidth="10" defaultColWidth="9.140625" defaultRowHeight="12.75" x14ac:dyDescent="0.2"/>
  <cols>
    <col min="1" max="1" width="17.28515625" customWidth="1"/>
    <col min="2" max="2" width="25.28515625" hidden="1" customWidth="1"/>
    <col min="3" max="4" width="25.28515625" customWidth="1"/>
    <col min="5" max="5" width="25.28515625" style="1" customWidth="1"/>
    <col min="6" max="11" width="7.28515625" style="1" customWidth="1"/>
    <col min="12" max="13" width="16.140625" style="1" bestFit="1" customWidth="1"/>
    <col min="14" max="14" width="28.140625" style="1" bestFit="1" customWidth="1"/>
    <col min="15" max="15" width="25.28515625" style="1" customWidth="1"/>
    <col min="16" max="211" width="11.42578125" customWidth="1"/>
  </cols>
  <sheetData>
    <row r="1" spans="1:36" ht="73.5" customHeight="1" x14ac:dyDescent="0.2">
      <c r="A1" s="124" t="s">
        <v>2</v>
      </c>
      <c r="B1" s="126" t="s">
        <v>0</v>
      </c>
      <c r="C1" s="128" t="s">
        <v>1</v>
      </c>
      <c r="D1" s="128" t="s">
        <v>4</v>
      </c>
      <c r="E1" s="139" t="s">
        <v>114</v>
      </c>
      <c r="F1" s="130" t="s">
        <v>22</v>
      </c>
      <c r="G1" s="131"/>
      <c r="H1" s="131"/>
      <c r="I1" s="135" t="s">
        <v>23</v>
      </c>
      <c r="J1" s="136"/>
      <c r="K1" s="136"/>
      <c r="L1" s="137" t="s">
        <v>24</v>
      </c>
      <c r="M1" s="141" t="s">
        <v>3</v>
      </c>
      <c r="N1" s="132" t="s">
        <v>25</v>
      </c>
      <c r="O1" s="132" t="s">
        <v>32</v>
      </c>
    </row>
    <row r="2" spans="1:36" ht="59.25" thickBot="1" x14ac:dyDescent="0.25">
      <c r="A2" s="125"/>
      <c r="B2" s="127"/>
      <c r="C2" s="129"/>
      <c r="D2" s="129"/>
      <c r="E2" s="140"/>
      <c r="F2" s="3" t="s">
        <v>14</v>
      </c>
      <c r="G2" s="2" t="s">
        <v>15</v>
      </c>
      <c r="H2" s="2" t="s">
        <v>16</v>
      </c>
      <c r="I2" s="4" t="s">
        <v>14</v>
      </c>
      <c r="J2" s="4" t="s">
        <v>31</v>
      </c>
      <c r="K2" s="4" t="s">
        <v>16</v>
      </c>
      <c r="L2" s="138"/>
      <c r="M2" s="142"/>
      <c r="N2" s="133"/>
      <c r="O2" s="134"/>
    </row>
    <row r="3" spans="1:36" ht="13.5" thickBot="1" x14ac:dyDescent="0.25">
      <c r="E3"/>
      <c r="F3"/>
      <c r="G3"/>
      <c r="H3"/>
      <c r="I3"/>
      <c r="J3"/>
      <c r="K3"/>
      <c r="L3"/>
      <c r="M3"/>
      <c r="N3"/>
      <c r="O3"/>
    </row>
    <row r="4" spans="1:36" ht="15.75" thickBot="1" x14ac:dyDescent="0.25">
      <c r="A4" s="5">
        <v>43904.499594907407</v>
      </c>
      <c r="B4" s="6" t="s">
        <v>70</v>
      </c>
      <c r="C4" s="6" t="s">
        <v>13</v>
      </c>
      <c r="D4" s="6" t="s">
        <v>44</v>
      </c>
      <c r="E4" s="7" t="s">
        <v>59</v>
      </c>
      <c r="F4" s="8"/>
      <c r="G4" s="8"/>
      <c r="H4" s="8"/>
      <c r="I4" s="8"/>
      <c r="J4" s="8"/>
      <c r="K4" s="9"/>
      <c r="L4" s="10" t="s">
        <v>26</v>
      </c>
      <c r="M4" s="11" t="s">
        <v>61</v>
      </c>
      <c r="N4" s="12">
        <v>4540</v>
      </c>
      <c r="O4" s="9">
        <v>24</v>
      </c>
      <c r="P4" s="13"/>
      <c r="Q4" s="14"/>
      <c r="R4" s="14"/>
      <c r="S4" s="15"/>
      <c r="T4" s="15"/>
      <c r="U4" s="14"/>
      <c r="V4" s="14"/>
      <c r="W4" s="14"/>
      <c r="X4" s="16"/>
      <c r="Y4" s="14"/>
      <c r="Z4" s="14"/>
      <c r="AA4" s="15"/>
      <c r="AB4" s="15"/>
      <c r="AC4" s="17"/>
      <c r="AD4" s="18"/>
      <c r="AE4" s="18"/>
      <c r="AF4" s="18"/>
      <c r="AG4" s="18"/>
      <c r="AH4" s="18"/>
      <c r="AI4" s="18"/>
      <c r="AJ4" s="19"/>
    </row>
    <row r="5" spans="1:36" ht="15.75" thickBot="1" x14ac:dyDescent="0.25">
      <c r="A5" s="5">
        <v>43904.499155092592</v>
      </c>
      <c r="B5" s="6" t="s">
        <v>70</v>
      </c>
      <c r="C5" s="6" t="s">
        <v>13</v>
      </c>
      <c r="D5" s="6" t="s">
        <v>45</v>
      </c>
      <c r="E5" s="7" t="s">
        <v>59</v>
      </c>
      <c r="F5" s="8"/>
      <c r="G5" s="8"/>
      <c r="H5" s="8"/>
      <c r="I5" s="8"/>
      <c r="J5" s="8"/>
      <c r="K5" s="9"/>
      <c r="L5" s="10" t="s">
        <v>26</v>
      </c>
      <c r="M5" s="11" t="s">
        <v>61</v>
      </c>
      <c r="N5" s="12">
        <v>4540</v>
      </c>
      <c r="O5" s="9">
        <v>24</v>
      </c>
      <c r="P5" s="13"/>
      <c r="Q5" s="14"/>
      <c r="R5" s="14"/>
      <c r="S5" s="15"/>
      <c r="T5" s="15"/>
      <c r="U5" s="14"/>
      <c r="V5" s="14"/>
      <c r="W5" s="14"/>
      <c r="X5" s="16"/>
      <c r="Y5" s="14"/>
      <c r="Z5" s="14"/>
      <c r="AA5" s="15"/>
      <c r="AB5" s="15"/>
      <c r="AC5" s="17"/>
      <c r="AD5" s="18"/>
      <c r="AE5" s="18"/>
      <c r="AF5" s="18"/>
      <c r="AG5" s="18"/>
      <c r="AH5" s="18"/>
      <c r="AI5" s="18"/>
      <c r="AJ5" s="19"/>
    </row>
    <row r="6" spans="1:36" ht="15.75" thickBot="1" x14ac:dyDescent="0.25">
      <c r="A6" s="5">
        <v>43904.498703703706</v>
      </c>
      <c r="B6" s="6" t="s">
        <v>70</v>
      </c>
      <c r="C6" s="6" t="s">
        <v>12</v>
      </c>
      <c r="D6" s="6" t="s">
        <v>46</v>
      </c>
      <c r="E6" s="7" t="s">
        <v>59</v>
      </c>
      <c r="F6" s="8"/>
      <c r="G6" s="8"/>
      <c r="H6" s="8"/>
      <c r="I6" s="8"/>
      <c r="J6" s="8"/>
      <c r="K6" s="9"/>
      <c r="L6" s="10" t="s">
        <v>26</v>
      </c>
      <c r="M6" s="11" t="s">
        <v>63</v>
      </c>
      <c r="N6" s="12">
        <v>3040</v>
      </c>
      <c r="O6" s="9">
        <v>36</v>
      </c>
      <c r="P6" s="13"/>
      <c r="Q6" s="14"/>
      <c r="R6" s="14"/>
      <c r="S6" s="15"/>
      <c r="T6" s="15"/>
      <c r="U6" s="14"/>
      <c r="V6" s="14"/>
      <c r="W6" s="14"/>
      <c r="X6" s="16"/>
      <c r="Y6" s="14"/>
      <c r="Z6" s="14"/>
      <c r="AA6" s="15"/>
      <c r="AB6" s="15"/>
      <c r="AC6" s="17"/>
      <c r="AD6" s="18"/>
      <c r="AE6" s="18"/>
      <c r="AF6" s="18"/>
      <c r="AG6" s="18"/>
      <c r="AH6" s="18"/>
      <c r="AI6" s="18"/>
      <c r="AJ6" s="19"/>
    </row>
    <row r="7" spans="1:36" ht="15.75" thickBot="1" x14ac:dyDescent="0.25">
      <c r="A7" s="5">
        <v>43904.498032407406</v>
      </c>
      <c r="B7" s="6" t="s">
        <v>70</v>
      </c>
      <c r="C7" s="6" t="s">
        <v>12</v>
      </c>
      <c r="D7" s="6" t="s">
        <v>47</v>
      </c>
      <c r="E7" s="7" t="s">
        <v>59</v>
      </c>
      <c r="F7" s="8"/>
      <c r="G7" s="8"/>
      <c r="H7" s="8"/>
      <c r="I7" s="8"/>
      <c r="J7" s="8"/>
      <c r="K7" s="9"/>
      <c r="L7" s="10" t="s">
        <v>26</v>
      </c>
      <c r="M7" s="11" t="s">
        <v>63</v>
      </c>
      <c r="N7" s="12">
        <v>3020</v>
      </c>
      <c r="O7" s="9">
        <v>36</v>
      </c>
      <c r="P7" s="13"/>
      <c r="Q7" s="14"/>
      <c r="R7" s="14"/>
      <c r="S7" s="15"/>
      <c r="T7" s="15"/>
      <c r="U7" s="14"/>
      <c r="V7" s="14"/>
      <c r="W7" s="14"/>
      <c r="X7" s="16"/>
      <c r="Y7" s="14"/>
      <c r="Z7" s="14"/>
      <c r="AA7" s="15"/>
      <c r="AB7" s="15"/>
      <c r="AC7" s="17"/>
      <c r="AD7" s="18"/>
      <c r="AE7" s="18"/>
      <c r="AF7" s="18"/>
      <c r="AG7" s="18"/>
      <c r="AH7" s="18"/>
      <c r="AI7" s="18"/>
      <c r="AJ7" s="19"/>
    </row>
    <row r="8" spans="1:36" ht="15.75" thickBot="1" x14ac:dyDescent="0.25">
      <c r="A8" s="5">
        <v>43904.034143518518</v>
      </c>
      <c r="B8" s="6" t="s">
        <v>5</v>
      </c>
      <c r="C8" s="6" t="s">
        <v>13</v>
      </c>
      <c r="D8" s="6" t="s">
        <v>48</v>
      </c>
      <c r="E8" s="7" t="s">
        <v>59</v>
      </c>
      <c r="F8" s="8"/>
      <c r="G8" s="8"/>
      <c r="H8" s="8"/>
      <c r="I8" s="8"/>
      <c r="J8" s="8"/>
      <c r="K8" s="9"/>
      <c r="L8" s="10" t="s">
        <v>28</v>
      </c>
      <c r="M8" s="11" t="s">
        <v>66</v>
      </c>
      <c r="N8" s="12">
        <v>3020</v>
      </c>
      <c r="O8" s="9">
        <v>27</v>
      </c>
      <c r="P8" s="13"/>
      <c r="Q8" s="14"/>
      <c r="R8" s="14"/>
      <c r="S8" s="15"/>
      <c r="T8" s="15"/>
      <c r="U8" s="14"/>
      <c r="V8" s="14"/>
      <c r="W8" s="14"/>
      <c r="X8" s="16"/>
      <c r="Y8" s="14"/>
      <c r="Z8" s="14"/>
      <c r="AA8" s="15"/>
      <c r="AB8" s="15"/>
      <c r="AC8" s="17"/>
      <c r="AD8" s="18"/>
      <c r="AE8" s="18"/>
      <c r="AF8" s="18"/>
      <c r="AG8" s="18"/>
      <c r="AH8" s="18"/>
      <c r="AI8" s="18"/>
      <c r="AJ8" s="19"/>
    </row>
    <row r="9" spans="1:36" ht="15.75" thickBot="1" x14ac:dyDescent="0.25">
      <c r="A9" s="5">
        <v>43904.033784722225</v>
      </c>
      <c r="B9" s="6" t="s">
        <v>5</v>
      </c>
      <c r="C9" s="6" t="s">
        <v>13</v>
      </c>
      <c r="D9" s="6" t="s">
        <v>49</v>
      </c>
      <c r="E9" s="7" t="s">
        <v>59</v>
      </c>
      <c r="F9" s="8"/>
      <c r="G9" s="8"/>
      <c r="H9" s="8"/>
      <c r="I9" s="8"/>
      <c r="J9" s="8"/>
      <c r="K9" s="9"/>
      <c r="L9" s="10" t="s">
        <v>28</v>
      </c>
      <c r="M9" s="11" t="s">
        <v>66</v>
      </c>
      <c r="N9" s="12">
        <v>3020</v>
      </c>
      <c r="O9" s="9">
        <v>27</v>
      </c>
      <c r="P9" s="13"/>
      <c r="Q9" s="14"/>
      <c r="R9" s="14"/>
      <c r="S9" s="15"/>
      <c r="T9" s="15"/>
      <c r="U9" s="14"/>
      <c r="V9" s="14"/>
      <c r="W9" s="14"/>
      <c r="X9" s="16"/>
      <c r="Y9" s="14"/>
      <c r="Z9" s="14"/>
      <c r="AA9" s="15"/>
      <c r="AB9" s="15"/>
      <c r="AC9" s="17"/>
      <c r="AD9" s="18"/>
      <c r="AE9" s="18"/>
      <c r="AF9" s="18"/>
      <c r="AG9" s="18"/>
      <c r="AH9" s="18"/>
      <c r="AI9" s="18"/>
      <c r="AJ9" s="19"/>
    </row>
    <row r="10" spans="1:36" ht="15.75" thickBot="1" x14ac:dyDescent="0.25">
      <c r="A10" s="5">
        <v>43904.03328703704</v>
      </c>
      <c r="B10" s="6" t="s">
        <v>5</v>
      </c>
      <c r="C10" s="6" t="s">
        <v>12</v>
      </c>
      <c r="D10" s="6" t="s">
        <v>46</v>
      </c>
      <c r="E10" s="7" t="s">
        <v>59</v>
      </c>
      <c r="F10" s="8"/>
      <c r="G10" s="8"/>
      <c r="H10" s="8"/>
      <c r="I10" s="8"/>
      <c r="J10" s="8"/>
      <c r="K10" s="9"/>
      <c r="L10" s="10" t="s">
        <v>28</v>
      </c>
      <c r="M10" s="11" t="s">
        <v>63</v>
      </c>
      <c r="N10" s="12">
        <v>3040</v>
      </c>
      <c r="O10" s="9">
        <v>16</v>
      </c>
      <c r="P10" s="13"/>
      <c r="Q10" s="14"/>
      <c r="R10" s="14"/>
      <c r="S10" s="15"/>
      <c r="T10" s="15"/>
      <c r="U10" s="14"/>
      <c r="V10" s="14"/>
      <c r="W10" s="14"/>
      <c r="X10" s="16"/>
      <c r="Y10" s="14"/>
      <c r="Z10" s="14"/>
      <c r="AA10" s="15"/>
      <c r="AB10" s="15"/>
      <c r="AC10" s="17"/>
      <c r="AD10" s="18"/>
      <c r="AE10" s="18"/>
      <c r="AF10" s="18"/>
      <c r="AG10" s="18"/>
      <c r="AH10" s="18"/>
      <c r="AI10" s="18"/>
      <c r="AJ10" s="19"/>
    </row>
    <row r="11" spans="1:36" ht="15.75" thickBot="1" x14ac:dyDescent="0.25">
      <c r="A11" s="5">
        <v>43904.032893518517</v>
      </c>
      <c r="B11" s="6" t="s">
        <v>5</v>
      </c>
      <c r="C11" s="6" t="s">
        <v>12</v>
      </c>
      <c r="D11" s="6" t="s">
        <v>47</v>
      </c>
      <c r="E11" s="7" t="s">
        <v>59</v>
      </c>
      <c r="F11" s="8"/>
      <c r="G11" s="8"/>
      <c r="H11" s="8"/>
      <c r="I11" s="8"/>
      <c r="J11" s="8"/>
      <c r="K11" s="9"/>
      <c r="L11" s="10" t="s">
        <v>28</v>
      </c>
      <c r="M11" s="11" t="s">
        <v>63</v>
      </c>
      <c r="N11" s="12">
        <v>3040</v>
      </c>
      <c r="O11" s="9">
        <v>16</v>
      </c>
      <c r="P11" s="13"/>
      <c r="Q11" s="14"/>
      <c r="R11" s="14"/>
      <c r="S11" s="15"/>
      <c r="T11" s="15"/>
      <c r="U11" s="14"/>
      <c r="V11" s="14"/>
      <c r="W11" s="14"/>
      <c r="X11" s="16"/>
      <c r="Y11" s="14"/>
      <c r="Z11" s="14"/>
      <c r="AA11" s="15"/>
      <c r="AB11" s="15"/>
      <c r="AC11" s="17"/>
      <c r="AD11" s="18"/>
      <c r="AE11" s="18"/>
      <c r="AF11" s="18"/>
      <c r="AG11" s="18"/>
      <c r="AH11" s="18"/>
      <c r="AI11" s="18"/>
      <c r="AJ11" s="19"/>
    </row>
    <row r="12" spans="1:36" ht="15.75" thickBot="1" x14ac:dyDescent="0.25">
      <c r="A12" s="5">
        <v>43903.484571759262</v>
      </c>
      <c r="B12" s="6" t="s">
        <v>70</v>
      </c>
      <c r="C12" s="6" t="s">
        <v>10</v>
      </c>
      <c r="D12" s="6" t="s">
        <v>51</v>
      </c>
      <c r="E12" s="7" t="s">
        <v>59</v>
      </c>
      <c r="F12" s="8"/>
      <c r="G12" s="8"/>
      <c r="H12" s="8"/>
      <c r="I12" s="8"/>
      <c r="J12" s="8"/>
      <c r="K12" s="9"/>
      <c r="L12" s="10" t="s">
        <v>26</v>
      </c>
      <c r="M12" s="11" t="s">
        <v>71</v>
      </c>
      <c r="N12" s="12">
        <v>3040</v>
      </c>
      <c r="O12" s="9">
        <v>54</v>
      </c>
      <c r="P12" s="13"/>
      <c r="Q12" s="14"/>
      <c r="R12" s="14"/>
      <c r="S12" s="15"/>
      <c r="T12" s="15"/>
      <c r="U12" s="14"/>
      <c r="V12" s="14"/>
      <c r="W12" s="14"/>
      <c r="X12" s="16"/>
      <c r="Y12" s="14"/>
      <c r="Z12" s="14"/>
      <c r="AA12" s="15"/>
      <c r="AB12" s="15"/>
      <c r="AC12" s="17"/>
      <c r="AD12" s="18"/>
      <c r="AE12" s="18"/>
      <c r="AF12" s="18"/>
      <c r="AG12" s="18"/>
      <c r="AH12" s="18"/>
      <c r="AI12" s="18"/>
      <c r="AJ12" s="19"/>
    </row>
    <row r="13" spans="1:36" ht="15.75" thickBot="1" x14ac:dyDescent="0.25">
      <c r="A13" s="5">
        <v>43903.484074074076</v>
      </c>
      <c r="B13" s="6" t="s">
        <v>70</v>
      </c>
      <c r="C13" s="6" t="s">
        <v>10</v>
      </c>
      <c r="D13" s="6" t="s">
        <v>50</v>
      </c>
      <c r="E13" s="7" t="s">
        <v>59</v>
      </c>
      <c r="F13" s="8"/>
      <c r="G13" s="8"/>
      <c r="H13" s="8"/>
      <c r="I13" s="8"/>
      <c r="J13" s="8"/>
      <c r="K13" s="9"/>
      <c r="L13" s="10" t="s">
        <v>26</v>
      </c>
      <c r="M13" s="11" t="s">
        <v>71</v>
      </c>
      <c r="N13" s="12">
        <v>3040</v>
      </c>
      <c r="O13" s="9">
        <v>54</v>
      </c>
      <c r="P13" s="13"/>
      <c r="Q13" s="14"/>
      <c r="R13" s="14"/>
      <c r="S13" s="15"/>
      <c r="T13" s="15"/>
      <c r="U13" s="14"/>
      <c r="V13" s="14"/>
      <c r="W13" s="14"/>
      <c r="X13" s="16"/>
      <c r="Y13" s="14"/>
      <c r="Z13" s="14"/>
      <c r="AA13" s="15"/>
      <c r="AB13" s="15"/>
      <c r="AC13" s="17"/>
      <c r="AD13" s="18"/>
      <c r="AE13" s="18"/>
      <c r="AF13" s="18"/>
      <c r="AG13" s="18"/>
      <c r="AH13" s="18"/>
      <c r="AI13" s="18"/>
      <c r="AJ13" s="19"/>
    </row>
    <row r="14" spans="1:36" ht="15.75" thickBot="1" x14ac:dyDescent="0.25">
      <c r="A14" s="5">
        <v>43903.483344907407</v>
      </c>
      <c r="B14" s="6" t="s">
        <v>70</v>
      </c>
      <c r="C14" s="6" t="s">
        <v>11</v>
      </c>
      <c r="D14" s="6" t="s">
        <v>37</v>
      </c>
      <c r="E14" s="7" t="s">
        <v>59</v>
      </c>
      <c r="F14" s="8"/>
      <c r="G14" s="8"/>
      <c r="H14" s="8"/>
      <c r="I14" s="8"/>
      <c r="J14" s="8"/>
      <c r="K14" s="9"/>
      <c r="L14" s="10" t="s">
        <v>26</v>
      </c>
      <c r="M14" s="11" t="s">
        <v>98</v>
      </c>
      <c r="N14" s="12">
        <v>4540</v>
      </c>
      <c r="O14" s="9">
        <v>11</v>
      </c>
      <c r="P14" s="13"/>
      <c r="Q14" s="14"/>
      <c r="R14" s="14"/>
      <c r="S14" s="15"/>
      <c r="T14" s="15"/>
      <c r="U14" s="14"/>
      <c r="V14" s="14"/>
      <c r="W14" s="14"/>
      <c r="X14" s="16"/>
      <c r="Y14" s="14"/>
      <c r="Z14" s="14"/>
      <c r="AA14" s="15"/>
      <c r="AB14" s="15"/>
      <c r="AC14" s="17"/>
      <c r="AD14" s="18"/>
      <c r="AE14" s="18"/>
      <c r="AF14" s="18"/>
      <c r="AG14" s="18"/>
      <c r="AH14" s="18"/>
      <c r="AI14" s="18"/>
      <c r="AJ14" s="19"/>
    </row>
    <row r="15" spans="1:36" ht="15.75" thickBot="1" x14ac:dyDescent="0.25">
      <c r="A15" s="5">
        <v>43903.482361111113</v>
      </c>
      <c r="B15" s="6" t="s">
        <v>70</v>
      </c>
      <c r="C15" s="6" t="s">
        <v>11</v>
      </c>
      <c r="D15" s="6" t="s">
        <v>54</v>
      </c>
      <c r="E15" s="7" t="s">
        <v>59</v>
      </c>
      <c r="F15" s="8"/>
      <c r="G15" s="8"/>
      <c r="H15" s="8"/>
      <c r="I15" s="8"/>
      <c r="J15" s="8"/>
      <c r="K15" s="9"/>
      <c r="L15" s="10" t="s">
        <v>26</v>
      </c>
      <c r="M15" s="11" t="s">
        <v>98</v>
      </c>
      <c r="N15" s="12">
        <v>4540</v>
      </c>
      <c r="O15" s="9">
        <v>0</v>
      </c>
      <c r="P15" s="13"/>
      <c r="Q15" s="14"/>
      <c r="R15" s="14"/>
      <c r="S15" s="15"/>
      <c r="T15" s="15"/>
      <c r="U15" s="14"/>
      <c r="V15" s="14"/>
      <c r="W15" s="14"/>
      <c r="X15" s="16"/>
      <c r="Y15" s="14"/>
      <c r="Z15" s="14"/>
      <c r="AA15" s="15"/>
      <c r="AB15" s="15"/>
      <c r="AC15" s="17"/>
      <c r="AD15" s="18"/>
      <c r="AE15" s="18"/>
      <c r="AF15" s="18"/>
      <c r="AG15" s="18"/>
      <c r="AH15" s="18"/>
      <c r="AI15" s="18"/>
      <c r="AJ15" s="19"/>
    </row>
    <row r="16" spans="1:36" ht="15.75" thickBot="1" x14ac:dyDescent="0.25">
      <c r="A16" s="5">
        <v>43903.481979166667</v>
      </c>
      <c r="B16" s="6" t="s">
        <v>70</v>
      </c>
      <c r="C16" s="6" t="s">
        <v>11</v>
      </c>
      <c r="D16" s="6" t="s">
        <v>54</v>
      </c>
      <c r="E16" s="7" t="s">
        <v>21</v>
      </c>
      <c r="F16" s="8"/>
      <c r="G16" s="8" t="s">
        <v>17</v>
      </c>
      <c r="H16" s="8"/>
      <c r="I16" s="8"/>
      <c r="J16" s="8"/>
      <c r="K16" s="9"/>
      <c r="L16" s="10" t="s">
        <v>26</v>
      </c>
      <c r="M16" s="11" t="s">
        <v>98</v>
      </c>
      <c r="N16" s="12">
        <v>4540</v>
      </c>
      <c r="O16" s="9">
        <v>10</v>
      </c>
      <c r="P16" s="13"/>
      <c r="Q16" s="14"/>
      <c r="R16" s="14"/>
      <c r="S16" s="15"/>
      <c r="T16" s="15"/>
      <c r="U16" s="14"/>
      <c r="V16" s="14"/>
      <c r="W16" s="14"/>
      <c r="X16" s="16"/>
      <c r="Y16" s="14"/>
      <c r="Z16" s="14"/>
      <c r="AA16" s="15"/>
      <c r="AB16" s="15"/>
      <c r="AC16" s="17"/>
      <c r="AD16" s="18"/>
      <c r="AE16" s="18"/>
      <c r="AF16" s="18"/>
      <c r="AG16" s="18"/>
      <c r="AH16" s="18"/>
      <c r="AI16" s="18"/>
      <c r="AJ16" s="19"/>
    </row>
    <row r="17" spans="1:36" ht="15.75" thickBot="1" x14ac:dyDescent="0.25">
      <c r="A17" s="5">
        <v>43903.227465277778</v>
      </c>
      <c r="B17" s="6" t="s">
        <v>6</v>
      </c>
      <c r="C17" s="6" t="s">
        <v>12</v>
      </c>
      <c r="D17" s="6" t="s">
        <v>47</v>
      </c>
      <c r="E17" s="7" t="s">
        <v>59</v>
      </c>
      <c r="F17" s="8"/>
      <c r="G17" s="8"/>
      <c r="H17" s="8"/>
      <c r="I17" s="8"/>
      <c r="J17" s="8"/>
      <c r="K17" s="9"/>
      <c r="L17" s="10" t="s">
        <v>28</v>
      </c>
      <c r="M17" s="11" t="s">
        <v>63</v>
      </c>
      <c r="N17" s="12">
        <v>3020</v>
      </c>
      <c r="O17" s="9">
        <v>48</v>
      </c>
      <c r="P17" s="13"/>
      <c r="Q17" s="14"/>
      <c r="R17" s="14"/>
      <c r="S17" s="15"/>
      <c r="T17" s="15"/>
      <c r="U17" s="14"/>
      <c r="V17" s="14"/>
      <c r="W17" s="14"/>
      <c r="X17" s="16"/>
      <c r="Y17" s="14"/>
      <c r="Z17" s="14"/>
      <c r="AA17" s="15"/>
      <c r="AB17" s="15"/>
      <c r="AC17" s="17"/>
      <c r="AD17" s="18"/>
      <c r="AE17" s="18"/>
      <c r="AF17" s="18"/>
      <c r="AG17" s="18"/>
      <c r="AH17" s="18"/>
      <c r="AI17" s="18"/>
      <c r="AJ17" s="19"/>
    </row>
    <row r="18" spans="1:36" ht="15.75" thickBot="1" x14ac:dyDescent="0.25">
      <c r="A18" s="5">
        <v>43903.152303240742</v>
      </c>
      <c r="B18" s="6" t="s">
        <v>5</v>
      </c>
      <c r="C18" s="6" t="s">
        <v>13</v>
      </c>
      <c r="D18" s="6" t="s">
        <v>48</v>
      </c>
      <c r="E18" s="7" t="s">
        <v>59</v>
      </c>
      <c r="F18" s="8"/>
      <c r="G18" s="8"/>
      <c r="H18" s="8"/>
      <c r="I18" s="8"/>
      <c r="J18" s="8"/>
      <c r="K18" s="9"/>
      <c r="L18" s="10" t="s">
        <v>28</v>
      </c>
      <c r="M18" s="11" t="s">
        <v>66</v>
      </c>
      <c r="N18" s="12">
        <v>3020</v>
      </c>
      <c r="O18" s="9">
        <v>51</v>
      </c>
      <c r="P18" s="13"/>
      <c r="Q18" s="14"/>
      <c r="R18" s="14"/>
      <c r="S18" s="15"/>
      <c r="T18" s="15"/>
      <c r="U18" s="14"/>
      <c r="V18" s="14"/>
      <c r="W18" s="14"/>
      <c r="X18" s="16"/>
      <c r="Y18" s="14"/>
      <c r="Z18" s="14"/>
      <c r="AA18" s="15"/>
      <c r="AB18" s="15"/>
      <c r="AC18" s="17"/>
      <c r="AD18" s="18"/>
      <c r="AE18" s="18"/>
      <c r="AF18" s="18"/>
      <c r="AG18" s="18"/>
      <c r="AH18" s="18"/>
      <c r="AI18" s="18"/>
      <c r="AJ18" s="19"/>
    </row>
    <row r="19" spans="1:36" ht="15.75" thickBot="1" x14ac:dyDescent="0.25">
      <c r="A19" s="5">
        <v>43903.152002314811</v>
      </c>
      <c r="B19" s="6" t="s">
        <v>5</v>
      </c>
      <c r="C19" s="6" t="s">
        <v>13</v>
      </c>
      <c r="D19" s="6" t="s">
        <v>49</v>
      </c>
      <c r="E19" s="7" t="s">
        <v>30</v>
      </c>
      <c r="F19" s="8"/>
      <c r="G19" s="8"/>
      <c r="H19" s="8"/>
      <c r="I19" s="8" t="s">
        <v>17</v>
      </c>
      <c r="J19" s="8" t="s">
        <v>17</v>
      </c>
      <c r="K19" s="9" t="s">
        <v>17</v>
      </c>
      <c r="L19" s="10" t="s">
        <v>28</v>
      </c>
      <c r="M19" s="11" t="s">
        <v>66</v>
      </c>
      <c r="N19" s="12">
        <v>3020</v>
      </c>
      <c r="O19" s="9">
        <v>51</v>
      </c>
      <c r="P19" s="13"/>
      <c r="Q19" s="14"/>
      <c r="R19" s="14"/>
      <c r="S19" s="15"/>
      <c r="T19" s="15"/>
      <c r="U19" s="14"/>
      <c r="V19" s="14"/>
      <c r="W19" s="14"/>
      <c r="X19" s="16"/>
      <c r="Y19" s="14"/>
      <c r="Z19" s="14"/>
      <c r="AA19" s="15"/>
      <c r="AB19" s="15"/>
      <c r="AC19" s="17"/>
      <c r="AD19" s="18"/>
      <c r="AE19" s="18"/>
      <c r="AF19" s="18"/>
      <c r="AG19" s="18"/>
      <c r="AH19" s="18"/>
      <c r="AI19" s="18"/>
      <c r="AJ19" s="19"/>
    </row>
    <row r="20" spans="1:36" ht="15.75" thickBot="1" x14ac:dyDescent="0.25">
      <c r="A20" s="5">
        <v>43903.151516203703</v>
      </c>
      <c r="B20" s="6" t="s">
        <v>5</v>
      </c>
      <c r="C20" s="6" t="s">
        <v>10</v>
      </c>
      <c r="D20" s="6" t="s">
        <v>50</v>
      </c>
      <c r="E20" s="7" t="s">
        <v>59</v>
      </c>
      <c r="F20" s="8"/>
      <c r="G20" s="8"/>
      <c r="H20" s="8"/>
      <c r="I20" s="8"/>
      <c r="J20" s="8"/>
      <c r="K20" s="9"/>
      <c r="L20" s="10" t="s">
        <v>28</v>
      </c>
      <c r="M20" s="11" t="s">
        <v>71</v>
      </c>
      <c r="N20" s="12">
        <v>3040</v>
      </c>
      <c r="O20" s="9">
        <v>24</v>
      </c>
      <c r="P20" s="13"/>
      <c r="Q20" s="14"/>
      <c r="R20" s="14"/>
      <c r="S20" s="15"/>
      <c r="T20" s="15"/>
      <c r="U20" s="14"/>
      <c r="V20" s="14"/>
      <c r="W20" s="14"/>
      <c r="X20" s="16"/>
      <c r="Y20" s="14"/>
      <c r="Z20" s="14"/>
      <c r="AA20" s="15"/>
      <c r="AB20" s="15"/>
      <c r="AC20" s="17"/>
      <c r="AD20" s="18"/>
      <c r="AE20" s="18"/>
      <c r="AF20" s="18"/>
      <c r="AG20" s="18"/>
      <c r="AH20" s="18"/>
      <c r="AI20" s="18"/>
      <c r="AJ20" s="19"/>
    </row>
    <row r="21" spans="1:36" ht="15.75" thickBot="1" x14ac:dyDescent="0.25">
      <c r="A21" s="5">
        <v>43903.150972222225</v>
      </c>
      <c r="B21" s="6" t="s">
        <v>5</v>
      </c>
      <c r="C21" s="6" t="s">
        <v>10</v>
      </c>
      <c r="D21" s="6" t="s">
        <v>51</v>
      </c>
      <c r="E21" s="7" t="s">
        <v>59</v>
      </c>
      <c r="F21" s="8"/>
      <c r="G21" s="8"/>
      <c r="H21" s="8"/>
      <c r="I21" s="8"/>
      <c r="J21" s="8"/>
      <c r="K21" s="9"/>
      <c r="L21" s="10" t="s">
        <v>28</v>
      </c>
      <c r="M21" s="11" t="s">
        <v>71</v>
      </c>
      <c r="N21" s="12">
        <v>3040</v>
      </c>
      <c r="O21" s="9">
        <v>24</v>
      </c>
      <c r="P21" s="13"/>
      <c r="Q21" s="14"/>
      <c r="R21" s="14"/>
      <c r="S21" s="15"/>
      <c r="T21" s="15"/>
      <c r="U21" s="14"/>
      <c r="V21" s="14"/>
      <c r="W21" s="14"/>
      <c r="X21" s="16"/>
      <c r="Y21" s="14"/>
      <c r="Z21" s="14"/>
      <c r="AA21" s="15"/>
      <c r="AB21" s="15"/>
      <c r="AC21" s="17"/>
      <c r="AD21" s="18"/>
      <c r="AE21" s="18"/>
      <c r="AF21" s="18"/>
      <c r="AG21" s="18"/>
      <c r="AH21" s="18"/>
      <c r="AI21" s="18"/>
      <c r="AJ21" s="19"/>
    </row>
    <row r="22" spans="1:36" ht="15.75" thickBot="1" x14ac:dyDescent="0.25">
      <c r="A22" s="5">
        <v>43902.907569444447</v>
      </c>
      <c r="B22" s="6" t="s">
        <v>70</v>
      </c>
      <c r="C22" s="6" t="s">
        <v>11</v>
      </c>
      <c r="D22" s="6" t="s">
        <v>37</v>
      </c>
      <c r="E22" s="7" t="s">
        <v>21</v>
      </c>
      <c r="F22" s="8"/>
      <c r="G22" s="8"/>
      <c r="H22" s="8"/>
      <c r="I22" s="8"/>
      <c r="J22" s="8" t="s">
        <v>17</v>
      </c>
      <c r="K22" s="9"/>
      <c r="L22" s="10" t="s">
        <v>28</v>
      </c>
      <c r="M22" s="11" t="s">
        <v>98</v>
      </c>
      <c r="N22" s="12">
        <v>3020</v>
      </c>
      <c r="O22" s="9">
        <v>5</v>
      </c>
      <c r="P22" s="13"/>
      <c r="Q22" s="14"/>
      <c r="R22" s="14"/>
      <c r="S22" s="15"/>
      <c r="T22" s="15"/>
      <c r="U22" s="14"/>
      <c r="V22" s="14"/>
      <c r="W22" s="14"/>
      <c r="X22" s="16"/>
      <c r="Y22" s="14"/>
      <c r="Z22" s="14"/>
      <c r="AA22" s="15"/>
      <c r="AB22" s="15"/>
      <c r="AC22" s="17"/>
      <c r="AD22" s="18"/>
      <c r="AE22" s="18"/>
      <c r="AF22" s="18"/>
      <c r="AG22" s="18"/>
      <c r="AH22" s="18"/>
      <c r="AI22" s="18"/>
      <c r="AJ22" s="19"/>
    </row>
    <row r="23" spans="1:36" ht="15.75" thickBot="1" x14ac:dyDescent="0.25">
      <c r="A23" s="5">
        <v>43902.553460648145</v>
      </c>
      <c r="B23" s="6" t="s">
        <v>70</v>
      </c>
      <c r="C23" s="6" t="s">
        <v>13</v>
      </c>
      <c r="D23" s="6" t="s">
        <v>48</v>
      </c>
      <c r="E23" s="7" t="s">
        <v>59</v>
      </c>
      <c r="F23" s="8"/>
      <c r="G23" s="8"/>
      <c r="H23" s="8"/>
      <c r="I23" s="8"/>
      <c r="J23" s="8"/>
      <c r="K23" s="9"/>
      <c r="L23" s="10" t="s">
        <v>27</v>
      </c>
      <c r="M23" s="11" t="s">
        <v>66</v>
      </c>
      <c r="N23" s="12">
        <v>3020</v>
      </c>
      <c r="O23" s="9">
        <v>33</v>
      </c>
      <c r="P23" s="13"/>
      <c r="Q23" s="14"/>
      <c r="R23" s="14"/>
      <c r="S23" s="15"/>
      <c r="T23" s="15"/>
      <c r="U23" s="14"/>
      <c r="V23" s="14"/>
      <c r="W23" s="14"/>
      <c r="X23" s="16"/>
      <c r="Y23" s="14"/>
      <c r="Z23" s="14"/>
      <c r="AA23" s="15"/>
      <c r="AB23" s="15"/>
      <c r="AC23" s="17"/>
      <c r="AD23" s="18"/>
      <c r="AE23" s="18"/>
      <c r="AF23" s="18"/>
      <c r="AG23" s="18"/>
      <c r="AH23" s="18"/>
      <c r="AI23" s="18"/>
      <c r="AJ23" s="19"/>
    </row>
    <row r="24" spans="1:36" ht="15.75" thickBot="1" x14ac:dyDescent="0.25">
      <c r="A24" s="5">
        <v>43902.552951388891</v>
      </c>
      <c r="B24" s="6" t="s">
        <v>70</v>
      </c>
      <c r="C24" s="6" t="s">
        <v>13</v>
      </c>
      <c r="D24" s="6" t="s">
        <v>49</v>
      </c>
      <c r="E24" s="7" t="s">
        <v>59</v>
      </c>
      <c r="F24" s="8"/>
      <c r="G24" s="8"/>
      <c r="H24" s="8"/>
      <c r="I24" s="8"/>
      <c r="J24" s="8"/>
      <c r="K24" s="9"/>
      <c r="L24" s="10" t="s">
        <v>27</v>
      </c>
      <c r="M24" s="11" t="s">
        <v>66</v>
      </c>
      <c r="N24" s="12">
        <v>3020</v>
      </c>
      <c r="O24" s="9">
        <v>33</v>
      </c>
      <c r="P24" s="13"/>
      <c r="Q24" s="14"/>
      <c r="R24" s="14"/>
      <c r="S24" s="15"/>
      <c r="T24" s="15"/>
      <c r="U24" s="14"/>
      <c r="V24" s="14"/>
      <c r="W24" s="14"/>
      <c r="X24" s="16"/>
      <c r="Y24" s="14"/>
      <c r="Z24" s="14"/>
      <c r="AA24" s="15"/>
      <c r="AB24" s="15"/>
      <c r="AC24" s="17"/>
      <c r="AD24" s="18"/>
      <c r="AE24" s="18"/>
      <c r="AF24" s="18"/>
      <c r="AG24" s="18"/>
      <c r="AH24" s="18"/>
      <c r="AI24" s="18"/>
      <c r="AJ24" s="19"/>
    </row>
    <row r="25" spans="1:36" ht="15.75" thickBot="1" x14ac:dyDescent="0.25">
      <c r="A25" s="5">
        <v>43902.551851851851</v>
      </c>
      <c r="B25" s="6" t="s">
        <v>70</v>
      </c>
      <c r="C25" s="6" t="s">
        <v>10</v>
      </c>
      <c r="D25" s="6" t="s">
        <v>44</v>
      </c>
      <c r="E25" s="7" t="s">
        <v>30</v>
      </c>
      <c r="F25" s="8"/>
      <c r="G25" s="8"/>
      <c r="H25" s="8"/>
      <c r="I25" s="8"/>
      <c r="J25" s="8"/>
      <c r="K25" s="9"/>
      <c r="L25" s="10" t="s">
        <v>26</v>
      </c>
      <c r="M25" s="11" t="s">
        <v>61</v>
      </c>
      <c r="N25" s="12">
        <v>3020</v>
      </c>
      <c r="O25" s="9">
        <v>72</v>
      </c>
      <c r="P25" s="13"/>
      <c r="Q25" s="14"/>
      <c r="R25" s="14"/>
      <c r="S25" s="15"/>
      <c r="T25" s="15"/>
      <c r="U25" s="14"/>
      <c r="V25" s="14"/>
      <c r="W25" s="14"/>
      <c r="X25" s="16"/>
      <c r="Y25" s="14"/>
      <c r="Z25" s="14"/>
      <c r="AA25" s="15"/>
      <c r="AB25" s="15"/>
      <c r="AC25" s="17"/>
      <c r="AD25" s="18"/>
      <c r="AE25" s="18"/>
      <c r="AF25" s="18"/>
      <c r="AG25" s="18"/>
      <c r="AH25" s="18"/>
      <c r="AI25" s="18"/>
      <c r="AJ25" s="19"/>
    </row>
    <row r="26" spans="1:36" ht="15.75" thickBot="1" x14ac:dyDescent="0.25">
      <c r="A26" s="5">
        <v>43902.551469907405</v>
      </c>
      <c r="B26" s="6" t="s">
        <v>70</v>
      </c>
      <c r="C26" s="6" t="s">
        <v>10</v>
      </c>
      <c r="D26" s="6" t="s">
        <v>45</v>
      </c>
      <c r="E26" s="7" t="s">
        <v>59</v>
      </c>
      <c r="F26" s="8"/>
      <c r="G26" s="8"/>
      <c r="H26" s="8"/>
      <c r="I26" s="8"/>
      <c r="J26" s="8"/>
      <c r="K26" s="9"/>
      <c r="L26" s="10" t="s">
        <v>26</v>
      </c>
      <c r="M26" s="11" t="s">
        <v>61</v>
      </c>
      <c r="N26" s="12">
        <v>3020</v>
      </c>
      <c r="O26" s="9">
        <v>72</v>
      </c>
      <c r="P26" s="13"/>
      <c r="Q26" s="14"/>
      <c r="R26" s="14"/>
      <c r="S26" s="15"/>
      <c r="T26" s="15"/>
      <c r="U26" s="14"/>
      <c r="V26" s="14"/>
      <c r="W26" s="14"/>
      <c r="X26" s="16"/>
      <c r="Y26" s="14"/>
      <c r="Z26" s="14"/>
      <c r="AA26" s="15"/>
      <c r="AB26" s="15"/>
      <c r="AC26" s="17"/>
      <c r="AD26" s="18"/>
      <c r="AE26" s="18"/>
      <c r="AF26" s="18"/>
      <c r="AG26" s="18"/>
      <c r="AH26" s="18"/>
      <c r="AI26" s="18"/>
      <c r="AJ26" s="19"/>
    </row>
    <row r="27" spans="1:36" ht="15.75" thickBot="1" x14ac:dyDescent="0.25">
      <c r="A27" s="5">
        <v>43902.549085648148</v>
      </c>
      <c r="B27" s="6" t="s">
        <v>70</v>
      </c>
      <c r="C27" s="6" t="s">
        <v>10</v>
      </c>
      <c r="D27" s="6" t="s">
        <v>44</v>
      </c>
      <c r="E27" s="7" t="s">
        <v>30</v>
      </c>
      <c r="F27" s="8"/>
      <c r="G27" s="8"/>
      <c r="H27" s="8"/>
      <c r="I27" s="8" t="s">
        <v>17</v>
      </c>
      <c r="J27" s="8" t="s">
        <v>17</v>
      </c>
      <c r="K27" s="9" t="s">
        <v>17</v>
      </c>
      <c r="L27" s="10" t="s">
        <v>26</v>
      </c>
      <c r="M27" s="11" t="s">
        <v>61</v>
      </c>
      <c r="N27" s="12">
        <v>3020</v>
      </c>
      <c r="O27" s="9">
        <v>1</v>
      </c>
      <c r="P27" s="13"/>
      <c r="Q27" s="14"/>
      <c r="R27" s="14"/>
      <c r="S27" s="15"/>
      <c r="T27" s="15"/>
      <c r="U27" s="14"/>
      <c r="V27" s="14"/>
      <c r="W27" s="14"/>
      <c r="X27" s="16"/>
      <c r="Y27" s="14"/>
      <c r="Z27" s="14"/>
      <c r="AA27" s="15"/>
      <c r="AB27" s="15"/>
      <c r="AC27" s="17"/>
      <c r="AD27" s="18"/>
      <c r="AE27" s="18"/>
      <c r="AF27" s="18"/>
      <c r="AG27" s="18"/>
      <c r="AH27" s="18"/>
      <c r="AI27" s="18"/>
      <c r="AJ27" s="19"/>
    </row>
    <row r="28" spans="1:36" ht="15.75" thickBot="1" x14ac:dyDescent="0.25">
      <c r="A28" s="5">
        <v>43902.547847222224</v>
      </c>
      <c r="B28" s="6" t="s">
        <v>70</v>
      </c>
      <c r="C28" s="6" t="s">
        <v>10</v>
      </c>
      <c r="D28" s="6" t="s">
        <v>45</v>
      </c>
      <c r="E28" s="7" t="s">
        <v>30</v>
      </c>
      <c r="F28" s="8" t="s">
        <v>17</v>
      </c>
      <c r="G28" s="8" t="s">
        <v>17</v>
      </c>
      <c r="H28" s="8" t="s">
        <v>17</v>
      </c>
      <c r="I28" s="8"/>
      <c r="J28" s="8"/>
      <c r="K28" s="9"/>
      <c r="L28" s="10" t="s">
        <v>26</v>
      </c>
      <c r="M28" s="11" t="s">
        <v>61</v>
      </c>
      <c r="N28" s="12">
        <v>3020</v>
      </c>
      <c r="O28" s="9">
        <v>1</v>
      </c>
      <c r="P28" s="13"/>
      <c r="Q28" s="14"/>
      <c r="R28" s="14"/>
      <c r="S28" s="15"/>
      <c r="T28" s="15"/>
      <c r="U28" s="14"/>
      <c r="V28" s="14"/>
      <c r="W28" s="14"/>
      <c r="X28" s="16"/>
      <c r="Y28" s="14"/>
      <c r="Z28" s="14"/>
      <c r="AA28" s="15"/>
      <c r="AB28" s="15"/>
      <c r="AC28" s="17"/>
      <c r="AD28" s="18"/>
      <c r="AE28" s="18"/>
      <c r="AF28" s="18"/>
      <c r="AG28" s="18"/>
      <c r="AH28" s="18"/>
      <c r="AI28" s="18"/>
      <c r="AJ28" s="19"/>
    </row>
    <row r="29" spans="1:36" ht="15.75" thickBot="1" x14ac:dyDescent="0.25">
      <c r="A29" s="5">
        <v>43902.547118055554</v>
      </c>
      <c r="B29" s="6" t="s">
        <v>70</v>
      </c>
      <c r="C29" s="6" t="s">
        <v>11</v>
      </c>
      <c r="D29" s="6" t="s">
        <v>37</v>
      </c>
      <c r="E29" s="7" t="s">
        <v>59</v>
      </c>
      <c r="F29" s="8"/>
      <c r="G29" s="8"/>
      <c r="H29" s="8"/>
      <c r="I29" s="8"/>
      <c r="J29" s="8"/>
      <c r="K29" s="9"/>
      <c r="L29" s="10" t="s">
        <v>26</v>
      </c>
      <c r="M29" s="11" t="s">
        <v>98</v>
      </c>
      <c r="N29" s="12">
        <v>3020</v>
      </c>
      <c r="O29" s="9">
        <v>30</v>
      </c>
      <c r="P29" s="13"/>
      <c r="Q29" s="14"/>
      <c r="R29" s="14"/>
      <c r="S29" s="15"/>
      <c r="T29" s="15"/>
      <c r="U29" s="14"/>
      <c r="V29" s="14"/>
      <c r="W29" s="14"/>
      <c r="X29" s="16"/>
      <c r="Y29" s="14"/>
      <c r="Z29" s="14"/>
      <c r="AA29" s="15"/>
      <c r="AB29" s="15"/>
      <c r="AC29" s="17"/>
      <c r="AD29" s="18"/>
      <c r="AE29" s="18"/>
      <c r="AF29" s="18"/>
      <c r="AG29" s="18"/>
      <c r="AH29" s="18"/>
      <c r="AI29" s="18"/>
      <c r="AJ29" s="19"/>
    </row>
    <row r="30" spans="1:36" ht="15.75" thickBot="1" x14ac:dyDescent="0.25">
      <c r="A30" s="5">
        <v>43902.546759259261</v>
      </c>
      <c r="B30" s="6" t="s">
        <v>70</v>
      </c>
      <c r="C30" s="6" t="s">
        <v>11</v>
      </c>
      <c r="D30" s="6" t="s">
        <v>54</v>
      </c>
      <c r="E30" s="7" t="s">
        <v>59</v>
      </c>
      <c r="F30" s="8"/>
      <c r="G30" s="8"/>
      <c r="H30" s="8"/>
      <c r="I30" s="8"/>
      <c r="J30" s="8"/>
      <c r="K30" s="9"/>
      <c r="L30" s="10" t="s">
        <v>26</v>
      </c>
      <c r="M30" s="11" t="s">
        <v>98</v>
      </c>
      <c r="N30" s="12">
        <v>3020</v>
      </c>
      <c r="O30" s="9">
        <v>30</v>
      </c>
      <c r="P30" s="13"/>
      <c r="Q30" s="14"/>
      <c r="R30" s="14"/>
      <c r="S30" s="15"/>
      <c r="T30" s="15"/>
      <c r="U30" s="14"/>
      <c r="V30" s="14"/>
      <c r="W30" s="14"/>
      <c r="X30" s="16"/>
      <c r="Y30" s="14"/>
      <c r="Z30" s="14"/>
      <c r="AA30" s="15"/>
      <c r="AB30" s="15"/>
      <c r="AC30" s="17"/>
      <c r="AD30" s="18"/>
      <c r="AE30" s="18"/>
      <c r="AF30" s="18"/>
      <c r="AG30" s="18"/>
      <c r="AH30" s="18"/>
      <c r="AI30" s="18"/>
      <c r="AJ30" s="19"/>
    </row>
    <row r="31" spans="1:36" ht="15.75" thickBot="1" x14ac:dyDescent="0.25">
      <c r="A31" s="5">
        <v>43902.546423611115</v>
      </c>
      <c r="B31" s="6" t="s">
        <v>70</v>
      </c>
      <c r="C31" s="6" t="s">
        <v>11</v>
      </c>
      <c r="D31" s="6" t="s">
        <v>37</v>
      </c>
      <c r="E31" s="7" t="s">
        <v>21</v>
      </c>
      <c r="F31" s="8" t="s">
        <v>17</v>
      </c>
      <c r="G31" s="8" t="s">
        <v>17</v>
      </c>
      <c r="H31" s="8"/>
      <c r="I31" s="8"/>
      <c r="J31" s="8"/>
      <c r="K31" s="9"/>
      <c r="L31" s="10" t="s">
        <v>26</v>
      </c>
      <c r="M31" s="11" t="s">
        <v>98</v>
      </c>
      <c r="N31" s="12">
        <v>3020</v>
      </c>
      <c r="O31" s="9">
        <v>1</v>
      </c>
      <c r="P31" s="13"/>
      <c r="Q31" s="14"/>
      <c r="R31" s="14"/>
      <c r="S31" s="15"/>
      <c r="T31" s="15"/>
      <c r="U31" s="14"/>
      <c r="V31" s="14"/>
      <c r="W31" s="14"/>
      <c r="X31" s="16"/>
      <c r="Y31" s="14"/>
      <c r="Z31" s="14"/>
      <c r="AA31" s="15"/>
      <c r="AB31" s="15"/>
      <c r="AC31" s="17"/>
      <c r="AD31" s="18"/>
      <c r="AE31" s="18"/>
      <c r="AF31" s="18"/>
      <c r="AG31" s="18"/>
      <c r="AH31" s="18"/>
      <c r="AI31" s="18"/>
      <c r="AJ31" s="19"/>
    </row>
    <row r="32" spans="1:36" ht="15.75" thickBot="1" x14ac:dyDescent="0.25">
      <c r="A32" s="5">
        <v>43902.545601851853</v>
      </c>
      <c r="B32" s="6" t="s">
        <v>5</v>
      </c>
      <c r="C32" s="6" t="s">
        <v>11</v>
      </c>
      <c r="D32" s="6" t="s">
        <v>54</v>
      </c>
      <c r="E32" s="7" t="s">
        <v>19</v>
      </c>
      <c r="F32" s="8"/>
      <c r="G32" s="8"/>
      <c r="H32" s="8"/>
      <c r="I32" s="8" t="s">
        <v>17</v>
      </c>
      <c r="J32" s="8" t="s">
        <v>17</v>
      </c>
      <c r="K32" s="9"/>
      <c r="L32" s="10" t="s">
        <v>26</v>
      </c>
      <c r="M32" s="11" t="s">
        <v>98</v>
      </c>
      <c r="N32" s="12">
        <v>3020</v>
      </c>
      <c r="O32" s="9">
        <v>30</v>
      </c>
      <c r="P32" s="13"/>
      <c r="Q32" s="14"/>
      <c r="R32" s="14"/>
      <c r="S32" s="15"/>
      <c r="T32" s="15"/>
      <c r="U32" s="14"/>
      <c r="V32" s="14"/>
      <c r="W32" s="14"/>
      <c r="X32" s="16"/>
      <c r="Y32" s="14"/>
      <c r="Z32" s="14"/>
      <c r="AA32" s="15"/>
      <c r="AB32" s="15"/>
      <c r="AC32" s="17"/>
      <c r="AD32" s="18"/>
      <c r="AE32" s="18"/>
      <c r="AF32" s="18"/>
      <c r="AG32" s="18"/>
      <c r="AH32" s="18"/>
      <c r="AI32" s="18"/>
      <c r="AJ32" s="19"/>
    </row>
    <row r="33" spans="1:36" ht="15.75" thickBot="1" x14ac:dyDescent="0.25">
      <c r="A33" s="5">
        <v>43902.171203703707</v>
      </c>
      <c r="B33" s="6" t="s">
        <v>5</v>
      </c>
      <c r="C33" s="6" t="s">
        <v>13</v>
      </c>
      <c r="D33" s="6" t="s">
        <v>48</v>
      </c>
      <c r="E33" s="7" t="s">
        <v>29</v>
      </c>
      <c r="F33" s="8" t="s">
        <v>17</v>
      </c>
      <c r="G33" s="8" t="s">
        <v>17</v>
      </c>
      <c r="H33" s="8" t="s">
        <v>17</v>
      </c>
      <c r="I33" s="8"/>
      <c r="J33" s="8"/>
      <c r="K33" s="9"/>
      <c r="L33" s="10" t="s">
        <v>28</v>
      </c>
      <c r="M33" s="11" t="s">
        <v>66</v>
      </c>
      <c r="N33" s="12">
        <v>3020</v>
      </c>
      <c r="O33" s="9">
        <v>19</v>
      </c>
      <c r="P33" s="13"/>
      <c r="Q33" s="14"/>
      <c r="R33" s="14"/>
      <c r="S33" s="15"/>
      <c r="T33" s="15"/>
      <c r="U33" s="14"/>
      <c r="V33" s="14"/>
      <c r="W33" s="14"/>
      <c r="X33" s="16"/>
      <c r="Y33" s="14"/>
      <c r="Z33" s="14"/>
      <c r="AA33" s="15"/>
      <c r="AB33" s="15"/>
      <c r="AC33" s="17"/>
      <c r="AD33" s="18"/>
      <c r="AE33" s="18"/>
      <c r="AF33" s="18"/>
      <c r="AG33" s="18"/>
      <c r="AH33" s="18"/>
      <c r="AI33" s="18"/>
      <c r="AJ33" s="19"/>
    </row>
    <row r="34" spans="1:36" ht="15.75" thickBot="1" x14ac:dyDescent="0.25">
      <c r="A34" s="5">
        <v>43902.170532407406</v>
      </c>
      <c r="B34" s="6" t="s">
        <v>5</v>
      </c>
      <c r="C34" s="6" t="s">
        <v>13</v>
      </c>
      <c r="D34" s="6" t="s">
        <v>49</v>
      </c>
      <c r="E34" s="7" t="s">
        <v>59</v>
      </c>
      <c r="F34" s="8"/>
      <c r="G34" s="8"/>
      <c r="H34" s="8"/>
      <c r="I34" s="8"/>
      <c r="J34" s="8"/>
      <c r="K34" s="9"/>
      <c r="L34" s="10" t="s">
        <v>28</v>
      </c>
      <c r="M34" s="11" t="s">
        <v>66</v>
      </c>
      <c r="N34" s="12">
        <v>3020</v>
      </c>
      <c r="O34" s="9">
        <v>20</v>
      </c>
      <c r="P34" s="13"/>
      <c r="Q34" s="14"/>
      <c r="R34" s="14"/>
      <c r="S34" s="15"/>
      <c r="T34" s="15"/>
      <c r="U34" s="14"/>
      <c r="V34" s="14"/>
      <c r="W34" s="14"/>
      <c r="X34" s="16"/>
      <c r="Y34" s="14"/>
      <c r="Z34" s="14"/>
      <c r="AA34" s="15"/>
      <c r="AB34" s="15"/>
      <c r="AC34" s="17"/>
      <c r="AD34" s="18"/>
      <c r="AE34" s="18"/>
      <c r="AF34" s="18"/>
      <c r="AG34" s="18"/>
      <c r="AH34" s="18"/>
      <c r="AI34" s="18"/>
      <c r="AJ34" s="19"/>
    </row>
    <row r="35" spans="1:36" ht="15.75" thickBot="1" x14ac:dyDescent="0.25">
      <c r="A35" s="5">
        <v>43902.170138888891</v>
      </c>
      <c r="B35" s="6" t="s">
        <v>5</v>
      </c>
      <c r="C35" s="6" t="s">
        <v>13</v>
      </c>
      <c r="D35" s="6" t="s">
        <v>48</v>
      </c>
      <c r="E35" s="7" t="s">
        <v>59</v>
      </c>
      <c r="F35" s="8"/>
      <c r="G35" s="8"/>
      <c r="H35" s="8"/>
      <c r="I35" s="8"/>
      <c r="J35" s="8"/>
      <c r="K35" s="9"/>
      <c r="L35" s="10" t="s">
        <v>28</v>
      </c>
      <c r="M35" s="11" t="s">
        <v>67</v>
      </c>
      <c r="N35" s="12">
        <v>3020</v>
      </c>
      <c r="O35" s="9">
        <v>20</v>
      </c>
      <c r="P35" s="13"/>
      <c r="Q35" s="14"/>
      <c r="R35" s="14"/>
      <c r="S35" s="15"/>
      <c r="T35" s="15"/>
      <c r="U35" s="14"/>
      <c r="V35" s="14"/>
      <c r="W35" s="14"/>
      <c r="X35" s="16"/>
      <c r="Y35" s="14"/>
      <c r="Z35" s="14"/>
      <c r="AA35" s="15"/>
      <c r="AB35" s="15"/>
      <c r="AC35" s="17"/>
      <c r="AD35" s="18"/>
      <c r="AE35" s="18"/>
      <c r="AF35" s="18"/>
      <c r="AG35" s="18"/>
      <c r="AH35" s="18"/>
      <c r="AI35" s="18"/>
      <c r="AJ35" s="19"/>
    </row>
    <row r="36" spans="1:36" ht="15.75" thickBot="1" x14ac:dyDescent="0.25">
      <c r="A36" s="5">
        <v>43902.169745370367</v>
      </c>
      <c r="B36" s="6" t="s">
        <v>5</v>
      </c>
      <c r="C36" s="6" t="s">
        <v>13</v>
      </c>
      <c r="D36" s="6" t="s">
        <v>49</v>
      </c>
      <c r="E36" s="7" t="s">
        <v>59</v>
      </c>
      <c r="F36" s="8"/>
      <c r="G36" s="8"/>
      <c r="H36" s="8"/>
      <c r="I36" s="8"/>
      <c r="J36" s="8"/>
      <c r="K36" s="9"/>
      <c r="L36" s="10" t="s">
        <v>28</v>
      </c>
      <c r="M36" s="11" t="s">
        <v>67</v>
      </c>
      <c r="N36" s="12">
        <v>3020</v>
      </c>
      <c r="O36" s="9">
        <v>20</v>
      </c>
      <c r="P36" s="13"/>
      <c r="Q36" s="14"/>
      <c r="R36" s="14"/>
      <c r="S36" s="15"/>
      <c r="T36" s="15"/>
      <c r="U36" s="14"/>
      <c r="V36" s="14"/>
      <c r="W36" s="14"/>
      <c r="X36" s="16"/>
      <c r="Y36" s="14"/>
      <c r="Z36" s="14"/>
      <c r="AA36" s="15"/>
      <c r="AB36" s="15"/>
      <c r="AC36" s="17"/>
      <c r="AD36" s="18"/>
      <c r="AE36" s="18"/>
      <c r="AF36" s="18"/>
      <c r="AG36" s="18"/>
      <c r="AH36" s="18"/>
      <c r="AI36" s="18"/>
      <c r="AJ36" s="19"/>
    </row>
    <row r="37" spans="1:36" ht="15.75" thickBot="1" x14ac:dyDescent="0.25">
      <c r="A37" s="5">
        <v>43902.169247685182</v>
      </c>
      <c r="B37" s="6" t="s">
        <v>5</v>
      </c>
      <c r="C37" s="6" t="s">
        <v>10</v>
      </c>
      <c r="D37" s="6" t="s">
        <v>44</v>
      </c>
      <c r="E37" s="7" t="s">
        <v>59</v>
      </c>
      <c r="F37" s="8"/>
      <c r="G37" s="8"/>
      <c r="H37" s="8"/>
      <c r="I37" s="8"/>
      <c r="J37" s="8"/>
      <c r="K37" s="9"/>
      <c r="L37" s="10" t="s">
        <v>28</v>
      </c>
      <c r="M37" s="11" t="s">
        <v>61</v>
      </c>
      <c r="N37" s="12">
        <v>3040</v>
      </c>
      <c r="O37" s="9">
        <v>36</v>
      </c>
      <c r="P37" s="13"/>
      <c r="Q37" s="14"/>
      <c r="R37" s="14"/>
      <c r="S37" s="15"/>
      <c r="T37" s="15"/>
      <c r="U37" s="14"/>
      <c r="V37" s="14"/>
      <c r="W37" s="14"/>
      <c r="X37" s="16"/>
      <c r="Y37" s="14"/>
      <c r="Z37" s="14"/>
      <c r="AA37" s="15"/>
      <c r="AB37" s="15"/>
      <c r="AC37" s="17"/>
      <c r="AD37" s="18"/>
      <c r="AE37" s="18"/>
      <c r="AF37" s="18"/>
      <c r="AG37" s="18"/>
      <c r="AH37" s="18"/>
      <c r="AI37" s="18"/>
      <c r="AJ37" s="19"/>
    </row>
    <row r="38" spans="1:36" ht="15.75" thickBot="1" x14ac:dyDescent="0.25">
      <c r="A38" s="5">
        <v>43902.168622685182</v>
      </c>
      <c r="B38" s="6" t="s">
        <v>5</v>
      </c>
      <c r="C38" s="6" t="s">
        <v>10</v>
      </c>
      <c r="D38" s="6" t="s">
        <v>45</v>
      </c>
      <c r="E38" s="7" t="s">
        <v>59</v>
      </c>
      <c r="F38" s="8"/>
      <c r="G38" s="8"/>
      <c r="H38" s="8"/>
      <c r="I38" s="8"/>
      <c r="J38" s="8"/>
      <c r="K38" s="9"/>
      <c r="L38" s="10" t="s">
        <v>28</v>
      </c>
      <c r="M38" s="11" t="s">
        <v>61</v>
      </c>
      <c r="N38" s="12">
        <v>3040</v>
      </c>
      <c r="O38" s="9">
        <v>36</v>
      </c>
      <c r="P38" s="13"/>
      <c r="Q38" s="14"/>
      <c r="R38" s="14"/>
      <c r="S38" s="15"/>
      <c r="T38" s="15"/>
      <c r="U38" s="14"/>
      <c r="V38" s="14"/>
      <c r="W38" s="14"/>
      <c r="X38" s="16"/>
      <c r="Y38" s="14"/>
      <c r="Z38" s="14"/>
      <c r="AA38" s="15"/>
      <c r="AB38" s="15"/>
      <c r="AC38" s="17"/>
      <c r="AD38" s="18"/>
      <c r="AE38" s="18"/>
      <c r="AF38" s="18"/>
      <c r="AG38" s="18"/>
      <c r="AH38" s="18"/>
      <c r="AI38" s="18"/>
      <c r="AJ38" s="19"/>
    </row>
    <row r="39" spans="1:36" ht="15.75" thickBot="1" x14ac:dyDescent="0.25">
      <c r="A39" s="5">
        <v>43901.156736111108</v>
      </c>
      <c r="B39" s="6" t="s">
        <v>5</v>
      </c>
      <c r="C39" s="6" t="s">
        <v>13</v>
      </c>
      <c r="D39" s="6" t="s">
        <v>48</v>
      </c>
      <c r="E39" s="7" t="s">
        <v>59</v>
      </c>
      <c r="F39" s="8"/>
      <c r="G39" s="8"/>
      <c r="H39" s="8"/>
      <c r="I39" s="8"/>
      <c r="J39" s="8"/>
      <c r="K39" s="9"/>
      <c r="L39" s="10" t="s">
        <v>28</v>
      </c>
      <c r="M39" s="11" t="s">
        <v>67</v>
      </c>
      <c r="N39" s="12">
        <v>3020</v>
      </c>
      <c r="O39" s="9">
        <v>63</v>
      </c>
      <c r="P39" s="13"/>
      <c r="Q39" s="14"/>
      <c r="R39" s="14"/>
      <c r="S39" s="15"/>
      <c r="T39" s="15"/>
      <c r="U39" s="14"/>
      <c r="V39" s="14"/>
      <c r="W39" s="14"/>
      <c r="X39" s="16"/>
      <c r="Y39" s="14"/>
      <c r="Z39" s="14"/>
      <c r="AA39" s="15"/>
      <c r="AB39" s="15"/>
      <c r="AC39" s="17"/>
      <c r="AD39" s="18"/>
      <c r="AE39" s="18"/>
      <c r="AF39" s="18"/>
      <c r="AG39" s="18"/>
      <c r="AH39" s="18"/>
      <c r="AI39" s="18"/>
      <c r="AJ39" s="19"/>
    </row>
    <row r="40" spans="1:36" ht="15.75" thickBot="1" x14ac:dyDescent="0.25">
      <c r="A40" s="5">
        <v>43901.156238425923</v>
      </c>
      <c r="B40" s="6" t="s">
        <v>5</v>
      </c>
      <c r="C40" s="6" t="s">
        <v>13</v>
      </c>
      <c r="D40" s="6" t="s">
        <v>49</v>
      </c>
      <c r="E40" s="7" t="s">
        <v>59</v>
      </c>
      <c r="F40" s="8"/>
      <c r="G40" s="8"/>
      <c r="H40" s="8"/>
      <c r="I40" s="8"/>
      <c r="J40" s="8"/>
      <c r="K40" s="9"/>
      <c r="L40" s="10" t="s">
        <v>28</v>
      </c>
      <c r="M40" s="11" t="s">
        <v>67</v>
      </c>
      <c r="N40" s="12">
        <v>3020</v>
      </c>
      <c r="O40" s="9">
        <v>63</v>
      </c>
      <c r="P40" s="13"/>
      <c r="Q40" s="14"/>
      <c r="R40" s="14"/>
      <c r="S40" s="15"/>
      <c r="T40" s="15"/>
      <c r="U40" s="14"/>
      <c r="V40" s="14"/>
      <c r="W40" s="14"/>
      <c r="X40" s="16"/>
      <c r="Y40" s="14"/>
      <c r="Z40" s="14"/>
      <c r="AA40" s="15"/>
      <c r="AB40" s="15"/>
      <c r="AC40" s="17"/>
      <c r="AD40" s="18"/>
      <c r="AE40" s="18"/>
      <c r="AF40" s="18"/>
      <c r="AG40" s="18"/>
      <c r="AH40" s="18"/>
      <c r="AI40" s="18"/>
      <c r="AJ40" s="19"/>
    </row>
    <row r="41" spans="1:36" ht="15.75" thickBot="1" x14ac:dyDescent="0.25">
      <c r="A41" s="5">
        <v>43901.155543981484</v>
      </c>
      <c r="B41" s="6" t="s">
        <v>5</v>
      </c>
      <c r="C41" s="6" t="s">
        <v>10</v>
      </c>
      <c r="D41" s="6" t="s">
        <v>45</v>
      </c>
      <c r="E41" s="7" t="s">
        <v>59</v>
      </c>
      <c r="F41" s="8"/>
      <c r="G41" s="8"/>
      <c r="H41" s="8"/>
      <c r="I41" s="8"/>
      <c r="J41" s="8"/>
      <c r="K41" s="9"/>
      <c r="L41" s="10" t="s">
        <v>28</v>
      </c>
      <c r="M41" s="11" t="s">
        <v>75</v>
      </c>
      <c r="N41" s="12">
        <v>3040</v>
      </c>
      <c r="O41" s="9">
        <v>54</v>
      </c>
      <c r="P41" s="13"/>
      <c r="Q41" s="14"/>
      <c r="R41" s="14"/>
      <c r="S41" s="15"/>
      <c r="T41" s="15"/>
      <c r="U41" s="14"/>
      <c r="V41" s="14"/>
      <c r="W41" s="14"/>
      <c r="X41" s="16"/>
      <c r="Y41" s="14"/>
      <c r="Z41" s="14"/>
      <c r="AA41" s="15"/>
      <c r="AB41" s="15"/>
      <c r="AC41" s="17"/>
      <c r="AD41" s="18"/>
      <c r="AE41" s="18"/>
      <c r="AF41" s="18"/>
      <c r="AG41" s="18"/>
      <c r="AH41" s="18"/>
      <c r="AI41" s="18"/>
      <c r="AJ41" s="19"/>
    </row>
    <row r="42" spans="1:36" ht="15.75" thickBot="1" x14ac:dyDescent="0.25">
      <c r="A42" s="5">
        <v>43901.154583333337</v>
      </c>
      <c r="B42" s="6"/>
      <c r="C42" s="6" t="s">
        <v>10</v>
      </c>
      <c r="D42" s="6" t="s">
        <v>44</v>
      </c>
      <c r="E42" s="7" t="s">
        <v>59</v>
      </c>
      <c r="F42" s="8"/>
      <c r="G42" s="8"/>
      <c r="H42" s="8"/>
      <c r="I42" s="8"/>
      <c r="J42" s="8"/>
      <c r="K42" s="9"/>
      <c r="L42" s="10" t="s">
        <v>28</v>
      </c>
      <c r="M42" s="11" t="s">
        <v>75</v>
      </c>
      <c r="N42" s="12">
        <v>3040</v>
      </c>
      <c r="O42" s="9">
        <v>54</v>
      </c>
      <c r="P42" s="13"/>
      <c r="Q42" s="14"/>
      <c r="R42" s="14"/>
      <c r="S42" s="15"/>
      <c r="T42" s="15"/>
      <c r="U42" s="14"/>
      <c r="V42" s="14"/>
      <c r="W42" s="14"/>
      <c r="X42" s="16"/>
      <c r="Y42" s="14"/>
      <c r="Z42" s="14"/>
      <c r="AA42" s="15"/>
      <c r="AB42" s="15"/>
      <c r="AC42" s="17"/>
      <c r="AD42" s="18"/>
      <c r="AE42" s="18"/>
      <c r="AF42" s="18"/>
      <c r="AG42" s="18"/>
      <c r="AH42" s="18"/>
      <c r="AI42" s="18"/>
      <c r="AJ42" s="19"/>
    </row>
    <row r="43" spans="1:36" ht="15.75" thickBot="1" x14ac:dyDescent="0.25">
      <c r="A43" s="5"/>
      <c r="B43" s="6" t="s">
        <v>5</v>
      </c>
      <c r="C43" s="6"/>
      <c r="D43" s="6"/>
      <c r="E43" s="7"/>
      <c r="F43" s="8"/>
      <c r="G43" s="8"/>
      <c r="H43" s="8"/>
      <c r="I43" s="8"/>
      <c r="J43" s="8"/>
      <c r="K43" s="9"/>
      <c r="L43" s="10"/>
      <c r="M43" s="11"/>
      <c r="N43" s="12"/>
      <c r="O43" s="9"/>
      <c r="P43" s="13"/>
      <c r="Q43" s="14"/>
      <c r="R43" s="14"/>
      <c r="S43" s="15"/>
      <c r="T43" s="15"/>
      <c r="U43" s="14"/>
      <c r="V43" s="14"/>
      <c r="W43" s="14"/>
      <c r="X43" s="16"/>
      <c r="Y43" s="14"/>
      <c r="Z43" s="14"/>
      <c r="AA43" s="15"/>
      <c r="AB43" s="15"/>
      <c r="AC43" s="17"/>
      <c r="AD43" s="18"/>
      <c r="AE43" s="18"/>
      <c r="AF43" s="18"/>
      <c r="AG43" s="18"/>
      <c r="AH43" s="18"/>
      <c r="AI43" s="18"/>
      <c r="AJ43" s="19"/>
    </row>
    <row r="44" spans="1:36" ht="15.75" thickBot="1" x14ac:dyDescent="0.25">
      <c r="A44" s="5">
        <v>43900.152881944443</v>
      </c>
      <c r="B44" s="6" t="s">
        <v>5</v>
      </c>
      <c r="C44" s="6" t="s">
        <v>13</v>
      </c>
      <c r="D44" s="6" t="s">
        <v>48</v>
      </c>
      <c r="E44" s="7" t="s">
        <v>59</v>
      </c>
      <c r="F44" s="8"/>
      <c r="G44" s="8"/>
      <c r="H44" s="8"/>
      <c r="I44" s="8"/>
      <c r="J44" s="8"/>
      <c r="K44" s="9"/>
      <c r="L44" s="10" t="s">
        <v>28</v>
      </c>
      <c r="M44" s="11" t="s">
        <v>65</v>
      </c>
      <c r="N44" s="12">
        <v>3020</v>
      </c>
      <c r="O44" s="9">
        <v>44</v>
      </c>
      <c r="P44" s="13"/>
      <c r="Q44" s="14"/>
      <c r="R44" s="14"/>
      <c r="S44" s="15"/>
      <c r="T44" s="15"/>
      <c r="U44" s="14"/>
      <c r="V44" s="14"/>
      <c r="W44" s="14"/>
      <c r="X44" s="16"/>
      <c r="Y44" s="14"/>
      <c r="Z44" s="14"/>
      <c r="AA44" s="15"/>
      <c r="AB44" s="15"/>
      <c r="AC44" s="17"/>
      <c r="AD44" s="18"/>
      <c r="AE44" s="18"/>
      <c r="AF44" s="18"/>
      <c r="AG44" s="18"/>
      <c r="AH44" s="18"/>
      <c r="AI44" s="18"/>
      <c r="AJ44" s="19"/>
    </row>
    <row r="45" spans="1:36" ht="15.75" thickBot="1" x14ac:dyDescent="0.25">
      <c r="A45" s="5">
        <v>43900.152592592596</v>
      </c>
      <c r="B45" s="6" t="s">
        <v>5</v>
      </c>
      <c r="C45" s="6" t="s">
        <v>13</v>
      </c>
      <c r="D45" s="6" t="s">
        <v>49</v>
      </c>
      <c r="E45" s="7" t="s">
        <v>59</v>
      </c>
      <c r="F45" s="8"/>
      <c r="G45" s="8"/>
      <c r="H45" s="8"/>
      <c r="I45" s="8"/>
      <c r="J45" s="8"/>
      <c r="K45" s="9"/>
      <c r="L45" s="10" t="s">
        <v>28</v>
      </c>
      <c r="M45" s="11" t="s">
        <v>65</v>
      </c>
      <c r="N45" s="12">
        <v>3020</v>
      </c>
      <c r="O45" s="9">
        <v>44</v>
      </c>
      <c r="P45" s="13"/>
      <c r="Q45" s="14"/>
      <c r="R45" s="14"/>
      <c r="S45" s="15"/>
      <c r="T45" s="15"/>
      <c r="U45" s="14"/>
      <c r="V45" s="14"/>
      <c r="W45" s="14"/>
      <c r="X45" s="16"/>
      <c r="Y45" s="14"/>
      <c r="Z45" s="14"/>
      <c r="AA45" s="15"/>
      <c r="AB45" s="15"/>
      <c r="AC45" s="17"/>
      <c r="AD45" s="18"/>
      <c r="AE45" s="18"/>
      <c r="AF45" s="18"/>
      <c r="AG45" s="18"/>
      <c r="AH45" s="18"/>
      <c r="AI45" s="18"/>
      <c r="AJ45" s="19"/>
    </row>
    <row r="46" spans="1:36" ht="15.75" thickBot="1" x14ac:dyDescent="0.25">
      <c r="A46" s="5">
        <v>43900.15215277778</v>
      </c>
      <c r="B46" s="6" t="s">
        <v>5</v>
      </c>
      <c r="C46" s="6" t="s">
        <v>10</v>
      </c>
      <c r="D46" s="6" t="s">
        <v>50</v>
      </c>
      <c r="E46" s="7" t="s">
        <v>59</v>
      </c>
      <c r="F46" s="8"/>
      <c r="G46" s="8"/>
      <c r="H46" s="8"/>
      <c r="I46" s="8"/>
      <c r="J46" s="8"/>
      <c r="K46" s="9"/>
      <c r="L46" s="10" t="s">
        <v>28</v>
      </c>
      <c r="M46" s="11" t="s">
        <v>69</v>
      </c>
      <c r="N46" s="12">
        <v>3040</v>
      </c>
      <c r="O46" s="9">
        <v>60</v>
      </c>
      <c r="P46" s="13"/>
      <c r="Q46" s="14"/>
      <c r="R46" s="14"/>
      <c r="S46" s="15"/>
      <c r="T46" s="15"/>
      <c r="U46" s="14"/>
      <c r="V46" s="14"/>
      <c r="W46" s="14"/>
      <c r="X46" s="16"/>
      <c r="Y46" s="14"/>
      <c r="Z46" s="14"/>
      <c r="AA46" s="15"/>
      <c r="AB46" s="15"/>
      <c r="AC46" s="17"/>
      <c r="AD46" s="18"/>
      <c r="AE46" s="18"/>
      <c r="AF46" s="18"/>
      <c r="AG46" s="18"/>
      <c r="AH46" s="18"/>
      <c r="AI46" s="18"/>
      <c r="AJ46" s="19"/>
    </row>
    <row r="47" spans="1:36" ht="15.75" thickBot="1" x14ac:dyDescent="0.25">
      <c r="A47" s="5">
        <v>43900.151886574073</v>
      </c>
      <c r="B47" s="6" t="s">
        <v>5</v>
      </c>
      <c r="C47" s="6" t="s">
        <v>10</v>
      </c>
      <c r="D47" s="6" t="s">
        <v>51</v>
      </c>
      <c r="E47" s="7" t="s">
        <v>59</v>
      </c>
      <c r="F47" s="8"/>
      <c r="G47" s="8"/>
      <c r="H47" s="8"/>
      <c r="I47" s="8"/>
      <c r="J47" s="8"/>
      <c r="K47" s="9"/>
      <c r="L47" s="10" t="s">
        <v>28</v>
      </c>
      <c r="M47" s="11" t="s">
        <v>69</v>
      </c>
      <c r="N47" s="12">
        <v>3040</v>
      </c>
      <c r="O47" s="9">
        <v>60</v>
      </c>
      <c r="P47" s="13"/>
      <c r="Q47" s="14"/>
      <c r="R47" s="14"/>
      <c r="S47" s="15"/>
      <c r="T47" s="15"/>
      <c r="U47" s="14"/>
      <c r="V47" s="14"/>
      <c r="W47" s="14"/>
      <c r="X47" s="16"/>
      <c r="Y47" s="14"/>
      <c r="Z47" s="14"/>
      <c r="AA47" s="15"/>
      <c r="AB47" s="15"/>
      <c r="AC47" s="17"/>
      <c r="AD47" s="18"/>
      <c r="AE47" s="18"/>
      <c r="AF47" s="18"/>
      <c r="AG47" s="18"/>
      <c r="AH47" s="18"/>
      <c r="AI47" s="18"/>
      <c r="AJ47" s="19"/>
    </row>
    <row r="48" spans="1:36" ht="15.75" thickBot="1" x14ac:dyDescent="0.25">
      <c r="A48" s="5">
        <v>43896.523657407408</v>
      </c>
      <c r="B48" s="6" t="s">
        <v>5</v>
      </c>
      <c r="C48" s="6" t="s">
        <v>13</v>
      </c>
      <c r="D48" s="6" t="s">
        <v>48</v>
      </c>
      <c r="E48" s="7" t="s">
        <v>59</v>
      </c>
      <c r="F48" s="8"/>
      <c r="G48" s="8"/>
      <c r="H48" s="8"/>
      <c r="I48" s="8"/>
      <c r="J48" s="8"/>
      <c r="K48" s="9"/>
      <c r="L48" s="10" t="s">
        <v>26</v>
      </c>
      <c r="M48" s="11" t="s">
        <v>66</v>
      </c>
      <c r="N48" s="12">
        <v>4560</v>
      </c>
      <c r="O48" s="9">
        <v>36</v>
      </c>
      <c r="P48" s="13"/>
      <c r="Q48" s="14"/>
      <c r="R48" s="14"/>
      <c r="S48" s="15"/>
      <c r="T48" s="15"/>
      <c r="U48" s="14"/>
      <c r="V48" s="14"/>
      <c r="W48" s="14"/>
      <c r="X48" s="16"/>
      <c r="Y48" s="14"/>
      <c r="Z48" s="14"/>
      <c r="AA48" s="15"/>
      <c r="AB48" s="15"/>
      <c r="AC48" s="17"/>
      <c r="AD48" s="18"/>
      <c r="AE48" s="18"/>
      <c r="AF48" s="18"/>
      <c r="AG48" s="18"/>
      <c r="AH48" s="18"/>
      <c r="AI48" s="18"/>
      <c r="AJ48" s="19"/>
    </row>
    <row r="49" spans="1:36" ht="15.75" thickBot="1" x14ac:dyDescent="0.25">
      <c r="A49" s="5">
        <v>43896.523298611108</v>
      </c>
      <c r="B49" s="6" t="s">
        <v>5</v>
      </c>
      <c r="C49" s="6" t="s">
        <v>13</v>
      </c>
      <c r="D49" s="6" t="s">
        <v>49</v>
      </c>
      <c r="E49" s="7" t="s">
        <v>59</v>
      </c>
      <c r="F49" s="8"/>
      <c r="G49" s="8"/>
      <c r="H49" s="8"/>
      <c r="I49" s="8"/>
      <c r="J49" s="8"/>
      <c r="K49" s="9"/>
      <c r="L49" s="10" t="s">
        <v>26</v>
      </c>
      <c r="M49" s="11" t="s">
        <v>66</v>
      </c>
      <c r="N49" s="12">
        <v>4560</v>
      </c>
      <c r="O49" s="9">
        <v>36</v>
      </c>
      <c r="P49" s="13"/>
      <c r="Q49" s="14"/>
      <c r="R49" s="14"/>
      <c r="S49" s="15"/>
      <c r="T49" s="15"/>
      <c r="U49" s="14"/>
      <c r="V49" s="14"/>
      <c r="W49" s="14"/>
      <c r="X49" s="16"/>
      <c r="Y49" s="14"/>
      <c r="Z49" s="14"/>
      <c r="AA49" s="15"/>
      <c r="AB49" s="15"/>
      <c r="AC49" s="17"/>
      <c r="AD49" s="18"/>
      <c r="AE49" s="18"/>
      <c r="AF49" s="18"/>
      <c r="AG49" s="18"/>
      <c r="AH49" s="18"/>
      <c r="AI49" s="18"/>
      <c r="AJ49" s="19"/>
    </row>
    <row r="50" spans="1:36" ht="15.75" thickBot="1" x14ac:dyDescent="0.25">
      <c r="A50" s="5">
        <v>43896.522812499999</v>
      </c>
      <c r="B50" s="6" t="s">
        <v>5</v>
      </c>
      <c r="C50" s="6" t="s">
        <v>10</v>
      </c>
      <c r="D50" s="6" t="s">
        <v>50</v>
      </c>
      <c r="E50" s="7" t="s">
        <v>59</v>
      </c>
      <c r="F50" s="8"/>
      <c r="G50" s="8"/>
      <c r="H50" s="8"/>
      <c r="I50" s="8"/>
      <c r="J50" s="8"/>
      <c r="K50" s="9"/>
      <c r="L50" s="10" t="s">
        <v>26</v>
      </c>
      <c r="M50" s="11" t="s">
        <v>69</v>
      </c>
      <c r="N50" s="12">
        <v>3040</v>
      </c>
      <c r="O50" s="9">
        <v>57</v>
      </c>
      <c r="P50" s="13"/>
      <c r="Q50" s="14"/>
      <c r="R50" s="14"/>
      <c r="S50" s="15"/>
      <c r="T50" s="15"/>
      <c r="U50" s="14"/>
      <c r="V50" s="14"/>
      <c r="W50" s="14"/>
      <c r="X50" s="16"/>
      <c r="Y50" s="14"/>
      <c r="Z50" s="14"/>
      <c r="AA50" s="15"/>
      <c r="AB50" s="15"/>
      <c r="AC50" s="17"/>
      <c r="AD50" s="18"/>
      <c r="AE50" s="18"/>
      <c r="AF50" s="18"/>
      <c r="AG50" s="18"/>
      <c r="AH50" s="18"/>
      <c r="AI50" s="18"/>
      <c r="AJ50" s="19"/>
    </row>
    <row r="51" spans="1:36" ht="15.75" thickBot="1" x14ac:dyDescent="0.25">
      <c r="A51" s="5">
        <v>43896.522465277776</v>
      </c>
      <c r="B51" s="6" t="s">
        <v>5</v>
      </c>
      <c r="C51" s="6" t="s">
        <v>10</v>
      </c>
      <c r="D51" s="6" t="s">
        <v>51</v>
      </c>
      <c r="E51" s="7" t="s">
        <v>59</v>
      </c>
      <c r="F51" s="8"/>
      <c r="G51" s="8"/>
      <c r="H51" s="8"/>
      <c r="I51" s="8"/>
      <c r="J51" s="8"/>
      <c r="K51" s="9"/>
      <c r="L51" s="10" t="s">
        <v>26</v>
      </c>
      <c r="M51" s="11" t="s">
        <v>69</v>
      </c>
      <c r="N51" s="12">
        <v>3040</v>
      </c>
      <c r="O51" s="9">
        <v>57</v>
      </c>
      <c r="P51" s="13"/>
      <c r="Q51" s="14"/>
      <c r="R51" s="14"/>
      <c r="S51" s="15"/>
      <c r="T51" s="15"/>
      <c r="U51" s="14"/>
      <c r="V51" s="14"/>
      <c r="W51" s="14"/>
      <c r="X51" s="16"/>
      <c r="Y51" s="14"/>
      <c r="Z51" s="14"/>
      <c r="AA51" s="15"/>
      <c r="AB51" s="15"/>
      <c r="AC51" s="17"/>
      <c r="AD51" s="18"/>
      <c r="AE51" s="18"/>
      <c r="AF51" s="18"/>
      <c r="AG51" s="18"/>
      <c r="AH51" s="18"/>
      <c r="AI51" s="18"/>
      <c r="AJ51" s="19"/>
    </row>
    <row r="52" spans="1:36" ht="15.75" thickBot="1" x14ac:dyDescent="0.25">
      <c r="A52" s="5">
        <v>43895.51258101852</v>
      </c>
      <c r="B52" s="6" t="s">
        <v>5</v>
      </c>
      <c r="C52" s="6" t="s">
        <v>13</v>
      </c>
      <c r="D52" s="6" t="s">
        <v>48</v>
      </c>
      <c r="E52" s="7" t="s">
        <v>59</v>
      </c>
      <c r="F52" s="8"/>
      <c r="G52" s="8"/>
      <c r="H52" s="8"/>
      <c r="I52" s="8"/>
      <c r="J52" s="8"/>
      <c r="K52" s="9"/>
      <c r="L52" s="10" t="s">
        <v>26</v>
      </c>
      <c r="M52" s="11" t="s">
        <v>66</v>
      </c>
      <c r="N52" s="12">
        <v>3020</v>
      </c>
      <c r="O52" s="9">
        <v>41</v>
      </c>
      <c r="P52" s="13"/>
      <c r="Q52" s="14"/>
      <c r="R52" s="14"/>
      <c r="S52" s="15"/>
      <c r="T52" s="15"/>
      <c r="U52" s="14"/>
      <c r="V52" s="14"/>
      <c r="W52" s="14"/>
      <c r="X52" s="16"/>
      <c r="Y52" s="14"/>
      <c r="Z52" s="14"/>
      <c r="AA52" s="15"/>
      <c r="AB52" s="15"/>
      <c r="AC52" s="17"/>
      <c r="AD52" s="18"/>
      <c r="AE52" s="18"/>
      <c r="AF52" s="18"/>
      <c r="AG52" s="18"/>
      <c r="AH52" s="18"/>
      <c r="AI52" s="18"/>
      <c r="AJ52" s="19"/>
    </row>
    <row r="53" spans="1:36" ht="15.75" thickBot="1" x14ac:dyDescent="0.25">
      <c r="A53" s="5">
        <v>43895.512337962966</v>
      </c>
      <c r="B53" s="6" t="s">
        <v>5</v>
      </c>
      <c r="C53" s="6" t="s">
        <v>13</v>
      </c>
      <c r="D53" s="6" t="s">
        <v>49</v>
      </c>
      <c r="E53" s="7" t="s">
        <v>30</v>
      </c>
      <c r="F53" s="8"/>
      <c r="G53" s="8"/>
      <c r="H53" s="8"/>
      <c r="I53" s="8" t="s">
        <v>17</v>
      </c>
      <c r="J53" s="8" t="s">
        <v>17</v>
      </c>
      <c r="K53" s="9" t="s">
        <v>17</v>
      </c>
      <c r="L53" s="10" t="s">
        <v>26</v>
      </c>
      <c r="M53" s="11" t="s">
        <v>66</v>
      </c>
      <c r="N53" s="12">
        <v>3020</v>
      </c>
      <c r="O53" s="9">
        <v>41</v>
      </c>
      <c r="P53" s="13"/>
      <c r="Q53" s="14"/>
      <c r="R53" s="14"/>
      <c r="S53" s="15"/>
      <c r="T53" s="15"/>
      <c r="U53" s="14"/>
      <c r="V53" s="14"/>
      <c r="W53" s="14"/>
      <c r="X53" s="16"/>
      <c r="Y53" s="14"/>
      <c r="Z53" s="14"/>
      <c r="AA53" s="15"/>
      <c r="AB53" s="15"/>
      <c r="AC53" s="17"/>
      <c r="AD53" s="18"/>
      <c r="AE53" s="18"/>
      <c r="AF53" s="18"/>
      <c r="AG53" s="18"/>
      <c r="AH53" s="18"/>
      <c r="AI53" s="18"/>
      <c r="AJ53" s="19"/>
    </row>
    <row r="54" spans="1:36" ht="15.75" thickBot="1" x14ac:dyDescent="0.25">
      <c r="A54" s="5">
        <v>43895.51185185185</v>
      </c>
      <c r="B54" s="6" t="s">
        <v>5</v>
      </c>
      <c r="C54" s="6" t="s">
        <v>10</v>
      </c>
      <c r="D54" s="6" t="s">
        <v>50</v>
      </c>
      <c r="E54" s="7" t="s">
        <v>59</v>
      </c>
      <c r="F54" s="8"/>
      <c r="G54" s="8"/>
      <c r="H54" s="8"/>
      <c r="I54" s="8"/>
      <c r="J54" s="8"/>
      <c r="K54" s="9"/>
      <c r="L54" s="10" t="s">
        <v>26</v>
      </c>
      <c r="M54" s="11" t="s">
        <v>69</v>
      </c>
      <c r="N54" s="12">
        <v>3040</v>
      </c>
      <c r="O54" s="9">
        <v>57</v>
      </c>
      <c r="P54" s="13"/>
      <c r="Q54" s="14"/>
      <c r="R54" s="14"/>
      <c r="S54" s="15"/>
      <c r="T54" s="15"/>
      <c r="U54" s="14"/>
      <c r="V54" s="14"/>
      <c r="W54" s="14"/>
      <c r="X54" s="16"/>
      <c r="Y54" s="14"/>
      <c r="Z54" s="14"/>
      <c r="AA54" s="15"/>
      <c r="AB54" s="15"/>
      <c r="AC54" s="17"/>
      <c r="AD54" s="18"/>
      <c r="AE54" s="18"/>
      <c r="AF54" s="18"/>
      <c r="AG54" s="18"/>
      <c r="AH54" s="18"/>
      <c r="AI54" s="18"/>
      <c r="AJ54" s="19"/>
    </row>
    <row r="55" spans="1:36" ht="15.75" thickBot="1" x14ac:dyDescent="0.25">
      <c r="A55" s="5">
        <v>43895.511493055557</v>
      </c>
      <c r="B55" s="6" t="s">
        <v>70</v>
      </c>
      <c r="C55" s="6" t="s">
        <v>10</v>
      </c>
      <c r="D55" s="6" t="s">
        <v>51</v>
      </c>
      <c r="E55" s="7" t="s">
        <v>59</v>
      </c>
      <c r="F55" s="8"/>
      <c r="G55" s="8"/>
      <c r="H55" s="8"/>
      <c r="I55" s="8"/>
      <c r="J55" s="8"/>
      <c r="K55" s="9"/>
      <c r="L55" s="10" t="s">
        <v>26</v>
      </c>
      <c r="M55" s="11" t="s">
        <v>69</v>
      </c>
      <c r="N55" s="12">
        <v>3040</v>
      </c>
      <c r="O55" s="9">
        <v>57</v>
      </c>
      <c r="P55" s="13"/>
      <c r="Q55" s="14"/>
      <c r="R55" s="14"/>
      <c r="S55" s="15"/>
      <c r="T55" s="15"/>
      <c r="U55" s="14"/>
      <c r="V55" s="14"/>
      <c r="W55" s="14"/>
      <c r="X55" s="16"/>
      <c r="Y55" s="14"/>
      <c r="Z55" s="14"/>
      <c r="AA55" s="15"/>
      <c r="AB55" s="15"/>
      <c r="AC55" s="17"/>
      <c r="AD55" s="18"/>
      <c r="AE55" s="18"/>
      <c r="AF55" s="18"/>
      <c r="AG55" s="18"/>
      <c r="AH55" s="18"/>
      <c r="AI55" s="18"/>
      <c r="AJ55" s="19"/>
    </row>
    <row r="56" spans="1:36" ht="15.75" thickBot="1" x14ac:dyDescent="0.25">
      <c r="A56" s="5">
        <v>43894.818842592591</v>
      </c>
      <c r="B56" s="6" t="s">
        <v>70</v>
      </c>
      <c r="C56" s="6" t="s">
        <v>13</v>
      </c>
      <c r="D56" s="6" t="s">
        <v>46</v>
      </c>
      <c r="E56" s="7" t="s">
        <v>59</v>
      </c>
      <c r="F56" s="8"/>
      <c r="G56" s="8"/>
      <c r="H56" s="8"/>
      <c r="I56" s="8"/>
      <c r="J56" s="8"/>
      <c r="K56" s="9"/>
      <c r="L56" s="10" t="s">
        <v>27</v>
      </c>
      <c r="M56" s="11" t="s">
        <v>79</v>
      </c>
      <c r="N56" s="12">
        <v>4540</v>
      </c>
      <c r="O56" s="9">
        <v>28</v>
      </c>
      <c r="P56" s="13"/>
      <c r="Q56" s="14"/>
      <c r="R56" s="14"/>
      <c r="S56" s="15"/>
      <c r="T56" s="15"/>
      <c r="U56" s="14"/>
      <c r="V56" s="14"/>
      <c r="W56" s="14"/>
      <c r="X56" s="16"/>
      <c r="Y56" s="14"/>
      <c r="Z56" s="14"/>
      <c r="AA56" s="15"/>
      <c r="AB56" s="15"/>
      <c r="AC56" s="17"/>
      <c r="AD56" s="18"/>
      <c r="AE56" s="18"/>
      <c r="AF56" s="18"/>
      <c r="AG56" s="18"/>
      <c r="AH56" s="18"/>
      <c r="AI56" s="18"/>
      <c r="AJ56" s="19"/>
    </row>
    <row r="57" spans="1:36" ht="15.75" thickBot="1" x14ac:dyDescent="0.25">
      <c r="A57" s="5">
        <v>43894.818495370368</v>
      </c>
      <c r="B57" s="6"/>
      <c r="C57" s="6" t="s">
        <v>13</v>
      </c>
      <c r="D57" s="6" t="s">
        <v>47</v>
      </c>
      <c r="E57" s="7" t="s">
        <v>59</v>
      </c>
      <c r="F57" s="8"/>
      <c r="G57" s="8"/>
      <c r="H57" s="8"/>
      <c r="I57" s="8"/>
      <c r="J57" s="8"/>
      <c r="K57" s="9"/>
      <c r="L57" s="10" t="s">
        <v>27</v>
      </c>
      <c r="M57" s="11" t="s">
        <v>79</v>
      </c>
      <c r="N57" s="12">
        <v>4540</v>
      </c>
      <c r="O57" s="9">
        <v>28</v>
      </c>
      <c r="P57" s="13"/>
      <c r="Q57" s="14"/>
      <c r="R57" s="14"/>
      <c r="S57" s="15"/>
      <c r="T57" s="15"/>
      <c r="U57" s="14"/>
      <c r="V57" s="14"/>
      <c r="W57" s="14"/>
      <c r="X57" s="16"/>
      <c r="Y57" s="14"/>
      <c r="Z57" s="14"/>
      <c r="AA57" s="15"/>
      <c r="AB57" s="15"/>
      <c r="AC57" s="17"/>
      <c r="AD57" s="18"/>
      <c r="AE57" s="18"/>
      <c r="AF57" s="18"/>
      <c r="AG57" s="18"/>
      <c r="AH57" s="18"/>
      <c r="AI57" s="18"/>
      <c r="AJ57" s="19"/>
    </row>
    <row r="58" spans="1:36" ht="15.75" thickBot="1" x14ac:dyDescent="0.25">
      <c r="A58" s="5">
        <v>43894.534386574072</v>
      </c>
      <c r="B58" s="6"/>
      <c r="C58" s="6"/>
      <c r="D58" s="6"/>
      <c r="E58" s="7"/>
      <c r="F58" s="8"/>
      <c r="G58" s="8"/>
      <c r="H58" s="8"/>
      <c r="I58" s="8"/>
      <c r="J58" s="8"/>
      <c r="K58" s="9"/>
      <c r="L58" s="10"/>
      <c r="M58" s="11"/>
      <c r="N58" s="12"/>
      <c r="O58" s="9"/>
      <c r="P58" s="13"/>
      <c r="Q58" s="14"/>
      <c r="R58" s="14"/>
      <c r="S58" s="15"/>
      <c r="T58" s="15"/>
      <c r="U58" s="14"/>
      <c r="V58" s="14"/>
      <c r="W58" s="14"/>
      <c r="X58" s="16"/>
      <c r="Y58" s="14"/>
      <c r="Z58" s="14"/>
      <c r="AA58" s="15"/>
      <c r="AB58" s="15"/>
      <c r="AC58" s="17"/>
      <c r="AD58" s="18"/>
      <c r="AE58" s="18"/>
      <c r="AF58" s="18"/>
      <c r="AG58" s="18"/>
      <c r="AH58" s="18"/>
      <c r="AI58" s="18"/>
      <c r="AJ58" s="19"/>
    </row>
    <row r="59" spans="1:36" ht="15.75" thickBot="1" x14ac:dyDescent="0.25">
      <c r="A59" s="5">
        <v>43894.53434027778</v>
      </c>
      <c r="B59" s="6" t="s">
        <v>6</v>
      </c>
      <c r="C59" s="6"/>
      <c r="D59" s="6"/>
      <c r="E59" s="7"/>
      <c r="F59" s="8"/>
      <c r="G59" s="8"/>
      <c r="H59" s="8"/>
      <c r="I59" s="8"/>
      <c r="J59" s="8"/>
      <c r="K59" s="9"/>
      <c r="L59" s="10"/>
      <c r="M59" s="11"/>
      <c r="N59" s="12"/>
      <c r="O59" s="9"/>
      <c r="P59" s="13"/>
      <c r="Q59" s="14"/>
      <c r="R59" s="14"/>
      <c r="S59" s="15"/>
      <c r="T59" s="15"/>
      <c r="U59" s="14"/>
      <c r="V59" s="14"/>
      <c r="W59" s="14"/>
      <c r="X59" s="16"/>
      <c r="Y59" s="14"/>
      <c r="Z59" s="14"/>
      <c r="AA59" s="15"/>
      <c r="AB59" s="15"/>
      <c r="AC59" s="17"/>
      <c r="AD59" s="18"/>
      <c r="AE59" s="18"/>
      <c r="AF59" s="18"/>
      <c r="AG59" s="18"/>
      <c r="AH59" s="18"/>
      <c r="AI59" s="18"/>
      <c r="AJ59" s="19"/>
    </row>
    <row r="60" spans="1:36" ht="15.75" thickBot="1" x14ac:dyDescent="0.25">
      <c r="A60" s="5">
        <v>43894.533391203702</v>
      </c>
      <c r="B60" s="6" t="s">
        <v>6</v>
      </c>
      <c r="C60" s="6" t="s">
        <v>12</v>
      </c>
      <c r="D60" s="6" t="s">
        <v>49</v>
      </c>
      <c r="E60" s="7" t="s">
        <v>59</v>
      </c>
      <c r="F60" s="8"/>
      <c r="G60" s="8"/>
      <c r="H60" s="8"/>
      <c r="I60" s="8"/>
      <c r="J60" s="8"/>
      <c r="K60" s="9"/>
      <c r="L60" s="10" t="s">
        <v>26</v>
      </c>
      <c r="M60" s="11" t="s">
        <v>67</v>
      </c>
      <c r="N60" s="12">
        <v>3040</v>
      </c>
      <c r="O60" s="9">
        <v>39</v>
      </c>
      <c r="P60" s="13"/>
      <c r="Q60" s="14"/>
      <c r="R60" s="14"/>
      <c r="S60" s="15"/>
      <c r="T60" s="15"/>
      <c r="U60" s="14"/>
      <c r="V60" s="14"/>
      <c r="W60" s="14"/>
      <c r="X60" s="16"/>
      <c r="Y60" s="14"/>
      <c r="Z60" s="14"/>
      <c r="AA60" s="15"/>
      <c r="AB60" s="15"/>
      <c r="AC60" s="17"/>
      <c r="AD60" s="18"/>
      <c r="AE60" s="18"/>
      <c r="AF60" s="18"/>
      <c r="AG60" s="18"/>
      <c r="AH60" s="18"/>
      <c r="AI60" s="18"/>
      <c r="AJ60" s="19"/>
    </row>
    <row r="61" spans="1:36" ht="15.75" thickBot="1" x14ac:dyDescent="0.25">
      <c r="A61" s="5">
        <v>43894.532905092594</v>
      </c>
      <c r="B61" s="6" t="s">
        <v>5</v>
      </c>
      <c r="C61" s="6" t="s">
        <v>12</v>
      </c>
      <c r="D61" s="6" t="s">
        <v>48</v>
      </c>
      <c r="E61" s="7" t="s">
        <v>59</v>
      </c>
      <c r="F61" s="8"/>
      <c r="G61" s="8"/>
      <c r="H61" s="8"/>
      <c r="I61" s="8"/>
      <c r="J61" s="8"/>
      <c r="K61" s="9"/>
      <c r="L61" s="10" t="s">
        <v>26</v>
      </c>
      <c r="M61" s="11" t="s">
        <v>67</v>
      </c>
      <c r="N61" s="12">
        <v>3040</v>
      </c>
      <c r="O61" s="9">
        <v>39</v>
      </c>
      <c r="P61" s="13"/>
      <c r="Q61" s="14"/>
      <c r="R61" s="14"/>
      <c r="S61" s="15"/>
      <c r="T61" s="15"/>
      <c r="U61" s="14"/>
      <c r="V61" s="14"/>
      <c r="W61" s="14"/>
      <c r="X61" s="16"/>
      <c r="Y61" s="14"/>
      <c r="Z61" s="14"/>
      <c r="AA61" s="15"/>
      <c r="AB61" s="15"/>
      <c r="AC61" s="17"/>
      <c r="AD61" s="18"/>
      <c r="AE61" s="18"/>
      <c r="AF61" s="18"/>
      <c r="AG61" s="18"/>
      <c r="AH61" s="18"/>
      <c r="AI61" s="18"/>
      <c r="AJ61" s="19"/>
    </row>
    <row r="62" spans="1:36" ht="15.75" thickBot="1" x14ac:dyDescent="0.25">
      <c r="A62" s="5">
        <v>43894.520879629628</v>
      </c>
      <c r="B62" s="6" t="s">
        <v>5</v>
      </c>
      <c r="C62" s="6" t="s">
        <v>13</v>
      </c>
      <c r="D62" s="6" t="s">
        <v>46</v>
      </c>
      <c r="E62" s="7" t="s">
        <v>59</v>
      </c>
      <c r="F62" s="8"/>
      <c r="G62" s="8"/>
      <c r="H62" s="8"/>
      <c r="I62" s="8"/>
      <c r="J62" s="8"/>
      <c r="K62" s="9"/>
      <c r="L62" s="10" t="s">
        <v>26</v>
      </c>
      <c r="M62" s="11" t="s">
        <v>79</v>
      </c>
      <c r="N62" s="12">
        <v>4560</v>
      </c>
      <c r="O62" s="9">
        <v>20</v>
      </c>
      <c r="P62" s="13"/>
      <c r="Q62" s="14"/>
      <c r="R62" s="14"/>
      <c r="S62" s="15"/>
      <c r="T62" s="15"/>
      <c r="U62" s="14"/>
      <c r="V62" s="14"/>
      <c r="W62" s="14"/>
      <c r="X62" s="16"/>
      <c r="Y62" s="14"/>
      <c r="Z62" s="14"/>
      <c r="AA62" s="15"/>
      <c r="AB62" s="15"/>
      <c r="AC62" s="17"/>
      <c r="AD62" s="18"/>
      <c r="AE62" s="18"/>
      <c r="AF62" s="18"/>
      <c r="AG62" s="18"/>
      <c r="AH62" s="18"/>
      <c r="AI62" s="18"/>
      <c r="AJ62" s="19"/>
    </row>
    <row r="63" spans="1:36" ht="15.75" thickBot="1" x14ac:dyDescent="0.25">
      <c r="A63" s="5">
        <v>43894.520636574074</v>
      </c>
      <c r="B63" s="6" t="s">
        <v>5</v>
      </c>
      <c r="C63" s="6" t="s">
        <v>13</v>
      </c>
      <c r="D63" s="6" t="s">
        <v>47</v>
      </c>
      <c r="E63" s="7" t="s">
        <v>59</v>
      </c>
      <c r="F63" s="8"/>
      <c r="G63" s="8"/>
      <c r="H63" s="8"/>
      <c r="I63" s="8"/>
      <c r="J63" s="8"/>
      <c r="K63" s="9"/>
      <c r="L63" s="10" t="s">
        <v>26</v>
      </c>
      <c r="M63" s="11" t="s">
        <v>79</v>
      </c>
      <c r="N63" s="12">
        <v>4560</v>
      </c>
      <c r="O63" s="9">
        <v>20</v>
      </c>
      <c r="P63" s="13"/>
      <c r="Q63" s="14"/>
      <c r="R63" s="14"/>
      <c r="S63" s="15"/>
      <c r="T63" s="15"/>
      <c r="U63" s="14"/>
      <c r="V63" s="14"/>
      <c r="W63" s="14"/>
      <c r="X63" s="16"/>
      <c r="Y63" s="14"/>
      <c r="Z63" s="14"/>
      <c r="AA63" s="15"/>
      <c r="AB63" s="15"/>
      <c r="AC63" s="17"/>
      <c r="AD63" s="18"/>
      <c r="AE63" s="18"/>
      <c r="AF63" s="18"/>
      <c r="AG63" s="18"/>
      <c r="AH63" s="18"/>
      <c r="AI63" s="18"/>
      <c r="AJ63" s="19"/>
    </row>
    <row r="64" spans="1:36" ht="15.75" thickBot="1" x14ac:dyDescent="0.25">
      <c r="A64" s="5">
        <v>43894.520300925928</v>
      </c>
      <c r="B64" s="6" t="s">
        <v>5</v>
      </c>
      <c r="C64" s="6" t="s">
        <v>10</v>
      </c>
      <c r="D64" s="6" t="s">
        <v>44</v>
      </c>
      <c r="E64" s="7" t="s">
        <v>59</v>
      </c>
      <c r="F64" s="8"/>
      <c r="G64" s="8"/>
      <c r="H64" s="8"/>
      <c r="I64" s="8"/>
      <c r="J64" s="8"/>
      <c r="K64" s="9"/>
      <c r="L64" s="10" t="s">
        <v>26</v>
      </c>
      <c r="M64" s="11" t="s">
        <v>61</v>
      </c>
      <c r="N64" s="12">
        <v>3040</v>
      </c>
      <c r="O64" s="9">
        <v>53</v>
      </c>
      <c r="P64" s="13"/>
      <c r="Q64" s="14"/>
      <c r="R64" s="14"/>
      <c r="S64" s="15"/>
      <c r="T64" s="15"/>
      <c r="U64" s="14"/>
      <c r="V64" s="14"/>
      <c r="W64" s="14"/>
      <c r="X64" s="16"/>
      <c r="Y64" s="14"/>
      <c r="Z64" s="14"/>
      <c r="AA64" s="15"/>
      <c r="AB64" s="15"/>
      <c r="AC64" s="17"/>
      <c r="AD64" s="18"/>
      <c r="AE64" s="18"/>
      <c r="AF64" s="18"/>
      <c r="AG64" s="18"/>
      <c r="AH64" s="18"/>
      <c r="AI64" s="18"/>
      <c r="AJ64" s="19"/>
    </row>
    <row r="65" spans="1:36" ht="15.75" thickBot="1" x14ac:dyDescent="0.25">
      <c r="A65" s="5">
        <v>43894.520057870373</v>
      </c>
      <c r="B65" s="6" t="s">
        <v>5</v>
      </c>
      <c r="C65" s="6" t="s">
        <v>10</v>
      </c>
      <c r="D65" s="6" t="s">
        <v>45</v>
      </c>
      <c r="E65" s="7" t="s">
        <v>59</v>
      </c>
      <c r="F65" s="8"/>
      <c r="G65" s="8"/>
      <c r="H65" s="8"/>
      <c r="I65" s="8"/>
      <c r="J65" s="8"/>
      <c r="K65" s="9"/>
      <c r="L65" s="10" t="s">
        <v>26</v>
      </c>
      <c r="M65" s="11" t="s">
        <v>61</v>
      </c>
      <c r="N65" s="12">
        <v>3040</v>
      </c>
      <c r="O65" s="9">
        <v>53</v>
      </c>
      <c r="P65" s="13"/>
      <c r="Q65" s="14"/>
      <c r="R65" s="14"/>
      <c r="S65" s="15"/>
      <c r="T65" s="15"/>
      <c r="U65" s="14"/>
      <c r="V65" s="14"/>
      <c r="W65" s="14"/>
      <c r="X65" s="16"/>
      <c r="Y65" s="14"/>
      <c r="Z65" s="14"/>
      <c r="AA65" s="15"/>
      <c r="AB65" s="15"/>
      <c r="AC65" s="17"/>
      <c r="AD65" s="18"/>
      <c r="AE65" s="18"/>
      <c r="AF65" s="18"/>
      <c r="AG65" s="18"/>
      <c r="AH65" s="18"/>
      <c r="AI65" s="18"/>
      <c r="AJ65" s="19"/>
    </row>
    <row r="66" spans="1:36" ht="15.75" thickBot="1" x14ac:dyDescent="0.25">
      <c r="A66" s="5">
        <v>43894.494166666664</v>
      </c>
      <c r="B66" s="6" t="s">
        <v>5</v>
      </c>
      <c r="C66" s="6" t="s">
        <v>13</v>
      </c>
      <c r="D66" s="6" t="s">
        <v>46</v>
      </c>
      <c r="E66" s="7" t="s">
        <v>59</v>
      </c>
      <c r="F66" s="8"/>
      <c r="G66" s="8"/>
      <c r="H66" s="8"/>
      <c r="I66" s="8"/>
      <c r="J66" s="8"/>
      <c r="K66" s="9"/>
      <c r="L66" s="10" t="s">
        <v>26</v>
      </c>
      <c r="M66" s="11" t="s">
        <v>79</v>
      </c>
      <c r="N66" s="12">
        <v>3040</v>
      </c>
      <c r="O66" s="9">
        <v>10</v>
      </c>
      <c r="P66" s="13"/>
      <c r="Q66" s="14"/>
      <c r="R66" s="14"/>
      <c r="S66" s="15"/>
      <c r="T66" s="15"/>
      <c r="U66" s="14"/>
      <c r="V66" s="14"/>
      <c r="W66" s="14"/>
      <c r="X66" s="16"/>
      <c r="Y66" s="14"/>
      <c r="Z66" s="14"/>
      <c r="AA66" s="15"/>
      <c r="AB66" s="15"/>
      <c r="AC66" s="17"/>
      <c r="AD66" s="18"/>
      <c r="AE66" s="18"/>
      <c r="AF66" s="18"/>
      <c r="AG66" s="18"/>
      <c r="AH66" s="18"/>
      <c r="AI66" s="18"/>
      <c r="AJ66" s="19"/>
    </row>
    <row r="67" spans="1:36" ht="15.75" thickBot="1" x14ac:dyDescent="0.25">
      <c r="A67" s="5">
        <v>43894.493877314817</v>
      </c>
      <c r="B67" s="6" t="s">
        <v>70</v>
      </c>
      <c r="C67" s="6" t="s">
        <v>13</v>
      </c>
      <c r="D67" s="6" t="s">
        <v>47</v>
      </c>
      <c r="E67" s="7" t="s">
        <v>59</v>
      </c>
      <c r="F67" s="8"/>
      <c r="G67" s="8"/>
      <c r="H67" s="8"/>
      <c r="I67" s="8"/>
      <c r="J67" s="8"/>
      <c r="K67" s="9"/>
      <c r="L67" s="10" t="s">
        <v>26</v>
      </c>
      <c r="M67" s="11" t="s">
        <v>79</v>
      </c>
      <c r="N67" s="12">
        <v>3040</v>
      </c>
      <c r="O67" s="9">
        <v>10</v>
      </c>
      <c r="P67" s="13"/>
      <c r="Q67" s="14"/>
      <c r="R67" s="14"/>
      <c r="S67" s="15"/>
      <c r="T67" s="15"/>
      <c r="U67" s="14"/>
      <c r="V67" s="14"/>
      <c r="W67" s="14"/>
      <c r="X67" s="16"/>
      <c r="Y67" s="14"/>
      <c r="Z67" s="14"/>
      <c r="AA67" s="15"/>
      <c r="AB67" s="15"/>
      <c r="AC67" s="17"/>
      <c r="AD67" s="18"/>
      <c r="AE67" s="18"/>
      <c r="AF67" s="18"/>
      <c r="AG67" s="18"/>
      <c r="AH67" s="18"/>
      <c r="AI67" s="18"/>
      <c r="AJ67" s="19"/>
    </row>
    <row r="68" spans="1:36" ht="15.75" thickBot="1" x14ac:dyDescent="0.25">
      <c r="A68" s="5">
        <v>43893.827916666669</v>
      </c>
      <c r="B68" s="6" t="s">
        <v>70</v>
      </c>
      <c r="C68" s="6" t="s">
        <v>12</v>
      </c>
      <c r="D68" s="6" t="s">
        <v>48</v>
      </c>
      <c r="E68" s="7" t="s">
        <v>59</v>
      </c>
      <c r="F68" s="8"/>
      <c r="G68" s="8"/>
      <c r="H68" s="8"/>
      <c r="I68" s="8"/>
      <c r="J68" s="8"/>
      <c r="K68" s="9"/>
      <c r="L68" s="10" t="s">
        <v>27</v>
      </c>
      <c r="M68" s="11" t="s">
        <v>67</v>
      </c>
      <c r="N68" s="12">
        <v>3020</v>
      </c>
      <c r="O68" s="9">
        <v>39</v>
      </c>
      <c r="P68" s="13"/>
      <c r="Q68" s="14"/>
      <c r="R68" s="14"/>
      <c r="S68" s="15"/>
      <c r="T68" s="15"/>
      <c r="U68" s="14"/>
      <c r="V68" s="14"/>
      <c r="W68" s="14"/>
      <c r="X68" s="16"/>
      <c r="Y68" s="14"/>
      <c r="Z68" s="14"/>
      <c r="AA68" s="15"/>
      <c r="AB68" s="15"/>
      <c r="AC68" s="17"/>
      <c r="AD68" s="18"/>
      <c r="AE68" s="18"/>
      <c r="AF68" s="18"/>
      <c r="AG68" s="18"/>
      <c r="AH68" s="18"/>
      <c r="AI68" s="18"/>
      <c r="AJ68" s="19"/>
    </row>
    <row r="69" spans="1:36" ht="15.75" thickBot="1" x14ac:dyDescent="0.25">
      <c r="A69" s="5">
        <v>43893.827650462961</v>
      </c>
      <c r="B69" s="6" t="s">
        <v>70</v>
      </c>
      <c r="C69" s="6" t="s">
        <v>12</v>
      </c>
      <c r="D69" s="6" t="s">
        <v>49</v>
      </c>
      <c r="E69" s="7" t="s">
        <v>59</v>
      </c>
      <c r="F69" s="8"/>
      <c r="G69" s="8"/>
      <c r="H69" s="8"/>
      <c r="I69" s="8"/>
      <c r="J69" s="8"/>
      <c r="K69" s="9"/>
      <c r="L69" s="10" t="s">
        <v>27</v>
      </c>
      <c r="M69" s="11" t="s">
        <v>67</v>
      </c>
      <c r="N69" s="12">
        <v>3020</v>
      </c>
      <c r="O69" s="9">
        <v>39</v>
      </c>
      <c r="P69" s="13"/>
      <c r="Q69" s="14"/>
      <c r="R69" s="14"/>
      <c r="S69" s="15"/>
      <c r="T69" s="15"/>
      <c r="U69" s="14"/>
      <c r="V69" s="14"/>
      <c r="W69" s="14"/>
      <c r="X69" s="16"/>
      <c r="Y69" s="14"/>
      <c r="Z69" s="14"/>
      <c r="AA69" s="15"/>
      <c r="AB69" s="15"/>
      <c r="AC69" s="17"/>
      <c r="AD69" s="18"/>
      <c r="AE69" s="18"/>
      <c r="AF69" s="18"/>
      <c r="AG69" s="18"/>
      <c r="AH69" s="18"/>
      <c r="AI69" s="18"/>
      <c r="AJ69" s="19"/>
    </row>
    <row r="70" spans="1:36" ht="15.75" thickBot="1" x14ac:dyDescent="0.25">
      <c r="A70" s="5">
        <v>43893.714004629626</v>
      </c>
      <c r="B70" s="6" t="s">
        <v>70</v>
      </c>
      <c r="C70" s="6" t="s">
        <v>12</v>
      </c>
      <c r="D70" s="6" t="s">
        <v>48</v>
      </c>
      <c r="E70" s="7" t="s">
        <v>29</v>
      </c>
      <c r="F70" s="8" t="s">
        <v>17</v>
      </c>
      <c r="G70" s="8" t="s">
        <v>17</v>
      </c>
      <c r="H70" s="8" t="s">
        <v>17</v>
      </c>
      <c r="I70" s="8"/>
      <c r="J70" s="8"/>
      <c r="K70" s="9"/>
      <c r="L70" s="10" t="s">
        <v>27</v>
      </c>
      <c r="M70" s="11" t="s">
        <v>67</v>
      </c>
      <c r="N70" s="12">
        <v>3020</v>
      </c>
      <c r="O70" s="9">
        <v>1</v>
      </c>
      <c r="P70" s="13"/>
      <c r="Q70" s="14"/>
      <c r="R70" s="14"/>
      <c r="S70" s="15"/>
      <c r="T70" s="15"/>
      <c r="U70" s="14"/>
      <c r="V70" s="14"/>
      <c r="W70" s="14"/>
      <c r="X70" s="16"/>
      <c r="Y70" s="14"/>
      <c r="Z70" s="14"/>
      <c r="AA70" s="15"/>
      <c r="AB70" s="15"/>
      <c r="AC70" s="17"/>
      <c r="AD70" s="18"/>
      <c r="AE70" s="18"/>
      <c r="AF70" s="18"/>
      <c r="AG70" s="18"/>
      <c r="AH70" s="18"/>
      <c r="AI70" s="18"/>
      <c r="AJ70" s="19"/>
    </row>
    <row r="71" spans="1:36" ht="15.75" thickBot="1" x14ac:dyDescent="0.25">
      <c r="A71" s="5">
        <v>43893.71292824074</v>
      </c>
      <c r="B71" s="6" t="s">
        <v>5</v>
      </c>
      <c r="C71" s="6" t="s">
        <v>12</v>
      </c>
      <c r="D71" s="6" t="s">
        <v>49</v>
      </c>
      <c r="E71" s="7" t="s">
        <v>19</v>
      </c>
      <c r="F71" s="8"/>
      <c r="G71" s="8"/>
      <c r="H71" s="8"/>
      <c r="I71" s="8" t="s">
        <v>17</v>
      </c>
      <c r="J71" s="8" t="s">
        <v>17</v>
      </c>
      <c r="K71" s="9" t="s">
        <v>17</v>
      </c>
      <c r="L71" s="10" t="s">
        <v>27</v>
      </c>
      <c r="M71" s="11" t="s">
        <v>67</v>
      </c>
      <c r="N71" s="12">
        <v>3020</v>
      </c>
      <c r="O71" s="9">
        <v>1</v>
      </c>
      <c r="P71" s="13"/>
      <c r="Q71" s="14"/>
      <c r="R71" s="14"/>
      <c r="S71" s="15"/>
      <c r="T71" s="15"/>
      <c r="U71" s="14"/>
      <c r="V71" s="14"/>
      <c r="W71" s="14"/>
      <c r="X71" s="16"/>
      <c r="Y71" s="14"/>
      <c r="Z71" s="14"/>
      <c r="AA71" s="15"/>
      <c r="AB71" s="15"/>
      <c r="AC71" s="17"/>
      <c r="AD71" s="18"/>
      <c r="AE71" s="18"/>
      <c r="AF71" s="18"/>
      <c r="AG71" s="18"/>
      <c r="AH71" s="18"/>
      <c r="AI71" s="18"/>
      <c r="AJ71" s="19"/>
    </row>
    <row r="72" spans="1:36" ht="15.75" thickBot="1" x14ac:dyDescent="0.25">
      <c r="A72" s="5">
        <v>43893.524594907409</v>
      </c>
      <c r="B72" s="6" t="s">
        <v>5</v>
      </c>
      <c r="C72" s="6" t="s">
        <v>13</v>
      </c>
      <c r="D72" s="6" t="s">
        <v>50</v>
      </c>
      <c r="E72" s="7" t="s">
        <v>59</v>
      </c>
      <c r="F72" s="8"/>
      <c r="G72" s="8"/>
      <c r="H72" s="8"/>
      <c r="I72" s="8"/>
      <c r="J72" s="8"/>
      <c r="K72" s="9"/>
      <c r="L72" s="10" t="s">
        <v>26</v>
      </c>
      <c r="M72" s="11" t="s">
        <v>71</v>
      </c>
      <c r="N72" s="12">
        <v>3040</v>
      </c>
      <c r="O72" s="9">
        <v>40</v>
      </c>
      <c r="P72" s="13"/>
      <c r="Q72" s="14"/>
      <c r="R72" s="14"/>
      <c r="S72" s="15"/>
      <c r="T72" s="15"/>
      <c r="U72" s="14"/>
      <c r="V72" s="14"/>
      <c r="W72" s="14"/>
      <c r="X72" s="16"/>
      <c r="Y72" s="14"/>
      <c r="Z72" s="14"/>
      <c r="AA72" s="15"/>
      <c r="AB72" s="15"/>
      <c r="AC72" s="17"/>
      <c r="AD72" s="18"/>
      <c r="AE72" s="18"/>
      <c r="AF72" s="18"/>
      <c r="AG72" s="18"/>
      <c r="AH72" s="18"/>
      <c r="AI72" s="18"/>
      <c r="AJ72" s="19"/>
    </row>
    <row r="73" spans="1:36" ht="15.75" thickBot="1" x14ac:dyDescent="0.25">
      <c r="A73" s="5">
        <v>43893.524282407408</v>
      </c>
      <c r="B73" s="6" t="s">
        <v>5</v>
      </c>
      <c r="C73" s="6" t="s">
        <v>13</v>
      </c>
      <c r="D73" s="6" t="s">
        <v>51</v>
      </c>
      <c r="E73" s="7" t="s">
        <v>59</v>
      </c>
      <c r="F73" s="8"/>
      <c r="G73" s="8"/>
      <c r="H73" s="8"/>
      <c r="I73" s="8"/>
      <c r="J73" s="8"/>
      <c r="K73" s="9"/>
      <c r="L73" s="10" t="s">
        <v>26</v>
      </c>
      <c r="M73" s="11" t="s">
        <v>71</v>
      </c>
      <c r="N73" s="12">
        <v>3040</v>
      </c>
      <c r="O73" s="9">
        <v>40</v>
      </c>
      <c r="P73" s="13"/>
      <c r="Q73" s="14"/>
      <c r="R73" s="14"/>
      <c r="S73" s="15"/>
      <c r="T73" s="15"/>
      <c r="U73" s="14"/>
      <c r="V73" s="14"/>
      <c r="W73" s="14"/>
      <c r="X73" s="16"/>
      <c r="Y73" s="14"/>
      <c r="Z73" s="14"/>
      <c r="AA73" s="15"/>
      <c r="AB73" s="15"/>
      <c r="AC73" s="17"/>
      <c r="AD73" s="18"/>
      <c r="AE73" s="18"/>
      <c r="AF73" s="18"/>
      <c r="AG73" s="18"/>
      <c r="AH73" s="18"/>
      <c r="AI73" s="18"/>
      <c r="AJ73" s="19"/>
    </row>
    <row r="74" spans="1:36" ht="15.75" thickBot="1" x14ac:dyDescent="0.25">
      <c r="A74" s="5">
        <v>43893.506631944445</v>
      </c>
      <c r="B74" s="6" t="s">
        <v>5</v>
      </c>
      <c r="C74" s="6" t="s">
        <v>10</v>
      </c>
      <c r="D74" s="6" t="s">
        <v>44</v>
      </c>
      <c r="E74" s="7" t="s">
        <v>59</v>
      </c>
      <c r="F74" s="8"/>
      <c r="G74" s="8"/>
      <c r="H74" s="8"/>
      <c r="I74" s="8"/>
      <c r="J74" s="8"/>
      <c r="K74" s="9"/>
      <c r="L74" s="10" t="s">
        <v>26</v>
      </c>
      <c r="M74" s="11" t="s">
        <v>61</v>
      </c>
      <c r="N74" s="12">
        <v>3040</v>
      </c>
      <c r="O74" s="9">
        <v>60</v>
      </c>
      <c r="P74" s="13"/>
      <c r="Q74" s="14"/>
      <c r="R74" s="14"/>
      <c r="S74" s="15"/>
      <c r="T74" s="15"/>
      <c r="U74" s="14"/>
      <c r="V74" s="14"/>
      <c r="W74" s="14"/>
      <c r="X74" s="16"/>
      <c r="Y74" s="14"/>
      <c r="Z74" s="14"/>
      <c r="AA74" s="15"/>
      <c r="AB74" s="15"/>
      <c r="AC74" s="17"/>
      <c r="AD74" s="18"/>
      <c r="AE74" s="18"/>
      <c r="AF74" s="18"/>
      <c r="AG74" s="18"/>
      <c r="AH74" s="18"/>
      <c r="AI74" s="18"/>
      <c r="AJ74" s="19"/>
    </row>
    <row r="75" spans="1:36" ht="15.75" thickBot="1" x14ac:dyDescent="0.25">
      <c r="A75" s="5">
        <v>43893.506319444445</v>
      </c>
      <c r="B75" s="6" t="s">
        <v>6</v>
      </c>
      <c r="C75" s="6" t="s">
        <v>10</v>
      </c>
      <c r="D75" s="6" t="s">
        <v>45</v>
      </c>
      <c r="E75" s="7" t="s">
        <v>59</v>
      </c>
      <c r="F75" s="8"/>
      <c r="G75" s="8"/>
      <c r="H75" s="8"/>
      <c r="I75" s="8"/>
      <c r="J75" s="8"/>
      <c r="K75" s="9"/>
      <c r="L75" s="10" t="s">
        <v>26</v>
      </c>
      <c r="M75" s="11" t="s">
        <v>61</v>
      </c>
      <c r="N75" s="12">
        <v>3040</v>
      </c>
      <c r="O75" s="9">
        <v>60</v>
      </c>
      <c r="P75" s="13"/>
      <c r="Q75" s="14"/>
      <c r="R75" s="14"/>
      <c r="S75" s="15"/>
      <c r="T75" s="15"/>
      <c r="U75" s="14"/>
      <c r="V75" s="14"/>
      <c r="W75" s="14"/>
      <c r="X75" s="16"/>
      <c r="Y75" s="14"/>
      <c r="Z75" s="14"/>
      <c r="AA75" s="15"/>
      <c r="AB75" s="15"/>
      <c r="AC75" s="17"/>
      <c r="AD75" s="18"/>
      <c r="AE75" s="18"/>
      <c r="AF75" s="18"/>
      <c r="AG75" s="18"/>
      <c r="AH75" s="18"/>
      <c r="AI75" s="18"/>
      <c r="AJ75" s="19"/>
    </row>
    <row r="76" spans="1:36" ht="15.75" thickBot="1" x14ac:dyDescent="0.25">
      <c r="A76" s="5">
        <v>43893.50513888889</v>
      </c>
      <c r="B76" s="6" t="s">
        <v>6</v>
      </c>
      <c r="C76" s="6" t="s">
        <v>12</v>
      </c>
      <c r="D76" s="6" t="s">
        <v>48</v>
      </c>
      <c r="E76" s="7" t="s">
        <v>29</v>
      </c>
      <c r="F76" s="8" t="s">
        <v>17</v>
      </c>
      <c r="G76" s="8" t="s">
        <v>17</v>
      </c>
      <c r="H76" s="8" t="s">
        <v>17</v>
      </c>
      <c r="I76" s="8"/>
      <c r="J76" s="8"/>
      <c r="K76" s="9"/>
      <c r="L76" s="10" t="s">
        <v>26</v>
      </c>
      <c r="M76" s="11" t="s">
        <v>67</v>
      </c>
      <c r="N76" s="12">
        <v>3020</v>
      </c>
      <c r="O76" s="9">
        <v>39</v>
      </c>
      <c r="P76" s="13"/>
      <c r="Q76" s="14"/>
      <c r="R76" s="14"/>
      <c r="S76" s="15"/>
      <c r="T76" s="15"/>
      <c r="U76" s="14"/>
      <c r="V76" s="14"/>
      <c r="W76" s="14"/>
      <c r="X76" s="16"/>
      <c r="Y76" s="14"/>
      <c r="Z76" s="14"/>
      <c r="AA76" s="15"/>
      <c r="AB76" s="15"/>
      <c r="AC76" s="17"/>
      <c r="AD76" s="18"/>
      <c r="AE76" s="18"/>
      <c r="AF76" s="18"/>
      <c r="AG76" s="18"/>
      <c r="AH76" s="18"/>
      <c r="AI76" s="18"/>
      <c r="AJ76" s="19"/>
    </row>
    <row r="77" spans="1:36" ht="15.75" thickBot="1" x14ac:dyDescent="0.25">
      <c r="A77" s="5">
        <v>43893.504212962966</v>
      </c>
      <c r="B77" s="6" t="s">
        <v>8</v>
      </c>
      <c r="C77" s="6" t="s">
        <v>12</v>
      </c>
      <c r="D77" s="6" t="s">
        <v>49</v>
      </c>
      <c r="E77" s="7" t="s">
        <v>29</v>
      </c>
      <c r="F77" s="8" t="s">
        <v>17</v>
      </c>
      <c r="G77" s="8" t="s">
        <v>17</v>
      </c>
      <c r="H77" s="8" t="s">
        <v>17</v>
      </c>
      <c r="I77" s="8"/>
      <c r="J77" s="8"/>
      <c r="K77" s="9"/>
      <c r="L77" s="10" t="s">
        <v>26</v>
      </c>
      <c r="M77" s="11" t="s">
        <v>67</v>
      </c>
      <c r="N77" s="12">
        <v>3020</v>
      </c>
      <c r="O77" s="9">
        <v>39</v>
      </c>
      <c r="P77" s="13"/>
      <c r="Q77" s="14"/>
      <c r="R77" s="14"/>
      <c r="S77" s="15"/>
      <c r="T77" s="15"/>
      <c r="U77" s="14"/>
      <c r="V77" s="14"/>
      <c r="W77" s="14"/>
      <c r="X77" s="16"/>
      <c r="Y77" s="14"/>
      <c r="Z77" s="14"/>
      <c r="AA77" s="15"/>
      <c r="AB77" s="15"/>
      <c r="AC77" s="17"/>
      <c r="AD77" s="18"/>
      <c r="AE77" s="18"/>
      <c r="AF77" s="18"/>
      <c r="AG77" s="18"/>
      <c r="AH77" s="18"/>
      <c r="AI77" s="18"/>
      <c r="AJ77" s="19"/>
    </row>
    <row r="78" spans="1:36" ht="30.75" thickBot="1" x14ac:dyDescent="0.25">
      <c r="A78" s="5" t="s">
        <v>115</v>
      </c>
      <c r="B78" s="6" t="s">
        <v>8</v>
      </c>
      <c r="C78" s="6" t="s">
        <v>10</v>
      </c>
      <c r="D78" s="6" t="s">
        <v>45</v>
      </c>
      <c r="E78" s="7" t="s">
        <v>59</v>
      </c>
      <c r="F78" s="8"/>
      <c r="G78" s="8"/>
      <c r="H78" s="8"/>
      <c r="I78" s="8"/>
      <c r="J78" s="8"/>
      <c r="K78" s="9"/>
      <c r="L78" s="10" t="s">
        <v>28</v>
      </c>
      <c r="M78" s="11" t="s">
        <v>61</v>
      </c>
      <c r="N78" s="12">
        <v>3040</v>
      </c>
      <c r="O78" s="9">
        <v>32</v>
      </c>
      <c r="P78" s="13"/>
      <c r="Q78" s="14"/>
      <c r="R78" s="14"/>
      <c r="S78" s="15"/>
      <c r="T78" s="15"/>
      <c r="U78" s="14"/>
      <c r="V78" s="14"/>
      <c r="W78" s="14"/>
      <c r="X78" s="16"/>
      <c r="Y78" s="14"/>
      <c r="Z78" s="14"/>
      <c r="AA78" s="15"/>
      <c r="AB78" s="15"/>
      <c r="AC78" s="17"/>
      <c r="AD78" s="18"/>
      <c r="AE78" s="18"/>
      <c r="AF78" s="18"/>
      <c r="AG78" s="18"/>
      <c r="AH78" s="18"/>
      <c r="AI78" s="18"/>
      <c r="AJ78" s="19"/>
    </row>
    <row r="79" spans="1:36" ht="15.75" thickBot="1" x14ac:dyDescent="0.25">
      <c r="A79" s="5">
        <v>43893.18273148148</v>
      </c>
      <c r="B79" s="6" t="s">
        <v>8</v>
      </c>
      <c r="C79" s="6" t="s">
        <v>10</v>
      </c>
      <c r="D79" s="6" t="s">
        <v>45</v>
      </c>
      <c r="E79" s="7" t="s">
        <v>21</v>
      </c>
      <c r="F79" s="8"/>
      <c r="G79" s="8"/>
      <c r="H79" s="8"/>
      <c r="I79" s="8"/>
      <c r="J79" s="8" t="s">
        <v>17</v>
      </c>
      <c r="K79" s="9"/>
      <c r="L79" s="10" t="s">
        <v>28</v>
      </c>
      <c r="M79" s="11" t="s">
        <v>61</v>
      </c>
      <c r="N79" s="12">
        <v>3040</v>
      </c>
      <c r="O79" s="9">
        <v>24</v>
      </c>
      <c r="P79" s="13"/>
      <c r="Q79" s="14"/>
      <c r="R79" s="14"/>
      <c r="S79" s="15"/>
      <c r="T79" s="15"/>
      <c r="U79" s="14"/>
      <c r="V79" s="14"/>
      <c r="W79" s="14"/>
      <c r="X79" s="16"/>
      <c r="Y79" s="14"/>
      <c r="Z79" s="14"/>
      <c r="AA79" s="15"/>
      <c r="AB79" s="15"/>
      <c r="AC79" s="17"/>
      <c r="AD79" s="18"/>
      <c r="AE79" s="18"/>
      <c r="AF79" s="18"/>
      <c r="AG79" s="18"/>
      <c r="AH79" s="18"/>
      <c r="AI79" s="18"/>
      <c r="AJ79" s="19"/>
    </row>
    <row r="80" spans="1:36" ht="15.75" thickBot="1" x14ac:dyDescent="0.25">
      <c r="A80" s="5">
        <v>43893.181967592594</v>
      </c>
      <c r="B80" s="6" t="s">
        <v>8</v>
      </c>
      <c r="C80" s="6" t="s">
        <v>10</v>
      </c>
      <c r="D80" s="6" t="s">
        <v>44</v>
      </c>
      <c r="E80" s="7" t="s">
        <v>59</v>
      </c>
      <c r="F80" s="8"/>
      <c r="G80" s="8"/>
      <c r="H80" s="8"/>
      <c r="I80" s="8"/>
      <c r="J80" s="8"/>
      <c r="K80" s="9"/>
      <c r="L80" s="10" t="s">
        <v>28</v>
      </c>
      <c r="M80" s="11" t="s">
        <v>61</v>
      </c>
      <c r="N80" s="12">
        <v>3040</v>
      </c>
      <c r="O80" s="9">
        <v>34</v>
      </c>
      <c r="P80" s="13"/>
      <c r="Q80" s="14"/>
      <c r="R80" s="14"/>
      <c r="S80" s="15"/>
      <c r="T80" s="15"/>
      <c r="U80" s="14"/>
      <c r="V80" s="14"/>
      <c r="W80" s="14"/>
      <c r="X80" s="16"/>
      <c r="Y80" s="14"/>
      <c r="Z80" s="14"/>
      <c r="AA80" s="15"/>
      <c r="AB80" s="15"/>
      <c r="AC80" s="17"/>
      <c r="AD80" s="18"/>
      <c r="AE80" s="18"/>
      <c r="AF80" s="18"/>
      <c r="AG80" s="18"/>
      <c r="AH80" s="18"/>
      <c r="AI80" s="18"/>
      <c r="AJ80" s="19"/>
    </row>
    <row r="81" spans="1:36" ht="15.75" thickBot="1" x14ac:dyDescent="0.25">
      <c r="A81" s="5">
        <v>43893.18074074074</v>
      </c>
      <c r="B81" s="6" t="s">
        <v>8</v>
      </c>
      <c r="C81" s="6" t="s">
        <v>13</v>
      </c>
      <c r="D81" s="6" t="s">
        <v>51</v>
      </c>
      <c r="E81" s="7" t="s">
        <v>59</v>
      </c>
      <c r="F81" s="8"/>
      <c r="G81" s="8"/>
      <c r="H81" s="8"/>
      <c r="I81" s="8"/>
      <c r="J81" s="8"/>
      <c r="K81" s="9"/>
      <c r="L81" s="10" t="s">
        <v>28</v>
      </c>
      <c r="M81" s="11" t="s">
        <v>71</v>
      </c>
      <c r="N81" s="12">
        <v>3040</v>
      </c>
      <c r="O81" s="9">
        <v>48</v>
      </c>
      <c r="P81" s="13"/>
      <c r="Q81" s="14"/>
      <c r="R81" s="14"/>
      <c r="S81" s="15"/>
      <c r="T81" s="15"/>
      <c r="U81" s="14"/>
      <c r="V81" s="14"/>
      <c r="W81" s="14"/>
      <c r="X81" s="16"/>
      <c r="Y81" s="14"/>
      <c r="Z81" s="14"/>
      <c r="AA81" s="15"/>
      <c r="AB81" s="15"/>
      <c r="AC81" s="17"/>
      <c r="AD81" s="18"/>
      <c r="AE81" s="18"/>
      <c r="AF81" s="18"/>
      <c r="AG81" s="18"/>
      <c r="AH81" s="18"/>
      <c r="AI81" s="18"/>
      <c r="AJ81" s="19"/>
    </row>
    <row r="82" spans="1:36" ht="15.75" thickBot="1" x14ac:dyDescent="0.25">
      <c r="A82" s="5">
        <v>43893.180324074077</v>
      </c>
      <c r="B82" s="6" t="s">
        <v>7</v>
      </c>
      <c r="C82" s="6" t="s">
        <v>13</v>
      </c>
      <c r="D82" s="6" t="s">
        <v>50</v>
      </c>
      <c r="E82" s="7" t="s">
        <v>59</v>
      </c>
      <c r="F82" s="8"/>
      <c r="G82" s="8"/>
      <c r="H82" s="8"/>
      <c r="I82" s="8"/>
      <c r="J82" s="8"/>
      <c r="K82" s="9"/>
      <c r="L82" s="10" t="s">
        <v>28</v>
      </c>
      <c r="M82" s="11" t="s">
        <v>71</v>
      </c>
      <c r="N82" s="12">
        <v>3040</v>
      </c>
      <c r="O82" s="9">
        <v>48</v>
      </c>
      <c r="P82" s="13"/>
      <c r="Q82" s="14"/>
      <c r="R82" s="14"/>
      <c r="S82" s="15"/>
      <c r="T82" s="15"/>
      <c r="U82" s="14"/>
      <c r="V82" s="14"/>
      <c r="W82" s="14"/>
      <c r="X82" s="16"/>
      <c r="Y82" s="14"/>
      <c r="Z82" s="14"/>
      <c r="AA82" s="15"/>
      <c r="AB82" s="15"/>
      <c r="AC82" s="17"/>
      <c r="AD82" s="18"/>
      <c r="AE82" s="18"/>
      <c r="AF82" s="18"/>
      <c r="AG82" s="18"/>
      <c r="AH82" s="18"/>
      <c r="AI82" s="18"/>
      <c r="AJ82" s="19"/>
    </row>
    <row r="83" spans="1:36" ht="15.75" thickBot="1" x14ac:dyDescent="0.25">
      <c r="A83" s="5">
        <v>43893.107083333336</v>
      </c>
      <c r="B83" s="6" t="s">
        <v>7</v>
      </c>
      <c r="C83" s="6" t="s">
        <v>12</v>
      </c>
      <c r="D83" s="6" t="s">
        <v>49</v>
      </c>
      <c r="E83" s="7" t="s">
        <v>19</v>
      </c>
      <c r="F83" s="8"/>
      <c r="G83" s="8"/>
      <c r="H83" s="8"/>
      <c r="I83" s="8" t="s">
        <v>17</v>
      </c>
      <c r="J83" s="8" t="s">
        <v>17</v>
      </c>
      <c r="K83" s="9" t="s">
        <v>17</v>
      </c>
      <c r="L83" s="10" t="s">
        <v>28</v>
      </c>
      <c r="M83" s="11" t="s">
        <v>67</v>
      </c>
      <c r="N83" s="12">
        <v>3020</v>
      </c>
      <c r="O83" s="9">
        <v>39</v>
      </c>
      <c r="P83" s="13"/>
      <c r="Q83" s="14"/>
      <c r="R83" s="14"/>
      <c r="S83" s="15"/>
      <c r="T83" s="15"/>
      <c r="U83" s="14"/>
      <c r="V83" s="14"/>
      <c r="W83" s="14"/>
      <c r="X83" s="16"/>
      <c r="Y83" s="14"/>
      <c r="Z83" s="14"/>
      <c r="AA83" s="15"/>
      <c r="AB83" s="15"/>
      <c r="AC83" s="17"/>
      <c r="AD83" s="18"/>
      <c r="AE83" s="18"/>
      <c r="AF83" s="18"/>
      <c r="AG83" s="18"/>
      <c r="AH83" s="18"/>
      <c r="AI83" s="18"/>
      <c r="AJ83" s="19"/>
    </row>
    <row r="84" spans="1:36" ht="15.75" thickBot="1" x14ac:dyDescent="0.25">
      <c r="A84" s="5">
        <v>43893.106400462966</v>
      </c>
      <c r="B84" s="6" t="s">
        <v>8</v>
      </c>
      <c r="C84" s="6" t="s">
        <v>12</v>
      </c>
      <c r="D84" s="6" t="s">
        <v>48</v>
      </c>
      <c r="E84" s="7" t="s">
        <v>29</v>
      </c>
      <c r="F84" s="8" t="s">
        <v>17</v>
      </c>
      <c r="G84" s="8" t="s">
        <v>17</v>
      </c>
      <c r="H84" s="8" t="s">
        <v>17</v>
      </c>
      <c r="I84" s="8"/>
      <c r="J84" s="8"/>
      <c r="K84" s="9"/>
      <c r="L84" s="10" t="s">
        <v>28</v>
      </c>
      <c r="M84" s="11" t="s">
        <v>67</v>
      </c>
      <c r="N84" s="12">
        <v>3020</v>
      </c>
      <c r="O84" s="9">
        <v>120</v>
      </c>
      <c r="P84" s="13"/>
      <c r="Q84" s="14"/>
      <c r="R84" s="14"/>
      <c r="S84" s="15"/>
      <c r="T84" s="15"/>
      <c r="U84" s="14"/>
      <c r="V84" s="14"/>
      <c r="W84" s="14"/>
      <c r="X84" s="16"/>
      <c r="Y84" s="14"/>
      <c r="Z84" s="14"/>
      <c r="AA84" s="15"/>
      <c r="AB84" s="15"/>
      <c r="AC84" s="17"/>
      <c r="AD84" s="18"/>
      <c r="AE84" s="18"/>
      <c r="AF84" s="18"/>
      <c r="AG84" s="18"/>
      <c r="AH84" s="18"/>
      <c r="AI84" s="18"/>
      <c r="AJ84" s="19"/>
    </row>
    <row r="85" spans="1:36" ht="15.75" thickBot="1" x14ac:dyDescent="0.25">
      <c r="A85" s="5">
        <v>43892.951550925929</v>
      </c>
      <c r="B85" s="6" t="s">
        <v>70</v>
      </c>
      <c r="C85" s="6" t="s">
        <v>10</v>
      </c>
      <c r="D85" s="6" t="s">
        <v>44</v>
      </c>
      <c r="E85" s="7" t="s">
        <v>19</v>
      </c>
      <c r="F85" s="8"/>
      <c r="G85" s="8" t="s">
        <v>17</v>
      </c>
      <c r="H85" s="8"/>
      <c r="I85" s="8"/>
      <c r="J85" s="8"/>
      <c r="K85" s="9"/>
      <c r="L85" s="10" t="s">
        <v>28</v>
      </c>
      <c r="M85" s="11" t="s">
        <v>61</v>
      </c>
      <c r="N85" s="12">
        <v>3040</v>
      </c>
      <c r="O85" s="9">
        <v>22</v>
      </c>
      <c r="P85" s="13"/>
      <c r="Q85" s="14"/>
      <c r="R85" s="14"/>
      <c r="S85" s="15"/>
      <c r="T85" s="15"/>
      <c r="U85" s="14"/>
      <c r="V85" s="14"/>
      <c r="W85" s="14"/>
      <c r="X85" s="16"/>
      <c r="Y85" s="14"/>
      <c r="Z85" s="14"/>
      <c r="AA85" s="15"/>
      <c r="AB85" s="15"/>
      <c r="AC85" s="17"/>
      <c r="AD85" s="18"/>
      <c r="AE85" s="18"/>
      <c r="AF85" s="18"/>
      <c r="AG85" s="18"/>
      <c r="AH85" s="18"/>
      <c r="AI85" s="18"/>
      <c r="AJ85" s="19"/>
    </row>
    <row r="86" spans="1:36" ht="15.75" thickBot="1" x14ac:dyDescent="0.25">
      <c r="A86" s="5">
        <v>43892.783692129633</v>
      </c>
      <c r="B86" s="6" t="s">
        <v>5</v>
      </c>
      <c r="C86" s="6" t="s">
        <v>12</v>
      </c>
      <c r="D86" s="6" t="s">
        <v>49</v>
      </c>
      <c r="E86" s="7" t="s">
        <v>29</v>
      </c>
      <c r="F86" s="8"/>
      <c r="G86" s="8"/>
      <c r="H86" s="8"/>
      <c r="I86" s="8" t="s">
        <v>17</v>
      </c>
      <c r="J86" s="8" t="s">
        <v>17</v>
      </c>
      <c r="K86" s="9" t="s">
        <v>17</v>
      </c>
      <c r="L86" s="10" t="s">
        <v>27</v>
      </c>
      <c r="M86" s="11" t="s">
        <v>67</v>
      </c>
      <c r="N86" s="12">
        <v>3040</v>
      </c>
      <c r="O86" s="9">
        <v>1</v>
      </c>
      <c r="P86" s="13"/>
      <c r="Q86" s="14"/>
      <c r="R86" s="14"/>
      <c r="S86" s="15"/>
      <c r="T86" s="15"/>
      <c r="U86" s="14"/>
      <c r="V86" s="14"/>
      <c r="W86" s="14"/>
      <c r="X86" s="16"/>
      <c r="Y86" s="14"/>
      <c r="Z86" s="14"/>
      <c r="AA86" s="15"/>
      <c r="AB86" s="15"/>
      <c r="AC86" s="17"/>
      <c r="AD86" s="18"/>
      <c r="AE86" s="18"/>
      <c r="AF86" s="18"/>
      <c r="AG86" s="18"/>
      <c r="AH86" s="18"/>
      <c r="AI86" s="18"/>
      <c r="AJ86" s="19"/>
    </row>
    <row r="87" spans="1:36" ht="15.75" thickBot="1" x14ac:dyDescent="0.25">
      <c r="A87" s="5">
        <v>43892.532152777778</v>
      </c>
      <c r="B87" s="6" t="s">
        <v>5</v>
      </c>
      <c r="C87" s="6" t="s">
        <v>13</v>
      </c>
      <c r="D87" s="6" t="s">
        <v>50</v>
      </c>
      <c r="E87" s="7" t="s">
        <v>59</v>
      </c>
      <c r="F87" s="8"/>
      <c r="G87" s="8"/>
      <c r="H87" s="8"/>
      <c r="I87" s="8"/>
      <c r="J87" s="8"/>
      <c r="K87" s="9"/>
      <c r="L87" s="10" t="s">
        <v>26</v>
      </c>
      <c r="M87" s="11" t="s">
        <v>71</v>
      </c>
      <c r="N87" s="12">
        <v>3040</v>
      </c>
      <c r="O87" s="9">
        <v>48</v>
      </c>
      <c r="P87" s="13"/>
      <c r="Q87" s="14"/>
      <c r="R87" s="14"/>
      <c r="S87" s="15"/>
      <c r="T87" s="15"/>
      <c r="U87" s="14"/>
      <c r="V87" s="14"/>
      <c r="W87" s="14"/>
      <c r="X87" s="16"/>
      <c r="Y87" s="14"/>
      <c r="Z87" s="14"/>
      <c r="AA87" s="15"/>
      <c r="AB87" s="15"/>
      <c r="AC87" s="17"/>
      <c r="AD87" s="18"/>
      <c r="AE87" s="18"/>
      <c r="AF87" s="18"/>
      <c r="AG87" s="18"/>
      <c r="AH87" s="18"/>
      <c r="AI87" s="18"/>
      <c r="AJ87" s="19"/>
    </row>
    <row r="88" spans="1:36" ht="15.75" thickBot="1" x14ac:dyDescent="0.25">
      <c r="A88" s="5">
        <v>43892.531817129631</v>
      </c>
      <c r="B88" s="6" t="s">
        <v>5</v>
      </c>
      <c r="C88" s="6" t="s">
        <v>13</v>
      </c>
      <c r="D88" s="6" t="s">
        <v>51</v>
      </c>
      <c r="E88" s="7" t="s">
        <v>59</v>
      </c>
      <c r="F88" s="8"/>
      <c r="G88" s="8"/>
      <c r="H88" s="8"/>
      <c r="I88" s="8"/>
      <c r="J88" s="8"/>
      <c r="K88" s="9"/>
      <c r="L88" s="10" t="s">
        <v>26</v>
      </c>
      <c r="M88" s="11" t="s">
        <v>71</v>
      </c>
      <c r="N88" s="12">
        <v>3040</v>
      </c>
      <c r="O88" s="9">
        <v>48</v>
      </c>
      <c r="P88" s="13"/>
      <c r="Q88" s="14"/>
      <c r="R88" s="14"/>
      <c r="S88" s="15"/>
      <c r="T88" s="15"/>
      <c r="U88" s="14"/>
      <c r="V88" s="14"/>
      <c r="W88" s="14"/>
      <c r="X88" s="16"/>
      <c r="Y88" s="14"/>
      <c r="Z88" s="14"/>
      <c r="AA88" s="15"/>
      <c r="AB88" s="15"/>
      <c r="AC88" s="17"/>
      <c r="AD88" s="18"/>
      <c r="AE88" s="18"/>
      <c r="AF88" s="18"/>
      <c r="AG88" s="18"/>
      <c r="AH88" s="18"/>
      <c r="AI88" s="18"/>
      <c r="AJ88" s="19"/>
    </row>
    <row r="89" spans="1:36" ht="15.75" thickBot="1" x14ac:dyDescent="0.25">
      <c r="A89" s="5">
        <v>43889.732187499998</v>
      </c>
      <c r="B89" s="6" t="s">
        <v>5</v>
      </c>
      <c r="C89" s="6" t="s">
        <v>10</v>
      </c>
      <c r="D89" s="6" t="s">
        <v>44</v>
      </c>
      <c r="E89" s="7" t="s">
        <v>59</v>
      </c>
      <c r="F89" s="8"/>
      <c r="G89" s="8"/>
      <c r="H89" s="8"/>
      <c r="I89" s="8"/>
      <c r="J89" s="8"/>
      <c r="K89" s="9"/>
      <c r="L89" s="10" t="s">
        <v>27</v>
      </c>
      <c r="M89" s="11" t="s">
        <v>75</v>
      </c>
      <c r="N89" s="12">
        <v>3040</v>
      </c>
      <c r="O89" s="9">
        <v>42</v>
      </c>
      <c r="P89" s="13"/>
      <c r="Q89" s="14"/>
      <c r="R89" s="14"/>
      <c r="S89" s="15"/>
      <c r="T89" s="15"/>
      <c r="U89" s="14"/>
      <c r="V89" s="14"/>
      <c r="W89" s="14"/>
      <c r="X89" s="16"/>
      <c r="Y89" s="14"/>
      <c r="Z89" s="14"/>
      <c r="AA89" s="15"/>
      <c r="AB89" s="15"/>
      <c r="AC89" s="17"/>
      <c r="AD89" s="18"/>
      <c r="AE89" s="18"/>
      <c r="AF89" s="18"/>
      <c r="AG89" s="18"/>
      <c r="AH89" s="18"/>
      <c r="AI89" s="18"/>
      <c r="AJ89" s="19"/>
    </row>
    <row r="90" spans="1:36" ht="15.75" thickBot="1" x14ac:dyDescent="0.25">
      <c r="A90" s="5">
        <v>43889.731921296298</v>
      </c>
      <c r="B90" s="6" t="s">
        <v>5</v>
      </c>
      <c r="C90" s="6" t="s">
        <v>10</v>
      </c>
      <c r="D90" s="6" t="s">
        <v>45</v>
      </c>
      <c r="E90" s="7" t="s">
        <v>59</v>
      </c>
      <c r="F90" s="8"/>
      <c r="G90" s="8"/>
      <c r="H90" s="8"/>
      <c r="I90" s="8"/>
      <c r="J90" s="8"/>
      <c r="K90" s="9"/>
      <c r="L90" s="10" t="s">
        <v>27</v>
      </c>
      <c r="M90" s="11" t="s">
        <v>75</v>
      </c>
      <c r="N90" s="12">
        <v>3040</v>
      </c>
      <c r="O90" s="9">
        <v>42</v>
      </c>
      <c r="P90" s="13"/>
      <c r="Q90" s="14"/>
      <c r="R90" s="14"/>
      <c r="S90" s="15"/>
      <c r="T90" s="15"/>
      <c r="U90" s="14"/>
      <c r="V90" s="14"/>
      <c r="W90" s="14"/>
      <c r="X90" s="16"/>
      <c r="Y90" s="14"/>
      <c r="Z90" s="14"/>
      <c r="AA90" s="15"/>
      <c r="AB90" s="15"/>
      <c r="AC90" s="17"/>
      <c r="AD90" s="18"/>
      <c r="AE90" s="18"/>
      <c r="AF90" s="18"/>
      <c r="AG90" s="18"/>
      <c r="AH90" s="18"/>
      <c r="AI90" s="18"/>
      <c r="AJ90" s="19"/>
    </row>
    <row r="91" spans="1:36" ht="15.75" thickBot="1" x14ac:dyDescent="0.25">
      <c r="A91" s="5">
        <v>43889.72047453704</v>
      </c>
      <c r="B91" s="6" t="s">
        <v>5</v>
      </c>
      <c r="C91" s="6" t="s">
        <v>13</v>
      </c>
      <c r="D91" s="6" t="s">
        <v>51</v>
      </c>
      <c r="E91" s="7" t="s">
        <v>59</v>
      </c>
      <c r="F91" s="8"/>
      <c r="G91" s="8"/>
      <c r="H91" s="8"/>
      <c r="I91" s="8"/>
      <c r="J91" s="8"/>
      <c r="K91" s="9"/>
      <c r="L91" s="10" t="s">
        <v>27</v>
      </c>
      <c r="M91" s="11" t="s">
        <v>71</v>
      </c>
      <c r="N91" s="12">
        <v>3040</v>
      </c>
      <c r="O91" s="9">
        <v>6</v>
      </c>
      <c r="P91" s="13"/>
      <c r="Q91" s="14"/>
      <c r="R91" s="14"/>
      <c r="S91" s="15"/>
      <c r="T91" s="15"/>
      <c r="U91" s="14"/>
      <c r="V91" s="14"/>
      <c r="W91" s="14"/>
      <c r="X91" s="16"/>
      <c r="Y91" s="14"/>
      <c r="Z91" s="14"/>
      <c r="AA91" s="15"/>
      <c r="AB91" s="15"/>
      <c r="AC91" s="17"/>
      <c r="AD91" s="18"/>
      <c r="AE91" s="18"/>
      <c r="AF91" s="18"/>
      <c r="AG91" s="18"/>
      <c r="AH91" s="18"/>
      <c r="AI91" s="18"/>
      <c r="AJ91" s="19"/>
    </row>
    <row r="92" spans="1:36" ht="15.75" thickBot="1" x14ac:dyDescent="0.25">
      <c r="A92" s="5">
        <v>43889.720173611109</v>
      </c>
      <c r="B92" s="6" t="s">
        <v>8</v>
      </c>
      <c r="C92" s="6" t="s">
        <v>13</v>
      </c>
      <c r="D92" s="6" t="s">
        <v>50</v>
      </c>
      <c r="E92" s="7" t="s">
        <v>59</v>
      </c>
      <c r="F92" s="8"/>
      <c r="G92" s="8"/>
      <c r="H92" s="8"/>
      <c r="I92" s="8"/>
      <c r="J92" s="8"/>
      <c r="K92" s="9"/>
      <c r="L92" s="10" t="s">
        <v>27</v>
      </c>
      <c r="M92" s="11" t="s">
        <v>71</v>
      </c>
      <c r="N92" s="12">
        <v>3040</v>
      </c>
      <c r="O92" s="9">
        <v>6</v>
      </c>
      <c r="P92" s="13"/>
      <c r="Q92" s="14"/>
      <c r="R92" s="14"/>
      <c r="S92" s="15"/>
      <c r="T92" s="15"/>
      <c r="U92" s="14"/>
      <c r="V92" s="14"/>
      <c r="W92" s="14"/>
      <c r="X92" s="16"/>
      <c r="Y92" s="14"/>
      <c r="Z92" s="14"/>
      <c r="AA92" s="15"/>
      <c r="AB92" s="15"/>
      <c r="AC92" s="17"/>
      <c r="AD92" s="18"/>
      <c r="AE92" s="18"/>
      <c r="AF92" s="18"/>
      <c r="AG92" s="18"/>
      <c r="AH92" s="18"/>
      <c r="AI92" s="18"/>
      <c r="AJ92" s="19"/>
    </row>
    <row r="93" spans="1:36" ht="15.75" thickBot="1" x14ac:dyDescent="0.25">
      <c r="A93" s="5">
        <v>43889.360208333332</v>
      </c>
      <c r="B93" s="6" t="s">
        <v>8</v>
      </c>
      <c r="C93" s="6" t="s">
        <v>12</v>
      </c>
      <c r="D93" s="6" t="s">
        <v>46</v>
      </c>
      <c r="E93" s="7" t="s">
        <v>59</v>
      </c>
      <c r="F93" s="8"/>
      <c r="G93" s="8"/>
      <c r="H93" s="8"/>
      <c r="I93" s="8"/>
      <c r="J93" s="8"/>
      <c r="K93" s="9"/>
      <c r="L93" s="10" t="s">
        <v>26</v>
      </c>
      <c r="M93" s="11" t="s">
        <v>62</v>
      </c>
      <c r="N93" s="12">
        <v>3040</v>
      </c>
      <c r="O93" s="9">
        <v>12</v>
      </c>
      <c r="P93" s="13"/>
      <c r="Q93" s="14"/>
      <c r="R93" s="14"/>
      <c r="S93" s="15"/>
      <c r="T93" s="15"/>
      <c r="U93" s="14"/>
      <c r="V93" s="14"/>
      <c r="W93" s="14"/>
      <c r="X93" s="16"/>
      <c r="Y93" s="14"/>
      <c r="Z93" s="14"/>
      <c r="AA93" s="15"/>
      <c r="AB93" s="15"/>
      <c r="AC93" s="17"/>
      <c r="AD93" s="18"/>
      <c r="AE93" s="18"/>
      <c r="AF93" s="18"/>
      <c r="AG93" s="18"/>
      <c r="AH93" s="18"/>
      <c r="AI93" s="18"/>
      <c r="AJ93" s="19"/>
    </row>
    <row r="94" spans="1:36" ht="15.75" thickBot="1" x14ac:dyDescent="0.25">
      <c r="A94" s="5">
        <v>43889.359826388885</v>
      </c>
      <c r="B94" s="6" t="s">
        <v>8</v>
      </c>
      <c r="C94" s="6" t="s">
        <v>12</v>
      </c>
      <c r="D94" s="6" t="s">
        <v>47</v>
      </c>
      <c r="E94" s="7" t="s">
        <v>59</v>
      </c>
      <c r="F94" s="8"/>
      <c r="G94" s="8"/>
      <c r="H94" s="8"/>
      <c r="I94" s="8"/>
      <c r="J94" s="8"/>
      <c r="K94" s="9"/>
      <c r="L94" s="10" t="s">
        <v>26</v>
      </c>
      <c r="M94" s="11" t="s">
        <v>62</v>
      </c>
      <c r="N94" s="12">
        <v>3040</v>
      </c>
      <c r="O94" s="9">
        <v>10</v>
      </c>
      <c r="P94" s="13"/>
      <c r="Q94" s="14"/>
      <c r="R94" s="14"/>
      <c r="S94" s="15"/>
      <c r="T94" s="15"/>
      <c r="U94" s="14"/>
      <c r="V94" s="14"/>
      <c r="W94" s="14"/>
      <c r="X94" s="16"/>
      <c r="Y94" s="14"/>
      <c r="Z94" s="14"/>
      <c r="AA94" s="15"/>
      <c r="AB94" s="15"/>
      <c r="AC94" s="17"/>
      <c r="AD94" s="18"/>
      <c r="AE94" s="18"/>
      <c r="AF94" s="18"/>
      <c r="AG94" s="18"/>
      <c r="AH94" s="18"/>
      <c r="AI94" s="18"/>
      <c r="AJ94" s="19"/>
    </row>
    <row r="95" spans="1:36" ht="15.75" thickBot="1" x14ac:dyDescent="0.25">
      <c r="A95" s="5">
        <v>43889.256956018522</v>
      </c>
      <c r="B95" s="6" t="s">
        <v>70</v>
      </c>
      <c r="C95" s="6" t="s">
        <v>12</v>
      </c>
      <c r="D95" s="6" t="s">
        <v>47</v>
      </c>
      <c r="E95" s="7" t="s">
        <v>19</v>
      </c>
      <c r="F95" s="8"/>
      <c r="G95" s="8"/>
      <c r="H95" s="8"/>
      <c r="I95" s="8" t="s">
        <v>17</v>
      </c>
      <c r="J95" s="8" t="s">
        <v>17</v>
      </c>
      <c r="K95" s="9"/>
      <c r="L95" s="10" t="s">
        <v>26</v>
      </c>
      <c r="M95" s="11" t="s">
        <v>62</v>
      </c>
      <c r="N95" s="12">
        <v>3040</v>
      </c>
      <c r="O95" s="9">
        <v>2</v>
      </c>
      <c r="P95" s="13"/>
      <c r="Q95" s="14"/>
      <c r="R95" s="14"/>
      <c r="S95" s="15"/>
      <c r="T95" s="15"/>
      <c r="U95" s="14"/>
      <c r="V95" s="14"/>
      <c r="W95" s="14"/>
      <c r="X95" s="16"/>
      <c r="Y95" s="14"/>
      <c r="Z95" s="14"/>
      <c r="AA95" s="15"/>
      <c r="AB95" s="15"/>
      <c r="AC95" s="17"/>
      <c r="AD95" s="18"/>
      <c r="AE95" s="18"/>
      <c r="AF95" s="18"/>
      <c r="AG95" s="18"/>
      <c r="AH95" s="18"/>
      <c r="AI95" s="18"/>
      <c r="AJ95" s="19"/>
    </row>
    <row r="96" spans="1:36" ht="15.75" thickBot="1" x14ac:dyDescent="0.25">
      <c r="A96" s="5">
        <v>43889.168645833335</v>
      </c>
      <c r="B96" s="6" t="s">
        <v>70</v>
      </c>
      <c r="C96" s="6" t="s">
        <v>13</v>
      </c>
      <c r="D96" s="6" t="s">
        <v>48</v>
      </c>
      <c r="E96" s="7" t="s">
        <v>59</v>
      </c>
      <c r="F96" s="8"/>
      <c r="G96" s="8"/>
      <c r="H96" s="8"/>
      <c r="I96" s="8"/>
      <c r="J96" s="8"/>
      <c r="K96" s="9"/>
      <c r="L96" s="10" t="s">
        <v>28</v>
      </c>
      <c r="M96" s="11" t="s">
        <v>66</v>
      </c>
      <c r="N96" s="12">
        <v>4540</v>
      </c>
      <c r="O96" s="9">
        <v>36</v>
      </c>
      <c r="P96" s="13"/>
      <c r="Q96" s="14"/>
      <c r="R96" s="14"/>
      <c r="S96" s="15"/>
      <c r="T96" s="15"/>
      <c r="U96" s="14"/>
      <c r="V96" s="14"/>
      <c r="W96" s="14"/>
      <c r="X96" s="16"/>
      <c r="Y96" s="14"/>
      <c r="Z96" s="14"/>
      <c r="AA96" s="15"/>
      <c r="AB96" s="15"/>
      <c r="AC96" s="17"/>
      <c r="AD96" s="18"/>
      <c r="AE96" s="18"/>
      <c r="AF96" s="18"/>
      <c r="AG96" s="18"/>
      <c r="AH96" s="18"/>
      <c r="AI96" s="18"/>
      <c r="AJ96" s="19"/>
    </row>
    <row r="97" spans="1:36" ht="15.75" thickBot="1" x14ac:dyDescent="0.25">
      <c r="A97" s="5">
        <v>43889.168032407404</v>
      </c>
      <c r="B97" s="6" t="s">
        <v>70</v>
      </c>
      <c r="C97" s="6" t="s">
        <v>13</v>
      </c>
      <c r="D97" s="6" t="s">
        <v>49</v>
      </c>
      <c r="E97" s="7" t="s">
        <v>59</v>
      </c>
      <c r="F97" s="8"/>
      <c r="G97" s="8"/>
      <c r="H97" s="8"/>
      <c r="I97" s="8"/>
      <c r="J97" s="8"/>
      <c r="K97" s="9"/>
      <c r="L97" s="10" t="s">
        <v>28</v>
      </c>
      <c r="M97" s="11" t="s">
        <v>75</v>
      </c>
      <c r="N97" s="12">
        <v>4540</v>
      </c>
      <c r="O97" s="9">
        <v>36</v>
      </c>
      <c r="P97" s="13"/>
      <c r="Q97" s="14"/>
      <c r="R97" s="14"/>
      <c r="S97" s="15"/>
      <c r="T97" s="15"/>
      <c r="U97" s="14"/>
      <c r="V97" s="14"/>
      <c r="W97" s="14"/>
      <c r="X97" s="16"/>
      <c r="Y97" s="14"/>
      <c r="Z97" s="14"/>
      <c r="AA97" s="15"/>
      <c r="AB97" s="15"/>
      <c r="AC97" s="17"/>
      <c r="AD97" s="18"/>
      <c r="AE97" s="18"/>
      <c r="AF97" s="18"/>
      <c r="AG97" s="18"/>
      <c r="AH97" s="18"/>
      <c r="AI97" s="18"/>
      <c r="AJ97" s="19"/>
    </row>
    <row r="98" spans="1:36" ht="15.75" thickBot="1" x14ac:dyDescent="0.25">
      <c r="A98" s="5">
        <v>43889.167546296296</v>
      </c>
      <c r="B98" s="6" t="s">
        <v>70</v>
      </c>
      <c r="C98" s="6" t="s">
        <v>10</v>
      </c>
      <c r="D98" s="6" t="s">
        <v>44</v>
      </c>
      <c r="E98" s="7" t="s">
        <v>30</v>
      </c>
      <c r="F98" s="8"/>
      <c r="G98" s="8"/>
      <c r="H98" s="8"/>
      <c r="I98" s="8"/>
      <c r="J98" s="8"/>
      <c r="K98" s="9"/>
      <c r="L98" s="10" t="s">
        <v>28</v>
      </c>
      <c r="M98" s="11" t="s">
        <v>75</v>
      </c>
      <c r="N98" s="12">
        <v>3020</v>
      </c>
      <c r="O98" s="9">
        <v>48</v>
      </c>
      <c r="P98" s="13"/>
      <c r="Q98" s="14"/>
      <c r="R98" s="14"/>
      <c r="S98" s="15"/>
      <c r="T98" s="15"/>
      <c r="U98" s="14"/>
      <c r="V98" s="14"/>
      <c r="W98" s="14"/>
      <c r="X98" s="16"/>
      <c r="Y98" s="14"/>
      <c r="Z98" s="14"/>
      <c r="AA98" s="15"/>
      <c r="AB98" s="15"/>
      <c r="AC98" s="17"/>
      <c r="AD98" s="18"/>
      <c r="AE98" s="18"/>
      <c r="AF98" s="18"/>
      <c r="AG98" s="18"/>
      <c r="AH98" s="18"/>
      <c r="AI98" s="18"/>
      <c r="AJ98" s="19"/>
    </row>
    <row r="99" spans="1:36" ht="15.75" thickBot="1" x14ac:dyDescent="0.25">
      <c r="A99" s="5">
        <v>43889.167256944442</v>
      </c>
      <c r="B99" s="6" t="s">
        <v>70</v>
      </c>
      <c r="C99" s="6" t="s">
        <v>10</v>
      </c>
      <c r="D99" s="6" t="s">
        <v>45</v>
      </c>
      <c r="E99" s="7" t="s">
        <v>59</v>
      </c>
      <c r="F99" s="8"/>
      <c r="G99" s="8"/>
      <c r="H99" s="8"/>
      <c r="I99" s="8"/>
      <c r="J99" s="8"/>
      <c r="K99" s="9"/>
      <c r="L99" s="10" t="s">
        <v>28</v>
      </c>
      <c r="M99" s="11" t="s">
        <v>75</v>
      </c>
      <c r="N99" s="12">
        <v>3040</v>
      </c>
      <c r="O99" s="9">
        <v>48</v>
      </c>
      <c r="P99" s="13"/>
      <c r="Q99" s="14"/>
      <c r="R99" s="14"/>
      <c r="S99" s="15"/>
      <c r="T99" s="15"/>
      <c r="U99" s="14"/>
      <c r="V99" s="14"/>
      <c r="W99" s="14"/>
      <c r="X99" s="16"/>
      <c r="Y99" s="14"/>
      <c r="Z99" s="14"/>
      <c r="AA99" s="15"/>
      <c r="AB99" s="15"/>
      <c r="AC99" s="17"/>
      <c r="AD99" s="18"/>
      <c r="AE99" s="18"/>
      <c r="AF99" s="18"/>
      <c r="AG99" s="18"/>
      <c r="AH99" s="18"/>
      <c r="AI99" s="18"/>
      <c r="AJ99" s="19"/>
    </row>
    <row r="100" spans="1:36" ht="15.75" thickBot="1" x14ac:dyDescent="0.25">
      <c r="A100" s="5">
        <v>43889.08017361111</v>
      </c>
      <c r="B100" s="6" t="s">
        <v>5</v>
      </c>
      <c r="C100" s="6" t="s">
        <v>10</v>
      </c>
      <c r="D100" s="6" t="s">
        <v>45</v>
      </c>
      <c r="E100" s="7" t="s">
        <v>30</v>
      </c>
      <c r="F100" s="8"/>
      <c r="G100" s="8"/>
      <c r="H100" s="8"/>
      <c r="I100" s="8" t="s">
        <v>17</v>
      </c>
      <c r="J100" s="8" t="s">
        <v>17</v>
      </c>
      <c r="K100" s="9" t="s">
        <v>17</v>
      </c>
      <c r="L100" s="10" t="s">
        <v>28</v>
      </c>
      <c r="M100" s="11" t="s">
        <v>75</v>
      </c>
      <c r="N100" s="12">
        <v>3040</v>
      </c>
      <c r="O100" s="9">
        <v>1</v>
      </c>
      <c r="P100" s="13"/>
      <c r="Q100" s="14"/>
      <c r="R100" s="14"/>
      <c r="S100" s="15"/>
      <c r="T100" s="15"/>
      <c r="U100" s="14"/>
      <c r="V100" s="14"/>
      <c r="W100" s="14"/>
      <c r="X100" s="16"/>
      <c r="Y100" s="14"/>
      <c r="Z100" s="14"/>
      <c r="AA100" s="15"/>
      <c r="AB100" s="15"/>
      <c r="AC100" s="17"/>
      <c r="AD100" s="18"/>
      <c r="AE100" s="18"/>
      <c r="AF100" s="18"/>
      <c r="AG100" s="18"/>
      <c r="AH100" s="18"/>
      <c r="AI100" s="18"/>
      <c r="AJ100" s="19"/>
    </row>
    <row r="101" spans="1:36" ht="15.75" thickBot="1" x14ac:dyDescent="0.25">
      <c r="A101" s="5">
        <v>43888.805543981478</v>
      </c>
      <c r="B101" s="6" t="s">
        <v>5</v>
      </c>
      <c r="C101" s="6" t="s">
        <v>12</v>
      </c>
      <c r="D101" s="6" t="s">
        <v>46</v>
      </c>
      <c r="E101" s="7" t="s">
        <v>59</v>
      </c>
      <c r="F101" s="8"/>
      <c r="G101" s="8"/>
      <c r="H101" s="8"/>
      <c r="I101" s="8"/>
      <c r="J101" s="8"/>
      <c r="K101" s="9"/>
      <c r="L101" s="10" t="s">
        <v>27</v>
      </c>
      <c r="M101" s="11" t="s">
        <v>62</v>
      </c>
      <c r="N101" s="12">
        <v>3040</v>
      </c>
      <c r="O101" s="9">
        <v>44</v>
      </c>
      <c r="P101" s="13"/>
      <c r="Q101" s="14"/>
      <c r="R101" s="14"/>
      <c r="S101" s="15"/>
      <c r="T101" s="15"/>
      <c r="U101" s="14"/>
      <c r="V101" s="14"/>
      <c r="W101" s="14"/>
      <c r="X101" s="16"/>
      <c r="Y101" s="14"/>
      <c r="Z101" s="14"/>
      <c r="AA101" s="15"/>
      <c r="AB101" s="15"/>
      <c r="AC101" s="17"/>
      <c r="AD101" s="18"/>
      <c r="AE101" s="18"/>
      <c r="AF101" s="18"/>
      <c r="AG101" s="18"/>
      <c r="AH101" s="18"/>
      <c r="AI101" s="18"/>
      <c r="AJ101" s="19"/>
    </row>
    <row r="102" spans="1:36" ht="15.75" thickBot="1" x14ac:dyDescent="0.25">
      <c r="A102" s="5">
        <v>43888.805185185185</v>
      </c>
      <c r="B102" s="6" t="s">
        <v>5</v>
      </c>
      <c r="C102" s="6" t="s">
        <v>12</v>
      </c>
      <c r="D102" s="6" t="s">
        <v>47</v>
      </c>
      <c r="E102" s="7" t="s">
        <v>59</v>
      </c>
      <c r="F102" s="8"/>
      <c r="G102" s="8"/>
      <c r="H102" s="8"/>
      <c r="I102" s="8"/>
      <c r="J102" s="8"/>
      <c r="K102" s="9"/>
      <c r="L102" s="10" t="s">
        <v>27</v>
      </c>
      <c r="M102" s="11" t="s">
        <v>62</v>
      </c>
      <c r="N102" s="12">
        <v>3040</v>
      </c>
      <c r="O102" s="9">
        <v>44</v>
      </c>
      <c r="P102" s="13"/>
      <c r="Q102" s="14"/>
      <c r="R102" s="14"/>
      <c r="S102" s="15"/>
      <c r="T102" s="15"/>
      <c r="U102" s="14"/>
      <c r="V102" s="14"/>
      <c r="W102" s="14"/>
      <c r="X102" s="16"/>
      <c r="Y102" s="14"/>
      <c r="Z102" s="14"/>
      <c r="AA102" s="15"/>
      <c r="AB102" s="15"/>
      <c r="AC102" s="17"/>
      <c r="AD102" s="18"/>
      <c r="AE102" s="18"/>
      <c r="AF102" s="18"/>
      <c r="AG102" s="18"/>
      <c r="AH102" s="18"/>
      <c r="AI102" s="18"/>
      <c r="AJ102" s="19"/>
    </row>
    <row r="103" spans="1:36" ht="15.75" thickBot="1" x14ac:dyDescent="0.25">
      <c r="A103" s="5">
        <v>43888.770509259259</v>
      </c>
      <c r="B103" s="6" t="s">
        <v>5</v>
      </c>
      <c r="C103" s="6" t="s">
        <v>13</v>
      </c>
      <c r="D103" s="6" t="s">
        <v>45</v>
      </c>
      <c r="E103" s="7" t="s">
        <v>59</v>
      </c>
      <c r="F103" s="8"/>
      <c r="G103" s="8"/>
      <c r="H103" s="8"/>
      <c r="I103" s="8"/>
      <c r="J103" s="8"/>
      <c r="K103" s="9"/>
      <c r="L103" s="10" t="s">
        <v>27</v>
      </c>
      <c r="M103" s="11" t="s">
        <v>61</v>
      </c>
      <c r="N103" s="12">
        <v>4560</v>
      </c>
      <c r="O103" s="9">
        <v>24</v>
      </c>
      <c r="P103" s="13"/>
      <c r="Q103" s="14"/>
      <c r="R103" s="14"/>
      <c r="S103" s="15"/>
      <c r="T103" s="15"/>
      <c r="U103" s="14"/>
      <c r="V103" s="14"/>
      <c r="W103" s="14"/>
      <c r="X103" s="16"/>
      <c r="Y103" s="14"/>
      <c r="Z103" s="14"/>
      <c r="AA103" s="15"/>
      <c r="AB103" s="15"/>
      <c r="AC103" s="17"/>
      <c r="AD103" s="18"/>
      <c r="AE103" s="18"/>
      <c r="AF103" s="18"/>
      <c r="AG103" s="18"/>
      <c r="AH103" s="18"/>
      <c r="AI103" s="18"/>
      <c r="AJ103" s="19"/>
    </row>
    <row r="104" spans="1:36" ht="15.75" thickBot="1" x14ac:dyDescent="0.25">
      <c r="A104" s="5">
        <v>43888.770185185182</v>
      </c>
      <c r="B104" s="6" t="s">
        <v>5</v>
      </c>
      <c r="C104" s="6" t="s">
        <v>13</v>
      </c>
      <c r="D104" s="6" t="s">
        <v>44</v>
      </c>
      <c r="E104" s="7" t="s">
        <v>59</v>
      </c>
      <c r="F104" s="8"/>
      <c r="G104" s="8"/>
      <c r="H104" s="8"/>
      <c r="I104" s="8"/>
      <c r="J104" s="8"/>
      <c r="K104" s="9"/>
      <c r="L104" s="10" t="s">
        <v>27</v>
      </c>
      <c r="M104" s="11" t="s">
        <v>61</v>
      </c>
      <c r="N104" s="12">
        <v>4560</v>
      </c>
      <c r="O104" s="9">
        <v>24</v>
      </c>
      <c r="P104" s="13"/>
      <c r="Q104" s="14"/>
      <c r="R104" s="14"/>
      <c r="S104" s="15"/>
      <c r="T104" s="15"/>
      <c r="U104" s="14"/>
      <c r="V104" s="14"/>
      <c r="W104" s="14"/>
      <c r="X104" s="16"/>
      <c r="Y104" s="14"/>
      <c r="Z104" s="14"/>
      <c r="AA104" s="15"/>
      <c r="AB104" s="15"/>
      <c r="AC104" s="17"/>
      <c r="AD104" s="18"/>
      <c r="AE104" s="18"/>
      <c r="AF104" s="18"/>
      <c r="AG104" s="18"/>
      <c r="AH104" s="18"/>
      <c r="AI104" s="18"/>
      <c r="AJ104" s="19"/>
    </row>
    <row r="105" spans="1:36" ht="15.75" thickBot="1" x14ac:dyDescent="0.25">
      <c r="A105" s="5">
        <v>43888.731493055559</v>
      </c>
      <c r="B105" s="6" t="s">
        <v>5</v>
      </c>
      <c r="C105" s="6" t="s">
        <v>10</v>
      </c>
      <c r="D105" s="6" t="s">
        <v>44</v>
      </c>
      <c r="E105" s="7" t="s">
        <v>59</v>
      </c>
      <c r="F105" s="8"/>
      <c r="G105" s="8"/>
      <c r="H105" s="8"/>
      <c r="I105" s="8"/>
      <c r="J105" s="8"/>
      <c r="K105" s="9"/>
      <c r="L105" s="10" t="s">
        <v>27</v>
      </c>
      <c r="M105" s="11" t="s">
        <v>61</v>
      </c>
      <c r="N105" s="12">
        <v>3040</v>
      </c>
      <c r="O105" s="9">
        <v>12</v>
      </c>
      <c r="P105" s="13"/>
      <c r="Q105" s="14"/>
      <c r="R105" s="14"/>
      <c r="S105" s="15"/>
      <c r="T105" s="15"/>
      <c r="U105" s="14"/>
      <c r="V105" s="14"/>
      <c r="W105" s="14"/>
      <c r="X105" s="16"/>
      <c r="Y105" s="14"/>
      <c r="Z105" s="14"/>
      <c r="AA105" s="15"/>
      <c r="AB105" s="15"/>
      <c r="AC105" s="17"/>
      <c r="AD105" s="18"/>
      <c r="AE105" s="18"/>
      <c r="AF105" s="18"/>
      <c r="AG105" s="18"/>
      <c r="AH105" s="18"/>
      <c r="AI105" s="18"/>
      <c r="AJ105" s="19"/>
    </row>
    <row r="106" spans="1:36" ht="15.75" thickBot="1" x14ac:dyDescent="0.25">
      <c r="A106" s="5">
        <v>43888.731203703705</v>
      </c>
      <c r="B106" s="6" t="s">
        <v>8</v>
      </c>
      <c r="C106" s="6" t="s">
        <v>10</v>
      </c>
      <c r="D106" s="6" t="s">
        <v>45</v>
      </c>
      <c r="E106" s="7" t="s">
        <v>59</v>
      </c>
      <c r="F106" s="8"/>
      <c r="G106" s="8"/>
      <c r="H106" s="8"/>
      <c r="I106" s="8"/>
      <c r="J106" s="8"/>
      <c r="K106" s="9"/>
      <c r="L106" s="10" t="s">
        <v>27</v>
      </c>
      <c r="M106" s="11" t="s">
        <v>61</v>
      </c>
      <c r="N106" s="12">
        <v>3040</v>
      </c>
      <c r="O106" s="9">
        <v>12</v>
      </c>
      <c r="P106" s="13"/>
      <c r="Q106" s="14"/>
      <c r="R106" s="14"/>
      <c r="S106" s="15"/>
      <c r="T106" s="15"/>
      <c r="U106" s="14"/>
      <c r="V106" s="14"/>
      <c r="W106" s="14"/>
      <c r="X106" s="16"/>
      <c r="Y106" s="14"/>
      <c r="Z106" s="14"/>
      <c r="AA106" s="15"/>
      <c r="AB106" s="15"/>
      <c r="AC106" s="17"/>
      <c r="AD106" s="18"/>
      <c r="AE106" s="18"/>
      <c r="AF106" s="18"/>
      <c r="AG106" s="18"/>
      <c r="AH106" s="18"/>
      <c r="AI106" s="18"/>
      <c r="AJ106" s="19"/>
    </row>
    <row r="107" spans="1:36" ht="15.75" thickBot="1" x14ac:dyDescent="0.25">
      <c r="A107" s="5">
        <v>43888.527731481481</v>
      </c>
      <c r="B107" s="6" t="s">
        <v>8</v>
      </c>
      <c r="C107" s="6" t="s">
        <v>10</v>
      </c>
      <c r="D107" s="6" t="s">
        <v>44</v>
      </c>
      <c r="E107" s="7" t="s">
        <v>59</v>
      </c>
      <c r="F107" s="8"/>
      <c r="G107" s="8"/>
      <c r="H107" s="8"/>
      <c r="I107" s="8"/>
      <c r="J107" s="8"/>
      <c r="K107" s="9"/>
      <c r="L107" s="10" t="s">
        <v>26</v>
      </c>
      <c r="M107" s="11" t="s">
        <v>61</v>
      </c>
      <c r="N107" s="12">
        <v>3040</v>
      </c>
      <c r="O107" s="9">
        <v>48</v>
      </c>
      <c r="P107" s="13"/>
      <c r="Q107" s="14"/>
      <c r="R107" s="14"/>
      <c r="S107" s="15"/>
      <c r="T107" s="15"/>
      <c r="U107" s="14"/>
      <c r="V107" s="14"/>
      <c r="W107" s="14"/>
      <c r="X107" s="16"/>
      <c r="Y107" s="14"/>
      <c r="Z107" s="14"/>
      <c r="AA107" s="15"/>
      <c r="AB107" s="15"/>
      <c r="AC107" s="17"/>
      <c r="AD107" s="18"/>
      <c r="AE107" s="18"/>
      <c r="AF107" s="18"/>
      <c r="AG107" s="18"/>
      <c r="AH107" s="18"/>
      <c r="AI107" s="18"/>
      <c r="AJ107" s="19"/>
    </row>
    <row r="108" spans="1:36" ht="15.75" thickBot="1" x14ac:dyDescent="0.25">
      <c r="A108" s="5">
        <v>43888.527256944442</v>
      </c>
      <c r="B108" s="6" t="s">
        <v>8</v>
      </c>
      <c r="C108" s="6" t="s">
        <v>10</v>
      </c>
      <c r="D108" s="6" t="s">
        <v>45</v>
      </c>
      <c r="E108" s="7" t="s">
        <v>59</v>
      </c>
      <c r="F108" s="8"/>
      <c r="G108" s="8"/>
      <c r="H108" s="8"/>
      <c r="I108" s="8"/>
      <c r="J108" s="8"/>
      <c r="K108" s="9"/>
      <c r="L108" s="10" t="s">
        <v>26</v>
      </c>
      <c r="M108" s="11" t="s">
        <v>61</v>
      </c>
      <c r="N108" s="12">
        <v>3040</v>
      </c>
      <c r="O108" s="9">
        <v>54</v>
      </c>
      <c r="P108" s="13"/>
      <c r="Q108" s="14"/>
      <c r="R108" s="14"/>
      <c r="S108" s="15"/>
      <c r="T108" s="15"/>
      <c r="U108" s="14"/>
      <c r="V108" s="14"/>
      <c r="W108" s="14"/>
      <c r="X108" s="16"/>
      <c r="Y108" s="14"/>
      <c r="Z108" s="14"/>
      <c r="AA108" s="15"/>
      <c r="AB108" s="15"/>
      <c r="AC108" s="17"/>
      <c r="AD108" s="18"/>
      <c r="AE108" s="18"/>
      <c r="AF108" s="18"/>
      <c r="AG108" s="18"/>
      <c r="AH108" s="18"/>
      <c r="AI108" s="18"/>
      <c r="AJ108" s="19"/>
    </row>
    <row r="109" spans="1:36" ht="15.75" thickBot="1" x14ac:dyDescent="0.25">
      <c r="A109" s="5">
        <v>43888.526678240742</v>
      </c>
      <c r="B109" s="6" t="s">
        <v>8</v>
      </c>
      <c r="C109" s="6" t="s">
        <v>13</v>
      </c>
      <c r="D109" s="6" t="s">
        <v>44</v>
      </c>
      <c r="E109" s="7" t="s">
        <v>59</v>
      </c>
      <c r="F109" s="8"/>
      <c r="G109" s="8"/>
      <c r="H109" s="8"/>
      <c r="I109" s="8"/>
      <c r="J109" s="8"/>
      <c r="K109" s="9"/>
      <c r="L109" s="10" t="s">
        <v>26</v>
      </c>
      <c r="M109" s="11" t="s">
        <v>61</v>
      </c>
      <c r="N109" s="12">
        <v>4560</v>
      </c>
      <c r="O109" s="9">
        <v>24</v>
      </c>
      <c r="P109" s="13"/>
      <c r="Q109" s="14"/>
      <c r="R109" s="14"/>
      <c r="S109" s="15"/>
      <c r="T109" s="15"/>
      <c r="U109" s="14"/>
      <c r="V109" s="14"/>
      <c r="W109" s="14"/>
      <c r="X109" s="16"/>
      <c r="Y109" s="14"/>
      <c r="Z109" s="14"/>
      <c r="AA109" s="15"/>
      <c r="AB109" s="15"/>
      <c r="AC109" s="17"/>
      <c r="AD109" s="18"/>
      <c r="AE109" s="18"/>
      <c r="AF109" s="18"/>
      <c r="AG109" s="18"/>
      <c r="AH109" s="18"/>
      <c r="AI109" s="18"/>
      <c r="AJ109" s="19"/>
    </row>
    <row r="110" spans="1:36" ht="15.75" thickBot="1" x14ac:dyDescent="0.25">
      <c r="A110" s="5">
        <v>43888.525949074072</v>
      </c>
      <c r="B110" s="6" t="s">
        <v>7</v>
      </c>
      <c r="C110" s="6" t="s">
        <v>13</v>
      </c>
      <c r="D110" s="6" t="s">
        <v>45</v>
      </c>
      <c r="E110" s="7" t="s">
        <v>59</v>
      </c>
      <c r="F110" s="8"/>
      <c r="G110" s="8"/>
      <c r="H110" s="8"/>
      <c r="I110" s="8"/>
      <c r="J110" s="8"/>
      <c r="K110" s="9"/>
      <c r="L110" s="10" t="s">
        <v>26</v>
      </c>
      <c r="M110" s="11" t="s">
        <v>61</v>
      </c>
      <c r="N110" s="12">
        <v>4560</v>
      </c>
      <c r="O110" s="9">
        <v>24</v>
      </c>
      <c r="P110" s="13"/>
      <c r="Q110" s="14"/>
      <c r="R110" s="14"/>
      <c r="S110" s="15"/>
      <c r="T110" s="15"/>
      <c r="U110" s="14"/>
      <c r="V110" s="14"/>
      <c r="W110" s="14"/>
      <c r="X110" s="16"/>
      <c r="Y110" s="14"/>
      <c r="Z110" s="14"/>
      <c r="AA110" s="15"/>
      <c r="AB110" s="15"/>
      <c r="AC110" s="17"/>
      <c r="AD110" s="18"/>
      <c r="AE110" s="18"/>
      <c r="AF110" s="18"/>
      <c r="AG110" s="18"/>
      <c r="AH110" s="18"/>
      <c r="AI110" s="18"/>
      <c r="AJ110" s="19"/>
    </row>
    <row r="111" spans="1:36" ht="15.75" thickBot="1" x14ac:dyDescent="0.25">
      <c r="A111" s="5">
        <v>43888.503495370373</v>
      </c>
      <c r="B111" s="6" t="s">
        <v>7</v>
      </c>
      <c r="C111" s="6" t="s">
        <v>12</v>
      </c>
      <c r="D111" s="6" t="s">
        <v>46</v>
      </c>
      <c r="E111" s="7" t="s">
        <v>59</v>
      </c>
      <c r="F111" s="8"/>
      <c r="G111" s="8"/>
      <c r="H111" s="8"/>
      <c r="I111" s="8"/>
      <c r="J111" s="8"/>
      <c r="K111" s="9"/>
      <c r="L111" s="10" t="s">
        <v>26</v>
      </c>
      <c r="M111" s="11" t="s">
        <v>62</v>
      </c>
      <c r="N111" s="12">
        <v>3040</v>
      </c>
      <c r="O111" s="9">
        <v>268</v>
      </c>
      <c r="P111" s="13"/>
      <c r="Q111" s="14"/>
      <c r="R111" s="14"/>
      <c r="S111" s="15"/>
      <c r="T111" s="15"/>
      <c r="U111" s="14"/>
      <c r="V111" s="14"/>
      <c r="W111" s="14"/>
      <c r="X111" s="16"/>
      <c r="Y111" s="14"/>
      <c r="Z111" s="14"/>
      <c r="AA111" s="15"/>
      <c r="AB111" s="15"/>
      <c r="AC111" s="17"/>
      <c r="AD111" s="18"/>
      <c r="AE111" s="18"/>
      <c r="AF111" s="18"/>
      <c r="AG111" s="18"/>
      <c r="AH111" s="18"/>
      <c r="AI111" s="18"/>
      <c r="AJ111" s="19"/>
    </row>
    <row r="112" spans="1:36" ht="15.75" thickBot="1" x14ac:dyDescent="0.25">
      <c r="A112" s="5">
        <v>43888.502546296295</v>
      </c>
      <c r="B112" s="6" t="s">
        <v>7</v>
      </c>
      <c r="C112" s="6" t="s">
        <v>12</v>
      </c>
      <c r="D112" s="6" t="s">
        <v>47</v>
      </c>
      <c r="E112" s="7" t="s">
        <v>59</v>
      </c>
      <c r="F112" s="8"/>
      <c r="G112" s="8"/>
      <c r="H112" s="8"/>
      <c r="I112" s="8"/>
      <c r="J112" s="8"/>
      <c r="K112" s="9"/>
      <c r="L112" s="10" t="s">
        <v>26</v>
      </c>
      <c r="M112" s="11" t="s">
        <v>62</v>
      </c>
      <c r="N112" s="12">
        <v>3040</v>
      </c>
      <c r="O112" s="9">
        <v>88</v>
      </c>
      <c r="P112" s="13"/>
      <c r="Q112" s="14"/>
      <c r="R112" s="14"/>
      <c r="S112" s="15"/>
      <c r="T112" s="15"/>
      <c r="U112" s="14"/>
      <c r="V112" s="14"/>
      <c r="W112" s="14"/>
      <c r="X112" s="16"/>
      <c r="Y112" s="14"/>
      <c r="Z112" s="14"/>
      <c r="AA112" s="15"/>
      <c r="AB112" s="15"/>
      <c r="AC112" s="17"/>
      <c r="AD112" s="18"/>
      <c r="AE112" s="18"/>
      <c r="AF112" s="18"/>
      <c r="AG112" s="18"/>
      <c r="AH112" s="18"/>
      <c r="AI112" s="18"/>
      <c r="AJ112" s="19"/>
    </row>
    <row r="113" spans="1:36" ht="15.75" thickBot="1" x14ac:dyDescent="0.25">
      <c r="A113" s="5">
        <v>43888.501944444448</v>
      </c>
      <c r="B113" s="6" t="s">
        <v>8</v>
      </c>
      <c r="C113" s="6" t="s">
        <v>12</v>
      </c>
      <c r="D113" s="6" t="s">
        <v>47</v>
      </c>
      <c r="E113" s="7" t="s">
        <v>19</v>
      </c>
      <c r="F113" s="8"/>
      <c r="G113" s="8"/>
      <c r="H113" s="8"/>
      <c r="I113" s="8"/>
      <c r="J113" s="8"/>
      <c r="K113" s="9" t="s">
        <v>17</v>
      </c>
      <c r="L113" s="10" t="s">
        <v>26</v>
      </c>
      <c r="M113" s="11" t="s">
        <v>62</v>
      </c>
      <c r="N113" s="12">
        <v>3040</v>
      </c>
      <c r="O113" s="9">
        <v>4</v>
      </c>
      <c r="P113" s="13"/>
      <c r="Q113" s="14"/>
      <c r="R113" s="14"/>
      <c r="S113" s="15"/>
      <c r="T113" s="15"/>
      <c r="U113" s="14"/>
      <c r="V113" s="14"/>
      <c r="W113" s="14"/>
      <c r="X113" s="16"/>
      <c r="Y113" s="14"/>
      <c r="Z113" s="14"/>
      <c r="AA113" s="15"/>
      <c r="AB113" s="15"/>
      <c r="AC113" s="17"/>
      <c r="AD113" s="18"/>
      <c r="AE113" s="18"/>
      <c r="AF113" s="18"/>
      <c r="AG113" s="18"/>
      <c r="AH113" s="18"/>
      <c r="AI113" s="18"/>
      <c r="AJ113" s="19"/>
    </row>
    <row r="114" spans="1:36" ht="15.75" thickBot="1" x14ac:dyDescent="0.25">
      <c r="A114" s="5">
        <v>43888.412106481483</v>
      </c>
      <c r="B114" s="6" t="s">
        <v>8</v>
      </c>
      <c r="C114" s="6" t="s">
        <v>10</v>
      </c>
      <c r="D114" s="6" t="s">
        <v>44</v>
      </c>
      <c r="E114" s="7" t="s">
        <v>21</v>
      </c>
      <c r="F114" s="8" t="s">
        <v>17</v>
      </c>
      <c r="G114" s="8" t="s">
        <v>17</v>
      </c>
      <c r="H114" s="8" t="s">
        <v>17</v>
      </c>
      <c r="I114" s="8"/>
      <c r="J114" s="8"/>
      <c r="K114" s="9"/>
      <c r="L114" s="10" t="s">
        <v>26</v>
      </c>
      <c r="M114" s="11" t="s">
        <v>61</v>
      </c>
      <c r="N114" s="12">
        <v>3040</v>
      </c>
      <c r="O114" s="9">
        <v>6</v>
      </c>
      <c r="P114" s="13"/>
      <c r="Q114" s="14"/>
      <c r="R114" s="14"/>
      <c r="S114" s="15"/>
      <c r="T114" s="15"/>
      <c r="U114" s="14"/>
      <c r="V114" s="14"/>
      <c r="W114" s="14"/>
      <c r="X114" s="16"/>
      <c r="Y114" s="14"/>
      <c r="Z114" s="14"/>
      <c r="AA114" s="15"/>
      <c r="AB114" s="15"/>
      <c r="AC114" s="17"/>
      <c r="AD114" s="18"/>
      <c r="AE114" s="18"/>
      <c r="AF114" s="18"/>
      <c r="AG114" s="18"/>
      <c r="AH114" s="18"/>
      <c r="AI114" s="18"/>
      <c r="AJ114" s="19"/>
    </row>
    <row r="115" spans="1:36" ht="15.75" thickBot="1" x14ac:dyDescent="0.25">
      <c r="A115" s="5">
        <v>43888.359479166669</v>
      </c>
      <c r="B115" s="6" t="s">
        <v>8</v>
      </c>
      <c r="C115" s="6" t="s">
        <v>13</v>
      </c>
      <c r="D115" s="6" t="s">
        <v>44</v>
      </c>
      <c r="E115" s="7" t="s">
        <v>59</v>
      </c>
      <c r="F115" s="8"/>
      <c r="G115" s="8"/>
      <c r="H115" s="8"/>
      <c r="I115" s="8"/>
      <c r="J115" s="8"/>
      <c r="K115" s="9"/>
      <c r="L115" s="10" t="s">
        <v>26</v>
      </c>
      <c r="M115" s="11" t="s">
        <v>75</v>
      </c>
      <c r="N115" s="12">
        <v>4560</v>
      </c>
      <c r="O115" s="9">
        <v>8</v>
      </c>
      <c r="P115" s="13"/>
      <c r="Q115" s="14"/>
      <c r="R115" s="14"/>
      <c r="S115" s="15"/>
      <c r="T115" s="15"/>
      <c r="U115" s="14"/>
      <c r="V115" s="14"/>
      <c r="W115" s="14"/>
      <c r="X115" s="16"/>
      <c r="Y115" s="14"/>
      <c r="Z115" s="14"/>
      <c r="AA115" s="15"/>
      <c r="AB115" s="15"/>
      <c r="AC115" s="17"/>
      <c r="AD115" s="18"/>
      <c r="AE115" s="18"/>
      <c r="AF115" s="18"/>
      <c r="AG115" s="18"/>
      <c r="AH115" s="18"/>
      <c r="AI115" s="18"/>
      <c r="AJ115" s="19"/>
    </row>
    <row r="116" spans="1:36" ht="15.75" thickBot="1" x14ac:dyDescent="0.25">
      <c r="A116" s="5">
        <v>43888.359085648146</v>
      </c>
      <c r="B116" s="6" t="s">
        <v>70</v>
      </c>
      <c r="C116" s="6" t="s">
        <v>13</v>
      </c>
      <c r="D116" s="6" t="s">
        <v>45</v>
      </c>
      <c r="E116" s="7" t="s">
        <v>59</v>
      </c>
      <c r="F116" s="8"/>
      <c r="G116" s="8"/>
      <c r="H116" s="8"/>
      <c r="I116" s="8"/>
      <c r="J116" s="8"/>
      <c r="K116" s="9"/>
      <c r="L116" s="10" t="s">
        <v>26</v>
      </c>
      <c r="M116" s="11" t="s">
        <v>75</v>
      </c>
      <c r="N116" s="12">
        <v>4560</v>
      </c>
      <c r="O116" s="9">
        <v>8</v>
      </c>
      <c r="P116" s="13"/>
      <c r="Q116" s="14"/>
      <c r="R116" s="14"/>
      <c r="S116" s="15"/>
      <c r="T116" s="15"/>
      <c r="U116" s="14"/>
      <c r="V116" s="14"/>
      <c r="W116" s="14"/>
      <c r="X116" s="16"/>
      <c r="Y116" s="14"/>
      <c r="Z116" s="14"/>
      <c r="AA116" s="15"/>
      <c r="AB116" s="15"/>
      <c r="AC116" s="17"/>
      <c r="AD116" s="18"/>
      <c r="AE116" s="18"/>
      <c r="AF116" s="18"/>
      <c r="AG116" s="18"/>
      <c r="AH116" s="18"/>
      <c r="AI116" s="18"/>
      <c r="AJ116" s="19"/>
    </row>
    <row r="117" spans="1:36" ht="15.75" thickBot="1" x14ac:dyDescent="0.25">
      <c r="A117" s="5">
        <v>43888.147256944445</v>
      </c>
      <c r="B117" s="6" t="s">
        <v>70</v>
      </c>
      <c r="C117" s="6" t="s">
        <v>10</v>
      </c>
      <c r="D117" s="6" t="s">
        <v>44</v>
      </c>
      <c r="E117" s="7" t="s">
        <v>59</v>
      </c>
      <c r="F117" s="8"/>
      <c r="G117" s="8"/>
      <c r="H117" s="8"/>
      <c r="I117" s="8"/>
      <c r="J117" s="8"/>
      <c r="K117" s="9"/>
      <c r="L117" s="10" t="s">
        <v>28</v>
      </c>
      <c r="M117" s="11" t="s">
        <v>63</v>
      </c>
      <c r="N117" s="12">
        <v>3040</v>
      </c>
      <c r="O117" s="9">
        <v>48</v>
      </c>
      <c r="P117" s="13"/>
      <c r="Q117" s="14"/>
      <c r="R117" s="14"/>
      <c r="S117" s="15"/>
      <c r="T117" s="15"/>
      <c r="U117" s="14"/>
      <c r="V117" s="14"/>
      <c r="W117" s="14"/>
      <c r="X117" s="16"/>
      <c r="Y117" s="14"/>
      <c r="Z117" s="14"/>
      <c r="AA117" s="15"/>
      <c r="AB117" s="15"/>
      <c r="AC117" s="17"/>
      <c r="AD117" s="18"/>
      <c r="AE117" s="18"/>
      <c r="AF117" s="18"/>
      <c r="AG117" s="18"/>
      <c r="AH117" s="18"/>
      <c r="AI117" s="18"/>
      <c r="AJ117" s="19"/>
    </row>
    <row r="118" spans="1:36" ht="15.75" thickBot="1" x14ac:dyDescent="0.25">
      <c r="A118" s="5">
        <v>43888.146782407406</v>
      </c>
      <c r="B118" s="6" t="s">
        <v>70</v>
      </c>
      <c r="C118" s="6" t="s">
        <v>10</v>
      </c>
      <c r="D118" s="6" t="s">
        <v>45</v>
      </c>
      <c r="E118" s="7" t="s">
        <v>59</v>
      </c>
      <c r="F118" s="8"/>
      <c r="G118" s="8"/>
      <c r="H118" s="8"/>
      <c r="I118" s="8"/>
      <c r="J118" s="8"/>
      <c r="K118" s="9"/>
      <c r="L118" s="10" t="s">
        <v>28</v>
      </c>
      <c r="M118" s="11" t="s">
        <v>63</v>
      </c>
      <c r="N118" s="12">
        <v>3040</v>
      </c>
      <c r="O118" s="9">
        <v>48</v>
      </c>
      <c r="P118" s="13"/>
      <c r="Q118" s="14"/>
      <c r="R118" s="14"/>
      <c r="S118" s="15"/>
      <c r="T118" s="15"/>
      <c r="U118" s="14"/>
      <c r="V118" s="14"/>
      <c r="W118" s="14"/>
      <c r="X118" s="16"/>
      <c r="Y118" s="14"/>
      <c r="Z118" s="14"/>
      <c r="AA118" s="15"/>
      <c r="AB118" s="15"/>
      <c r="AC118" s="17"/>
      <c r="AD118" s="18"/>
      <c r="AE118" s="18"/>
      <c r="AF118" s="18"/>
      <c r="AG118" s="18"/>
      <c r="AH118" s="18"/>
      <c r="AI118" s="18"/>
      <c r="AJ118" s="19"/>
    </row>
    <row r="119" spans="1:36" ht="15.75" thickBot="1" x14ac:dyDescent="0.25">
      <c r="A119" s="5">
        <v>43888.133229166669</v>
      </c>
      <c r="B119" s="6" t="s">
        <v>70</v>
      </c>
      <c r="C119" s="6" t="s">
        <v>12</v>
      </c>
      <c r="D119" s="6" t="s">
        <v>46</v>
      </c>
      <c r="E119" s="7" t="s">
        <v>59</v>
      </c>
      <c r="F119" s="8"/>
      <c r="G119" s="8"/>
      <c r="H119" s="8"/>
      <c r="I119" s="8"/>
      <c r="J119" s="8"/>
      <c r="K119" s="9"/>
      <c r="L119" s="10" t="s">
        <v>28</v>
      </c>
      <c r="M119" s="11" t="s">
        <v>63</v>
      </c>
      <c r="N119" s="12">
        <v>3040</v>
      </c>
      <c r="O119" s="9">
        <v>50</v>
      </c>
      <c r="P119" s="13"/>
      <c r="Q119" s="14"/>
      <c r="R119" s="14"/>
      <c r="S119" s="15"/>
      <c r="T119" s="15"/>
      <c r="U119" s="14"/>
      <c r="V119" s="14"/>
      <c r="W119" s="14"/>
      <c r="X119" s="16"/>
      <c r="Y119" s="14"/>
      <c r="Z119" s="14"/>
      <c r="AA119" s="15"/>
      <c r="AB119" s="15"/>
      <c r="AC119" s="17"/>
      <c r="AD119" s="18"/>
      <c r="AE119" s="18"/>
      <c r="AF119" s="18"/>
      <c r="AG119" s="18"/>
      <c r="AH119" s="18"/>
      <c r="AI119" s="18"/>
      <c r="AJ119" s="19"/>
    </row>
    <row r="120" spans="1:36" ht="15.75" thickBot="1" x14ac:dyDescent="0.25">
      <c r="A120" s="5">
        <v>43888.132719907408</v>
      </c>
      <c r="B120" s="6" t="s">
        <v>70</v>
      </c>
      <c r="C120" s="6" t="s">
        <v>10</v>
      </c>
      <c r="D120" s="6" t="s">
        <v>47</v>
      </c>
      <c r="E120" s="7" t="s">
        <v>59</v>
      </c>
      <c r="F120" s="8"/>
      <c r="G120" s="8"/>
      <c r="H120" s="8"/>
      <c r="I120" s="8"/>
      <c r="J120" s="8"/>
      <c r="K120" s="9"/>
      <c r="L120" s="10" t="s">
        <v>28</v>
      </c>
      <c r="M120" s="11" t="s">
        <v>63</v>
      </c>
      <c r="N120" s="12">
        <v>3040</v>
      </c>
      <c r="O120" s="9">
        <v>50</v>
      </c>
      <c r="P120" s="13"/>
      <c r="Q120" s="14"/>
      <c r="R120" s="14"/>
      <c r="S120" s="15"/>
      <c r="T120" s="15"/>
      <c r="U120" s="14"/>
      <c r="V120" s="14"/>
      <c r="W120" s="14"/>
      <c r="X120" s="16"/>
      <c r="Y120" s="14"/>
      <c r="Z120" s="14"/>
      <c r="AA120" s="15"/>
      <c r="AB120" s="15"/>
      <c r="AC120" s="17"/>
      <c r="AD120" s="18"/>
      <c r="AE120" s="18"/>
      <c r="AF120" s="18"/>
      <c r="AG120" s="18"/>
      <c r="AH120" s="18"/>
      <c r="AI120" s="18"/>
      <c r="AJ120" s="19"/>
    </row>
    <row r="121" spans="1:36" ht="15.75" thickBot="1" x14ac:dyDescent="0.25">
      <c r="A121" s="5">
        <v>43888.13082175926</v>
      </c>
      <c r="B121" s="6" t="s">
        <v>5</v>
      </c>
      <c r="C121" s="6" t="s">
        <v>12</v>
      </c>
      <c r="D121" s="6" t="s">
        <v>47</v>
      </c>
      <c r="E121" s="7" t="s">
        <v>19</v>
      </c>
      <c r="F121" s="8"/>
      <c r="G121" s="8"/>
      <c r="H121" s="8"/>
      <c r="I121" s="8" t="s">
        <v>17</v>
      </c>
      <c r="J121" s="8" t="s">
        <v>17</v>
      </c>
      <c r="K121" s="9" t="s">
        <v>17</v>
      </c>
      <c r="L121" s="10" t="s">
        <v>28</v>
      </c>
      <c r="M121" s="11" t="s">
        <v>63</v>
      </c>
      <c r="N121" s="12">
        <v>3040</v>
      </c>
      <c r="O121" s="9">
        <v>0</v>
      </c>
      <c r="P121" s="13"/>
      <c r="Q121" s="14"/>
      <c r="R121" s="14"/>
      <c r="S121" s="15"/>
      <c r="T121" s="15"/>
      <c r="U121" s="14"/>
      <c r="V121" s="14"/>
      <c r="W121" s="14"/>
      <c r="X121" s="16"/>
      <c r="Y121" s="14"/>
      <c r="Z121" s="14"/>
      <c r="AA121" s="15"/>
      <c r="AB121" s="15"/>
      <c r="AC121" s="17"/>
      <c r="AD121" s="18"/>
      <c r="AE121" s="18"/>
      <c r="AF121" s="18"/>
      <c r="AG121" s="18"/>
      <c r="AH121" s="18"/>
      <c r="AI121" s="18"/>
      <c r="AJ121" s="19"/>
    </row>
    <row r="122" spans="1:36" ht="15.75" thickBot="1" x14ac:dyDescent="0.25">
      <c r="A122" s="5">
        <v>43887.821932870371</v>
      </c>
      <c r="B122" s="6" t="s">
        <v>5</v>
      </c>
      <c r="C122" s="6" t="s">
        <v>13</v>
      </c>
      <c r="D122" s="6" t="s">
        <v>44</v>
      </c>
      <c r="E122" s="7" t="s">
        <v>59</v>
      </c>
      <c r="F122" s="8"/>
      <c r="G122" s="8"/>
      <c r="H122" s="8"/>
      <c r="I122" s="8"/>
      <c r="J122" s="8"/>
      <c r="K122" s="9"/>
      <c r="L122" s="10" t="s">
        <v>27</v>
      </c>
      <c r="M122" s="11" t="s">
        <v>75</v>
      </c>
      <c r="N122" s="12">
        <v>4560</v>
      </c>
      <c r="O122" s="9">
        <v>34</v>
      </c>
      <c r="P122" s="13"/>
      <c r="Q122" s="14"/>
      <c r="R122" s="14"/>
      <c r="S122" s="15"/>
      <c r="T122" s="15"/>
      <c r="U122" s="14"/>
      <c r="V122" s="14"/>
      <c r="W122" s="14"/>
      <c r="X122" s="16"/>
      <c r="Y122" s="14"/>
      <c r="Z122" s="14"/>
      <c r="AA122" s="15"/>
      <c r="AB122" s="15"/>
      <c r="AC122" s="17"/>
      <c r="AD122" s="18"/>
      <c r="AE122" s="18"/>
      <c r="AF122" s="18"/>
      <c r="AG122" s="18"/>
      <c r="AH122" s="18"/>
      <c r="AI122" s="18"/>
      <c r="AJ122" s="19"/>
    </row>
    <row r="123" spans="1:36" ht="15.75" thickBot="1" x14ac:dyDescent="0.25">
      <c r="A123" s="5">
        <v>43887.821643518517</v>
      </c>
      <c r="B123" s="6" t="s">
        <v>5</v>
      </c>
      <c r="C123" s="6" t="s">
        <v>13</v>
      </c>
      <c r="D123" s="6" t="s">
        <v>45</v>
      </c>
      <c r="E123" s="7" t="s">
        <v>59</v>
      </c>
      <c r="F123" s="8"/>
      <c r="G123" s="8"/>
      <c r="H123" s="8"/>
      <c r="I123" s="8"/>
      <c r="J123" s="8"/>
      <c r="K123" s="9"/>
      <c r="L123" s="10" t="s">
        <v>27</v>
      </c>
      <c r="M123" s="11" t="s">
        <v>75</v>
      </c>
      <c r="N123" s="12">
        <v>4560</v>
      </c>
      <c r="O123" s="9">
        <v>34</v>
      </c>
      <c r="P123" s="13"/>
      <c r="Q123" s="14"/>
      <c r="R123" s="14"/>
      <c r="S123" s="15"/>
      <c r="T123" s="15"/>
      <c r="U123" s="14"/>
      <c r="V123" s="14"/>
      <c r="W123" s="14"/>
      <c r="X123" s="16"/>
      <c r="Y123" s="14"/>
      <c r="Z123" s="14"/>
      <c r="AA123" s="15"/>
      <c r="AB123" s="15"/>
      <c r="AC123" s="17"/>
      <c r="AD123" s="18"/>
      <c r="AE123" s="18"/>
      <c r="AF123" s="18"/>
      <c r="AG123" s="18"/>
      <c r="AH123" s="18"/>
      <c r="AI123" s="18"/>
      <c r="AJ123" s="19"/>
    </row>
    <row r="124" spans="1:36" ht="15.75" thickBot="1" x14ac:dyDescent="0.25">
      <c r="A124" s="5">
        <v>43887.820937500001</v>
      </c>
      <c r="B124" s="6" t="s">
        <v>5</v>
      </c>
      <c r="C124" s="6" t="s">
        <v>12</v>
      </c>
      <c r="D124" s="6" t="s">
        <v>46</v>
      </c>
      <c r="E124" s="7" t="s">
        <v>59</v>
      </c>
      <c r="F124" s="8"/>
      <c r="G124" s="8"/>
      <c r="H124" s="8"/>
      <c r="I124" s="8"/>
      <c r="J124" s="8"/>
      <c r="K124" s="9"/>
      <c r="L124" s="10" t="s">
        <v>27</v>
      </c>
      <c r="M124" s="11" t="s">
        <v>63</v>
      </c>
      <c r="N124" s="12">
        <v>3040</v>
      </c>
      <c r="O124" s="9">
        <v>48</v>
      </c>
      <c r="P124" s="13"/>
      <c r="Q124" s="14"/>
      <c r="R124" s="14"/>
      <c r="S124" s="15"/>
      <c r="T124" s="15"/>
      <c r="U124" s="14"/>
      <c r="V124" s="14"/>
      <c r="W124" s="14"/>
      <c r="X124" s="16"/>
      <c r="Y124" s="14"/>
      <c r="Z124" s="14"/>
      <c r="AA124" s="15"/>
      <c r="AB124" s="15"/>
      <c r="AC124" s="17"/>
      <c r="AD124" s="18"/>
      <c r="AE124" s="18"/>
      <c r="AF124" s="18"/>
      <c r="AG124" s="18"/>
      <c r="AH124" s="18"/>
      <c r="AI124" s="18"/>
      <c r="AJ124" s="19"/>
    </row>
    <row r="125" spans="1:36" ht="15.75" thickBot="1" x14ac:dyDescent="0.25">
      <c r="A125" s="5">
        <v>43887.820659722223</v>
      </c>
      <c r="B125" s="6" t="s">
        <v>8</v>
      </c>
      <c r="C125" s="6" t="s">
        <v>12</v>
      </c>
      <c r="D125" s="6" t="s">
        <v>47</v>
      </c>
      <c r="E125" s="7" t="s">
        <v>59</v>
      </c>
      <c r="F125" s="8"/>
      <c r="G125" s="8"/>
      <c r="H125" s="8"/>
      <c r="I125" s="8"/>
      <c r="J125" s="8"/>
      <c r="K125" s="9"/>
      <c r="L125" s="10" t="s">
        <v>27</v>
      </c>
      <c r="M125" s="11" t="s">
        <v>63</v>
      </c>
      <c r="N125" s="12">
        <v>3040</v>
      </c>
      <c r="O125" s="9">
        <v>48</v>
      </c>
      <c r="P125" s="13"/>
      <c r="Q125" s="14"/>
      <c r="R125" s="14"/>
      <c r="S125" s="15"/>
      <c r="T125" s="15"/>
      <c r="U125" s="14"/>
      <c r="V125" s="14"/>
      <c r="W125" s="14"/>
      <c r="X125" s="16"/>
      <c r="Y125" s="14"/>
      <c r="Z125" s="14"/>
      <c r="AA125" s="15"/>
      <c r="AB125" s="15"/>
      <c r="AC125" s="17"/>
      <c r="AD125" s="18"/>
      <c r="AE125" s="18"/>
      <c r="AF125" s="18"/>
      <c r="AG125" s="18"/>
      <c r="AH125" s="18"/>
      <c r="AI125" s="18"/>
      <c r="AJ125" s="19"/>
    </row>
    <row r="126" spans="1:36" ht="15.75" thickBot="1" x14ac:dyDescent="0.25">
      <c r="A126" s="5">
        <v>43887.533715277779</v>
      </c>
      <c r="B126" s="6" t="s">
        <v>8</v>
      </c>
      <c r="C126" s="6" t="s">
        <v>13</v>
      </c>
      <c r="D126" s="6" t="s">
        <v>44</v>
      </c>
      <c r="E126" s="7" t="s">
        <v>59</v>
      </c>
      <c r="F126" s="8"/>
      <c r="G126" s="8"/>
      <c r="H126" s="8"/>
      <c r="I126" s="8"/>
      <c r="J126" s="8"/>
      <c r="K126" s="9"/>
      <c r="L126" s="10" t="s">
        <v>26</v>
      </c>
      <c r="M126" s="11" t="s">
        <v>75</v>
      </c>
      <c r="N126" s="12">
        <v>4560</v>
      </c>
      <c r="O126" s="9">
        <v>18</v>
      </c>
      <c r="P126" s="13"/>
      <c r="Q126" s="14"/>
      <c r="R126" s="14"/>
      <c r="S126" s="15"/>
      <c r="T126" s="15"/>
      <c r="U126" s="14"/>
      <c r="V126" s="14"/>
      <c r="W126" s="14"/>
      <c r="X126" s="16"/>
      <c r="Y126" s="14"/>
      <c r="Z126" s="14"/>
      <c r="AA126" s="15"/>
      <c r="AB126" s="15"/>
      <c r="AC126" s="17"/>
      <c r="AD126" s="18"/>
      <c r="AE126" s="18"/>
      <c r="AF126" s="18"/>
      <c r="AG126" s="18"/>
      <c r="AH126" s="18"/>
      <c r="AI126" s="18"/>
      <c r="AJ126" s="19"/>
    </row>
    <row r="127" spans="1:36" ht="15.75" thickBot="1" x14ac:dyDescent="0.25">
      <c r="A127" s="5">
        <v>43887.533391203702</v>
      </c>
      <c r="B127" s="6" t="s">
        <v>7</v>
      </c>
      <c r="C127" s="6" t="s">
        <v>13</v>
      </c>
      <c r="D127" s="6" t="s">
        <v>45</v>
      </c>
      <c r="E127" s="7" t="s">
        <v>59</v>
      </c>
      <c r="F127" s="8"/>
      <c r="G127" s="8"/>
      <c r="H127" s="8"/>
      <c r="I127" s="8"/>
      <c r="J127" s="8"/>
      <c r="K127" s="9"/>
      <c r="L127" s="10" t="s">
        <v>26</v>
      </c>
      <c r="M127" s="11" t="s">
        <v>75</v>
      </c>
      <c r="N127" s="12">
        <v>4560</v>
      </c>
      <c r="O127" s="9">
        <v>18</v>
      </c>
      <c r="P127" s="13"/>
      <c r="Q127" s="14"/>
      <c r="R127" s="14"/>
      <c r="S127" s="15"/>
      <c r="T127" s="15"/>
      <c r="U127" s="14"/>
      <c r="V127" s="14"/>
      <c r="W127" s="14"/>
      <c r="X127" s="16"/>
      <c r="Y127" s="14"/>
      <c r="Z127" s="14"/>
      <c r="AA127" s="15"/>
      <c r="AB127" s="15"/>
      <c r="AC127" s="17"/>
      <c r="AD127" s="18"/>
      <c r="AE127" s="18"/>
      <c r="AF127" s="18"/>
      <c r="AG127" s="18"/>
      <c r="AH127" s="18"/>
      <c r="AI127" s="18"/>
      <c r="AJ127" s="19"/>
    </row>
    <row r="128" spans="1:36" ht="15.75" thickBot="1" x14ac:dyDescent="0.25">
      <c r="A128" s="5">
        <v>43887.525613425925</v>
      </c>
      <c r="B128" s="6" t="s">
        <v>7</v>
      </c>
      <c r="C128" s="6" t="s">
        <v>12</v>
      </c>
      <c r="D128" s="6" t="s">
        <v>45</v>
      </c>
      <c r="E128" s="7" t="s">
        <v>59</v>
      </c>
      <c r="F128" s="8"/>
      <c r="G128" s="8"/>
      <c r="H128" s="8"/>
      <c r="I128" s="8"/>
      <c r="J128" s="8"/>
      <c r="K128" s="9"/>
      <c r="L128" s="10" t="s">
        <v>26</v>
      </c>
      <c r="M128" s="11" t="s">
        <v>63</v>
      </c>
      <c r="N128" s="12">
        <v>3040</v>
      </c>
      <c r="O128" s="9">
        <v>85</v>
      </c>
      <c r="P128" s="13"/>
      <c r="Q128" s="14"/>
      <c r="R128" s="14"/>
      <c r="S128" s="15"/>
      <c r="T128" s="15"/>
      <c r="U128" s="14"/>
      <c r="V128" s="14"/>
      <c r="W128" s="14"/>
      <c r="X128" s="16"/>
      <c r="Y128" s="14"/>
      <c r="Z128" s="14"/>
      <c r="AA128" s="15"/>
      <c r="AB128" s="15"/>
      <c r="AC128" s="17"/>
      <c r="AD128" s="18"/>
      <c r="AE128" s="18"/>
      <c r="AF128" s="18"/>
      <c r="AG128" s="18"/>
      <c r="AH128" s="18"/>
      <c r="AI128" s="18"/>
      <c r="AJ128" s="19"/>
    </row>
    <row r="129" spans="1:36" ht="15.75" thickBot="1" x14ac:dyDescent="0.25">
      <c r="A129" s="5">
        <v>43887.525034722225</v>
      </c>
      <c r="B129" s="6" t="s">
        <v>8</v>
      </c>
      <c r="C129" s="6" t="s">
        <v>12</v>
      </c>
      <c r="D129" s="6" t="s">
        <v>46</v>
      </c>
      <c r="E129" s="7" t="s">
        <v>59</v>
      </c>
      <c r="F129" s="8"/>
      <c r="G129" s="8"/>
      <c r="H129" s="8"/>
      <c r="I129" s="8"/>
      <c r="J129" s="8"/>
      <c r="K129" s="9"/>
      <c r="L129" s="10" t="s">
        <v>26</v>
      </c>
      <c r="M129" s="11" t="s">
        <v>63</v>
      </c>
      <c r="N129" s="12">
        <v>3020</v>
      </c>
      <c r="O129" s="9">
        <v>85</v>
      </c>
      <c r="P129" s="13"/>
      <c r="Q129" s="14"/>
      <c r="R129" s="14"/>
      <c r="S129" s="15"/>
      <c r="T129" s="15"/>
      <c r="U129" s="14"/>
      <c r="V129" s="14"/>
      <c r="W129" s="14"/>
      <c r="X129" s="16"/>
      <c r="Y129" s="14"/>
      <c r="Z129" s="14"/>
      <c r="AA129" s="15"/>
      <c r="AB129" s="15"/>
      <c r="AC129" s="17"/>
      <c r="AD129" s="18"/>
      <c r="AE129" s="18"/>
      <c r="AF129" s="18"/>
      <c r="AG129" s="18"/>
      <c r="AH129" s="18"/>
      <c r="AI129" s="18"/>
      <c r="AJ129" s="19"/>
    </row>
    <row r="130" spans="1:36" ht="15.75" thickBot="1" x14ac:dyDescent="0.25">
      <c r="A130" s="5">
        <v>43887.473425925928</v>
      </c>
      <c r="B130" s="6" t="s">
        <v>8</v>
      </c>
      <c r="C130" s="6" t="s">
        <v>10</v>
      </c>
      <c r="D130" s="6" t="s">
        <v>44</v>
      </c>
      <c r="E130" s="7" t="s">
        <v>59</v>
      </c>
      <c r="F130" s="8"/>
      <c r="G130" s="8"/>
      <c r="H130" s="8"/>
      <c r="I130" s="8"/>
      <c r="J130" s="8"/>
      <c r="K130" s="9"/>
      <c r="L130" s="10" t="s">
        <v>26</v>
      </c>
      <c r="M130" s="11" t="s">
        <v>61</v>
      </c>
      <c r="N130" s="12">
        <v>3040</v>
      </c>
      <c r="O130" s="9">
        <v>24</v>
      </c>
      <c r="P130" s="13"/>
      <c r="Q130" s="14"/>
      <c r="R130" s="14"/>
      <c r="S130" s="15"/>
      <c r="T130" s="15"/>
      <c r="U130" s="14"/>
      <c r="V130" s="14"/>
      <c r="W130" s="14"/>
      <c r="X130" s="16"/>
      <c r="Y130" s="14"/>
      <c r="Z130" s="14"/>
      <c r="AA130" s="15"/>
      <c r="AB130" s="15"/>
      <c r="AC130" s="17"/>
      <c r="AD130" s="18"/>
      <c r="AE130" s="18"/>
      <c r="AF130" s="18"/>
      <c r="AG130" s="18"/>
      <c r="AH130" s="18"/>
      <c r="AI130" s="18"/>
      <c r="AJ130" s="19"/>
    </row>
    <row r="131" spans="1:36" ht="15.75" thickBot="1" x14ac:dyDescent="0.25">
      <c r="A131" s="5">
        <v>43887.472974537035</v>
      </c>
      <c r="B131" s="6" t="s">
        <v>8</v>
      </c>
      <c r="C131" s="6" t="s">
        <v>10</v>
      </c>
      <c r="D131" s="6" t="s">
        <v>45</v>
      </c>
      <c r="E131" s="7" t="s">
        <v>59</v>
      </c>
      <c r="F131" s="8"/>
      <c r="G131" s="8"/>
      <c r="H131" s="8"/>
      <c r="I131" s="8"/>
      <c r="J131" s="8"/>
      <c r="K131" s="9"/>
      <c r="L131" s="10" t="s">
        <v>26</v>
      </c>
      <c r="M131" s="11" t="s">
        <v>61</v>
      </c>
      <c r="N131" s="12">
        <v>3040</v>
      </c>
      <c r="O131" s="9">
        <v>24</v>
      </c>
      <c r="P131" s="13"/>
      <c r="Q131" s="14"/>
      <c r="R131" s="14"/>
      <c r="S131" s="15"/>
      <c r="T131" s="15"/>
      <c r="U131" s="14"/>
      <c r="V131" s="14"/>
      <c r="W131" s="14"/>
      <c r="X131" s="16"/>
      <c r="Y131" s="14"/>
      <c r="Z131" s="14"/>
      <c r="AA131" s="15"/>
      <c r="AB131" s="15"/>
      <c r="AC131" s="17"/>
      <c r="AD131" s="18"/>
      <c r="AE131" s="18"/>
      <c r="AF131" s="18"/>
      <c r="AG131" s="18"/>
      <c r="AH131" s="18"/>
      <c r="AI131" s="18"/>
      <c r="AJ131" s="19"/>
    </row>
    <row r="132" spans="1:36" ht="15.75" thickBot="1" x14ac:dyDescent="0.25">
      <c r="A132" s="5">
        <v>43887.423275462963</v>
      </c>
      <c r="B132" s="6" t="s">
        <v>8</v>
      </c>
      <c r="C132" s="6" t="s">
        <v>13</v>
      </c>
      <c r="D132" s="6" t="s">
        <v>46</v>
      </c>
      <c r="E132" s="7" t="s">
        <v>59</v>
      </c>
      <c r="F132" s="8"/>
      <c r="G132" s="8"/>
      <c r="H132" s="8"/>
      <c r="I132" s="8"/>
      <c r="J132" s="8"/>
      <c r="K132" s="9"/>
      <c r="L132" s="10" t="s">
        <v>26</v>
      </c>
      <c r="M132" s="11" t="s">
        <v>79</v>
      </c>
      <c r="N132" s="12">
        <v>4560</v>
      </c>
      <c r="O132" s="9">
        <v>16</v>
      </c>
      <c r="P132" s="13"/>
      <c r="Q132" s="14"/>
      <c r="R132" s="14"/>
      <c r="S132" s="15"/>
      <c r="T132" s="15"/>
      <c r="U132" s="14"/>
      <c r="V132" s="14"/>
      <c r="W132" s="14"/>
      <c r="X132" s="16"/>
      <c r="Y132" s="14"/>
      <c r="Z132" s="14"/>
      <c r="AA132" s="15"/>
      <c r="AB132" s="15"/>
      <c r="AC132" s="17"/>
      <c r="AD132" s="18"/>
      <c r="AE132" s="18"/>
      <c r="AF132" s="18"/>
      <c r="AG132" s="18"/>
      <c r="AH132" s="18"/>
      <c r="AI132" s="18"/>
      <c r="AJ132" s="19"/>
    </row>
    <row r="133" spans="1:36" ht="15.75" thickBot="1" x14ac:dyDescent="0.25">
      <c r="A133" s="5">
        <v>43887.422881944447</v>
      </c>
      <c r="B133" s="6" t="s">
        <v>8</v>
      </c>
      <c r="C133" s="6" t="s">
        <v>13</v>
      </c>
      <c r="D133" s="6" t="s">
        <v>47</v>
      </c>
      <c r="E133" s="7" t="s">
        <v>59</v>
      </c>
      <c r="F133" s="8"/>
      <c r="G133" s="8"/>
      <c r="H133" s="8"/>
      <c r="I133" s="8"/>
      <c r="J133" s="8"/>
      <c r="K133" s="9"/>
      <c r="L133" s="10" t="s">
        <v>26</v>
      </c>
      <c r="M133" s="11" t="s">
        <v>79</v>
      </c>
      <c r="N133" s="12">
        <v>4560</v>
      </c>
      <c r="O133" s="9">
        <v>16</v>
      </c>
      <c r="P133" s="13"/>
      <c r="Q133" s="14"/>
      <c r="R133" s="14"/>
      <c r="S133" s="15"/>
      <c r="T133" s="15"/>
      <c r="U133" s="14"/>
      <c r="V133" s="14"/>
      <c r="W133" s="14"/>
      <c r="X133" s="16"/>
      <c r="Y133" s="14"/>
      <c r="Z133" s="14"/>
      <c r="AA133" s="15"/>
      <c r="AB133" s="15"/>
      <c r="AC133" s="17"/>
      <c r="AD133" s="18"/>
      <c r="AE133" s="18"/>
      <c r="AF133" s="18"/>
      <c r="AG133" s="18"/>
      <c r="AH133" s="18"/>
      <c r="AI133" s="18"/>
      <c r="AJ133" s="19"/>
    </row>
    <row r="134" spans="1:36" ht="15.75" thickBot="1" x14ac:dyDescent="0.25">
      <c r="A134" s="5">
        <v>43887.259155092594</v>
      </c>
      <c r="B134" s="6" t="s">
        <v>8</v>
      </c>
      <c r="C134" s="6" t="s">
        <v>10</v>
      </c>
      <c r="D134" s="6" t="s">
        <v>50</v>
      </c>
      <c r="E134" s="7" t="s">
        <v>59</v>
      </c>
      <c r="F134" s="8"/>
      <c r="G134" s="8"/>
      <c r="H134" s="8"/>
      <c r="I134" s="8"/>
      <c r="J134" s="8"/>
      <c r="K134" s="9"/>
      <c r="L134" s="10" t="s">
        <v>26</v>
      </c>
      <c r="M134" s="11" t="s">
        <v>69</v>
      </c>
      <c r="N134" s="12">
        <v>3040</v>
      </c>
      <c r="O134" s="9">
        <v>12</v>
      </c>
      <c r="P134" s="13"/>
      <c r="Q134" s="14"/>
      <c r="R134" s="14"/>
      <c r="S134" s="15"/>
      <c r="T134" s="15"/>
      <c r="U134" s="14"/>
      <c r="V134" s="14"/>
      <c r="W134" s="14"/>
      <c r="X134" s="16"/>
      <c r="Y134" s="14"/>
      <c r="Z134" s="14"/>
      <c r="AA134" s="15"/>
      <c r="AB134" s="15"/>
      <c r="AC134" s="17"/>
      <c r="AD134" s="18"/>
      <c r="AE134" s="18"/>
      <c r="AF134" s="18"/>
      <c r="AG134" s="18"/>
      <c r="AH134" s="18"/>
      <c r="AI134" s="18"/>
      <c r="AJ134" s="19"/>
    </row>
    <row r="135" spans="1:36" ht="15.75" thickBot="1" x14ac:dyDescent="0.25">
      <c r="A135" s="5">
        <v>43887.258587962962</v>
      </c>
      <c r="B135" s="6" t="s">
        <v>70</v>
      </c>
      <c r="C135" s="6" t="s">
        <v>10</v>
      </c>
      <c r="D135" s="6" t="s">
        <v>51</v>
      </c>
      <c r="E135" s="7" t="s">
        <v>59</v>
      </c>
      <c r="F135" s="8"/>
      <c r="G135" s="8"/>
      <c r="H135" s="8"/>
      <c r="I135" s="8"/>
      <c r="J135" s="8"/>
      <c r="K135" s="9"/>
      <c r="L135" s="10" t="s">
        <v>26</v>
      </c>
      <c r="M135" s="11" t="s">
        <v>69</v>
      </c>
      <c r="N135" s="12">
        <v>3040</v>
      </c>
      <c r="O135" s="9">
        <v>12</v>
      </c>
      <c r="P135" s="13"/>
      <c r="Q135" s="14"/>
      <c r="R135" s="14"/>
      <c r="S135" s="15"/>
      <c r="T135" s="15"/>
      <c r="U135" s="14"/>
      <c r="V135" s="14"/>
      <c r="W135" s="14"/>
      <c r="X135" s="16"/>
      <c r="Y135" s="14"/>
      <c r="Z135" s="14"/>
      <c r="AA135" s="15"/>
      <c r="AB135" s="15"/>
      <c r="AC135" s="17"/>
      <c r="AD135" s="18"/>
      <c r="AE135" s="18"/>
      <c r="AF135" s="18"/>
      <c r="AG135" s="18"/>
      <c r="AH135" s="18"/>
      <c r="AI135" s="18"/>
      <c r="AJ135" s="19"/>
    </row>
    <row r="136" spans="1:36" ht="15.75" thickBot="1" x14ac:dyDescent="0.25">
      <c r="A136" s="5">
        <v>43887.153865740744</v>
      </c>
      <c r="B136" s="6" t="s">
        <v>70</v>
      </c>
      <c r="C136" s="6" t="s">
        <v>12</v>
      </c>
      <c r="D136" s="6" t="s">
        <v>46</v>
      </c>
      <c r="E136" s="7" t="s">
        <v>59</v>
      </c>
      <c r="F136" s="8"/>
      <c r="G136" s="8"/>
      <c r="H136" s="8"/>
      <c r="I136" s="8"/>
      <c r="J136" s="8"/>
      <c r="K136" s="9"/>
      <c r="L136" s="10" t="s">
        <v>28</v>
      </c>
      <c r="M136" s="11" t="s">
        <v>63</v>
      </c>
      <c r="N136" s="12">
        <v>3040</v>
      </c>
      <c r="O136" s="9">
        <v>24</v>
      </c>
      <c r="P136" s="13"/>
      <c r="Q136" s="14"/>
      <c r="R136" s="14"/>
      <c r="S136" s="15"/>
      <c r="T136" s="15"/>
      <c r="U136" s="14"/>
      <c r="V136" s="14"/>
      <c r="W136" s="14"/>
      <c r="X136" s="16"/>
      <c r="Y136" s="14"/>
      <c r="Z136" s="14"/>
      <c r="AA136" s="15"/>
      <c r="AB136" s="15"/>
      <c r="AC136" s="17"/>
      <c r="AD136" s="18"/>
      <c r="AE136" s="18"/>
      <c r="AF136" s="18"/>
      <c r="AG136" s="18"/>
      <c r="AH136" s="18"/>
      <c r="AI136" s="18"/>
      <c r="AJ136" s="19"/>
    </row>
    <row r="137" spans="1:36" ht="15.75" thickBot="1" x14ac:dyDescent="0.25">
      <c r="A137" s="5">
        <v>43887.153495370374</v>
      </c>
      <c r="B137" s="6" t="s">
        <v>70</v>
      </c>
      <c r="C137" s="6" t="s">
        <v>12</v>
      </c>
      <c r="D137" s="6" t="s">
        <v>47</v>
      </c>
      <c r="E137" s="7" t="s">
        <v>59</v>
      </c>
      <c r="F137" s="8"/>
      <c r="G137" s="8"/>
      <c r="H137" s="8"/>
      <c r="I137" s="8"/>
      <c r="J137" s="8"/>
      <c r="K137" s="9"/>
      <c r="L137" s="10" t="s">
        <v>28</v>
      </c>
      <c r="M137" s="11" t="s">
        <v>63</v>
      </c>
      <c r="N137" s="12">
        <v>3040</v>
      </c>
      <c r="O137" s="9">
        <v>24</v>
      </c>
      <c r="P137" s="13"/>
      <c r="Q137" s="14"/>
      <c r="R137" s="14"/>
      <c r="S137" s="15"/>
      <c r="T137" s="15"/>
      <c r="U137" s="14"/>
      <c r="V137" s="14"/>
      <c r="W137" s="14"/>
      <c r="X137" s="16"/>
      <c r="Y137" s="14"/>
      <c r="Z137" s="14"/>
      <c r="AA137" s="15"/>
      <c r="AB137" s="15"/>
      <c r="AC137" s="17"/>
      <c r="AD137" s="18"/>
      <c r="AE137" s="18"/>
      <c r="AF137" s="18"/>
      <c r="AG137" s="18"/>
      <c r="AH137" s="18"/>
      <c r="AI137" s="18"/>
      <c r="AJ137" s="19"/>
    </row>
    <row r="138" spans="1:36" ht="15.75" thickBot="1" x14ac:dyDescent="0.25">
      <c r="A138" s="5">
        <v>43887.152499999997</v>
      </c>
      <c r="B138" s="6" t="s">
        <v>70</v>
      </c>
      <c r="C138" s="6" t="s">
        <v>10</v>
      </c>
      <c r="D138" s="6" t="s">
        <v>50</v>
      </c>
      <c r="E138" s="7" t="s">
        <v>59</v>
      </c>
      <c r="F138" s="8"/>
      <c r="G138" s="8"/>
      <c r="H138" s="8"/>
      <c r="I138" s="8"/>
      <c r="J138" s="8"/>
      <c r="K138" s="9"/>
      <c r="L138" s="10" t="s">
        <v>28</v>
      </c>
      <c r="M138" s="11" t="s">
        <v>69</v>
      </c>
      <c r="N138" s="12">
        <v>3040</v>
      </c>
      <c r="O138" s="9">
        <v>72</v>
      </c>
      <c r="P138" s="13"/>
      <c r="Q138" s="14"/>
      <c r="R138" s="14"/>
      <c r="S138" s="15"/>
      <c r="T138" s="15"/>
      <c r="U138" s="14"/>
      <c r="V138" s="14"/>
      <c r="W138" s="14"/>
      <c r="X138" s="16"/>
      <c r="Y138" s="14"/>
      <c r="Z138" s="14"/>
      <c r="AA138" s="15"/>
      <c r="AB138" s="15"/>
      <c r="AC138" s="17"/>
      <c r="AD138" s="18"/>
      <c r="AE138" s="18"/>
      <c r="AF138" s="18"/>
      <c r="AG138" s="18"/>
      <c r="AH138" s="18"/>
      <c r="AI138" s="18"/>
      <c r="AJ138" s="19"/>
    </row>
    <row r="139" spans="1:36" ht="15.75" thickBot="1" x14ac:dyDescent="0.25">
      <c r="A139" s="5">
        <v>43887.152106481481</v>
      </c>
      <c r="B139" s="6" t="s">
        <v>70</v>
      </c>
      <c r="C139" s="6" t="s">
        <v>10</v>
      </c>
      <c r="D139" s="6" t="s">
        <v>51</v>
      </c>
      <c r="E139" s="7" t="s">
        <v>59</v>
      </c>
      <c r="F139" s="8"/>
      <c r="G139" s="8"/>
      <c r="H139" s="8"/>
      <c r="I139" s="8"/>
      <c r="J139" s="8"/>
      <c r="K139" s="9"/>
      <c r="L139" s="10" t="s">
        <v>28</v>
      </c>
      <c r="M139" s="11" t="s">
        <v>69</v>
      </c>
      <c r="N139" s="12">
        <v>3040</v>
      </c>
      <c r="O139" s="9">
        <v>72</v>
      </c>
      <c r="P139" s="13"/>
      <c r="Q139" s="14"/>
      <c r="R139" s="14"/>
      <c r="S139" s="15"/>
      <c r="T139" s="15"/>
      <c r="U139" s="14"/>
      <c r="V139" s="14"/>
      <c r="W139" s="14"/>
      <c r="X139" s="16"/>
      <c r="Y139" s="14"/>
      <c r="Z139" s="14"/>
      <c r="AA139" s="15"/>
      <c r="AB139" s="15"/>
      <c r="AC139" s="17"/>
      <c r="AD139" s="18"/>
      <c r="AE139" s="18"/>
      <c r="AF139" s="18"/>
      <c r="AG139" s="18"/>
      <c r="AH139" s="18"/>
      <c r="AI139" s="18"/>
      <c r="AJ139" s="19"/>
    </row>
    <row r="140" spans="1:36" ht="15.75" thickBot="1" x14ac:dyDescent="0.25">
      <c r="A140" s="5">
        <v>43887.073391203703</v>
      </c>
      <c r="B140" s="6" t="s">
        <v>70</v>
      </c>
      <c r="C140" s="6" t="s">
        <v>12</v>
      </c>
      <c r="D140" s="6" t="s">
        <v>47</v>
      </c>
      <c r="E140" s="7" t="s">
        <v>59</v>
      </c>
      <c r="F140" s="8"/>
      <c r="G140" s="8"/>
      <c r="H140" s="8"/>
      <c r="I140" s="8"/>
      <c r="J140" s="8"/>
      <c r="K140" s="9"/>
      <c r="L140" s="10" t="s">
        <v>28</v>
      </c>
      <c r="M140" s="11" t="s">
        <v>82</v>
      </c>
      <c r="N140" s="12">
        <v>3040</v>
      </c>
      <c r="O140" s="9">
        <v>13</v>
      </c>
      <c r="P140" s="13"/>
      <c r="Q140" s="14"/>
      <c r="R140" s="14"/>
      <c r="S140" s="15"/>
      <c r="T140" s="15"/>
      <c r="U140" s="14"/>
      <c r="V140" s="14"/>
      <c r="W140" s="14"/>
      <c r="X140" s="16"/>
      <c r="Y140" s="14"/>
      <c r="Z140" s="14"/>
      <c r="AA140" s="15"/>
      <c r="AB140" s="15"/>
      <c r="AC140" s="17"/>
      <c r="AD140" s="18"/>
      <c r="AE140" s="18"/>
      <c r="AF140" s="18"/>
      <c r="AG140" s="18"/>
      <c r="AH140" s="18"/>
      <c r="AI140" s="18"/>
      <c r="AJ140" s="19"/>
    </row>
    <row r="141" spans="1:36" ht="15.75" thickBot="1" x14ac:dyDescent="0.25">
      <c r="A141" s="5">
        <v>43887.072060185186</v>
      </c>
      <c r="B141" s="6" t="s">
        <v>70</v>
      </c>
      <c r="C141" s="6" t="s">
        <v>12</v>
      </c>
      <c r="D141" s="6" t="s">
        <v>47</v>
      </c>
      <c r="E141" s="7" t="s">
        <v>19</v>
      </c>
      <c r="F141" s="8"/>
      <c r="G141" s="8"/>
      <c r="H141" s="8"/>
      <c r="I141" s="8" t="s">
        <v>17</v>
      </c>
      <c r="J141" s="8" t="s">
        <v>17</v>
      </c>
      <c r="K141" s="9" t="s">
        <v>17</v>
      </c>
      <c r="L141" s="10" t="s">
        <v>28</v>
      </c>
      <c r="M141" s="11" t="s">
        <v>82</v>
      </c>
      <c r="N141" s="12">
        <v>3040</v>
      </c>
      <c r="O141" s="9">
        <v>1</v>
      </c>
      <c r="P141" s="13"/>
      <c r="Q141" s="14"/>
      <c r="R141" s="14"/>
      <c r="S141" s="15"/>
      <c r="T141" s="15"/>
      <c r="U141" s="14"/>
      <c r="V141" s="14"/>
      <c r="W141" s="14"/>
      <c r="X141" s="16"/>
      <c r="Y141" s="14"/>
      <c r="Z141" s="14"/>
      <c r="AA141" s="15"/>
      <c r="AB141" s="15"/>
      <c r="AC141" s="17"/>
      <c r="AD141" s="18"/>
      <c r="AE141" s="18"/>
      <c r="AF141" s="18"/>
      <c r="AG141" s="18"/>
      <c r="AH141" s="18"/>
      <c r="AI141" s="18"/>
      <c r="AJ141" s="19"/>
    </row>
    <row r="142" spans="1:36" ht="15.75" thickBot="1" x14ac:dyDescent="0.25">
      <c r="A142" s="5">
        <v>43887.069305555553</v>
      </c>
      <c r="B142" s="6" t="s">
        <v>70</v>
      </c>
      <c r="C142" s="6" t="s">
        <v>10</v>
      </c>
      <c r="D142" s="6" t="s">
        <v>50</v>
      </c>
      <c r="E142" s="7" t="s">
        <v>30</v>
      </c>
      <c r="F142" s="8" t="s">
        <v>17</v>
      </c>
      <c r="G142" s="8" t="s">
        <v>17</v>
      </c>
      <c r="H142" s="8" t="s">
        <v>17</v>
      </c>
      <c r="I142" s="8"/>
      <c r="J142" s="8"/>
      <c r="K142" s="9"/>
      <c r="L142" s="10" t="s">
        <v>28</v>
      </c>
      <c r="M142" s="11" t="s">
        <v>69</v>
      </c>
      <c r="N142" s="12">
        <v>3040</v>
      </c>
      <c r="O142" s="9">
        <v>1</v>
      </c>
      <c r="P142" s="13"/>
      <c r="Q142" s="14"/>
      <c r="R142" s="14"/>
      <c r="S142" s="15"/>
      <c r="T142" s="15"/>
      <c r="U142" s="14"/>
      <c r="V142" s="14"/>
      <c r="W142" s="14"/>
      <c r="X142" s="16"/>
      <c r="Y142" s="14"/>
      <c r="Z142" s="14"/>
      <c r="AA142" s="15"/>
      <c r="AB142" s="15"/>
      <c r="AC142" s="17"/>
      <c r="AD142" s="18"/>
      <c r="AE142" s="18"/>
      <c r="AF142" s="18"/>
      <c r="AG142" s="18"/>
      <c r="AH142" s="18"/>
      <c r="AI142" s="18"/>
      <c r="AJ142" s="19"/>
    </row>
    <row r="143" spans="1:36" ht="15.75" thickBot="1" x14ac:dyDescent="0.25">
      <c r="A143" s="5">
        <v>43887.068831018521</v>
      </c>
      <c r="B143" s="6" t="s">
        <v>5</v>
      </c>
      <c r="C143" s="6" t="s">
        <v>10</v>
      </c>
      <c r="D143" s="6" t="s">
        <v>51</v>
      </c>
      <c r="E143" s="7" t="s">
        <v>19</v>
      </c>
      <c r="F143" s="8"/>
      <c r="G143" s="8"/>
      <c r="H143" s="8"/>
      <c r="I143" s="8" t="s">
        <v>17</v>
      </c>
      <c r="J143" s="8" t="s">
        <v>17</v>
      </c>
      <c r="K143" s="9" t="s">
        <v>17</v>
      </c>
      <c r="L143" s="10" t="s">
        <v>28</v>
      </c>
      <c r="M143" s="11" t="s">
        <v>69</v>
      </c>
      <c r="N143" s="12">
        <v>3040</v>
      </c>
      <c r="O143" s="9">
        <v>1</v>
      </c>
      <c r="P143" s="13"/>
      <c r="Q143" s="14"/>
      <c r="R143" s="14"/>
      <c r="S143" s="15"/>
      <c r="T143" s="15"/>
      <c r="U143" s="14"/>
      <c r="V143" s="14"/>
      <c r="W143" s="14"/>
      <c r="X143" s="16"/>
      <c r="Y143" s="14"/>
      <c r="Z143" s="14"/>
      <c r="AA143" s="15"/>
      <c r="AB143" s="15"/>
      <c r="AC143" s="17"/>
      <c r="AD143" s="18"/>
      <c r="AE143" s="18"/>
      <c r="AF143" s="18"/>
      <c r="AG143" s="18"/>
      <c r="AH143" s="18"/>
      <c r="AI143" s="18"/>
      <c r="AJ143" s="19"/>
    </row>
    <row r="144" spans="1:36" ht="15.75" thickBot="1" x14ac:dyDescent="0.25">
      <c r="A144" s="5">
        <v>43886.817986111113</v>
      </c>
      <c r="B144" s="6" t="s">
        <v>5</v>
      </c>
      <c r="C144" s="6" t="s">
        <v>13</v>
      </c>
      <c r="D144" s="6" t="s">
        <v>46</v>
      </c>
      <c r="E144" s="7" t="s">
        <v>59</v>
      </c>
      <c r="F144" s="8"/>
      <c r="G144" s="8"/>
      <c r="H144" s="8"/>
      <c r="I144" s="8"/>
      <c r="J144" s="8"/>
      <c r="K144" s="9"/>
      <c r="L144" s="10" t="s">
        <v>27</v>
      </c>
      <c r="M144" s="11" t="s">
        <v>79</v>
      </c>
      <c r="N144" s="12">
        <v>4560</v>
      </c>
      <c r="O144" s="9">
        <v>36</v>
      </c>
      <c r="P144" s="13"/>
      <c r="Q144" s="14"/>
      <c r="R144" s="14"/>
      <c r="S144" s="15"/>
      <c r="T144" s="15"/>
      <c r="U144" s="14"/>
      <c r="V144" s="14"/>
      <c r="W144" s="14"/>
      <c r="X144" s="16"/>
      <c r="Y144" s="14"/>
      <c r="Z144" s="14"/>
      <c r="AA144" s="15"/>
      <c r="AB144" s="15"/>
      <c r="AC144" s="17"/>
      <c r="AD144" s="18"/>
      <c r="AE144" s="18"/>
      <c r="AF144" s="18"/>
      <c r="AG144" s="18"/>
      <c r="AH144" s="18"/>
      <c r="AI144" s="18"/>
      <c r="AJ144" s="19"/>
    </row>
    <row r="145" spans="1:36" ht="15.75" thickBot="1" x14ac:dyDescent="0.25">
      <c r="A145" s="5">
        <v>43886.817662037036</v>
      </c>
      <c r="B145" s="6" t="s">
        <v>5</v>
      </c>
      <c r="C145" s="6" t="s">
        <v>13</v>
      </c>
      <c r="D145" s="6" t="s">
        <v>47</v>
      </c>
      <c r="E145" s="7" t="s">
        <v>59</v>
      </c>
      <c r="F145" s="8"/>
      <c r="G145" s="8"/>
      <c r="H145" s="8"/>
      <c r="I145" s="8"/>
      <c r="J145" s="8"/>
      <c r="K145" s="9"/>
      <c r="L145" s="10" t="s">
        <v>27</v>
      </c>
      <c r="M145" s="11" t="s">
        <v>79</v>
      </c>
      <c r="N145" s="12">
        <v>4560</v>
      </c>
      <c r="O145" s="9">
        <v>36</v>
      </c>
      <c r="P145" s="13"/>
      <c r="Q145" s="14"/>
      <c r="R145" s="14"/>
      <c r="S145" s="15"/>
      <c r="T145" s="15"/>
      <c r="U145" s="14"/>
      <c r="V145" s="14"/>
      <c r="W145" s="14"/>
      <c r="X145" s="16"/>
      <c r="Y145" s="14"/>
      <c r="Z145" s="14"/>
      <c r="AA145" s="15"/>
      <c r="AB145" s="15"/>
      <c r="AC145" s="17"/>
      <c r="AD145" s="18"/>
      <c r="AE145" s="18"/>
      <c r="AF145" s="18"/>
      <c r="AG145" s="18"/>
      <c r="AH145" s="18"/>
      <c r="AI145" s="18"/>
      <c r="AJ145" s="19"/>
    </row>
    <row r="146" spans="1:36" ht="15.75" thickBot="1" x14ac:dyDescent="0.25">
      <c r="A146" s="5">
        <v>43886.817326388889</v>
      </c>
      <c r="B146" s="6" t="s">
        <v>5</v>
      </c>
      <c r="C146" s="6" t="s">
        <v>12</v>
      </c>
      <c r="D146" s="6" t="s">
        <v>46</v>
      </c>
      <c r="E146" s="7" t="s">
        <v>59</v>
      </c>
      <c r="F146" s="8"/>
      <c r="G146" s="8"/>
      <c r="H146" s="8"/>
      <c r="I146" s="8"/>
      <c r="J146" s="8"/>
      <c r="K146" s="9"/>
      <c r="L146" s="10" t="s">
        <v>27</v>
      </c>
      <c r="M146" s="11" t="s">
        <v>67</v>
      </c>
      <c r="N146" s="12">
        <v>3020</v>
      </c>
      <c r="O146" s="9">
        <v>52</v>
      </c>
      <c r="P146" s="13"/>
      <c r="Q146" s="14"/>
      <c r="R146" s="14"/>
      <c r="S146" s="15"/>
      <c r="T146" s="15"/>
      <c r="U146" s="14"/>
      <c r="V146" s="14"/>
      <c r="W146" s="14"/>
      <c r="X146" s="16"/>
      <c r="Y146" s="14"/>
      <c r="Z146" s="14"/>
      <c r="AA146" s="15"/>
      <c r="AB146" s="15"/>
      <c r="AC146" s="17"/>
      <c r="AD146" s="18"/>
      <c r="AE146" s="18"/>
      <c r="AF146" s="18"/>
      <c r="AG146" s="18"/>
      <c r="AH146" s="18"/>
      <c r="AI146" s="18"/>
      <c r="AJ146" s="19"/>
    </row>
    <row r="147" spans="1:36" ht="15.75" thickBot="1" x14ac:dyDescent="0.25">
      <c r="A147" s="5">
        <v>43886.817048611112</v>
      </c>
      <c r="B147" s="6" t="s">
        <v>9</v>
      </c>
      <c r="C147" s="6" t="s">
        <v>12</v>
      </c>
      <c r="D147" s="6" t="s">
        <v>47</v>
      </c>
      <c r="E147" s="7" t="s">
        <v>59</v>
      </c>
      <c r="F147" s="8"/>
      <c r="G147" s="8"/>
      <c r="H147" s="8"/>
      <c r="I147" s="8"/>
      <c r="J147" s="8"/>
      <c r="K147" s="9"/>
      <c r="L147" s="10" t="s">
        <v>27</v>
      </c>
      <c r="M147" s="11" t="s">
        <v>67</v>
      </c>
      <c r="N147" s="12">
        <v>3020</v>
      </c>
      <c r="O147" s="9">
        <v>52</v>
      </c>
      <c r="P147" s="13"/>
      <c r="Q147" s="14"/>
      <c r="R147" s="14"/>
      <c r="S147" s="15"/>
      <c r="T147" s="15"/>
      <c r="U147" s="14"/>
      <c r="V147" s="14"/>
      <c r="W147" s="14"/>
      <c r="X147" s="16"/>
      <c r="Y147" s="14"/>
      <c r="Z147" s="14"/>
      <c r="AA147" s="15"/>
      <c r="AB147" s="15"/>
      <c r="AC147" s="17"/>
      <c r="AD147" s="18"/>
      <c r="AE147" s="18"/>
      <c r="AF147" s="18"/>
      <c r="AG147" s="18"/>
      <c r="AH147" s="18"/>
      <c r="AI147" s="18"/>
      <c r="AJ147" s="19"/>
    </row>
    <row r="148" spans="1:36" ht="15.75" thickBot="1" x14ac:dyDescent="0.25">
      <c r="A148" s="5">
        <v>43886.768634259257</v>
      </c>
      <c r="B148" s="6" t="s">
        <v>9</v>
      </c>
      <c r="C148" s="6" t="s">
        <v>10</v>
      </c>
      <c r="D148" s="6" t="s">
        <v>50</v>
      </c>
      <c r="E148" s="7" t="s">
        <v>59</v>
      </c>
      <c r="F148" s="8" t="s">
        <v>17</v>
      </c>
      <c r="G148" s="8" t="s">
        <v>17</v>
      </c>
      <c r="H148" s="8" t="s">
        <v>17</v>
      </c>
      <c r="I148" s="8"/>
      <c r="J148" s="8"/>
      <c r="K148" s="9"/>
      <c r="L148" s="10" t="s">
        <v>27</v>
      </c>
      <c r="M148" s="11" t="s">
        <v>69</v>
      </c>
      <c r="N148" s="12">
        <v>3040</v>
      </c>
      <c r="O148" s="9">
        <v>60</v>
      </c>
      <c r="P148" s="13"/>
      <c r="Q148" s="14"/>
      <c r="R148" s="14"/>
      <c r="S148" s="15"/>
      <c r="T148" s="15"/>
      <c r="U148" s="14"/>
      <c r="V148" s="14"/>
      <c r="W148" s="14"/>
      <c r="X148" s="16"/>
      <c r="Y148" s="14"/>
      <c r="Z148" s="14"/>
      <c r="AA148" s="15"/>
      <c r="AB148" s="15"/>
      <c r="AC148" s="17"/>
      <c r="AD148" s="18"/>
      <c r="AE148" s="18"/>
      <c r="AF148" s="18"/>
      <c r="AG148" s="18"/>
      <c r="AH148" s="18"/>
      <c r="AI148" s="18"/>
      <c r="AJ148" s="19"/>
    </row>
    <row r="149" spans="1:36" ht="15.75" thickBot="1" x14ac:dyDescent="0.25">
      <c r="A149" s="5">
        <v>43886.767939814818</v>
      </c>
      <c r="B149" s="6" t="s">
        <v>8</v>
      </c>
      <c r="C149" s="6" t="s">
        <v>10</v>
      </c>
      <c r="D149" s="6" t="s">
        <v>51</v>
      </c>
      <c r="E149" s="7" t="s">
        <v>59</v>
      </c>
      <c r="F149" s="8"/>
      <c r="G149" s="8"/>
      <c r="H149" s="8"/>
      <c r="I149" s="8" t="s">
        <v>17</v>
      </c>
      <c r="J149" s="8" t="s">
        <v>17</v>
      </c>
      <c r="K149" s="9" t="s">
        <v>17</v>
      </c>
      <c r="L149" s="10" t="s">
        <v>27</v>
      </c>
      <c r="M149" s="11" t="s">
        <v>69</v>
      </c>
      <c r="N149" s="12">
        <v>3040</v>
      </c>
      <c r="O149" s="9">
        <v>60</v>
      </c>
      <c r="P149" s="13"/>
      <c r="Q149" s="14"/>
      <c r="R149" s="14"/>
      <c r="S149" s="15"/>
      <c r="T149" s="15"/>
      <c r="U149" s="14"/>
      <c r="V149" s="14"/>
      <c r="W149" s="14"/>
      <c r="X149" s="16"/>
      <c r="Y149" s="14"/>
      <c r="Z149" s="14"/>
      <c r="AA149" s="15"/>
      <c r="AB149" s="15"/>
      <c r="AC149" s="17"/>
      <c r="AD149" s="18"/>
      <c r="AE149" s="18"/>
      <c r="AF149" s="18"/>
      <c r="AG149" s="18"/>
      <c r="AH149" s="18"/>
      <c r="AI149" s="18"/>
      <c r="AJ149" s="19"/>
    </row>
    <row r="150" spans="1:36" ht="15.75" thickBot="1" x14ac:dyDescent="0.25">
      <c r="A150" s="5">
        <v>43886.532754629632</v>
      </c>
      <c r="B150" s="6" t="s">
        <v>8</v>
      </c>
      <c r="C150" s="6" t="s">
        <v>10</v>
      </c>
      <c r="D150" s="6" t="s">
        <v>50</v>
      </c>
      <c r="E150" s="7" t="s">
        <v>59</v>
      </c>
      <c r="F150" s="8"/>
      <c r="G150" s="8"/>
      <c r="H150" s="8"/>
      <c r="I150" s="8"/>
      <c r="J150" s="8"/>
      <c r="K150" s="9"/>
      <c r="L150" s="10" t="s">
        <v>26</v>
      </c>
      <c r="M150" s="11" t="s">
        <v>69</v>
      </c>
      <c r="N150" s="12">
        <v>3040</v>
      </c>
      <c r="O150" s="9">
        <v>84</v>
      </c>
      <c r="P150" s="13"/>
      <c r="Q150" s="14"/>
      <c r="R150" s="14"/>
      <c r="S150" s="15"/>
      <c r="T150" s="15"/>
      <c r="U150" s="14"/>
      <c r="V150" s="14"/>
      <c r="W150" s="14"/>
      <c r="X150" s="16"/>
      <c r="Y150" s="14"/>
      <c r="Z150" s="14"/>
      <c r="AA150" s="15"/>
      <c r="AB150" s="15"/>
      <c r="AC150" s="17"/>
      <c r="AD150" s="18"/>
      <c r="AE150" s="18"/>
      <c r="AF150" s="18"/>
      <c r="AG150" s="18"/>
      <c r="AH150" s="18"/>
      <c r="AI150" s="18"/>
      <c r="AJ150" s="19"/>
    </row>
    <row r="151" spans="1:36" ht="15.75" thickBot="1" x14ac:dyDescent="0.25">
      <c r="A151" s="5">
        <v>43886.532349537039</v>
      </c>
      <c r="B151" s="6" t="s">
        <v>7</v>
      </c>
      <c r="C151" s="6" t="s">
        <v>10</v>
      </c>
      <c r="D151" s="6" t="s">
        <v>51</v>
      </c>
      <c r="E151" s="7" t="s">
        <v>59</v>
      </c>
      <c r="F151" s="8"/>
      <c r="G151" s="8"/>
      <c r="H151" s="8"/>
      <c r="I151" s="8"/>
      <c r="J151" s="8"/>
      <c r="K151" s="9"/>
      <c r="L151" s="10" t="s">
        <v>26</v>
      </c>
      <c r="M151" s="11" t="s">
        <v>69</v>
      </c>
      <c r="N151" s="12">
        <v>3040</v>
      </c>
      <c r="O151" s="9">
        <v>84</v>
      </c>
      <c r="P151" s="13"/>
      <c r="Q151" s="14"/>
      <c r="R151" s="14"/>
      <c r="S151" s="15"/>
      <c r="T151" s="15"/>
      <c r="U151" s="14"/>
      <c r="V151" s="14"/>
      <c r="W151" s="14"/>
      <c r="X151" s="16"/>
      <c r="Y151" s="14"/>
      <c r="Z151" s="14"/>
      <c r="AA151" s="15"/>
      <c r="AB151" s="15"/>
      <c r="AC151" s="17"/>
      <c r="AD151" s="18"/>
      <c r="AE151" s="18"/>
      <c r="AF151" s="18"/>
      <c r="AG151" s="18"/>
      <c r="AH151" s="18"/>
      <c r="AI151" s="18"/>
      <c r="AJ151" s="19"/>
    </row>
    <row r="152" spans="1:36" ht="15.75" thickBot="1" x14ac:dyDescent="0.25">
      <c r="A152" s="5">
        <v>43886.513136574074</v>
      </c>
      <c r="B152" s="6" t="s">
        <v>7</v>
      </c>
      <c r="C152" s="6" t="s">
        <v>12</v>
      </c>
      <c r="D152" s="6" t="s">
        <v>45</v>
      </c>
      <c r="E152" s="7" t="s">
        <v>59</v>
      </c>
      <c r="F152" s="8"/>
      <c r="G152" s="8"/>
      <c r="H152" s="8"/>
      <c r="I152" s="8"/>
      <c r="J152" s="8"/>
      <c r="K152" s="9"/>
      <c r="L152" s="10" t="s">
        <v>26</v>
      </c>
      <c r="M152" s="11" t="s">
        <v>82</v>
      </c>
      <c r="N152" s="12">
        <v>3020</v>
      </c>
      <c r="O152" s="9">
        <v>52</v>
      </c>
      <c r="P152" s="13"/>
      <c r="Q152" s="14"/>
      <c r="R152" s="14"/>
      <c r="S152" s="15"/>
      <c r="T152" s="15"/>
      <c r="U152" s="14"/>
      <c r="V152" s="14"/>
      <c r="W152" s="14"/>
      <c r="X152" s="16"/>
      <c r="Y152" s="14"/>
      <c r="Z152" s="14"/>
      <c r="AA152" s="15"/>
      <c r="AB152" s="15"/>
      <c r="AC152" s="17"/>
      <c r="AD152" s="18"/>
      <c r="AE152" s="18"/>
      <c r="AF152" s="18"/>
      <c r="AG152" s="18"/>
      <c r="AH152" s="18"/>
      <c r="AI152" s="18"/>
      <c r="AJ152" s="19"/>
    </row>
    <row r="153" spans="1:36" ht="15.75" thickBot="1" x14ac:dyDescent="0.25">
      <c r="A153" s="5">
        <v>43886.51253472222</v>
      </c>
      <c r="B153" s="6" t="s">
        <v>8</v>
      </c>
      <c r="C153" s="6" t="s">
        <v>12</v>
      </c>
      <c r="D153" s="6" t="s">
        <v>46</v>
      </c>
      <c r="E153" s="7" t="s">
        <v>59</v>
      </c>
      <c r="F153" s="8"/>
      <c r="G153" s="8"/>
      <c r="H153" s="8"/>
      <c r="I153" s="8"/>
      <c r="J153" s="8"/>
      <c r="K153" s="9"/>
      <c r="L153" s="10" t="s">
        <v>26</v>
      </c>
      <c r="M153" s="11" t="s">
        <v>82</v>
      </c>
      <c r="N153" s="12">
        <v>3020</v>
      </c>
      <c r="O153" s="9">
        <v>52</v>
      </c>
      <c r="P153" s="13"/>
      <c r="Q153" s="14"/>
      <c r="R153" s="14"/>
      <c r="S153" s="15"/>
      <c r="T153" s="15"/>
      <c r="U153" s="14"/>
      <c r="V153" s="14"/>
      <c r="W153" s="14"/>
      <c r="X153" s="16"/>
      <c r="Y153" s="14"/>
      <c r="Z153" s="14"/>
      <c r="AA153" s="15"/>
      <c r="AB153" s="15"/>
      <c r="AC153" s="17"/>
      <c r="AD153" s="18"/>
      <c r="AE153" s="18"/>
      <c r="AF153" s="18"/>
      <c r="AG153" s="18"/>
      <c r="AH153" s="18"/>
      <c r="AI153" s="18"/>
      <c r="AJ153" s="19"/>
    </row>
    <row r="154" spans="1:36" ht="15.75" thickBot="1" x14ac:dyDescent="0.25">
      <c r="A154" s="5">
        <v>43886.492245370369</v>
      </c>
      <c r="B154" s="6" t="s">
        <v>8</v>
      </c>
      <c r="C154" s="6" t="s">
        <v>13</v>
      </c>
      <c r="D154" s="6" t="s">
        <v>47</v>
      </c>
      <c r="E154" s="7" t="s">
        <v>59</v>
      </c>
      <c r="F154" s="8"/>
      <c r="G154" s="8"/>
      <c r="H154" s="8"/>
      <c r="I154" s="8"/>
      <c r="J154" s="8"/>
      <c r="K154" s="9"/>
      <c r="L154" s="10" t="s">
        <v>26</v>
      </c>
      <c r="M154" s="11" t="s">
        <v>79</v>
      </c>
      <c r="N154" s="12">
        <v>4560</v>
      </c>
      <c r="O154" s="9">
        <v>8</v>
      </c>
      <c r="P154" s="13"/>
      <c r="Q154" s="14"/>
      <c r="R154" s="14"/>
      <c r="S154" s="15"/>
      <c r="T154" s="15"/>
      <c r="U154" s="14"/>
      <c r="V154" s="14"/>
      <c r="W154" s="14"/>
      <c r="X154" s="16"/>
      <c r="Y154" s="14"/>
      <c r="Z154" s="14"/>
      <c r="AA154" s="15"/>
      <c r="AB154" s="15"/>
      <c r="AC154" s="17"/>
      <c r="AD154" s="18"/>
      <c r="AE154" s="18"/>
      <c r="AF154" s="18"/>
      <c r="AG154" s="18"/>
      <c r="AH154" s="18"/>
      <c r="AI154" s="18"/>
      <c r="AJ154" s="19"/>
    </row>
    <row r="155" spans="1:36" ht="15.75" thickBot="1" x14ac:dyDescent="0.25">
      <c r="A155" s="5">
        <v>43886.490486111114</v>
      </c>
      <c r="B155" s="6" t="s">
        <v>8</v>
      </c>
      <c r="C155" s="6" t="s">
        <v>13</v>
      </c>
      <c r="D155" s="6" t="s">
        <v>46</v>
      </c>
      <c r="E155" s="7" t="s">
        <v>59</v>
      </c>
      <c r="F155" s="8"/>
      <c r="G155" s="8"/>
      <c r="H155" s="8"/>
      <c r="I155" s="8"/>
      <c r="J155" s="8"/>
      <c r="K155" s="9"/>
      <c r="L155" s="10" t="s">
        <v>26</v>
      </c>
      <c r="M155" s="11" t="s">
        <v>79</v>
      </c>
      <c r="N155" s="12">
        <v>4560</v>
      </c>
      <c r="O155" s="9">
        <v>8</v>
      </c>
      <c r="P155" s="13"/>
      <c r="Q155" s="14"/>
      <c r="R155" s="14"/>
      <c r="S155" s="15"/>
      <c r="T155" s="15"/>
      <c r="U155" s="14"/>
      <c r="V155" s="14"/>
      <c r="W155" s="14"/>
      <c r="X155" s="16"/>
      <c r="Y155" s="14"/>
      <c r="Z155" s="14"/>
      <c r="AA155" s="15"/>
      <c r="AB155" s="15"/>
      <c r="AC155" s="17"/>
      <c r="AD155" s="18"/>
      <c r="AE155" s="18"/>
      <c r="AF155" s="18"/>
      <c r="AG155" s="18"/>
      <c r="AH155" s="18"/>
      <c r="AI155" s="18"/>
      <c r="AJ155" s="19"/>
    </row>
    <row r="156" spans="1:36" ht="15.75" thickBot="1" x14ac:dyDescent="0.25">
      <c r="A156" s="5">
        <v>43886.322500000002</v>
      </c>
      <c r="B156" s="6" t="s">
        <v>8</v>
      </c>
      <c r="C156" s="6" t="s">
        <v>13</v>
      </c>
      <c r="D156" s="6" t="s">
        <v>46</v>
      </c>
      <c r="E156" s="7" t="s">
        <v>59</v>
      </c>
      <c r="F156" s="8"/>
      <c r="G156" s="8"/>
      <c r="H156" s="8"/>
      <c r="I156" s="8"/>
      <c r="J156" s="8"/>
      <c r="K156" s="9"/>
      <c r="L156" s="10" t="s">
        <v>26</v>
      </c>
      <c r="M156" s="11" t="s">
        <v>79</v>
      </c>
      <c r="N156" s="12">
        <v>3040</v>
      </c>
      <c r="O156" s="9">
        <v>12</v>
      </c>
      <c r="P156" s="13"/>
      <c r="Q156" s="14"/>
      <c r="R156" s="14"/>
      <c r="S156" s="15"/>
      <c r="T156" s="15"/>
      <c r="U156" s="14"/>
      <c r="V156" s="14"/>
      <c r="W156" s="14"/>
      <c r="X156" s="16"/>
      <c r="Y156" s="14"/>
      <c r="Z156" s="14"/>
      <c r="AA156" s="15"/>
      <c r="AB156" s="15"/>
      <c r="AC156" s="17"/>
      <c r="AD156" s="18"/>
      <c r="AE156" s="18"/>
      <c r="AF156" s="18"/>
      <c r="AG156" s="18"/>
      <c r="AH156" s="18"/>
      <c r="AI156" s="18"/>
      <c r="AJ156" s="19"/>
    </row>
    <row r="157" spans="1:36" ht="15.75" thickBot="1" x14ac:dyDescent="0.25">
      <c r="A157" s="5">
        <v>43886.322106481479</v>
      </c>
      <c r="B157" s="6" t="s">
        <v>70</v>
      </c>
      <c r="C157" s="6" t="s">
        <v>13</v>
      </c>
      <c r="D157" s="6" t="s">
        <v>47</v>
      </c>
      <c r="E157" s="7" t="s">
        <v>59</v>
      </c>
      <c r="F157" s="8"/>
      <c r="G157" s="8"/>
      <c r="H157" s="8"/>
      <c r="I157" s="8"/>
      <c r="J157" s="8"/>
      <c r="K157" s="9"/>
      <c r="L157" s="10" t="s">
        <v>26</v>
      </c>
      <c r="M157" s="11" t="s">
        <v>79</v>
      </c>
      <c r="N157" s="12">
        <v>3040</v>
      </c>
      <c r="O157" s="9">
        <v>12</v>
      </c>
      <c r="P157" s="13"/>
      <c r="Q157" s="14"/>
      <c r="R157" s="14"/>
      <c r="S157" s="15"/>
      <c r="T157" s="15"/>
      <c r="U157" s="14"/>
      <c r="V157" s="14"/>
      <c r="W157" s="14"/>
      <c r="X157" s="16"/>
      <c r="Y157" s="14"/>
      <c r="Z157" s="14"/>
      <c r="AA157" s="15"/>
      <c r="AB157" s="15"/>
      <c r="AC157" s="17"/>
      <c r="AD157" s="18"/>
      <c r="AE157" s="18"/>
      <c r="AF157" s="18"/>
      <c r="AG157" s="18"/>
      <c r="AH157" s="18"/>
      <c r="AI157" s="18"/>
      <c r="AJ157" s="19"/>
    </row>
    <row r="158" spans="1:36" ht="15.75" thickBot="1" x14ac:dyDescent="0.25">
      <c r="A158" s="5">
        <v>43886.142465277779</v>
      </c>
      <c r="B158" s="6" t="s">
        <v>70</v>
      </c>
      <c r="C158" s="6" t="s">
        <v>12</v>
      </c>
      <c r="D158" s="6" t="s">
        <v>46</v>
      </c>
      <c r="E158" s="7" t="s">
        <v>59</v>
      </c>
      <c r="F158" s="8"/>
      <c r="G158" s="8"/>
      <c r="H158" s="8"/>
      <c r="I158" s="8"/>
      <c r="J158" s="8"/>
      <c r="K158" s="9"/>
      <c r="L158" s="10" t="s">
        <v>28</v>
      </c>
      <c r="M158" s="11" t="s">
        <v>82</v>
      </c>
      <c r="N158" s="12">
        <v>3040</v>
      </c>
      <c r="O158" s="9">
        <v>5</v>
      </c>
      <c r="P158" s="13"/>
      <c r="Q158" s="14"/>
      <c r="R158" s="14"/>
      <c r="S158" s="15"/>
      <c r="T158" s="15"/>
      <c r="U158" s="14"/>
      <c r="V158" s="14"/>
      <c r="W158" s="14"/>
      <c r="X158" s="16"/>
      <c r="Y158" s="14"/>
      <c r="Z158" s="14"/>
      <c r="AA158" s="15"/>
      <c r="AB158" s="15"/>
      <c r="AC158" s="17"/>
      <c r="AD158" s="18"/>
      <c r="AE158" s="18"/>
      <c r="AF158" s="18"/>
      <c r="AG158" s="18"/>
      <c r="AH158" s="18"/>
      <c r="AI158" s="18"/>
      <c r="AJ158" s="19"/>
    </row>
    <row r="159" spans="1:36" ht="15.75" thickBot="1" x14ac:dyDescent="0.25">
      <c r="A159" s="5">
        <v>43886.141886574071</v>
      </c>
      <c r="B159" s="6" t="s">
        <v>70</v>
      </c>
      <c r="C159" s="6" t="s">
        <v>12</v>
      </c>
      <c r="D159" s="6" t="s">
        <v>47</v>
      </c>
      <c r="E159" s="7" t="s">
        <v>59</v>
      </c>
      <c r="F159" s="8"/>
      <c r="G159" s="8"/>
      <c r="H159" s="8"/>
      <c r="I159" s="8"/>
      <c r="J159" s="8"/>
      <c r="K159" s="9"/>
      <c r="L159" s="10" t="s">
        <v>28</v>
      </c>
      <c r="M159" s="11" t="s">
        <v>82</v>
      </c>
      <c r="N159" s="12">
        <v>3040</v>
      </c>
      <c r="O159" s="9">
        <v>5</v>
      </c>
      <c r="P159" s="13"/>
      <c r="Q159" s="14"/>
      <c r="R159" s="14"/>
      <c r="S159" s="15"/>
      <c r="T159" s="15"/>
      <c r="U159" s="14"/>
      <c r="V159" s="14"/>
      <c r="W159" s="14"/>
      <c r="X159" s="16"/>
      <c r="Y159" s="14"/>
      <c r="Z159" s="14"/>
      <c r="AA159" s="15"/>
      <c r="AB159" s="15"/>
      <c r="AC159" s="17"/>
      <c r="AD159" s="18"/>
      <c r="AE159" s="18"/>
      <c r="AF159" s="18"/>
      <c r="AG159" s="18"/>
      <c r="AH159" s="18"/>
      <c r="AI159" s="18"/>
      <c r="AJ159" s="19"/>
    </row>
    <row r="160" spans="1:36" ht="15.75" thickBot="1" x14ac:dyDescent="0.25">
      <c r="A160" s="5">
        <v>43886.141504629632</v>
      </c>
      <c r="B160" s="6" t="s">
        <v>70</v>
      </c>
      <c r="C160" s="6" t="s">
        <v>10</v>
      </c>
      <c r="D160" s="6" t="s">
        <v>50</v>
      </c>
      <c r="E160" s="7" t="s">
        <v>59</v>
      </c>
      <c r="F160" s="8"/>
      <c r="G160" s="8"/>
      <c r="H160" s="8"/>
      <c r="I160" s="8"/>
      <c r="J160" s="8"/>
      <c r="K160" s="9"/>
      <c r="L160" s="10" t="s">
        <v>28</v>
      </c>
      <c r="M160" s="11" t="s">
        <v>69</v>
      </c>
      <c r="N160" s="12">
        <v>3040</v>
      </c>
      <c r="O160" s="9">
        <v>72</v>
      </c>
      <c r="P160" s="13"/>
      <c r="Q160" s="14"/>
      <c r="R160" s="14"/>
      <c r="S160" s="15"/>
      <c r="T160" s="15"/>
      <c r="U160" s="14"/>
      <c r="V160" s="14"/>
      <c r="W160" s="14"/>
      <c r="X160" s="16"/>
      <c r="Y160" s="14"/>
      <c r="Z160" s="14"/>
      <c r="AA160" s="15"/>
      <c r="AB160" s="15"/>
      <c r="AC160" s="17"/>
      <c r="AD160" s="18"/>
      <c r="AE160" s="18"/>
      <c r="AF160" s="18"/>
      <c r="AG160" s="18"/>
      <c r="AH160" s="18"/>
      <c r="AI160" s="18"/>
      <c r="AJ160" s="19"/>
    </row>
    <row r="161" spans="1:36" ht="15.75" thickBot="1" x14ac:dyDescent="0.25">
      <c r="A161" s="5">
        <v>43886.141099537039</v>
      </c>
      <c r="B161" s="6" t="s">
        <v>70</v>
      </c>
      <c r="C161" s="6" t="s">
        <v>10</v>
      </c>
      <c r="D161" s="6" t="s">
        <v>51</v>
      </c>
      <c r="E161" s="7" t="s">
        <v>59</v>
      </c>
      <c r="F161" s="8"/>
      <c r="G161" s="8"/>
      <c r="H161" s="8"/>
      <c r="I161" s="8"/>
      <c r="J161" s="8"/>
      <c r="K161" s="9"/>
      <c r="L161" s="10" t="s">
        <v>28</v>
      </c>
      <c r="M161" s="11" t="s">
        <v>69</v>
      </c>
      <c r="N161" s="12">
        <v>3040</v>
      </c>
      <c r="O161" s="9">
        <v>72</v>
      </c>
      <c r="P161" s="13"/>
      <c r="Q161" s="14"/>
      <c r="R161" s="14"/>
      <c r="S161" s="15"/>
      <c r="T161" s="15"/>
      <c r="U161" s="14"/>
      <c r="V161" s="14"/>
      <c r="W161" s="14"/>
      <c r="X161" s="16"/>
      <c r="Y161" s="14"/>
      <c r="Z161" s="14"/>
      <c r="AA161" s="15"/>
      <c r="AB161" s="15"/>
      <c r="AC161" s="17"/>
      <c r="AD161" s="18"/>
      <c r="AE161" s="18"/>
      <c r="AF161" s="18"/>
      <c r="AG161" s="18"/>
      <c r="AH161" s="18"/>
      <c r="AI161" s="18"/>
      <c r="AJ161" s="19"/>
    </row>
    <row r="162" spans="1:36" ht="15.75" thickBot="1" x14ac:dyDescent="0.25">
      <c r="A162" s="5">
        <v>43886.140682870369</v>
      </c>
      <c r="B162" s="6" t="s">
        <v>70</v>
      </c>
      <c r="C162" s="6" t="s">
        <v>12</v>
      </c>
      <c r="D162" s="6" t="s">
        <v>46</v>
      </c>
      <c r="E162" s="7" t="s">
        <v>30</v>
      </c>
      <c r="F162" s="8" t="s">
        <v>17</v>
      </c>
      <c r="G162" s="8" t="s">
        <v>17</v>
      </c>
      <c r="H162" s="8" t="s">
        <v>17</v>
      </c>
      <c r="I162" s="8"/>
      <c r="J162" s="8"/>
      <c r="K162" s="9"/>
      <c r="L162" s="10" t="s">
        <v>28</v>
      </c>
      <c r="M162" s="11" t="s">
        <v>82</v>
      </c>
      <c r="N162" s="12">
        <v>3040</v>
      </c>
      <c r="O162" s="9">
        <v>1</v>
      </c>
      <c r="P162" s="13"/>
      <c r="Q162" s="14"/>
      <c r="R162" s="14"/>
      <c r="S162" s="15"/>
      <c r="T162" s="15"/>
      <c r="U162" s="14"/>
      <c r="V162" s="14"/>
      <c r="W162" s="14"/>
      <c r="X162" s="16"/>
      <c r="Y162" s="14"/>
      <c r="Z162" s="14"/>
      <c r="AA162" s="15"/>
      <c r="AB162" s="15"/>
      <c r="AC162" s="17"/>
      <c r="AD162" s="18"/>
      <c r="AE162" s="18"/>
      <c r="AF162" s="18"/>
      <c r="AG162" s="18"/>
      <c r="AH162" s="18"/>
      <c r="AI162" s="18"/>
      <c r="AJ162" s="19"/>
    </row>
    <row r="163" spans="1:36" ht="15.75" thickBot="1" x14ac:dyDescent="0.25">
      <c r="A163" s="5">
        <v>43886.14025462963</v>
      </c>
      <c r="B163" s="6" t="s">
        <v>70</v>
      </c>
      <c r="C163" s="6" t="s">
        <v>12</v>
      </c>
      <c r="D163" s="6" t="s">
        <v>47</v>
      </c>
      <c r="E163" s="7" t="s">
        <v>19</v>
      </c>
      <c r="F163" s="8"/>
      <c r="G163" s="8"/>
      <c r="H163" s="8"/>
      <c r="I163" s="8" t="s">
        <v>17</v>
      </c>
      <c r="J163" s="8" t="s">
        <v>17</v>
      </c>
      <c r="K163" s="9" t="s">
        <v>17</v>
      </c>
      <c r="L163" s="10" t="s">
        <v>28</v>
      </c>
      <c r="M163" s="11" t="s">
        <v>82</v>
      </c>
      <c r="N163" s="12">
        <v>3040</v>
      </c>
      <c r="O163" s="9">
        <v>1</v>
      </c>
      <c r="P163" s="13"/>
      <c r="Q163" s="14"/>
      <c r="R163" s="14"/>
      <c r="S163" s="15"/>
      <c r="T163" s="15"/>
      <c r="U163" s="14"/>
      <c r="V163" s="14"/>
      <c r="W163" s="14"/>
      <c r="X163" s="16"/>
      <c r="Y163" s="14"/>
      <c r="Z163" s="14"/>
      <c r="AA163" s="15"/>
      <c r="AB163" s="15"/>
      <c r="AC163" s="17"/>
      <c r="AD163" s="18"/>
      <c r="AE163" s="18"/>
      <c r="AF163" s="18"/>
      <c r="AG163" s="18"/>
      <c r="AH163" s="18"/>
      <c r="AI163" s="18"/>
      <c r="AJ163" s="19"/>
    </row>
    <row r="164" spans="1:36" ht="15.75" thickBot="1" x14ac:dyDescent="0.25">
      <c r="A164" s="5">
        <v>43886.139293981483</v>
      </c>
      <c r="B164" s="6" t="s">
        <v>70</v>
      </c>
      <c r="C164" s="6" t="s">
        <v>12</v>
      </c>
      <c r="D164" s="6" t="s">
        <v>48</v>
      </c>
      <c r="E164" s="7" t="s">
        <v>59</v>
      </c>
      <c r="F164" s="8"/>
      <c r="G164" s="8"/>
      <c r="H164" s="8"/>
      <c r="I164" s="8"/>
      <c r="J164" s="8"/>
      <c r="K164" s="9"/>
      <c r="L164" s="10" t="s">
        <v>28</v>
      </c>
      <c r="M164" s="11" t="s">
        <v>67</v>
      </c>
      <c r="N164" s="12">
        <v>3040</v>
      </c>
      <c r="O164" s="9">
        <v>39</v>
      </c>
      <c r="P164" s="13"/>
      <c r="Q164" s="14"/>
      <c r="R164" s="14"/>
      <c r="S164" s="15"/>
      <c r="T164" s="15"/>
      <c r="U164" s="14"/>
      <c r="V164" s="14"/>
      <c r="W164" s="14"/>
      <c r="X164" s="16"/>
      <c r="Y164" s="14"/>
      <c r="Z164" s="14"/>
      <c r="AA164" s="15"/>
      <c r="AB164" s="15"/>
      <c r="AC164" s="17"/>
      <c r="AD164" s="18"/>
      <c r="AE164" s="18"/>
      <c r="AF164" s="18"/>
      <c r="AG164" s="18"/>
      <c r="AH164" s="18"/>
      <c r="AI164" s="18"/>
      <c r="AJ164" s="19"/>
    </row>
    <row r="165" spans="1:36" ht="15.75" thickBot="1" x14ac:dyDescent="0.25">
      <c r="A165" s="5">
        <v>43886.13894675926</v>
      </c>
      <c r="B165" s="6" t="s">
        <v>5</v>
      </c>
      <c r="C165" s="6" t="s">
        <v>12</v>
      </c>
      <c r="D165" s="6" t="s">
        <v>49</v>
      </c>
      <c r="E165" s="7" t="s">
        <v>59</v>
      </c>
      <c r="F165" s="8"/>
      <c r="G165" s="8"/>
      <c r="H165" s="8"/>
      <c r="I165" s="8"/>
      <c r="J165" s="8"/>
      <c r="K165" s="9"/>
      <c r="L165" s="10" t="s">
        <v>28</v>
      </c>
      <c r="M165" s="11" t="s">
        <v>67</v>
      </c>
      <c r="N165" s="12">
        <v>3040</v>
      </c>
      <c r="O165" s="9">
        <v>39</v>
      </c>
      <c r="P165" s="13"/>
      <c r="Q165" s="14"/>
      <c r="R165" s="14"/>
      <c r="S165" s="15"/>
      <c r="T165" s="15"/>
      <c r="U165" s="14"/>
      <c r="V165" s="14"/>
      <c r="W165" s="14"/>
      <c r="X165" s="16"/>
      <c r="Y165" s="14"/>
      <c r="Z165" s="14"/>
      <c r="AA165" s="15"/>
      <c r="AB165" s="15"/>
      <c r="AC165" s="17"/>
      <c r="AD165" s="18"/>
      <c r="AE165" s="18"/>
      <c r="AF165" s="18"/>
      <c r="AG165" s="18"/>
      <c r="AH165" s="18"/>
      <c r="AI165" s="18"/>
      <c r="AJ165" s="19"/>
    </row>
    <row r="166" spans="1:36" ht="15.75" thickBot="1" x14ac:dyDescent="0.25">
      <c r="A166" s="5">
        <v>43885.831238425926</v>
      </c>
      <c r="B166" s="6" t="s">
        <v>5</v>
      </c>
      <c r="C166" s="6" t="s">
        <v>13</v>
      </c>
      <c r="D166" s="6" t="s">
        <v>46</v>
      </c>
      <c r="E166" s="7" t="s">
        <v>30</v>
      </c>
      <c r="F166" s="8" t="s">
        <v>17</v>
      </c>
      <c r="G166" s="8" t="s">
        <v>17</v>
      </c>
      <c r="H166" s="8" t="s">
        <v>17</v>
      </c>
      <c r="I166" s="8"/>
      <c r="J166" s="8"/>
      <c r="K166" s="9"/>
      <c r="L166" s="10" t="s">
        <v>27</v>
      </c>
      <c r="M166" s="11" t="s">
        <v>79</v>
      </c>
      <c r="N166" s="12">
        <v>3040</v>
      </c>
      <c r="O166" s="9">
        <v>52</v>
      </c>
      <c r="P166" s="13"/>
      <c r="Q166" s="14"/>
      <c r="R166" s="14"/>
      <c r="S166" s="15"/>
      <c r="T166" s="15"/>
      <c r="U166" s="14"/>
      <c r="V166" s="14"/>
      <c r="W166" s="14"/>
      <c r="X166" s="16"/>
      <c r="Y166" s="14"/>
      <c r="Z166" s="14"/>
      <c r="AA166" s="15"/>
      <c r="AB166" s="15"/>
      <c r="AC166" s="17"/>
      <c r="AD166" s="18"/>
      <c r="AE166" s="18"/>
      <c r="AF166" s="18"/>
      <c r="AG166" s="18"/>
      <c r="AH166" s="18"/>
      <c r="AI166" s="18"/>
      <c r="AJ166" s="19"/>
    </row>
    <row r="167" spans="1:36" ht="15.75" thickBot="1" x14ac:dyDescent="0.25">
      <c r="A167" s="5">
        <v>43885.830833333333</v>
      </c>
      <c r="B167" s="6" t="s">
        <v>5</v>
      </c>
      <c r="C167" s="6" t="s">
        <v>13</v>
      </c>
      <c r="D167" s="6" t="s">
        <v>47</v>
      </c>
      <c r="E167" s="7" t="s">
        <v>30</v>
      </c>
      <c r="F167" s="8"/>
      <c r="G167" s="8"/>
      <c r="H167" s="8"/>
      <c r="I167" s="8" t="s">
        <v>17</v>
      </c>
      <c r="J167" s="8" t="s">
        <v>17</v>
      </c>
      <c r="K167" s="9" t="s">
        <v>17</v>
      </c>
      <c r="L167" s="10" t="s">
        <v>27</v>
      </c>
      <c r="M167" s="11" t="s">
        <v>79</v>
      </c>
      <c r="N167" s="12">
        <v>3040</v>
      </c>
      <c r="O167" s="9">
        <v>52</v>
      </c>
      <c r="P167" s="13"/>
      <c r="Q167" s="14"/>
      <c r="R167" s="14"/>
      <c r="S167" s="15"/>
      <c r="T167" s="15"/>
      <c r="U167" s="14"/>
      <c r="V167" s="14"/>
      <c r="W167" s="14"/>
      <c r="X167" s="16"/>
      <c r="Y167" s="14"/>
      <c r="Z167" s="14"/>
      <c r="AA167" s="15"/>
      <c r="AB167" s="15"/>
      <c r="AC167" s="17"/>
      <c r="AD167" s="18"/>
      <c r="AE167" s="18"/>
      <c r="AF167" s="18"/>
      <c r="AG167" s="18"/>
      <c r="AH167" s="18"/>
      <c r="AI167" s="18"/>
      <c r="AJ167" s="19"/>
    </row>
    <row r="168" spans="1:36" ht="15.75" thickBot="1" x14ac:dyDescent="0.25">
      <c r="A168" s="5">
        <v>43885.83</v>
      </c>
      <c r="B168" s="6" t="s">
        <v>5</v>
      </c>
      <c r="C168" s="6" t="s">
        <v>12</v>
      </c>
      <c r="D168" s="6" t="s">
        <v>48</v>
      </c>
      <c r="E168" s="7" t="s">
        <v>59</v>
      </c>
      <c r="F168" s="8"/>
      <c r="G168" s="8"/>
      <c r="H168" s="8"/>
      <c r="I168" s="8"/>
      <c r="J168" s="8"/>
      <c r="K168" s="9"/>
      <c r="L168" s="10" t="s">
        <v>27</v>
      </c>
      <c r="M168" s="11" t="s">
        <v>67</v>
      </c>
      <c r="N168" s="12">
        <v>3020</v>
      </c>
      <c r="O168" s="9">
        <v>48</v>
      </c>
      <c r="P168" s="13"/>
      <c r="Q168" s="14"/>
      <c r="R168" s="14"/>
      <c r="S168" s="15"/>
      <c r="T168" s="15"/>
      <c r="U168" s="14"/>
      <c r="V168" s="14"/>
      <c r="W168" s="14"/>
      <c r="X168" s="16"/>
      <c r="Y168" s="14"/>
      <c r="Z168" s="14"/>
      <c r="AA168" s="15"/>
      <c r="AB168" s="15"/>
      <c r="AC168" s="17"/>
      <c r="AD168" s="18"/>
      <c r="AE168" s="18"/>
      <c r="AF168" s="18"/>
      <c r="AG168" s="18"/>
      <c r="AH168" s="18"/>
      <c r="AI168" s="18"/>
      <c r="AJ168" s="19"/>
    </row>
    <row r="169" spans="1:36" ht="15.75" thickBot="1" x14ac:dyDescent="0.25">
      <c r="A169" s="5">
        <v>43885.829444444447</v>
      </c>
      <c r="B169" s="6" t="s">
        <v>9</v>
      </c>
      <c r="C169" s="6" t="s">
        <v>12</v>
      </c>
      <c r="D169" s="6" t="s">
        <v>49</v>
      </c>
      <c r="E169" s="7" t="s">
        <v>59</v>
      </c>
      <c r="F169" s="8"/>
      <c r="G169" s="8"/>
      <c r="H169" s="8"/>
      <c r="I169" s="8"/>
      <c r="J169" s="8"/>
      <c r="K169" s="9"/>
      <c r="L169" s="10" t="s">
        <v>27</v>
      </c>
      <c r="M169" s="11" t="s">
        <v>67</v>
      </c>
      <c r="N169" s="12">
        <v>3020</v>
      </c>
      <c r="O169" s="9">
        <v>48</v>
      </c>
      <c r="P169" s="13"/>
      <c r="Q169" s="14"/>
      <c r="R169" s="14"/>
      <c r="S169" s="15"/>
      <c r="T169" s="15"/>
      <c r="U169" s="14"/>
      <c r="V169" s="14"/>
      <c r="W169" s="14"/>
      <c r="X169" s="16"/>
      <c r="Y169" s="14"/>
      <c r="Z169" s="14"/>
      <c r="AA169" s="15"/>
      <c r="AB169" s="15"/>
      <c r="AC169" s="17"/>
      <c r="AD169" s="18"/>
      <c r="AE169" s="18"/>
      <c r="AF169" s="18"/>
      <c r="AG169" s="18"/>
      <c r="AH169" s="18"/>
      <c r="AI169" s="18"/>
      <c r="AJ169" s="19"/>
    </row>
    <row r="170" spans="1:36" ht="15.75" thickBot="1" x14ac:dyDescent="0.25">
      <c r="A170" s="5">
        <v>43885.780405092592</v>
      </c>
      <c r="B170" s="6" t="s">
        <v>9</v>
      </c>
      <c r="C170" s="6" t="s">
        <v>10</v>
      </c>
      <c r="D170" s="6" t="s">
        <v>50</v>
      </c>
      <c r="E170" s="7" t="s">
        <v>19</v>
      </c>
      <c r="F170" s="8" t="s">
        <v>17</v>
      </c>
      <c r="G170" s="8" t="s">
        <v>17</v>
      </c>
      <c r="H170" s="8" t="s">
        <v>17</v>
      </c>
      <c r="I170" s="8"/>
      <c r="J170" s="8"/>
      <c r="K170" s="9"/>
      <c r="L170" s="10" t="s">
        <v>27</v>
      </c>
      <c r="M170" s="11" t="s">
        <v>69</v>
      </c>
      <c r="N170" s="12">
        <v>3020</v>
      </c>
      <c r="O170" s="9">
        <v>24</v>
      </c>
      <c r="P170" s="13"/>
      <c r="Q170" s="14"/>
      <c r="R170" s="14"/>
      <c r="S170" s="15"/>
      <c r="T170" s="15"/>
      <c r="U170" s="14"/>
      <c r="V170" s="14"/>
      <c r="W170" s="14"/>
      <c r="X170" s="16"/>
      <c r="Y170" s="14"/>
      <c r="Z170" s="14"/>
      <c r="AA170" s="15"/>
      <c r="AB170" s="15"/>
      <c r="AC170" s="17"/>
      <c r="AD170" s="18"/>
      <c r="AE170" s="18"/>
      <c r="AF170" s="18"/>
      <c r="AG170" s="18"/>
      <c r="AH170" s="18"/>
      <c r="AI170" s="18"/>
      <c r="AJ170" s="19"/>
    </row>
    <row r="171" spans="1:36" ht="15.75" thickBot="1" x14ac:dyDescent="0.25">
      <c r="A171" s="5">
        <v>43885.77983796296</v>
      </c>
      <c r="B171" s="6" t="s">
        <v>8</v>
      </c>
      <c r="C171" s="6" t="s">
        <v>10</v>
      </c>
      <c r="D171" s="6" t="s">
        <v>51</v>
      </c>
      <c r="E171" s="7" t="s">
        <v>19</v>
      </c>
      <c r="F171" s="8"/>
      <c r="G171" s="8"/>
      <c r="H171" s="8"/>
      <c r="I171" s="8" t="s">
        <v>17</v>
      </c>
      <c r="J171" s="8" t="s">
        <v>17</v>
      </c>
      <c r="K171" s="9" t="s">
        <v>17</v>
      </c>
      <c r="L171" s="10" t="s">
        <v>27</v>
      </c>
      <c r="M171" s="11" t="s">
        <v>69</v>
      </c>
      <c r="N171" s="12">
        <v>3020</v>
      </c>
      <c r="O171" s="9">
        <v>24</v>
      </c>
      <c r="P171" s="13"/>
      <c r="Q171" s="14"/>
      <c r="R171" s="14"/>
      <c r="S171" s="15"/>
      <c r="T171" s="15"/>
      <c r="U171" s="14"/>
      <c r="V171" s="14"/>
      <c r="W171" s="14"/>
      <c r="X171" s="16"/>
      <c r="Y171" s="14"/>
      <c r="Z171" s="14"/>
      <c r="AA171" s="15"/>
      <c r="AB171" s="15"/>
      <c r="AC171" s="17"/>
      <c r="AD171" s="18"/>
      <c r="AE171" s="18"/>
      <c r="AF171" s="18"/>
      <c r="AG171" s="18"/>
      <c r="AH171" s="18"/>
      <c r="AI171" s="18"/>
      <c r="AJ171" s="19"/>
    </row>
    <row r="172" spans="1:36" ht="15.75" thickBot="1" x14ac:dyDescent="0.25">
      <c r="A172" s="5">
        <v>43885.535405092596</v>
      </c>
      <c r="B172" s="6" t="s">
        <v>8</v>
      </c>
      <c r="C172" s="6" t="s">
        <v>13</v>
      </c>
      <c r="D172" s="6" t="s">
        <v>46</v>
      </c>
      <c r="E172" s="7" t="s">
        <v>59</v>
      </c>
      <c r="F172" s="8"/>
      <c r="G172" s="8"/>
      <c r="H172" s="8"/>
      <c r="I172" s="8"/>
      <c r="J172" s="8"/>
      <c r="K172" s="9"/>
      <c r="L172" s="10" t="s">
        <v>26</v>
      </c>
      <c r="M172" s="11" t="s">
        <v>79</v>
      </c>
      <c r="N172" s="12">
        <v>3040</v>
      </c>
      <c r="O172" s="9">
        <v>62</v>
      </c>
      <c r="P172" s="13"/>
      <c r="Q172" s="14"/>
      <c r="R172" s="14"/>
      <c r="S172" s="15"/>
      <c r="T172" s="15"/>
      <c r="U172" s="14"/>
      <c r="V172" s="14"/>
      <c r="W172" s="14"/>
      <c r="X172" s="16"/>
      <c r="Y172" s="14"/>
      <c r="Z172" s="14"/>
      <c r="AA172" s="15"/>
      <c r="AB172" s="15"/>
      <c r="AC172" s="17"/>
      <c r="AD172" s="18"/>
      <c r="AE172" s="18"/>
      <c r="AF172" s="18"/>
      <c r="AG172" s="18"/>
      <c r="AH172" s="18"/>
      <c r="AI172" s="18"/>
      <c r="AJ172" s="19"/>
    </row>
    <row r="173" spans="1:36" ht="15.75" thickBot="1" x14ac:dyDescent="0.25">
      <c r="A173" s="5">
        <v>43885.53497685185</v>
      </c>
      <c r="B173" s="6" t="s">
        <v>7</v>
      </c>
      <c r="C173" s="6" t="s">
        <v>13</v>
      </c>
      <c r="D173" s="6" t="s">
        <v>47</v>
      </c>
      <c r="E173" s="7" t="s">
        <v>59</v>
      </c>
      <c r="F173" s="8"/>
      <c r="G173" s="8"/>
      <c r="H173" s="8"/>
      <c r="I173" s="8"/>
      <c r="J173" s="8"/>
      <c r="K173" s="9"/>
      <c r="L173" s="10" t="s">
        <v>26</v>
      </c>
      <c r="M173" s="11" t="s">
        <v>79</v>
      </c>
      <c r="N173" s="12">
        <v>3040</v>
      </c>
      <c r="O173" s="9">
        <v>62</v>
      </c>
      <c r="P173" s="13"/>
      <c r="Q173" s="14"/>
      <c r="R173" s="14"/>
      <c r="S173" s="15"/>
      <c r="T173" s="15"/>
      <c r="U173" s="14"/>
      <c r="V173" s="14"/>
      <c r="W173" s="14"/>
      <c r="X173" s="16"/>
      <c r="Y173" s="14"/>
      <c r="Z173" s="14"/>
      <c r="AA173" s="15"/>
      <c r="AB173" s="15"/>
      <c r="AC173" s="17"/>
      <c r="AD173" s="18"/>
      <c r="AE173" s="18"/>
      <c r="AF173" s="18"/>
      <c r="AG173" s="18"/>
      <c r="AH173" s="18"/>
      <c r="AI173" s="18"/>
      <c r="AJ173" s="19"/>
    </row>
    <row r="174" spans="1:36" ht="15.75" thickBot="1" x14ac:dyDescent="0.25">
      <c r="A174" s="5">
        <v>43885.524189814816</v>
      </c>
      <c r="B174" s="6" t="s">
        <v>7</v>
      </c>
      <c r="C174" s="6" t="s">
        <v>11</v>
      </c>
      <c r="D174" s="6" t="s">
        <v>49</v>
      </c>
      <c r="E174" s="7" t="s">
        <v>29</v>
      </c>
      <c r="F174" s="8"/>
      <c r="G174" s="8"/>
      <c r="H174" s="8"/>
      <c r="I174" s="8" t="s">
        <v>17</v>
      </c>
      <c r="J174" s="8"/>
      <c r="K174" s="9" t="s">
        <v>17</v>
      </c>
      <c r="L174" s="10" t="s">
        <v>26</v>
      </c>
      <c r="M174" s="11" t="s">
        <v>67</v>
      </c>
      <c r="N174" s="12">
        <v>3020</v>
      </c>
      <c r="O174" s="9">
        <v>70</v>
      </c>
      <c r="P174" s="13"/>
      <c r="Q174" s="14"/>
      <c r="R174" s="14"/>
      <c r="S174" s="15"/>
      <c r="T174" s="15"/>
      <c r="U174" s="14"/>
      <c r="V174" s="14"/>
      <c r="W174" s="14"/>
      <c r="X174" s="16"/>
      <c r="Y174" s="14"/>
      <c r="Z174" s="14"/>
      <c r="AA174" s="15"/>
      <c r="AB174" s="15"/>
      <c r="AC174" s="17"/>
      <c r="AD174" s="18"/>
      <c r="AE174" s="18"/>
      <c r="AF174" s="18"/>
      <c r="AG174" s="18"/>
      <c r="AH174" s="18"/>
      <c r="AI174" s="18"/>
      <c r="AJ174" s="19"/>
    </row>
    <row r="175" spans="1:36" ht="15.75" thickBot="1" x14ac:dyDescent="0.25">
      <c r="A175" s="5">
        <v>43885.522800925923</v>
      </c>
      <c r="B175" s="6" t="s">
        <v>8</v>
      </c>
      <c r="C175" s="6" t="s">
        <v>12</v>
      </c>
      <c r="D175" s="6" t="s">
        <v>48</v>
      </c>
      <c r="E175" s="7" t="s">
        <v>29</v>
      </c>
      <c r="F175" s="8" t="s">
        <v>17</v>
      </c>
      <c r="G175" s="8" t="s">
        <v>17</v>
      </c>
      <c r="H175" s="8" t="s">
        <v>17</v>
      </c>
      <c r="I175" s="8"/>
      <c r="J175" s="8"/>
      <c r="K175" s="9"/>
      <c r="L175" s="10" t="s">
        <v>26</v>
      </c>
      <c r="M175" s="11" t="s">
        <v>67</v>
      </c>
      <c r="N175" s="12">
        <v>3020</v>
      </c>
      <c r="O175" s="9">
        <v>168</v>
      </c>
      <c r="P175" s="13"/>
      <c r="Q175" s="14"/>
      <c r="R175" s="14"/>
      <c r="S175" s="15"/>
      <c r="T175" s="15"/>
      <c r="U175" s="14"/>
      <c r="V175" s="14"/>
      <c r="W175" s="14"/>
      <c r="X175" s="16"/>
      <c r="Y175" s="14"/>
      <c r="Z175" s="14"/>
      <c r="AA175" s="15"/>
      <c r="AB175" s="15"/>
      <c r="AC175" s="17"/>
      <c r="AD175" s="18"/>
      <c r="AE175" s="18"/>
      <c r="AF175" s="18"/>
      <c r="AG175" s="18"/>
      <c r="AH175" s="18"/>
      <c r="AI175" s="18"/>
      <c r="AJ175" s="19"/>
    </row>
    <row r="176" spans="1:36" ht="15.75" thickBot="1" x14ac:dyDescent="0.25">
      <c r="A176" s="5">
        <v>43885.441886574074</v>
      </c>
      <c r="B176" s="6" t="s">
        <v>8</v>
      </c>
      <c r="C176" s="6" t="s">
        <v>10</v>
      </c>
      <c r="D176" s="6" t="s">
        <v>44</v>
      </c>
      <c r="E176" s="7" t="s">
        <v>59</v>
      </c>
      <c r="F176" s="8"/>
      <c r="G176" s="8"/>
      <c r="H176" s="8"/>
      <c r="I176" s="8"/>
      <c r="J176" s="8"/>
      <c r="K176" s="9"/>
      <c r="L176" s="10" t="s">
        <v>26</v>
      </c>
      <c r="M176" s="11" t="s">
        <v>61</v>
      </c>
      <c r="N176" s="12">
        <v>3040</v>
      </c>
      <c r="O176" s="9">
        <v>48</v>
      </c>
      <c r="P176" s="13"/>
      <c r="Q176" s="14"/>
      <c r="R176" s="14"/>
      <c r="S176" s="15"/>
      <c r="T176" s="15"/>
      <c r="U176" s="14"/>
      <c r="V176" s="14"/>
      <c r="W176" s="14"/>
      <c r="X176" s="16"/>
      <c r="Y176" s="14"/>
      <c r="Z176" s="14"/>
      <c r="AA176" s="15"/>
      <c r="AB176" s="15"/>
      <c r="AC176" s="17"/>
      <c r="AD176" s="18"/>
      <c r="AE176" s="18"/>
      <c r="AF176" s="18"/>
      <c r="AG176" s="18"/>
      <c r="AH176" s="18"/>
      <c r="AI176" s="18"/>
      <c r="AJ176" s="19"/>
    </row>
    <row r="177" spans="1:36" ht="15.75" thickBot="1" x14ac:dyDescent="0.25">
      <c r="A177" s="5">
        <v>43885.441377314812</v>
      </c>
      <c r="B177" s="6" t="s">
        <v>8</v>
      </c>
      <c r="C177" s="6" t="s">
        <v>10</v>
      </c>
      <c r="D177" s="6" t="s">
        <v>45</v>
      </c>
      <c r="E177" s="7" t="s">
        <v>59</v>
      </c>
      <c r="F177" s="8"/>
      <c r="G177" s="8"/>
      <c r="H177" s="8"/>
      <c r="I177" s="8"/>
      <c r="J177" s="8"/>
      <c r="K177" s="9"/>
      <c r="L177" s="10" t="s">
        <v>26</v>
      </c>
      <c r="M177" s="11" t="s">
        <v>61</v>
      </c>
      <c r="N177" s="12">
        <v>3040</v>
      </c>
      <c r="O177" s="9">
        <v>44</v>
      </c>
      <c r="P177" s="13"/>
      <c r="Q177" s="14"/>
      <c r="R177" s="14"/>
      <c r="S177" s="15"/>
      <c r="T177" s="15"/>
      <c r="U177" s="14"/>
      <c r="V177" s="14"/>
      <c r="W177" s="14"/>
      <c r="X177" s="16"/>
      <c r="Y177" s="14"/>
      <c r="Z177" s="14"/>
      <c r="AA177" s="15"/>
      <c r="AB177" s="15"/>
      <c r="AC177" s="17"/>
      <c r="AD177" s="18"/>
      <c r="AE177" s="18"/>
      <c r="AF177" s="18"/>
      <c r="AG177" s="18"/>
      <c r="AH177" s="18"/>
      <c r="AI177" s="18"/>
      <c r="AJ177" s="19"/>
    </row>
    <row r="178" spans="1:36" ht="15.75" thickBot="1" x14ac:dyDescent="0.25">
      <c r="A178" s="5">
        <v>43885.286504629628</v>
      </c>
      <c r="B178" s="6" t="s">
        <v>70</v>
      </c>
      <c r="C178" s="6" t="s">
        <v>10</v>
      </c>
      <c r="D178" s="6" t="s">
        <v>45</v>
      </c>
      <c r="E178" s="7" t="s">
        <v>19</v>
      </c>
      <c r="F178" s="8"/>
      <c r="G178" s="8"/>
      <c r="H178" s="8"/>
      <c r="I178" s="8" t="s">
        <v>17</v>
      </c>
      <c r="J178" s="8" t="s">
        <v>17</v>
      </c>
      <c r="K178" s="9" t="s">
        <v>17</v>
      </c>
      <c r="L178" s="10" t="s">
        <v>26</v>
      </c>
      <c r="M178" s="11" t="s">
        <v>61</v>
      </c>
      <c r="N178" s="12">
        <v>3040</v>
      </c>
      <c r="O178" s="9">
        <v>4</v>
      </c>
      <c r="P178" s="13"/>
      <c r="Q178" s="14"/>
      <c r="R178" s="14"/>
      <c r="S178" s="15"/>
      <c r="T178" s="15"/>
      <c r="U178" s="14"/>
      <c r="V178" s="14"/>
      <c r="W178" s="14"/>
      <c r="X178" s="16"/>
      <c r="Y178" s="14"/>
      <c r="Z178" s="14"/>
      <c r="AA178" s="15"/>
      <c r="AB178" s="15"/>
      <c r="AC178" s="17"/>
      <c r="AD178" s="18"/>
      <c r="AE178" s="18"/>
      <c r="AF178" s="18"/>
      <c r="AG178" s="18"/>
      <c r="AH178" s="18"/>
      <c r="AI178" s="18"/>
      <c r="AJ178" s="19"/>
    </row>
    <row r="179" spans="1:36" ht="15.75" thickBot="1" x14ac:dyDescent="0.25">
      <c r="A179" s="5">
        <v>43883.534907407404</v>
      </c>
      <c r="B179" s="6" t="s">
        <v>70</v>
      </c>
      <c r="C179" s="6" t="s">
        <v>10</v>
      </c>
      <c r="D179" s="6" t="s">
        <v>44</v>
      </c>
      <c r="E179" s="7" t="s">
        <v>59</v>
      </c>
      <c r="F179" s="8"/>
      <c r="G179" s="8"/>
      <c r="H179" s="8"/>
      <c r="I179" s="8"/>
      <c r="J179" s="8"/>
      <c r="K179" s="9"/>
      <c r="L179" s="10" t="s">
        <v>26</v>
      </c>
      <c r="M179" s="11" t="s">
        <v>61</v>
      </c>
      <c r="N179" s="12">
        <v>3020</v>
      </c>
      <c r="O179" s="9">
        <v>66</v>
      </c>
      <c r="P179" s="13"/>
      <c r="Q179" s="14"/>
      <c r="R179" s="14"/>
      <c r="S179" s="15"/>
      <c r="T179" s="15"/>
      <c r="U179" s="14"/>
      <c r="V179" s="14"/>
      <c r="W179" s="14"/>
      <c r="X179" s="16"/>
      <c r="Y179" s="14"/>
      <c r="Z179" s="14"/>
      <c r="AA179" s="15"/>
      <c r="AB179" s="15"/>
      <c r="AC179" s="17"/>
      <c r="AD179" s="18"/>
      <c r="AE179" s="18"/>
      <c r="AF179" s="18"/>
      <c r="AG179" s="18"/>
      <c r="AH179" s="18"/>
      <c r="AI179" s="18"/>
      <c r="AJ179" s="19"/>
    </row>
    <row r="180" spans="1:36" ht="15.75" thickBot="1" x14ac:dyDescent="0.25">
      <c r="A180" s="5">
        <v>43883.534444444442</v>
      </c>
      <c r="B180" s="6" t="s">
        <v>5</v>
      </c>
      <c r="C180" s="6" t="s">
        <v>10</v>
      </c>
      <c r="D180" s="6" t="s">
        <v>45</v>
      </c>
      <c r="E180" s="7" t="s">
        <v>59</v>
      </c>
      <c r="F180" s="8"/>
      <c r="G180" s="8"/>
      <c r="H180" s="8"/>
      <c r="I180" s="8"/>
      <c r="J180" s="8"/>
      <c r="K180" s="9"/>
      <c r="L180" s="10" t="s">
        <v>26</v>
      </c>
      <c r="M180" s="11" t="s">
        <v>61</v>
      </c>
      <c r="N180" s="12">
        <v>3020</v>
      </c>
      <c r="O180" s="9">
        <v>66</v>
      </c>
      <c r="P180" s="13"/>
      <c r="Q180" s="14"/>
      <c r="R180" s="14"/>
      <c r="S180" s="15"/>
      <c r="T180" s="15"/>
      <c r="U180" s="14"/>
      <c r="V180" s="14"/>
      <c r="W180" s="14"/>
      <c r="X180" s="16"/>
      <c r="Y180" s="14"/>
      <c r="Z180" s="14"/>
      <c r="AA180" s="15"/>
      <c r="AB180" s="15"/>
      <c r="AC180" s="17"/>
      <c r="AD180" s="18"/>
      <c r="AE180" s="18"/>
      <c r="AF180" s="18"/>
      <c r="AG180" s="18"/>
      <c r="AH180" s="18"/>
      <c r="AI180" s="18"/>
      <c r="AJ180" s="19"/>
    </row>
    <row r="181" spans="1:36" ht="15.75" thickBot="1" x14ac:dyDescent="0.25">
      <c r="A181" s="5">
        <v>43883.040983796294</v>
      </c>
      <c r="B181" s="6" t="s">
        <v>5</v>
      </c>
      <c r="C181" s="6" t="s">
        <v>12</v>
      </c>
      <c r="D181" s="6" t="s">
        <v>48</v>
      </c>
      <c r="E181" s="7" t="s">
        <v>59</v>
      </c>
      <c r="F181" s="8"/>
      <c r="G181" s="8"/>
      <c r="H181" s="8"/>
      <c r="I181" s="8"/>
      <c r="J181" s="8"/>
      <c r="K181" s="9"/>
      <c r="L181" s="10" t="s">
        <v>28</v>
      </c>
      <c r="M181" s="11" t="s">
        <v>67</v>
      </c>
      <c r="N181" s="12">
        <v>3020</v>
      </c>
      <c r="O181" s="9">
        <v>32</v>
      </c>
      <c r="P181" s="13"/>
      <c r="Q181" s="14"/>
      <c r="R181" s="14"/>
      <c r="S181" s="15"/>
      <c r="T181" s="15"/>
      <c r="U181" s="14"/>
      <c r="V181" s="14"/>
      <c r="W181" s="14"/>
      <c r="X181" s="16"/>
      <c r="Y181" s="14"/>
      <c r="Z181" s="14"/>
      <c r="AA181" s="15"/>
      <c r="AB181" s="15"/>
      <c r="AC181" s="17"/>
      <c r="AD181" s="18"/>
      <c r="AE181" s="18"/>
      <c r="AF181" s="18"/>
      <c r="AG181" s="18"/>
      <c r="AH181" s="18"/>
      <c r="AI181" s="18"/>
      <c r="AJ181" s="19"/>
    </row>
    <row r="182" spans="1:36" ht="15.75" thickBot="1" x14ac:dyDescent="0.25">
      <c r="A182" s="5">
        <v>43883.040682870371</v>
      </c>
      <c r="B182" s="6" t="s">
        <v>5</v>
      </c>
      <c r="C182" s="6" t="s">
        <v>12</v>
      </c>
      <c r="D182" s="6" t="s">
        <v>49</v>
      </c>
      <c r="E182" s="7" t="s">
        <v>59</v>
      </c>
      <c r="F182" s="8"/>
      <c r="G182" s="8"/>
      <c r="H182" s="8"/>
      <c r="I182" s="8"/>
      <c r="J182" s="8"/>
      <c r="K182" s="9"/>
      <c r="L182" s="10" t="s">
        <v>28</v>
      </c>
      <c r="M182" s="11" t="s">
        <v>67</v>
      </c>
      <c r="N182" s="12">
        <v>3020</v>
      </c>
      <c r="O182" s="9">
        <v>32</v>
      </c>
      <c r="P182" s="13"/>
      <c r="Q182" s="14"/>
      <c r="R182" s="14"/>
      <c r="S182" s="15"/>
      <c r="T182" s="15"/>
      <c r="U182" s="14"/>
      <c r="V182" s="14"/>
      <c r="W182" s="14"/>
      <c r="X182" s="16"/>
      <c r="Y182" s="14"/>
      <c r="Z182" s="14"/>
      <c r="AA182" s="15"/>
      <c r="AB182" s="15"/>
      <c r="AC182" s="17"/>
      <c r="AD182" s="18"/>
      <c r="AE182" s="18"/>
      <c r="AF182" s="18"/>
      <c r="AG182" s="18"/>
      <c r="AH182" s="18"/>
      <c r="AI182" s="18"/>
      <c r="AJ182" s="19"/>
    </row>
    <row r="183" spans="1:36" ht="15.75" thickBot="1" x14ac:dyDescent="0.25">
      <c r="A183" s="5">
        <v>43883.039710648147</v>
      </c>
      <c r="B183" s="6" t="s">
        <v>5</v>
      </c>
      <c r="C183" s="6" t="s">
        <v>10</v>
      </c>
      <c r="D183" s="6" t="s">
        <v>44</v>
      </c>
      <c r="E183" s="7" t="s">
        <v>59</v>
      </c>
      <c r="F183" s="8"/>
      <c r="G183" s="8"/>
      <c r="H183" s="8"/>
      <c r="I183" s="8"/>
      <c r="J183" s="8"/>
      <c r="K183" s="9"/>
      <c r="L183" s="10" t="s">
        <v>28</v>
      </c>
      <c r="M183" s="11" t="s">
        <v>61</v>
      </c>
      <c r="N183" s="12">
        <v>3040</v>
      </c>
      <c r="O183" s="9">
        <v>37</v>
      </c>
      <c r="P183" s="13"/>
      <c r="Q183" s="14"/>
      <c r="R183" s="14"/>
      <c r="S183" s="15"/>
      <c r="T183" s="15"/>
      <c r="U183" s="14"/>
      <c r="V183" s="14"/>
      <c r="W183" s="14"/>
      <c r="X183" s="16"/>
      <c r="Y183" s="14"/>
      <c r="Z183" s="14"/>
      <c r="AA183" s="15"/>
      <c r="AB183" s="15"/>
      <c r="AC183" s="17"/>
      <c r="AD183" s="18"/>
      <c r="AE183" s="18"/>
      <c r="AF183" s="18"/>
      <c r="AG183" s="18"/>
      <c r="AH183" s="18"/>
      <c r="AI183" s="18"/>
      <c r="AJ183" s="19"/>
    </row>
    <row r="184" spans="1:36" ht="15.75" thickBot="1" x14ac:dyDescent="0.25">
      <c r="A184" s="5">
        <v>43883.03943287037</v>
      </c>
      <c r="B184" s="6" t="s">
        <v>7</v>
      </c>
      <c r="C184" s="6" t="s">
        <v>10</v>
      </c>
      <c r="D184" s="6" t="s">
        <v>45</v>
      </c>
      <c r="E184" s="7" t="s">
        <v>59</v>
      </c>
      <c r="F184" s="8"/>
      <c r="G184" s="8"/>
      <c r="H184" s="8"/>
      <c r="I184" s="8"/>
      <c r="J184" s="8"/>
      <c r="K184" s="9"/>
      <c r="L184" s="10" t="s">
        <v>28</v>
      </c>
      <c r="M184" s="11" t="s">
        <v>61</v>
      </c>
      <c r="N184" s="12">
        <v>3040</v>
      </c>
      <c r="O184" s="9">
        <v>37</v>
      </c>
      <c r="P184" s="13"/>
      <c r="Q184" s="14"/>
      <c r="R184" s="14"/>
      <c r="S184" s="15"/>
      <c r="T184" s="15"/>
      <c r="U184" s="14"/>
      <c r="V184" s="14"/>
      <c r="W184" s="14"/>
      <c r="X184" s="16"/>
      <c r="Y184" s="14"/>
      <c r="Z184" s="14"/>
      <c r="AA184" s="15"/>
      <c r="AB184" s="15"/>
      <c r="AC184" s="17"/>
      <c r="AD184" s="18"/>
      <c r="AE184" s="18"/>
      <c r="AF184" s="18"/>
      <c r="AG184" s="18"/>
      <c r="AH184" s="18"/>
      <c r="AI184" s="18"/>
      <c r="AJ184" s="19"/>
    </row>
    <row r="185" spans="1:36" ht="15.75" thickBot="1" x14ac:dyDescent="0.25">
      <c r="A185" s="5">
        <v>43882.679375</v>
      </c>
      <c r="B185" s="6" t="s">
        <v>70</v>
      </c>
      <c r="C185" s="6" t="s">
        <v>12</v>
      </c>
      <c r="D185" s="6" t="s">
        <v>49</v>
      </c>
      <c r="E185" s="7" t="s">
        <v>19</v>
      </c>
      <c r="F185" s="8"/>
      <c r="G185" s="8"/>
      <c r="H185" s="8"/>
      <c r="I185" s="8" t="s">
        <v>17</v>
      </c>
      <c r="J185" s="8" t="s">
        <v>17</v>
      </c>
      <c r="K185" s="9" t="s">
        <v>17</v>
      </c>
      <c r="L185" s="10" t="s">
        <v>27</v>
      </c>
      <c r="M185" s="11" t="s">
        <v>67</v>
      </c>
      <c r="N185" s="12">
        <v>3020</v>
      </c>
      <c r="O185" s="9"/>
      <c r="P185" s="13"/>
      <c r="Q185" s="14"/>
      <c r="R185" s="14"/>
      <c r="S185" s="15"/>
      <c r="T185" s="15"/>
      <c r="U185" s="14"/>
      <c r="V185" s="14"/>
      <c r="W185" s="14"/>
      <c r="X185" s="16"/>
      <c r="Y185" s="14"/>
      <c r="Z185" s="14"/>
      <c r="AA185" s="15"/>
      <c r="AB185" s="15"/>
      <c r="AC185" s="17"/>
      <c r="AD185" s="18"/>
      <c r="AE185" s="18"/>
      <c r="AF185" s="18"/>
      <c r="AG185" s="18"/>
      <c r="AH185" s="18"/>
      <c r="AI185" s="18"/>
      <c r="AJ185" s="19"/>
    </row>
    <row r="186" spans="1:36" ht="15.75" thickBot="1" x14ac:dyDescent="0.25">
      <c r="A186" s="5">
        <v>43882.511111111111</v>
      </c>
      <c r="B186" s="6" t="s">
        <v>70</v>
      </c>
      <c r="C186" s="6" t="s">
        <v>12</v>
      </c>
      <c r="D186" s="6" t="s">
        <v>48</v>
      </c>
      <c r="E186" s="7" t="s">
        <v>59</v>
      </c>
      <c r="F186" s="8"/>
      <c r="G186" s="8"/>
      <c r="H186" s="8"/>
      <c r="I186" s="8"/>
      <c r="J186" s="8"/>
      <c r="K186" s="9"/>
      <c r="L186" s="10" t="s">
        <v>26</v>
      </c>
      <c r="M186" s="11" t="s">
        <v>67</v>
      </c>
      <c r="N186" s="12">
        <v>3020</v>
      </c>
      <c r="O186" s="9">
        <v>52</v>
      </c>
      <c r="P186" s="13"/>
      <c r="Q186" s="14"/>
      <c r="R186" s="14"/>
      <c r="S186" s="15"/>
      <c r="T186" s="15"/>
      <c r="U186" s="14"/>
      <c r="V186" s="14"/>
      <c r="W186" s="14"/>
      <c r="X186" s="16"/>
      <c r="Y186" s="14"/>
      <c r="Z186" s="14"/>
      <c r="AA186" s="15"/>
      <c r="AB186" s="15"/>
      <c r="AC186" s="17"/>
      <c r="AD186" s="18"/>
      <c r="AE186" s="18"/>
      <c r="AF186" s="18"/>
      <c r="AG186" s="18"/>
      <c r="AH186" s="18"/>
      <c r="AI186" s="18"/>
      <c r="AJ186" s="19"/>
    </row>
    <row r="187" spans="1:36" ht="15.75" thickBot="1" x14ac:dyDescent="0.25">
      <c r="A187" s="5">
        <v>43882.510729166665</v>
      </c>
      <c r="B187" s="6" t="s">
        <v>70</v>
      </c>
      <c r="C187" s="6" t="s">
        <v>12</v>
      </c>
      <c r="D187" s="6" t="s">
        <v>49</v>
      </c>
      <c r="E187" s="7" t="s">
        <v>59</v>
      </c>
      <c r="F187" s="8"/>
      <c r="G187" s="8"/>
      <c r="H187" s="8"/>
      <c r="I187" s="8"/>
      <c r="J187" s="8"/>
      <c r="K187" s="9"/>
      <c r="L187" s="10" t="s">
        <v>26</v>
      </c>
      <c r="M187" s="11" t="s">
        <v>67</v>
      </c>
      <c r="N187" s="12">
        <v>3020</v>
      </c>
      <c r="O187" s="9">
        <v>52</v>
      </c>
      <c r="P187" s="13"/>
      <c r="Q187" s="14"/>
      <c r="R187" s="14"/>
      <c r="S187" s="15"/>
      <c r="T187" s="15"/>
      <c r="U187" s="14"/>
      <c r="V187" s="14"/>
      <c r="W187" s="14"/>
      <c r="X187" s="16"/>
      <c r="Y187" s="14"/>
      <c r="Z187" s="14"/>
      <c r="AA187" s="15"/>
      <c r="AB187" s="15"/>
      <c r="AC187" s="17"/>
      <c r="AD187" s="18"/>
      <c r="AE187" s="18"/>
      <c r="AF187" s="18"/>
      <c r="AG187" s="18"/>
      <c r="AH187" s="18"/>
      <c r="AI187" s="18"/>
      <c r="AJ187" s="19"/>
    </row>
    <row r="188" spans="1:36" ht="15.75" thickBot="1" x14ac:dyDescent="0.25">
      <c r="A188" s="5">
        <v>43882.510254629633</v>
      </c>
      <c r="B188" s="6" t="s">
        <v>70</v>
      </c>
      <c r="C188" s="6" t="s">
        <v>11</v>
      </c>
      <c r="D188" s="6" t="s">
        <v>36</v>
      </c>
      <c r="E188" s="7" t="s">
        <v>59</v>
      </c>
      <c r="F188" s="8"/>
      <c r="G188" s="8"/>
      <c r="H188" s="8"/>
      <c r="I188" s="8"/>
      <c r="J188" s="8"/>
      <c r="K188" s="9"/>
      <c r="L188" s="10" t="s">
        <v>26</v>
      </c>
      <c r="M188" s="11" t="s">
        <v>113</v>
      </c>
      <c r="N188" s="12">
        <v>3020</v>
      </c>
      <c r="O188" s="9">
        <v>24</v>
      </c>
      <c r="P188" s="13"/>
      <c r="Q188" s="14"/>
      <c r="R188" s="14"/>
      <c r="S188" s="15"/>
      <c r="T188" s="15"/>
      <c r="U188" s="14"/>
      <c r="V188" s="14"/>
      <c r="W188" s="14"/>
      <c r="X188" s="16"/>
      <c r="Y188" s="14"/>
      <c r="Z188" s="14"/>
      <c r="AA188" s="15"/>
      <c r="AB188" s="15"/>
      <c r="AC188" s="17"/>
      <c r="AD188" s="18"/>
      <c r="AE188" s="18"/>
      <c r="AF188" s="18"/>
      <c r="AG188" s="18"/>
      <c r="AH188" s="18"/>
      <c r="AI188" s="18"/>
      <c r="AJ188" s="19"/>
    </row>
    <row r="189" spans="1:36" ht="15.75" thickBot="1" x14ac:dyDescent="0.25">
      <c r="A189" s="5">
        <v>43882.509791666664</v>
      </c>
      <c r="B189" s="6" t="s">
        <v>70</v>
      </c>
      <c r="C189" s="6" t="s">
        <v>11</v>
      </c>
      <c r="D189" s="6" t="s">
        <v>55</v>
      </c>
      <c r="E189" s="7" t="s">
        <v>59</v>
      </c>
      <c r="F189" s="8"/>
      <c r="G189" s="8"/>
      <c r="H189" s="8"/>
      <c r="I189" s="8"/>
      <c r="J189" s="8"/>
      <c r="K189" s="9"/>
      <c r="L189" s="10" t="s">
        <v>26</v>
      </c>
      <c r="M189" s="11" t="s">
        <v>113</v>
      </c>
      <c r="N189" s="12">
        <v>3020</v>
      </c>
      <c r="O189" s="9">
        <v>24</v>
      </c>
      <c r="P189" s="13"/>
      <c r="Q189" s="14"/>
      <c r="R189" s="14"/>
      <c r="S189" s="15"/>
      <c r="T189" s="15"/>
      <c r="U189" s="14"/>
      <c r="V189" s="14"/>
      <c r="W189" s="14"/>
      <c r="X189" s="16"/>
      <c r="Y189" s="14"/>
      <c r="Z189" s="14"/>
      <c r="AA189" s="15"/>
      <c r="AB189" s="15"/>
      <c r="AC189" s="17"/>
      <c r="AD189" s="18"/>
      <c r="AE189" s="18"/>
      <c r="AF189" s="18"/>
      <c r="AG189" s="18"/>
      <c r="AH189" s="18"/>
      <c r="AI189" s="18"/>
      <c r="AJ189" s="19"/>
    </row>
    <row r="190" spans="1:36" ht="15.75" thickBot="1" x14ac:dyDescent="0.25">
      <c r="A190" s="5">
        <v>43882.434965277775</v>
      </c>
      <c r="B190" s="6" t="s">
        <v>5</v>
      </c>
      <c r="C190" s="6" t="s">
        <v>11</v>
      </c>
      <c r="D190" s="6" t="s">
        <v>55</v>
      </c>
      <c r="E190" s="7" t="s">
        <v>21</v>
      </c>
      <c r="F190" s="8"/>
      <c r="G190" s="8"/>
      <c r="H190" s="8"/>
      <c r="I190" s="8"/>
      <c r="J190" s="8" t="s">
        <v>17</v>
      </c>
      <c r="K190" s="9"/>
      <c r="L190" s="10" t="s">
        <v>26</v>
      </c>
      <c r="M190" s="11" t="s">
        <v>113</v>
      </c>
      <c r="N190" s="12">
        <v>3020</v>
      </c>
      <c r="O190" s="9">
        <v>1</v>
      </c>
      <c r="P190" s="13"/>
      <c r="Q190" s="14"/>
      <c r="R190" s="14"/>
      <c r="S190" s="15"/>
      <c r="T190" s="15"/>
      <c r="U190" s="14"/>
      <c r="V190" s="14"/>
      <c r="W190" s="14"/>
      <c r="X190" s="16"/>
      <c r="Y190" s="14"/>
      <c r="Z190" s="14"/>
      <c r="AA190" s="15"/>
      <c r="AB190" s="15"/>
      <c r="AC190" s="17"/>
      <c r="AD190" s="18"/>
      <c r="AE190" s="18"/>
      <c r="AF190" s="18"/>
      <c r="AG190" s="18"/>
      <c r="AH190" s="18"/>
      <c r="AI190" s="18"/>
      <c r="AJ190" s="19"/>
    </row>
    <row r="191" spans="1:36" ht="15.75" thickBot="1" x14ac:dyDescent="0.25">
      <c r="A191" s="5">
        <v>43882.160856481481</v>
      </c>
      <c r="B191" s="6" t="s">
        <v>5</v>
      </c>
      <c r="C191" s="6" t="s">
        <v>13</v>
      </c>
      <c r="D191" s="6" t="s">
        <v>46</v>
      </c>
      <c r="E191" s="7" t="s">
        <v>59</v>
      </c>
      <c r="F191" s="8"/>
      <c r="G191" s="8"/>
      <c r="H191" s="8"/>
      <c r="I191" s="8"/>
      <c r="J191" s="8"/>
      <c r="K191" s="9"/>
      <c r="L191" s="10" t="s">
        <v>28</v>
      </c>
      <c r="M191" s="11" t="s">
        <v>79</v>
      </c>
      <c r="N191" s="12">
        <v>3040</v>
      </c>
      <c r="O191" s="9">
        <v>58</v>
      </c>
      <c r="P191" s="13"/>
      <c r="Q191" s="14"/>
      <c r="R191" s="14"/>
      <c r="S191" s="15"/>
      <c r="T191" s="15"/>
      <c r="U191" s="14"/>
      <c r="V191" s="14"/>
      <c r="W191" s="14"/>
      <c r="X191" s="16"/>
      <c r="Y191" s="14"/>
      <c r="Z191" s="14"/>
      <c r="AA191" s="15"/>
      <c r="AB191" s="15"/>
      <c r="AC191" s="17"/>
      <c r="AD191" s="18"/>
      <c r="AE191" s="18"/>
      <c r="AF191" s="18"/>
      <c r="AG191" s="18"/>
      <c r="AH191" s="18"/>
      <c r="AI191" s="18"/>
      <c r="AJ191" s="19"/>
    </row>
    <row r="192" spans="1:36" ht="15.75" thickBot="1" x14ac:dyDescent="0.25">
      <c r="A192" s="5">
        <v>43882.160451388889</v>
      </c>
      <c r="B192" s="6" t="s">
        <v>5</v>
      </c>
      <c r="C192" s="6" t="s">
        <v>13</v>
      </c>
      <c r="D192" s="6" t="s">
        <v>47</v>
      </c>
      <c r="E192" s="7" t="s">
        <v>59</v>
      </c>
      <c r="F192" s="8"/>
      <c r="G192" s="8"/>
      <c r="H192" s="8"/>
      <c r="I192" s="8"/>
      <c r="J192" s="8"/>
      <c r="K192" s="9"/>
      <c r="L192" s="10" t="s">
        <v>28</v>
      </c>
      <c r="M192" s="11" t="s">
        <v>79</v>
      </c>
      <c r="N192" s="12">
        <v>3040</v>
      </c>
      <c r="O192" s="9">
        <v>58</v>
      </c>
      <c r="P192" s="13"/>
      <c r="Q192" s="14"/>
      <c r="R192" s="14"/>
      <c r="S192" s="15"/>
      <c r="T192" s="15"/>
      <c r="U192" s="14"/>
      <c r="V192" s="14"/>
      <c r="W192" s="14"/>
      <c r="X192" s="16"/>
      <c r="Y192" s="14"/>
      <c r="Z192" s="14"/>
      <c r="AA192" s="15"/>
      <c r="AB192" s="15"/>
      <c r="AC192" s="17"/>
      <c r="AD192" s="18"/>
      <c r="AE192" s="18"/>
      <c r="AF192" s="18"/>
      <c r="AG192" s="18"/>
      <c r="AH192" s="18"/>
      <c r="AI192" s="18"/>
      <c r="AJ192" s="19"/>
    </row>
    <row r="193" spans="1:36" ht="15.75" thickBot="1" x14ac:dyDescent="0.25">
      <c r="A193" s="5">
        <v>43882.15834490741</v>
      </c>
      <c r="B193" s="6" t="s">
        <v>5</v>
      </c>
      <c r="C193" s="6" t="s">
        <v>10</v>
      </c>
      <c r="D193" s="6" t="s">
        <v>51</v>
      </c>
      <c r="E193" s="7" t="s">
        <v>59</v>
      </c>
      <c r="F193" s="8"/>
      <c r="G193" s="8"/>
      <c r="H193" s="8"/>
      <c r="I193" s="8"/>
      <c r="J193" s="8"/>
      <c r="K193" s="9"/>
      <c r="L193" s="10" t="s">
        <v>28</v>
      </c>
      <c r="M193" s="11" t="s">
        <v>69</v>
      </c>
      <c r="N193" s="12">
        <v>3040</v>
      </c>
      <c r="O193" s="9">
        <v>60</v>
      </c>
      <c r="P193" s="13"/>
      <c r="Q193" s="14"/>
      <c r="R193" s="14"/>
      <c r="S193" s="15"/>
      <c r="T193" s="15"/>
      <c r="U193" s="14"/>
      <c r="V193" s="14"/>
      <c r="W193" s="14"/>
      <c r="X193" s="16"/>
      <c r="Y193" s="14"/>
      <c r="Z193" s="14"/>
      <c r="AA193" s="15"/>
      <c r="AB193" s="15"/>
      <c r="AC193" s="17"/>
      <c r="AD193" s="18"/>
      <c r="AE193" s="18"/>
      <c r="AF193" s="18"/>
      <c r="AG193" s="18"/>
      <c r="AH193" s="18"/>
      <c r="AI193" s="18"/>
      <c r="AJ193" s="19"/>
    </row>
    <row r="194" spans="1:36" ht="15.75" thickBot="1" x14ac:dyDescent="0.25">
      <c r="A194" s="5">
        <v>43882.157997685186</v>
      </c>
      <c r="B194" s="6" t="s">
        <v>7</v>
      </c>
      <c r="C194" s="6" t="s">
        <v>10</v>
      </c>
      <c r="D194" s="6" t="s">
        <v>50</v>
      </c>
      <c r="E194" s="7" t="s">
        <v>59</v>
      </c>
      <c r="F194" s="8"/>
      <c r="G194" s="8"/>
      <c r="H194" s="8"/>
      <c r="I194" s="8"/>
      <c r="J194" s="8"/>
      <c r="K194" s="9"/>
      <c r="L194" s="10" t="s">
        <v>28</v>
      </c>
      <c r="M194" s="11" t="s">
        <v>69</v>
      </c>
      <c r="N194" s="12">
        <v>3040</v>
      </c>
      <c r="O194" s="9">
        <v>60</v>
      </c>
      <c r="P194" s="13"/>
      <c r="Q194" s="14"/>
      <c r="R194" s="14"/>
      <c r="S194" s="15"/>
      <c r="T194" s="15"/>
      <c r="U194" s="14"/>
      <c r="V194" s="14"/>
      <c r="W194" s="14"/>
      <c r="X194" s="16"/>
      <c r="Y194" s="14"/>
      <c r="Z194" s="14"/>
      <c r="AA194" s="15"/>
      <c r="AB194" s="15"/>
      <c r="AC194" s="17"/>
      <c r="AD194" s="18"/>
      <c r="AE194" s="18"/>
      <c r="AF194" s="18"/>
      <c r="AG194" s="18"/>
      <c r="AH194" s="18"/>
      <c r="AI194" s="18"/>
      <c r="AJ194" s="19"/>
    </row>
    <row r="195" spans="1:36" ht="15.75" thickBot="1" x14ac:dyDescent="0.25">
      <c r="A195" s="5">
        <v>43881.838541666664</v>
      </c>
      <c r="B195" s="6" t="s">
        <v>7</v>
      </c>
      <c r="C195" s="6" t="s">
        <v>11</v>
      </c>
      <c r="D195" s="6" t="s">
        <v>37</v>
      </c>
      <c r="E195" s="7" t="s">
        <v>59</v>
      </c>
      <c r="F195" s="8"/>
      <c r="G195" s="8"/>
      <c r="H195" s="8"/>
      <c r="I195" s="8"/>
      <c r="J195" s="8"/>
      <c r="K195" s="9"/>
      <c r="L195" s="10" t="s">
        <v>27</v>
      </c>
      <c r="M195" s="11" t="s">
        <v>111</v>
      </c>
      <c r="N195" s="12">
        <v>3020</v>
      </c>
      <c r="O195" s="9">
        <v>82</v>
      </c>
      <c r="P195" s="13"/>
      <c r="Q195" s="14"/>
      <c r="R195" s="14"/>
      <c r="S195" s="15"/>
      <c r="T195" s="15"/>
      <c r="U195" s="14"/>
      <c r="V195" s="14"/>
      <c r="W195" s="14"/>
      <c r="X195" s="16"/>
      <c r="Y195" s="14"/>
      <c r="Z195" s="14"/>
      <c r="AA195" s="15"/>
      <c r="AB195" s="15"/>
      <c r="AC195" s="17"/>
      <c r="AD195" s="18"/>
      <c r="AE195" s="18"/>
      <c r="AF195" s="18"/>
      <c r="AG195" s="18"/>
      <c r="AH195" s="18"/>
      <c r="AI195" s="18"/>
      <c r="AJ195" s="19"/>
    </row>
    <row r="196" spans="1:36" ht="15.75" thickBot="1" x14ac:dyDescent="0.25">
      <c r="A196" s="5">
        <v>43881.837719907409</v>
      </c>
      <c r="B196" s="6" t="s">
        <v>7</v>
      </c>
      <c r="C196" s="6" t="s">
        <v>11</v>
      </c>
      <c r="D196" s="6" t="s">
        <v>54</v>
      </c>
      <c r="E196" s="7" t="s">
        <v>59</v>
      </c>
      <c r="F196" s="8"/>
      <c r="G196" s="8"/>
      <c r="H196" s="8"/>
      <c r="I196" s="8"/>
      <c r="J196" s="8"/>
      <c r="K196" s="9"/>
      <c r="L196" s="10" t="s">
        <v>27</v>
      </c>
      <c r="M196" s="11" t="s">
        <v>111</v>
      </c>
      <c r="N196" s="12">
        <v>3020</v>
      </c>
      <c r="O196" s="9">
        <v>106</v>
      </c>
      <c r="P196" s="13"/>
      <c r="Q196" s="14"/>
      <c r="R196" s="14"/>
      <c r="S196" s="15"/>
      <c r="T196" s="15"/>
      <c r="U196" s="14"/>
      <c r="V196" s="14"/>
      <c r="W196" s="14"/>
      <c r="X196" s="16"/>
      <c r="Y196" s="14"/>
      <c r="Z196" s="14"/>
      <c r="AA196" s="15"/>
      <c r="AB196" s="15"/>
      <c r="AC196" s="17"/>
      <c r="AD196" s="18"/>
      <c r="AE196" s="18"/>
      <c r="AF196" s="18"/>
      <c r="AG196" s="18"/>
      <c r="AH196" s="18"/>
      <c r="AI196" s="18"/>
      <c r="AJ196" s="19"/>
    </row>
    <row r="197" spans="1:36" ht="15.75" thickBot="1" x14ac:dyDescent="0.25">
      <c r="A197" s="5">
        <v>43881.836423611108</v>
      </c>
      <c r="B197" s="6" t="s">
        <v>7</v>
      </c>
      <c r="C197" s="6" t="s">
        <v>13</v>
      </c>
      <c r="D197" s="6" t="s">
        <v>46</v>
      </c>
      <c r="E197" s="7" t="s">
        <v>19</v>
      </c>
      <c r="F197" s="8" t="s">
        <v>17</v>
      </c>
      <c r="G197" s="8" t="s">
        <v>17</v>
      </c>
      <c r="H197" s="8" t="s">
        <v>17</v>
      </c>
      <c r="I197" s="8"/>
      <c r="J197" s="8"/>
      <c r="K197" s="9"/>
      <c r="L197" s="10" t="s">
        <v>27</v>
      </c>
      <c r="M197" s="11" t="s">
        <v>79</v>
      </c>
      <c r="N197" s="12">
        <v>3040</v>
      </c>
      <c r="O197" s="9"/>
      <c r="P197" s="13"/>
      <c r="Q197" s="14"/>
      <c r="R197" s="14"/>
      <c r="S197" s="15"/>
      <c r="T197" s="15"/>
      <c r="U197" s="14"/>
      <c r="V197" s="14"/>
      <c r="W197" s="14"/>
      <c r="X197" s="16"/>
      <c r="Y197" s="14"/>
      <c r="Z197" s="14"/>
      <c r="AA197" s="15"/>
      <c r="AB197" s="15"/>
      <c r="AC197" s="17"/>
      <c r="AD197" s="18"/>
      <c r="AE197" s="18"/>
      <c r="AF197" s="18"/>
      <c r="AG197" s="18"/>
      <c r="AH197" s="18"/>
      <c r="AI197" s="18"/>
      <c r="AJ197" s="19"/>
    </row>
    <row r="198" spans="1:36" ht="15.75" thickBot="1" x14ac:dyDescent="0.25">
      <c r="A198" s="5">
        <v>43881.694328703707</v>
      </c>
      <c r="B198" s="6" t="s">
        <v>7</v>
      </c>
      <c r="C198" s="6" t="s">
        <v>13</v>
      </c>
      <c r="D198" s="6" t="s">
        <v>49</v>
      </c>
      <c r="E198" s="7" t="s">
        <v>29</v>
      </c>
      <c r="F198" s="8"/>
      <c r="G198" s="8"/>
      <c r="H198" s="8"/>
      <c r="I198" s="8" t="s">
        <v>17</v>
      </c>
      <c r="J198" s="8"/>
      <c r="K198" s="9"/>
      <c r="L198" s="10" t="s">
        <v>27</v>
      </c>
      <c r="M198" s="11" t="s">
        <v>67</v>
      </c>
      <c r="N198" s="12">
        <v>4540</v>
      </c>
      <c r="O198" s="9">
        <v>52</v>
      </c>
      <c r="P198" s="13"/>
      <c r="Q198" s="14"/>
      <c r="R198" s="14"/>
      <c r="S198" s="15"/>
      <c r="T198" s="15"/>
      <c r="U198" s="14"/>
      <c r="V198" s="14"/>
      <c r="W198" s="14"/>
      <c r="X198" s="16"/>
      <c r="Y198" s="14"/>
      <c r="Z198" s="14"/>
      <c r="AA198" s="15"/>
      <c r="AB198" s="15"/>
      <c r="AC198" s="17"/>
      <c r="AD198" s="18"/>
      <c r="AE198" s="18"/>
      <c r="AF198" s="18"/>
      <c r="AG198" s="18"/>
      <c r="AH198" s="18"/>
      <c r="AI198" s="18"/>
      <c r="AJ198" s="19"/>
    </row>
    <row r="199" spans="1:36" ht="15.75" thickBot="1" x14ac:dyDescent="0.25">
      <c r="A199" s="5">
        <v>43881.693541666667</v>
      </c>
      <c r="B199" s="6" t="s">
        <v>7</v>
      </c>
      <c r="C199" s="6" t="s">
        <v>13</v>
      </c>
      <c r="D199" s="6" t="s">
        <v>49</v>
      </c>
      <c r="E199" s="7" t="s">
        <v>21</v>
      </c>
      <c r="F199" s="8"/>
      <c r="G199" s="8"/>
      <c r="H199" s="8"/>
      <c r="I199" s="8"/>
      <c r="J199" s="8" t="s">
        <v>17</v>
      </c>
      <c r="K199" s="9" t="s">
        <v>17</v>
      </c>
      <c r="L199" s="10" t="s">
        <v>27</v>
      </c>
      <c r="M199" s="11" t="s">
        <v>67</v>
      </c>
      <c r="N199" s="12">
        <v>4540</v>
      </c>
      <c r="O199" s="9">
        <v>42</v>
      </c>
      <c r="P199" s="13"/>
      <c r="Q199" s="14"/>
      <c r="R199" s="14"/>
      <c r="S199" s="15"/>
      <c r="T199" s="15"/>
      <c r="U199" s="14"/>
      <c r="V199" s="14"/>
      <c r="W199" s="14"/>
      <c r="X199" s="16"/>
      <c r="Y199" s="14"/>
      <c r="Z199" s="14"/>
      <c r="AA199" s="15"/>
      <c r="AB199" s="15"/>
      <c r="AC199" s="17"/>
      <c r="AD199" s="18"/>
      <c r="AE199" s="18"/>
      <c r="AF199" s="18"/>
      <c r="AG199" s="18"/>
      <c r="AH199" s="18"/>
      <c r="AI199" s="18"/>
      <c r="AJ199" s="19"/>
    </row>
    <row r="200" spans="1:36" ht="15.75" thickBot="1" x14ac:dyDescent="0.25">
      <c r="A200" s="5">
        <v>43881.692650462966</v>
      </c>
      <c r="B200" s="6" t="s">
        <v>70</v>
      </c>
      <c r="C200" s="6" t="s">
        <v>13</v>
      </c>
      <c r="D200" s="6" t="s">
        <v>48</v>
      </c>
      <c r="E200" s="7" t="s">
        <v>30</v>
      </c>
      <c r="F200" s="8" t="s">
        <v>17</v>
      </c>
      <c r="G200" s="8"/>
      <c r="H200" s="8" t="s">
        <v>17</v>
      </c>
      <c r="I200" s="8"/>
      <c r="J200" s="8"/>
      <c r="K200" s="9"/>
      <c r="L200" s="10" t="s">
        <v>27</v>
      </c>
      <c r="M200" s="11" t="s">
        <v>67</v>
      </c>
      <c r="N200" s="12">
        <v>4540</v>
      </c>
      <c r="O200" s="9">
        <v>180</v>
      </c>
      <c r="P200" s="13"/>
      <c r="Q200" s="14"/>
      <c r="R200" s="14"/>
      <c r="S200" s="15"/>
      <c r="T200" s="15"/>
      <c r="U200" s="14"/>
      <c r="V200" s="14"/>
      <c r="W200" s="14"/>
      <c r="X200" s="16"/>
      <c r="Y200" s="14"/>
      <c r="Z200" s="14"/>
      <c r="AA200" s="15"/>
      <c r="AB200" s="15"/>
      <c r="AC200" s="17"/>
      <c r="AD200" s="18"/>
      <c r="AE200" s="18"/>
      <c r="AF200" s="18"/>
      <c r="AG200" s="18"/>
      <c r="AH200" s="18"/>
      <c r="AI200" s="18"/>
      <c r="AJ200" s="19"/>
    </row>
    <row r="201" spans="1:36" ht="15.75" thickBot="1" x14ac:dyDescent="0.25">
      <c r="A201" s="5">
        <v>43881.50340277778</v>
      </c>
      <c r="B201" s="6" t="s">
        <v>70</v>
      </c>
      <c r="C201" s="6" t="s">
        <v>13</v>
      </c>
      <c r="D201" s="6" t="s">
        <v>48</v>
      </c>
      <c r="E201" s="7" t="s">
        <v>59</v>
      </c>
      <c r="F201" s="8"/>
      <c r="G201" s="8"/>
      <c r="H201" s="8"/>
      <c r="I201" s="8"/>
      <c r="J201" s="8"/>
      <c r="K201" s="9"/>
      <c r="L201" s="10" t="s">
        <v>26</v>
      </c>
      <c r="M201" s="11" t="s">
        <v>67</v>
      </c>
      <c r="N201" s="12">
        <v>4540</v>
      </c>
      <c r="O201" s="9">
        <v>30</v>
      </c>
      <c r="P201" s="13"/>
      <c r="Q201" s="14"/>
      <c r="R201" s="14"/>
      <c r="S201" s="15"/>
      <c r="T201" s="15"/>
      <c r="U201" s="14"/>
      <c r="V201" s="14"/>
      <c r="W201" s="14"/>
      <c r="X201" s="16"/>
      <c r="Y201" s="14"/>
      <c r="Z201" s="14"/>
      <c r="AA201" s="15"/>
      <c r="AB201" s="15"/>
      <c r="AC201" s="17"/>
      <c r="AD201" s="18"/>
      <c r="AE201" s="18"/>
      <c r="AF201" s="18"/>
      <c r="AG201" s="18"/>
      <c r="AH201" s="18"/>
      <c r="AI201" s="18"/>
      <c r="AJ201" s="19"/>
    </row>
    <row r="202" spans="1:36" ht="15.75" thickBot="1" x14ac:dyDescent="0.25">
      <c r="A202" s="5">
        <v>43881.503055555557</v>
      </c>
      <c r="B202" s="6" t="s">
        <v>70</v>
      </c>
      <c r="C202" s="6" t="s">
        <v>13</v>
      </c>
      <c r="D202" s="6" t="s">
        <v>49</v>
      </c>
      <c r="E202" s="7" t="s">
        <v>59</v>
      </c>
      <c r="F202" s="8"/>
      <c r="G202" s="8"/>
      <c r="H202" s="8"/>
      <c r="I202" s="8"/>
      <c r="J202" s="8"/>
      <c r="K202" s="9"/>
      <c r="L202" s="10" t="s">
        <v>26</v>
      </c>
      <c r="M202" s="11" t="s">
        <v>67</v>
      </c>
      <c r="N202" s="12">
        <v>4540</v>
      </c>
      <c r="O202" s="9">
        <v>30</v>
      </c>
      <c r="P202" s="13"/>
      <c r="Q202" s="14"/>
      <c r="R202" s="14"/>
      <c r="S202" s="15"/>
      <c r="T202" s="15"/>
      <c r="U202" s="14"/>
      <c r="V202" s="14"/>
      <c r="W202" s="14"/>
      <c r="X202" s="16"/>
      <c r="Y202" s="14"/>
      <c r="Z202" s="14"/>
      <c r="AA202" s="15"/>
      <c r="AB202" s="15"/>
      <c r="AC202" s="17"/>
      <c r="AD202" s="18"/>
      <c r="AE202" s="18"/>
      <c r="AF202" s="18"/>
      <c r="AG202" s="18"/>
      <c r="AH202" s="18"/>
      <c r="AI202" s="18"/>
      <c r="AJ202" s="19"/>
    </row>
    <row r="203" spans="1:36" ht="15.75" thickBot="1" x14ac:dyDescent="0.25">
      <c r="A203" s="5">
        <v>43881.502581018518</v>
      </c>
      <c r="B203" s="6" t="s">
        <v>70</v>
      </c>
      <c r="C203" s="6" t="s">
        <v>11</v>
      </c>
      <c r="D203" s="6" t="s">
        <v>37</v>
      </c>
      <c r="E203" s="7" t="s">
        <v>59</v>
      </c>
      <c r="F203" s="8"/>
      <c r="G203" s="8"/>
      <c r="H203" s="8"/>
      <c r="I203" s="8"/>
      <c r="J203" s="8"/>
      <c r="K203" s="9"/>
      <c r="L203" s="10" t="s">
        <v>26</v>
      </c>
      <c r="M203" s="11" t="s">
        <v>111</v>
      </c>
      <c r="N203" s="12">
        <v>3020</v>
      </c>
      <c r="O203" s="9">
        <v>8</v>
      </c>
      <c r="P203" s="13"/>
      <c r="Q203" s="14"/>
      <c r="R203" s="14"/>
      <c r="S203" s="15"/>
      <c r="T203" s="15"/>
      <c r="U203" s="14"/>
      <c r="V203" s="14"/>
      <c r="W203" s="14"/>
      <c r="X203" s="16"/>
      <c r="Y203" s="14"/>
      <c r="Z203" s="14"/>
      <c r="AA203" s="15"/>
      <c r="AB203" s="15"/>
      <c r="AC203" s="17"/>
      <c r="AD203" s="18"/>
      <c r="AE203" s="18"/>
      <c r="AF203" s="18"/>
      <c r="AG203" s="18"/>
      <c r="AH203" s="18"/>
      <c r="AI203" s="18"/>
      <c r="AJ203" s="19"/>
    </row>
    <row r="204" spans="1:36" ht="15.75" thickBot="1" x14ac:dyDescent="0.25">
      <c r="A204" s="5">
        <v>43881.50209490741</v>
      </c>
      <c r="B204" s="6" t="s">
        <v>70</v>
      </c>
      <c r="C204" s="6" t="s">
        <v>11</v>
      </c>
      <c r="D204" s="6" t="s">
        <v>54</v>
      </c>
      <c r="E204" s="7" t="s">
        <v>59</v>
      </c>
      <c r="F204" s="8"/>
      <c r="G204" s="8"/>
      <c r="H204" s="8"/>
      <c r="I204" s="8"/>
      <c r="J204" s="8"/>
      <c r="K204" s="9"/>
      <c r="L204" s="10" t="s">
        <v>26</v>
      </c>
      <c r="M204" s="11" t="s">
        <v>111</v>
      </c>
      <c r="N204" s="12">
        <v>3020</v>
      </c>
      <c r="O204" s="9">
        <v>8</v>
      </c>
      <c r="P204" s="13"/>
      <c r="Q204" s="14"/>
      <c r="R204" s="14"/>
      <c r="S204" s="15"/>
      <c r="T204" s="15"/>
      <c r="U204" s="14"/>
      <c r="V204" s="14"/>
      <c r="W204" s="14"/>
      <c r="X204" s="16"/>
      <c r="Y204" s="14"/>
      <c r="Z204" s="14"/>
      <c r="AA204" s="15"/>
      <c r="AB204" s="15"/>
      <c r="AC204" s="17"/>
      <c r="AD204" s="18"/>
      <c r="AE204" s="18"/>
      <c r="AF204" s="18"/>
      <c r="AG204" s="18"/>
      <c r="AH204" s="18"/>
      <c r="AI204" s="18"/>
      <c r="AJ204" s="19"/>
    </row>
    <row r="205" spans="1:36" ht="15.75" thickBot="1" x14ac:dyDescent="0.25">
      <c r="A205" s="5">
        <v>43881.398379629631</v>
      </c>
      <c r="B205" s="6" t="s">
        <v>7</v>
      </c>
      <c r="C205" s="6" t="s">
        <v>13</v>
      </c>
      <c r="D205" s="6" t="s">
        <v>49</v>
      </c>
      <c r="E205" s="7" t="s">
        <v>30</v>
      </c>
      <c r="F205" s="8"/>
      <c r="G205" s="8"/>
      <c r="H205" s="8"/>
      <c r="I205" s="8" t="s">
        <v>17</v>
      </c>
      <c r="J205" s="8" t="s">
        <v>17</v>
      </c>
      <c r="K205" s="9" t="s">
        <v>17</v>
      </c>
      <c r="L205" s="10" t="s">
        <v>26</v>
      </c>
      <c r="M205" s="11" t="s">
        <v>67</v>
      </c>
      <c r="N205" s="12">
        <v>4540</v>
      </c>
      <c r="O205" s="9">
        <v>1</v>
      </c>
      <c r="P205" s="13"/>
      <c r="Q205" s="14"/>
      <c r="R205" s="14"/>
      <c r="S205" s="15"/>
      <c r="T205" s="15"/>
      <c r="U205" s="14"/>
      <c r="V205" s="14"/>
      <c r="W205" s="14"/>
      <c r="X205" s="16"/>
      <c r="Y205" s="14"/>
      <c r="Z205" s="14"/>
      <c r="AA205" s="15"/>
      <c r="AB205" s="15"/>
      <c r="AC205" s="17"/>
      <c r="AD205" s="18"/>
      <c r="AE205" s="18"/>
      <c r="AF205" s="18"/>
      <c r="AG205" s="18"/>
      <c r="AH205" s="18"/>
      <c r="AI205" s="18"/>
      <c r="AJ205" s="19"/>
    </row>
    <row r="206" spans="1:36" ht="15.75" thickBot="1" x14ac:dyDescent="0.25">
      <c r="A206" s="5">
        <v>43880.662569444445</v>
      </c>
      <c r="B206" s="6" t="s">
        <v>7</v>
      </c>
      <c r="C206" s="6" t="s">
        <v>13</v>
      </c>
      <c r="D206" s="6" t="s">
        <v>49</v>
      </c>
      <c r="E206" s="7" t="s">
        <v>29</v>
      </c>
      <c r="F206" s="8"/>
      <c r="G206" s="8"/>
      <c r="H206" s="8"/>
      <c r="I206" s="8"/>
      <c r="J206" s="8" t="s">
        <v>17</v>
      </c>
      <c r="K206" s="9" t="s">
        <v>17</v>
      </c>
      <c r="L206" s="10" t="s">
        <v>27</v>
      </c>
      <c r="M206" s="11" t="s">
        <v>65</v>
      </c>
      <c r="N206" s="12">
        <v>3020</v>
      </c>
      <c r="O206" s="9">
        <v>250</v>
      </c>
      <c r="P206" s="13"/>
      <c r="Q206" s="14"/>
      <c r="R206" s="14"/>
      <c r="S206" s="15"/>
      <c r="T206" s="15"/>
      <c r="U206" s="14"/>
      <c r="V206" s="14"/>
      <c r="W206" s="14"/>
      <c r="X206" s="16"/>
      <c r="Y206" s="14"/>
      <c r="Z206" s="14"/>
      <c r="AA206" s="15"/>
      <c r="AB206" s="15"/>
      <c r="AC206" s="17"/>
      <c r="AD206" s="18"/>
      <c r="AE206" s="18"/>
      <c r="AF206" s="18"/>
      <c r="AG206" s="18"/>
      <c r="AH206" s="18"/>
      <c r="AI206" s="18"/>
      <c r="AJ206" s="19"/>
    </row>
    <row r="207" spans="1:36" ht="15.75" thickBot="1" x14ac:dyDescent="0.25">
      <c r="A207" s="5">
        <v>43880.621157407404</v>
      </c>
      <c r="B207" s="6" t="s">
        <v>7</v>
      </c>
      <c r="C207" s="6" t="s">
        <v>12</v>
      </c>
      <c r="D207" s="6" t="s">
        <v>48</v>
      </c>
      <c r="E207" s="7" t="s">
        <v>29</v>
      </c>
      <c r="F207" s="8" t="s">
        <v>17</v>
      </c>
      <c r="G207" s="8" t="s">
        <v>17</v>
      </c>
      <c r="H207" s="8" t="s">
        <v>17</v>
      </c>
      <c r="I207" s="8"/>
      <c r="J207" s="8"/>
      <c r="K207" s="9"/>
      <c r="L207" s="10" t="s">
        <v>27</v>
      </c>
      <c r="M207" s="11" t="s">
        <v>65</v>
      </c>
      <c r="N207" s="12">
        <v>3020</v>
      </c>
      <c r="O207" s="9">
        <v>207</v>
      </c>
      <c r="P207" s="13"/>
      <c r="Q207" s="14"/>
      <c r="R207" s="14"/>
      <c r="S207" s="15"/>
      <c r="T207" s="15"/>
      <c r="U207" s="14"/>
      <c r="V207" s="14"/>
      <c r="W207" s="14"/>
      <c r="X207" s="16"/>
      <c r="Y207" s="14"/>
      <c r="Z207" s="14"/>
      <c r="AA207" s="15"/>
      <c r="AB207" s="15"/>
      <c r="AC207" s="17"/>
      <c r="AD207" s="18"/>
      <c r="AE207" s="18"/>
      <c r="AF207" s="18"/>
      <c r="AG207" s="18"/>
      <c r="AH207" s="18"/>
      <c r="AI207" s="18"/>
      <c r="AJ207" s="19"/>
    </row>
    <row r="208" spans="1:36" ht="15.75" thickBot="1" x14ac:dyDescent="0.25">
      <c r="A208" s="5">
        <v>43880.619525462964</v>
      </c>
      <c r="B208" s="6" t="s">
        <v>70</v>
      </c>
      <c r="C208" s="6" t="s">
        <v>12</v>
      </c>
      <c r="D208" s="6" t="s">
        <v>49</v>
      </c>
      <c r="E208" s="7" t="s">
        <v>29</v>
      </c>
      <c r="F208" s="8"/>
      <c r="G208" s="8"/>
      <c r="H208" s="8"/>
      <c r="I208" s="8" t="s">
        <v>17</v>
      </c>
      <c r="J208" s="8" t="s">
        <v>17</v>
      </c>
      <c r="K208" s="9" t="s">
        <v>17</v>
      </c>
      <c r="L208" s="10" t="s">
        <v>27</v>
      </c>
      <c r="M208" s="11" t="s">
        <v>65</v>
      </c>
      <c r="N208" s="12">
        <v>3020</v>
      </c>
      <c r="O208" s="9">
        <v>100</v>
      </c>
      <c r="P208" s="13"/>
      <c r="Q208" s="14"/>
      <c r="R208" s="14"/>
      <c r="S208" s="15"/>
      <c r="T208" s="15"/>
      <c r="U208" s="14"/>
      <c r="V208" s="14"/>
      <c r="W208" s="14"/>
      <c r="X208" s="16"/>
      <c r="Y208" s="14"/>
      <c r="Z208" s="14"/>
      <c r="AA208" s="15"/>
      <c r="AB208" s="15"/>
      <c r="AC208" s="17"/>
      <c r="AD208" s="18"/>
      <c r="AE208" s="18"/>
      <c r="AF208" s="18"/>
      <c r="AG208" s="18"/>
      <c r="AH208" s="18"/>
      <c r="AI208" s="18"/>
      <c r="AJ208" s="19"/>
    </row>
    <row r="209" spans="1:36" ht="15.75" thickBot="1" x14ac:dyDescent="0.25">
      <c r="A209" s="5">
        <v>43880.518483796295</v>
      </c>
      <c r="B209" s="6" t="s">
        <v>70</v>
      </c>
      <c r="C209" s="6" t="s">
        <v>13</v>
      </c>
      <c r="D209" s="6" t="s">
        <v>48</v>
      </c>
      <c r="E209" s="7" t="s">
        <v>59</v>
      </c>
      <c r="F209" s="8"/>
      <c r="G209" s="8"/>
      <c r="H209" s="8"/>
      <c r="I209" s="8"/>
      <c r="J209" s="8"/>
      <c r="K209" s="9"/>
      <c r="L209" s="10" t="s">
        <v>26</v>
      </c>
      <c r="M209" s="11" t="s">
        <v>65</v>
      </c>
      <c r="N209" s="12">
        <v>3020</v>
      </c>
      <c r="O209" s="9">
        <v>46</v>
      </c>
      <c r="P209" s="13"/>
      <c r="Q209" s="14"/>
      <c r="R209" s="14"/>
      <c r="S209" s="15"/>
      <c r="T209" s="15"/>
      <c r="U209" s="14"/>
      <c r="V209" s="14"/>
      <c r="W209" s="14"/>
      <c r="X209" s="16"/>
      <c r="Y209" s="14"/>
      <c r="Z209" s="14"/>
      <c r="AA209" s="15"/>
      <c r="AB209" s="15"/>
      <c r="AC209" s="17"/>
      <c r="AD209" s="18"/>
      <c r="AE209" s="18"/>
      <c r="AF209" s="18"/>
      <c r="AG209" s="18"/>
      <c r="AH209" s="18"/>
      <c r="AI209" s="18"/>
      <c r="AJ209" s="19"/>
    </row>
    <row r="210" spans="1:36" ht="15.75" thickBot="1" x14ac:dyDescent="0.25">
      <c r="A210" s="5">
        <v>43880.518020833333</v>
      </c>
      <c r="B210" s="6" t="s">
        <v>70</v>
      </c>
      <c r="C210" s="6" t="s">
        <v>13</v>
      </c>
      <c r="D210" s="6" t="s">
        <v>49</v>
      </c>
      <c r="E210" s="7" t="s">
        <v>59</v>
      </c>
      <c r="F210" s="8"/>
      <c r="G210" s="8"/>
      <c r="H210" s="8"/>
      <c r="I210" s="8"/>
      <c r="J210" s="8"/>
      <c r="K210" s="9"/>
      <c r="L210" s="10" t="s">
        <v>26</v>
      </c>
      <c r="M210" s="11" t="s">
        <v>65</v>
      </c>
      <c r="N210" s="12">
        <v>3020</v>
      </c>
      <c r="O210" s="9">
        <v>46</v>
      </c>
      <c r="P210" s="13"/>
      <c r="Q210" s="14"/>
      <c r="R210" s="14"/>
      <c r="S210" s="15"/>
      <c r="T210" s="15"/>
      <c r="U210" s="14"/>
      <c r="V210" s="14"/>
      <c r="W210" s="14"/>
      <c r="X210" s="16"/>
      <c r="Y210" s="14"/>
      <c r="Z210" s="14"/>
      <c r="AA210" s="15"/>
      <c r="AB210" s="15"/>
      <c r="AC210" s="17"/>
      <c r="AD210" s="18"/>
      <c r="AE210" s="18"/>
      <c r="AF210" s="18"/>
      <c r="AG210" s="18"/>
      <c r="AH210" s="18"/>
      <c r="AI210" s="18"/>
      <c r="AJ210" s="19"/>
    </row>
    <row r="211" spans="1:36" ht="15.75" thickBot="1" x14ac:dyDescent="0.25">
      <c r="A211" s="5">
        <v>43880.517557870371</v>
      </c>
      <c r="B211" s="6" t="s">
        <v>70</v>
      </c>
      <c r="C211" s="6" t="s">
        <v>12</v>
      </c>
      <c r="D211" s="6" t="s">
        <v>48</v>
      </c>
      <c r="E211" s="7" t="s">
        <v>59</v>
      </c>
      <c r="F211" s="8"/>
      <c r="G211" s="8"/>
      <c r="H211" s="8"/>
      <c r="I211" s="8"/>
      <c r="J211" s="8"/>
      <c r="K211" s="9"/>
      <c r="L211" s="10" t="s">
        <v>26</v>
      </c>
      <c r="M211" s="11" t="s">
        <v>66</v>
      </c>
      <c r="N211" s="12">
        <v>3020</v>
      </c>
      <c r="O211" s="9">
        <v>31</v>
      </c>
      <c r="P211" s="13"/>
      <c r="Q211" s="14"/>
      <c r="R211" s="14"/>
      <c r="S211" s="15"/>
      <c r="T211" s="15"/>
      <c r="U211" s="14"/>
      <c r="V211" s="14"/>
      <c r="W211" s="14"/>
      <c r="X211" s="16"/>
      <c r="Y211" s="14"/>
      <c r="Z211" s="14"/>
      <c r="AA211" s="15"/>
      <c r="AB211" s="15"/>
      <c r="AC211" s="17"/>
      <c r="AD211" s="18"/>
      <c r="AE211" s="18"/>
      <c r="AF211" s="18"/>
      <c r="AG211" s="18"/>
      <c r="AH211" s="18"/>
      <c r="AI211" s="18"/>
      <c r="AJ211" s="19"/>
    </row>
    <row r="212" spans="1:36" ht="15.75" thickBot="1" x14ac:dyDescent="0.25">
      <c r="A212" s="5">
        <v>43880.517071759263</v>
      </c>
      <c r="B212" s="6" t="s">
        <v>5</v>
      </c>
      <c r="C212" s="6" t="s">
        <v>12</v>
      </c>
      <c r="D212" s="6" t="s">
        <v>49</v>
      </c>
      <c r="E212" s="7" t="s">
        <v>59</v>
      </c>
      <c r="F212" s="8"/>
      <c r="G212" s="8"/>
      <c r="H212" s="8"/>
      <c r="I212" s="8"/>
      <c r="J212" s="8"/>
      <c r="K212" s="9"/>
      <c r="L212" s="10" t="s">
        <v>26</v>
      </c>
      <c r="M212" s="11" t="s">
        <v>66</v>
      </c>
      <c r="N212" s="12">
        <v>3020</v>
      </c>
      <c r="O212" s="9">
        <v>31</v>
      </c>
      <c r="P212" s="13"/>
      <c r="Q212" s="14"/>
      <c r="R212" s="14"/>
      <c r="S212" s="15"/>
      <c r="T212" s="15"/>
      <c r="U212" s="14"/>
      <c r="V212" s="14"/>
      <c r="W212" s="14"/>
      <c r="X212" s="16"/>
      <c r="Y212" s="14"/>
      <c r="Z212" s="14"/>
      <c r="AA212" s="15"/>
      <c r="AB212" s="15"/>
      <c r="AC212" s="17"/>
      <c r="AD212" s="18"/>
      <c r="AE212" s="18"/>
      <c r="AF212" s="18"/>
      <c r="AG212" s="18"/>
      <c r="AH212" s="18"/>
      <c r="AI212" s="18"/>
      <c r="AJ212" s="19"/>
    </row>
    <row r="213" spans="1:36" ht="15.75" thickBot="1" x14ac:dyDescent="0.25">
      <c r="A213" s="5">
        <v>43880.148773148147</v>
      </c>
      <c r="B213" s="6" t="s">
        <v>5</v>
      </c>
      <c r="C213" s="6" t="s">
        <v>13</v>
      </c>
      <c r="D213" s="6" t="s">
        <v>48</v>
      </c>
      <c r="E213" s="7" t="s">
        <v>59</v>
      </c>
      <c r="F213" s="8"/>
      <c r="G213" s="8"/>
      <c r="H213" s="8"/>
      <c r="I213" s="8"/>
      <c r="J213" s="8"/>
      <c r="K213" s="9"/>
      <c r="L213" s="10" t="s">
        <v>28</v>
      </c>
      <c r="M213" s="11" t="s">
        <v>65</v>
      </c>
      <c r="N213" s="12">
        <v>3020</v>
      </c>
      <c r="O213" s="9">
        <v>10</v>
      </c>
      <c r="P213" s="13"/>
      <c r="Q213" s="14"/>
      <c r="R213" s="14"/>
      <c r="S213" s="15"/>
      <c r="T213" s="15"/>
      <c r="U213" s="14"/>
      <c r="V213" s="14"/>
      <c r="W213" s="14"/>
      <c r="X213" s="16"/>
      <c r="Y213" s="14"/>
      <c r="Z213" s="14"/>
      <c r="AA213" s="15"/>
      <c r="AB213" s="15"/>
      <c r="AC213" s="17"/>
      <c r="AD213" s="18"/>
      <c r="AE213" s="18"/>
      <c r="AF213" s="18"/>
      <c r="AG213" s="18"/>
      <c r="AH213" s="18"/>
      <c r="AI213" s="18"/>
      <c r="AJ213" s="19"/>
    </row>
    <row r="214" spans="1:36" ht="15.75" thickBot="1" x14ac:dyDescent="0.25">
      <c r="A214" s="5">
        <v>43880.1484837963</v>
      </c>
      <c r="B214" s="6" t="s">
        <v>5</v>
      </c>
      <c r="C214" s="6" t="s">
        <v>13</v>
      </c>
      <c r="D214" s="6" t="s">
        <v>49</v>
      </c>
      <c r="E214" s="7" t="s">
        <v>59</v>
      </c>
      <c r="F214" s="8"/>
      <c r="G214" s="8"/>
      <c r="H214" s="8"/>
      <c r="I214" s="8"/>
      <c r="J214" s="8"/>
      <c r="K214" s="9"/>
      <c r="L214" s="10" t="s">
        <v>28</v>
      </c>
      <c r="M214" s="11" t="s">
        <v>65</v>
      </c>
      <c r="N214" s="12">
        <v>3020</v>
      </c>
      <c r="O214" s="9">
        <v>10</v>
      </c>
      <c r="P214" s="13"/>
      <c r="Q214" s="14"/>
      <c r="R214" s="14"/>
      <c r="S214" s="15"/>
      <c r="T214" s="15"/>
      <c r="U214" s="14"/>
      <c r="V214" s="14"/>
      <c r="W214" s="14"/>
      <c r="X214" s="16"/>
      <c r="Y214" s="14"/>
      <c r="Z214" s="14"/>
      <c r="AA214" s="15"/>
      <c r="AB214" s="15"/>
      <c r="AC214" s="17"/>
      <c r="AD214" s="18"/>
      <c r="AE214" s="18"/>
      <c r="AF214" s="18"/>
      <c r="AG214" s="18"/>
      <c r="AH214" s="18"/>
      <c r="AI214" s="18"/>
      <c r="AJ214" s="19"/>
    </row>
    <row r="215" spans="1:36" ht="15.75" thickBot="1" x14ac:dyDescent="0.25">
      <c r="A215" s="5">
        <v>43880.1481712963</v>
      </c>
      <c r="B215" s="6" t="s">
        <v>5</v>
      </c>
      <c r="C215" s="6" t="s">
        <v>13</v>
      </c>
      <c r="D215" s="6" t="s">
        <v>48</v>
      </c>
      <c r="E215" s="7" t="s">
        <v>59</v>
      </c>
      <c r="F215" s="8"/>
      <c r="G215" s="8"/>
      <c r="H215" s="8"/>
      <c r="I215" s="8"/>
      <c r="J215" s="8"/>
      <c r="K215" s="9"/>
      <c r="L215" s="10" t="s">
        <v>28</v>
      </c>
      <c r="M215" s="11" t="s">
        <v>65</v>
      </c>
      <c r="N215" s="12">
        <v>4540</v>
      </c>
      <c r="O215" s="9">
        <v>28</v>
      </c>
      <c r="P215" s="13"/>
      <c r="Q215" s="14"/>
      <c r="R215" s="14"/>
      <c r="S215" s="15"/>
      <c r="T215" s="15"/>
      <c r="U215" s="14"/>
      <c r="V215" s="14"/>
      <c r="W215" s="14"/>
      <c r="X215" s="16"/>
      <c r="Y215" s="14"/>
      <c r="Z215" s="14"/>
      <c r="AA215" s="15"/>
      <c r="AB215" s="15"/>
      <c r="AC215" s="17"/>
      <c r="AD215" s="18"/>
      <c r="AE215" s="18"/>
      <c r="AF215" s="18"/>
      <c r="AG215" s="18"/>
      <c r="AH215" s="18"/>
      <c r="AI215" s="18"/>
      <c r="AJ215" s="19"/>
    </row>
    <row r="216" spans="1:36" ht="15.75" thickBot="1" x14ac:dyDescent="0.25">
      <c r="A216" s="5">
        <v>43880.147824074076</v>
      </c>
      <c r="B216" s="6" t="s">
        <v>5</v>
      </c>
      <c r="C216" s="6" t="s">
        <v>13</v>
      </c>
      <c r="D216" s="6" t="s">
        <v>49</v>
      </c>
      <c r="E216" s="7" t="s">
        <v>59</v>
      </c>
      <c r="F216" s="8"/>
      <c r="G216" s="8"/>
      <c r="H216" s="8"/>
      <c r="I216" s="8"/>
      <c r="J216" s="8"/>
      <c r="K216" s="9"/>
      <c r="L216" s="10" t="s">
        <v>28</v>
      </c>
      <c r="M216" s="11" t="s">
        <v>65</v>
      </c>
      <c r="N216" s="12">
        <v>4540</v>
      </c>
      <c r="O216" s="9">
        <v>28</v>
      </c>
      <c r="P216" s="13"/>
      <c r="Q216" s="14"/>
      <c r="R216" s="14"/>
      <c r="S216" s="15"/>
      <c r="T216" s="15"/>
      <c r="U216" s="14"/>
      <c r="V216" s="14"/>
      <c r="W216" s="14"/>
      <c r="X216" s="16"/>
      <c r="Y216" s="14"/>
      <c r="Z216" s="14"/>
      <c r="AA216" s="15"/>
      <c r="AB216" s="15"/>
      <c r="AC216" s="17"/>
      <c r="AD216" s="18"/>
      <c r="AE216" s="18"/>
      <c r="AF216" s="18"/>
      <c r="AG216" s="18"/>
      <c r="AH216" s="18"/>
      <c r="AI216" s="18"/>
      <c r="AJ216" s="19"/>
    </row>
    <row r="217" spans="1:36" ht="15.75" thickBot="1" x14ac:dyDescent="0.25">
      <c r="A217" s="5">
        <v>43880.147210648145</v>
      </c>
      <c r="B217" s="6" t="s">
        <v>5</v>
      </c>
      <c r="C217" s="6" t="s">
        <v>12</v>
      </c>
      <c r="D217" s="6" t="s">
        <v>49</v>
      </c>
      <c r="E217" s="7" t="s">
        <v>59</v>
      </c>
      <c r="F217" s="8"/>
      <c r="G217" s="8"/>
      <c r="H217" s="8"/>
      <c r="I217" s="8"/>
      <c r="J217" s="8"/>
      <c r="K217" s="9"/>
      <c r="L217" s="10" t="s">
        <v>28</v>
      </c>
      <c r="M217" s="11" t="s">
        <v>66</v>
      </c>
      <c r="N217" s="12">
        <v>3020</v>
      </c>
      <c r="O217" s="9">
        <v>44</v>
      </c>
      <c r="P217" s="13"/>
      <c r="Q217" s="14"/>
      <c r="R217" s="14"/>
      <c r="S217" s="15"/>
      <c r="T217" s="15"/>
      <c r="U217" s="14"/>
      <c r="V217" s="14"/>
      <c r="W217" s="14"/>
      <c r="X217" s="16"/>
      <c r="Y217" s="14"/>
      <c r="Z217" s="14"/>
      <c r="AA217" s="15"/>
      <c r="AB217" s="15"/>
      <c r="AC217" s="17"/>
      <c r="AD217" s="18"/>
      <c r="AE217" s="18"/>
      <c r="AF217" s="18"/>
      <c r="AG217" s="18"/>
      <c r="AH217" s="18"/>
      <c r="AI217" s="18"/>
      <c r="AJ217" s="19"/>
    </row>
    <row r="218" spans="1:36" ht="15.75" thickBot="1" x14ac:dyDescent="0.25">
      <c r="A218" s="5">
        <v>43880.145578703705</v>
      </c>
      <c r="B218" s="6" t="s">
        <v>8</v>
      </c>
      <c r="C218" s="6" t="s">
        <v>12</v>
      </c>
      <c r="D218" s="6" t="s">
        <v>48</v>
      </c>
      <c r="E218" s="7" t="s">
        <v>59</v>
      </c>
      <c r="F218" s="8"/>
      <c r="G218" s="8"/>
      <c r="H218" s="8"/>
      <c r="I218" s="8"/>
      <c r="J218" s="8"/>
      <c r="K218" s="9"/>
      <c r="L218" s="10" t="s">
        <v>28</v>
      </c>
      <c r="M218" s="11" t="s">
        <v>66</v>
      </c>
      <c r="N218" s="12">
        <v>3020</v>
      </c>
      <c r="O218" s="9">
        <v>44</v>
      </c>
      <c r="P218" s="13"/>
      <c r="Q218" s="14"/>
      <c r="R218" s="14"/>
      <c r="S218" s="15"/>
      <c r="T218" s="15"/>
      <c r="U218" s="14"/>
      <c r="V218" s="14"/>
      <c r="W218" s="14"/>
      <c r="X218" s="16"/>
      <c r="Y218" s="14"/>
      <c r="Z218" s="14"/>
      <c r="AA218" s="15"/>
      <c r="AB218" s="15"/>
      <c r="AC218" s="17"/>
      <c r="AD218" s="18"/>
      <c r="AE218" s="18"/>
      <c r="AF218" s="18"/>
      <c r="AG218" s="18"/>
      <c r="AH218" s="18"/>
      <c r="AI218" s="18"/>
      <c r="AJ218" s="19"/>
    </row>
    <row r="219" spans="1:36" ht="15.75" thickBot="1" x14ac:dyDescent="0.25">
      <c r="A219" s="5">
        <v>43879.847372685188</v>
      </c>
      <c r="B219" s="6" t="s">
        <v>8</v>
      </c>
      <c r="C219" s="6" t="s">
        <v>13</v>
      </c>
      <c r="D219" s="6" t="s">
        <v>48</v>
      </c>
      <c r="E219" s="7" t="s">
        <v>59</v>
      </c>
      <c r="F219" s="8"/>
      <c r="G219" s="8"/>
      <c r="H219" s="8"/>
      <c r="I219" s="8"/>
      <c r="J219" s="8"/>
      <c r="K219" s="9"/>
      <c r="L219" s="10" t="s">
        <v>27</v>
      </c>
      <c r="M219" s="11" t="s">
        <v>65</v>
      </c>
      <c r="N219" s="12">
        <v>4540</v>
      </c>
      <c r="O219" s="9">
        <v>28</v>
      </c>
      <c r="P219" s="13"/>
      <c r="Q219" s="14"/>
      <c r="R219" s="14"/>
      <c r="S219" s="15"/>
      <c r="T219" s="15"/>
      <c r="U219" s="14"/>
      <c r="V219" s="14"/>
      <c r="W219" s="14"/>
      <c r="X219" s="16"/>
      <c r="Y219" s="14"/>
      <c r="Z219" s="14"/>
      <c r="AA219" s="15"/>
      <c r="AB219" s="15"/>
      <c r="AC219" s="17"/>
      <c r="AD219" s="18"/>
      <c r="AE219" s="18"/>
      <c r="AF219" s="18"/>
      <c r="AG219" s="18"/>
      <c r="AH219" s="18"/>
      <c r="AI219" s="18"/>
      <c r="AJ219" s="19"/>
    </row>
    <row r="220" spans="1:36" ht="15.75" thickBot="1" x14ac:dyDescent="0.25">
      <c r="A220" s="5">
        <v>43879.846898148149</v>
      </c>
      <c r="B220" s="6" t="s">
        <v>8</v>
      </c>
      <c r="C220" s="6" t="s">
        <v>13</v>
      </c>
      <c r="D220" s="6" t="s">
        <v>49</v>
      </c>
      <c r="E220" s="7" t="s">
        <v>59</v>
      </c>
      <c r="F220" s="8"/>
      <c r="G220" s="8"/>
      <c r="H220" s="8"/>
      <c r="I220" s="8"/>
      <c r="J220" s="8"/>
      <c r="K220" s="9"/>
      <c r="L220" s="10" t="s">
        <v>27</v>
      </c>
      <c r="M220" s="11" t="s">
        <v>65</v>
      </c>
      <c r="N220" s="12">
        <v>4540</v>
      </c>
      <c r="O220" s="9">
        <v>28</v>
      </c>
      <c r="P220" s="13"/>
      <c r="Q220" s="14"/>
      <c r="R220" s="14"/>
      <c r="S220" s="15"/>
      <c r="T220" s="15"/>
      <c r="U220" s="14"/>
      <c r="V220" s="14"/>
      <c r="W220" s="14"/>
      <c r="X220" s="16"/>
      <c r="Y220" s="14"/>
      <c r="Z220" s="14"/>
      <c r="AA220" s="15"/>
      <c r="AB220" s="15"/>
      <c r="AC220" s="17"/>
      <c r="AD220" s="18"/>
      <c r="AE220" s="18"/>
      <c r="AF220" s="18"/>
      <c r="AG220" s="18"/>
      <c r="AH220" s="18"/>
      <c r="AI220" s="18"/>
      <c r="AJ220" s="19"/>
    </row>
    <row r="221" spans="1:36" ht="15.75" thickBot="1" x14ac:dyDescent="0.25">
      <c r="A221" s="5">
        <v>43879.846446759257</v>
      </c>
      <c r="B221" s="6" t="s">
        <v>8</v>
      </c>
      <c r="C221" s="6" t="s">
        <v>13</v>
      </c>
      <c r="D221" s="6" t="s">
        <v>48</v>
      </c>
      <c r="E221" s="7" t="s">
        <v>59</v>
      </c>
      <c r="F221" s="8"/>
      <c r="G221" s="8"/>
      <c r="H221" s="8"/>
      <c r="I221" s="8"/>
      <c r="J221" s="8"/>
      <c r="K221" s="9"/>
      <c r="L221" s="10" t="s">
        <v>27</v>
      </c>
      <c r="M221" s="11" t="s">
        <v>66</v>
      </c>
      <c r="N221" s="12">
        <v>4540</v>
      </c>
      <c r="O221" s="9">
        <v>12</v>
      </c>
      <c r="P221" s="13"/>
      <c r="Q221" s="14"/>
      <c r="R221" s="14"/>
      <c r="S221" s="15"/>
      <c r="T221" s="15"/>
      <c r="U221" s="14"/>
      <c r="V221" s="14"/>
      <c r="W221" s="14"/>
      <c r="X221" s="16"/>
      <c r="Y221" s="14"/>
      <c r="Z221" s="14"/>
      <c r="AA221" s="15"/>
      <c r="AB221" s="15"/>
      <c r="AC221" s="17"/>
      <c r="AD221" s="18"/>
      <c r="AE221" s="18"/>
      <c r="AF221" s="18"/>
      <c r="AG221" s="18"/>
      <c r="AH221" s="18"/>
      <c r="AI221" s="18"/>
      <c r="AJ221" s="19"/>
    </row>
    <row r="222" spans="1:36" ht="15.75" thickBot="1" x14ac:dyDescent="0.25">
      <c r="A222" s="5">
        <v>43879.845995370371</v>
      </c>
      <c r="B222" s="6" t="s">
        <v>8</v>
      </c>
      <c r="C222" s="6" t="s">
        <v>13</v>
      </c>
      <c r="D222" s="6" t="s">
        <v>49</v>
      </c>
      <c r="E222" s="7" t="s">
        <v>59</v>
      </c>
      <c r="F222" s="8"/>
      <c r="G222" s="8"/>
      <c r="H222" s="8"/>
      <c r="I222" s="8"/>
      <c r="J222" s="8"/>
      <c r="K222" s="9"/>
      <c r="L222" s="10" t="s">
        <v>27</v>
      </c>
      <c r="M222" s="11" t="s">
        <v>66</v>
      </c>
      <c r="N222" s="12">
        <v>4540</v>
      </c>
      <c r="O222" s="9">
        <v>12</v>
      </c>
      <c r="P222" s="13"/>
      <c r="Q222" s="14"/>
      <c r="R222" s="14"/>
      <c r="S222" s="15"/>
      <c r="T222" s="15"/>
      <c r="U222" s="14"/>
      <c r="V222" s="14"/>
      <c r="W222" s="14"/>
      <c r="X222" s="16"/>
      <c r="Y222" s="14"/>
      <c r="Z222" s="14"/>
      <c r="AA222" s="15"/>
      <c r="AB222" s="15"/>
      <c r="AC222" s="17"/>
      <c r="AD222" s="18"/>
      <c r="AE222" s="18"/>
      <c r="AF222" s="18"/>
      <c r="AG222" s="18"/>
      <c r="AH222" s="18"/>
      <c r="AI222" s="18"/>
      <c r="AJ222" s="19"/>
    </row>
    <row r="223" spans="1:36" ht="15.75" thickBot="1" x14ac:dyDescent="0.25">
      <c r="A223" s="5">
        <v>43879.827256944445</v>
      </c>
      <c r="B223" s="6" t="s">
        <v>8</v>
      </c>
      <c r="C223" s="6" t="s">
        <v>12</v>
      </c>
      <c r="D223" s="6" t="s">
        <v>48</v>
      </c>
      <c r="E223" s="7" t="s">
        <v>59</v>
      </c>
      <c r="F223" s="8"/>
      <c r="G223" s="8"/>
      <c r="H223" s="8"/>
      <c r="I223" s="8"/>
      <c r="J223" s="8"/>
      <c r="K223" s="9"/>
      <c r="L223" s="10" t="s">
        <v>27</v>
      </c>
      <c r="M223" s="11" t="s">
        <v>66</v>
      </c>
      <c r="N223" s="12">
        <v>3020</v>
      </c>
      <c r="O223" s="9">
        <v>55</v>
      </c>
      <c r="P223" s="13"/>
      <c r="Q223" s="14"/>
      <c r="R223" s="14"/>
      <c r="S223" s="15"/>
      <c r="T223" s="15"/>
      <c r="U223" s="14"/>
      <c r="V223" s="14"/>
      <c r="W223" s="14"/>
      <c r="X223" s="16"/>
      <c r="Y223" s="14"/>
      <c r="Z223" s="14"/>
      <c r="AA223" s="15"/>
      <c r="AB223" s="15"/>
      <c r="AC223" s="17"/>
      <c r="AD223" s="18"/>
      <c r="AE223" s="18"/>
      <c r="AF223" s="18"/>
      <c r="AG223" s="18"/>
      <c r="AH223" s="18"/>
      <c r="AI223" s="18"/>
      <c r="AJ223" s="19"/>
    </row>
    <row r="224" spans="1:36" ht="15.75" thickBot="1" x14ac:dyDescent="0.25">
      <c r="A224" s="5">
        <v>43879.826643518521</v>
      </c>
      <c r="B224" s="6" t="s">
        <v>8</v>
      </c>
      <c r="C224" s="6" t="s">
        <v>12</v>
      </c>
      <c r="D224" s="6" t="s">
        <v>49</v>
      </c>
      <c r="E224" s="7" t="s">
        <v>59</v>
      </c>
      <c r="F224" s="8"/>
      <c r="G224" s="8"/>
      <c r="H224" s="8"/>
      <c r="I224" s="8"/>
      <c r="J224" s="8"/>
      <c r="K224" s="9"/>
      <c r="L224" s="10" t="s">
        <v>27</v>
      </c>
      <c r="M224" s="11" t="s">
        <v>66</v>
      </c>
      <c r="N224" s="12">
        <v>3020</v>
      </c>
      <c r="O224" s="9">
        <v>22</v>
      </c>
      <c r="P224" s="13"/>
      <c r="Q224" s="14"/>
      <c r="R224" s="14"/>
      <c r="S224" s="15"/>
      <c r="T224" s="15"/>
      <c r="U224" s="14"/>
      <c r="V224" s="14"/>
      <c r="W224" s="14"/>
      <c r="X224" s="16"/>
      <c r="Y224" s="14"/>
      <c r="Z224" s="14"/>
      <c r="AA224" s="15"/>
      <c r="AB224" s="15"/>
      <c r="AC224" s="17"/>
      <c r="AD224" s="18"/>
      <c r="AE224" s="18"/>
      <c r="AF224" s="18"/>
      <c r="AG224" s="18"/>
      <c r="AH224" s="18"/>
      <c r="AI224" s="18"/>
      <c r="AJ224" s="19"/>
    </row>
    <row r="225" spans="1:36" ht="15.75" thickBot="1" x14ac:dyDescent="0.25">
      <c r="A225" s="5">
        <v>43879.714606481481</v>
      </c>
      <c r="B225" s="6" t="s">
        <v>70</v>
      </c>
      <c r="C225" s="6" t="s">
        <v>12</v>
      </c>
      <c r="D225" s="6" t="s">
        <v>49</v>
      </c>
      <c r="E225" s="7" t="s">
        <v>19</v>
      </c>
      <c r="F225" s="8"/>
      <c r="G225" s="8"/>
      <c r="H225" s="8"/>
      <c r="I225" s="8" t="s">
        <v>17</v>
      </c>
      <c r="J225" s="8" t="s">
        <v>17</v>
      </c>
      <c r="K225" s="9"/>
      <c r="L225" s="10" t="s">
        <v>27</v>
      </c>
      <c r="M225" s="11" t="s">
        <v>66</v>
      </c>
      <c r="N225" s="12">
        <v>3020</v>
      </c>
      <c r="O225" s="9">
        <v>33</v>
      </c>
      <c r="P225" s="13"/>
      <c r="Q225" s="14"/>
      <c r="R225" s="14"/>
      <c r="S225" s="15"/>
      <c r="T225" s="15"/>
      <c r="U225" s="14"/>
      <c r="V225" s="14"/>
      <c r="W225" s="14"/>
      <c r="X225" s="16"/>
      <c r="Y225" s="14"/>
      <c r="Z225" s="14"/>
      <c r="AA225" s="15"/>
      <c r="AB225" s="15"/>
      <c r="AC225" s="17"/>
      <c r="AD225" s="18"/>
      <c r="AE225" s="18"/>
      <c r="AF225" s="18"/>
      <c r="AG225" s="18"/>
      <c r="AH225" s="18"/>
      <c r="AI225" s="18"/>
      <c r="AJ225" s="19"/>
    </row>
    <row r="226" spans="1:36" ht="15.75" thickBot="1" x14ac:dyDescent="0.25">
      <c r="A226" s="5">
        <v>43879.537499999999</v>
      </c>
      <c r="B226" s="6" t="s">
        <v>70</v>
      </c>
      <c r="C226" s="6" t="s">
        <v>12</v>
      </c>
      <c r="D226" s="6" t="s">
        <v>48</v>
      </c>
      <c r="E226" s="7" t="s">
        <v>59</v>
      </c>
      <c r="F226" s="8"/>
      <c r="G226" s="8"/>
      <c r="H226" s="8"/>
      <c r="I226" s="8"/>
      <c r="J226" s="8"/>
      <c r="K226" s="9"/>
      <c r="L226" s="10" t="s">
        <v>26</v>
      </c>
      <c r="M226" s="11" t="s">
        <v>66</v>
      </c>
      <c r="N226" s="12">
        <v>3020</v>
      </c>
      <c r="O226" s="9">
        <v>22</v>
      </c>
      <c r="P226" s="13"/>
      <c r="Q226" s="14"/>
      <c r="R226" s="14"/>
      <c r="S226" s="15"/>
      <c r="T226" s="15"/>
      <c r="U226" s="14"/>
      <c r="V226" s="14"/>
      <c r="W226" s="14"/>
      <c r="X226" s="16"/>
      <c r="Y226" s="14"/>
      <c r="Z226" s="14"/>
      <c r="AA226" s="15"/>
      <c r="AB226" s="15"/>
      <c r="AC226" s="17"/>
      <c r="AD226" s="18"/>
      <c r="AE226" s="18"/>
      <c r="AF226" s="18"/>
      <c r="AG226" s="18"/>
      <c r="AH226" s="18"/>
      <c r="AI226" s="18"/>
      <c r="AJ226" s="19"/>
    </row>
    <row r="227" spans="1:36" ht="15.75" thickBot="1" x14ac:dyDescent="0.25">
      <c r="A227" s="5">
        <v>43879.536817129629</v>
      </c>
      <c r="B227" s="6" t="s">
        <v>70</v>
      </c>
      <c r="C227" s="6" t="s">
        <v>12</v>
      </c>
      <c r="D227" s="6" t="s">
        <v>49</v>
      </c>
      <c r="E227" s="7" t="s">
        <v>59</v>
      </c>
      <c r="F227" s="8"/>
      <c r="G227" s="8"/>
      <c r="H227" s="8"/>
      <c r="I227" s="8"/>
      <c r="J227" s="8"/>
      <c r="K227" s="9"/>
      <c r="L227" s="10" t="s">
        <v>26</v>
      </c>
      <c r="M227" s="11" t="s">
        <v>66</v>
      </c>
      <c r="N227" s="12">
        <v>3020</v>
      </c>
      <c r="O227" s="9">
        <v>33</v>
      </c>
      <c r="P227" s="13"/>
      <c r="Q227" s="14"/>
      <c r="R227" s="14"/>
      <c r="S227" s="15"/>
      <c r="T227" s="15"/>
      <c r="U227" s="14"/>
      <c r="V227" s="14"/>
      <c r="W227" s="14"/>
      <c r="X227" s="16"/>
      <c r="Y227" s="14"/>
      <c r="Z227" s="14"/>
      <c r="AA227" s="15"/>
      <c r="AB227" s="15"/>
      <c r="AC227" s="17"/>
      <c r="AD227" s="18"/>
      <c r="AE227" s="18"/>
      <c r="AF227" s="18"/>
      <c r="AG227" s="18"/>
      <c r="AH227" s="18"/>
      <c r="AI227" s="18"/>
      <c r="AJ227" s="19"/>
    </row>
    <row r="228" spans="1:36" ht="15.75" thickBot="1" x14ac:dyDescent="0.25">
      <c r="A228" s="5">
        <v>43879.53633101852</v>
      </c>
      <c r="B228" s="6" t="s">
        <v>70</v>
      </c>
      <c r="C228" s="6" t="s">
        <v>11</v>
      </c>
      <c r="D228" s="6" t="s">
        <v>54</v>
      </c>
      <c r="E228" s="7" t="s">
        <v>59</v>
      </c>
      <c r="F228" s="8"/>
      <c r="G228" s="8"/>
      <c r="H228" s="8"/>
      <c r="I228" s="8"/>
      <c r="J228" s="8"/>
      <c r="K228" s="9"/>
      <c r="L228" s="10" t="s">
        <v>26</v>
      </c>
      <c r="M228" s="11" t="s">
        <v>111</v>
      </c>
      <c r="N228" s="12">
        <v>3020</v>
      </c>
      <c r="O228" s="9">
        <v>0</v>
      </c>
      <c r="P228" s="13"/>
      <c r="Q228" s="14"/>
      <c r="R228" s="14"/>
      <c r="S228" s="15"/>
      <c r="T228" s="15"/>
      <c r="U228" s="14"/>
      <c r="V228" s="14"/>
      <c r="W228" s="14"/>
      <c r="X228" s="16"/>
      <c r="Y228" s="14"/>
      <c r="Z228" s="14"/>
      <c r="AA228" s="15"/>
      <c r="AB228" s="15"/>
      <c r="AC228" s="17"/>
      <c r="AD228" s="18"/>
      <c r="AE228" s="18"/>
      <c r="AF228" s="18"/>
      <c r="AG228" s="18"/>
      <c r="AH228" s="18"/>
      <c r="AI228" s="18"/>
      <c r="AJ228" s="19"/>
    </row>
    <row r="229" spans="1:36" ht="15.75" thickBot="1" x14ac:dyDescent="0.25">
      <c r="A229" s="5">
        <v>43879.53565972222</v>
      </c>
      <c r="B229" s="6" t="s">
        <v>9</v>
      </c>
      <c r="C229" s="6" t="s">
        <v>11</v>
      </c>
      <c r="D229" s="6" t="s">
        <v>37</v>
      </c>
      <c r="E229" s="7" t="s">
        <v>59</v>
      </c>
      <c r="F229" s="8"/>
      <c r="G229" s="8"/>
      <c r="H229" s="8"/>
      <c r="I229" s="8"/>
      <c r="J229" s="8"/>
      <c r="K229" s="9"/>
      <c r="L229" s="10" t="s">
        <v>26</v>
      </c>
      <c r="M229" s="11" t="s">
        <v>111</v>
      </c>
      <c r="N229" s="12">
        <v>3020</v>
      </c>
      <c r="O229" s="9">
        <v>12</v>
      </c>
      <c r="P229" s="13"/>
      <c r="Q229" s="14"/>
      <c r="R229" s="14"/>
      <c r="S229" s="15"/>
      <c r="T229" s="15"/>
      <c r="U229" s="14"/>
      <c r="V229" s="14"/>
      <c r="W229" s="14"/>
      <c r="X229" s="16"/>
      <c r="Y229" s="14"/>
      <c r="Z229" s="14"/>
      <c r="AA229" s="15"/>
      <c r="AB229" s="15"/>
      <c r="AC229" s="17"/>
      <c r="AD229" s="18"/>
      <c r="AE229" s="18"/>
      <c r="AF229" s="18"/>
      <c r="AG229" s="18"/>
      <c r="AH229" s="18"/>
      <c r="AI229" s="18"/>
      <c r="AJ229" s="19"/>
    </row>
    <row r="230" spans="1:36" ht="15.75" thickBot="1" x14ac:dyDescent="0.25">
      <c r="A230" s="5">
        <v>43879.442858796298</v>
      </c>
      <c r="B230" s="6" t="s">
        <v>9</v>
      </c>
      <c r="C230" s="6" t="s">
        <v>13</v>
      </c>
      <c r="D230" s="6" t="s">
        <v>48</v>
      </c>
      <c r="E230" s="7" t="s">
        <v>59</v>
      </c>
      <c r="F230" s="8"/>
      <c r="G230" s="8"/>
      <c r="H230" s="8"/>
      <c r="I230" s="8"/>
      <c r="J230" s="8"/>
      <c r="K230" s="9"/>
      <c r="L230" s="10" t="s">
        <v>26</v>
      </c>
      <c r="M230" s="11" t="s">
        <v>66</v>
      </c>
      <c r="N230" s="12">
        <v>4560</v>
      </c>
      <c r="O230" s="9">
        <v>30</v>
      </c>
      <c r="P230" s="13"/>
      <c r="Q230" s="14"/>
      <c r="R230" s="14"/>
      <c r="S230" s="15"/>
      <c r="T230" s="15"/>
      <c r="U230" s="14"/>
      <c r="V230" s="14"/>
      <c r="W230" s="14"/>
      <c r="X230" s="16"/>
      <c r="Y230" s="14"/>
      <c r="Z230" s="14"/>
      <c r="AA230" s="15"/>
      <c r="AB230" s="15"/>
      <c r="AC230" s="17"/>
      <c r="AD230" s="18"/>
      <c r="AE230" s="18"/>
      <c r="AF230" s="18"/>
      <c r="AG230" s="18"/>
      <c r="AH230" s="18"/>
      <c r="AI230" s="18"/>
      <c r="AJ230" s="19"/>
    </row>
    <row r="231" spans="1:36" ht="15" customHeight="1" thickBot="1" x14ac:dyDescent="0.25">
      <c r="A231" s="5">
        <v>43879.442326388889</v>
      </c>
      <c r="B231" s="6" t="s">
        <v>9</v>
      </c>
      <c r="C231" s="6" t="s">
        <v>13</v>
      </c>
      <c r="D231" s="6" t="s">
        <v>49</v>
      </c>
      <c r="E231" s="7" t="s">
        <v>59</v>
      </c>
      <c r="F231" s="8"/>
      <c r="G231" s="8"/>
      <c r="H231" s="8"/>
      <c r="I231" s="8"/>
      <c r="J231" s="8"/>
      <c r="K231" s="9"/>
      <c r="L231" s="10" t="s">
        <v>26</v>
      </c>
      <c r="M231" s="11" t="s">
        <v>66</v>
      </c>
      <c r="N231" s="12">
        <v>4560</v>
      </c>
      <c r="O231" s="9">
        <v>30</v>
      </c>
      <c r="P231" s="13"/>
      <c r="Q231" s="14"/>
      <c r="R231" s="14"/>
      <c r="S231" s="15"/>
      <c r="T231" s="15"/>
      <c r="U231" s="14"/>
      <c r="V231" s="14"/>
      <c r="W231" s="14"/>
      <c r="X231" s="16"/>
      <c r="Y231" s="14"/>
      <c r="Z231" s="14"/>
      <c r="AA231" s="15"/>
      <c r="AB231" s="15"/>
      <c r="AC231" s="17"/>
      <c r="AD231" s="18"/>
      <c r="AE231" s="18"/>
      <c r="AF231" s="18"/>
      <c r="AG231" s="18"/>
      <c r="AH231" s="18"/>
      <c r="AI231" s="18"/>
      <c r="AJ231" s="19"/>
    </row>
    <row r="232" spans="1:36" ht="24.75" thickBot="1" x14ac:dyDescent="0.25">
      <c r="A232" s="5">
        <v>43879.441608796296</v>
      </c>
      <c r="B232" s="6" t="s">
        <v>9</v>
      </c>
      <c r="C232" s="6" t="s">
        <v>10</v>
      </c>
      <c r="D232" s="6" t="s">
        <v>50</v>
      </c>
      <c r="E232" s="7" t="s">
        <v>18</v>
      </c>
      <c r="F232" s="8" t="s">
        <v>17</v>
      </c>
      <c r="G232" s="8" t="s">
        <v>17</v>
      </c>
      <c r="H232" s="8" t="s">
        <v>17</v>
      </c>
      <c r="I232" s="8"/>
      <c r="J232" s="8"/>
      <c r="K232" s="9"/>
      <c r="L232" s="10" t="s">
        <v>26</v>
      </c>
      <c r="M232" s="11" t="s">
        <v>71</v>
      </c>
      <c r="N232" s="12">
        <v>3040</v>
      </c>
      <c r="O232" s="9">
        <v>24</v>
      </c>
      <c r="P232" s="13"/>
      <c r="Q232" s="14"/>
      <c r="R232" s="14"/>
      <c r="S232" s="15"/>
      <c r="T232" s="15"/>
      <c r="U232" s="14"/>
      <c r="V232" s="14"/>
      <c r="W232" s="14"/>
      <c r="X232" s="16"/>
      <c r="Y232" s="14"/>
      <c r="Z232" s="14"/>
      <c r="AA232" s="15"/>
      <c r="AB232" s="15"/>
      <c r="AC232" s="17"/>
      <c r="AD232" s="18"/>
      <c r="AE232" s="18"/>
      <c r="AF232" s="18"/>
      <c r="AG232" s="18"/>
      <c r="AH232" s="18"/>
      <c r="AI232" s="18"/>
      <c r="AJ232" s="19"/>
    </row>
    <row r="233" spans="1:36" ht="15.75" thickBot="1" x14ac:dyDescent="0.25">
      <c r="A233" s="5">
        <v>43879.441111111111</v>
      </c>
      <c r="B233" s="6" t="s">
        <v>70</v>
      </c>
      <c r="C233" s="6" t="s">
        <v>10</v>
      </c>
      <c r="D233" s="6" t="s">
        <v>51</v>
      </c>
      <c r="E233" s="7" t="s">
        <v>19</v>
      </c>
      <c r="F233" s="8"/>
      <c r="G233" s="8"/>
      <c r="H233" s="8"/>
      <c r="I233" s="8" t="s">
        <v>17</v>
      </c>
      <c r="J233" s="8" t="s">
        <v>17</v>
      </c>
      <c r="K233" s="9"/>
      <c r="L233" s="10" t="s">
        <v>26</v>
      </c>
      <c r="M233" s="11" t="s">
        <v>71</v>
      </c>
      <c r="N233" s="12">
        <v>3040</v>
      </c>
      <c r="O233" s="9">
        <v>24</v>
      </c>
      <c r="P233" s="13"/>
      <c r="Q233" s="14"/>
      <c r="R233" s="14"/>
      <c r="S233" s="15"/>
      <c r="T233" s="15"/>
      <c r="U233" s="14"/>
      <c r="V233" s="14"/>
      <c r="W233" s="14"/>
      <c r="X233" s="16"/>
      <c r="Y233" s="14"/>
      <c r="Z233" s="14"/>
      <c r="AA233" s="15"/>
      <c r="AB233" s="15"/>
      <c r="AC233" s="17"/>
      <c r="AD233" s="18"/>
      <c r="AE233" s="18"/>
      <c r="AF233" s="18"/>
      <c r="AG233" s="18"/>
      <c r="AH233" s="18"/>
      <c r="AI233" s="18"/>
      <c r="AJ233" s="19"/>
    </row>
    <row r="234" spans="1:36" ht="15.75" thickBot="1" x14ac:dyDescent="0.25">
      <c r="A234" s="5">
        <v>43879.435543981483</v>
      </c>
      <c r="B234" s="6" t="s">
        <v>70</v>
      </c>
      <c r="C234" s="6" t="s">
        <v>12</v>
      </c>
      <c r="D234" s="6" t="s">
        <v>49</v>
      </c>
      <c r="E234" s="7" t="s">
        <v>19</v>
      </c>
      <c r="F234" s="8"/>
      <c r="G234" s="8"/>
      <c r="H234" s="8"/>
      <c r="I234" s="8"/>
      <c r="J234" s="8"/>
      <c r="K234" s="9" t="s">
        <v>17</v>
      </c>
      <c r="L234" s="10" t="s">
        <v>26</v>
      </c>
      <c r="M234" s="11" t="s">
        <v>66</v>
      </c>
      <c r="N234" s="12">
        <v>3020</v>
      </c>
      <c r="O234" s="9">
        <v>11</v>
      </c>
      <c r="P234" s="13"/>
      <c r="Q234" s="14"/>
      <c r="R234" s="14"/>
      <c r="S234" s="15"/>
      <c r="T234" s="15"/>
      <c r="U234" s="14"/>
      <c r="V234" s="14"/>
      <c r="W234" s="14"/>
      <c r="X234" s="16"/>
      <c r="Y234" s="14"/>
      <c r="Z234" s="14"/>
      <c r="AA234" s="15"/>
      <c r="AB234" s="15"/>
      <c r="AC234" s="17"/>
      <c r="AD234" s="18"/>
      <c r="AE234" s="18"/>
      <c r="AF234" s="18"/>
      <c r="AG234" s="18"/>
      <c r="AH234" s="18"/>
      <c r="AI234" s="18"/>
      <c r="AJ234" s="19"/>
    </row>
    <row r="235" spans="1:36" ht="15.75" thickBot="1" x14ac:dyDescent="0.25">
      <c r="A235" s="5">
        <v>43879.434837962966</v>
      </c>
      <c r="B235" s="6" t="s">
        <v>5</v>
      </c>
      <c r="C235" s="6" t="s">
        <v>11</v>
      </c>
      <c r="D235" s="6" t="s">
        <v>37</v>
      </c>
      <c r="E235" s="7" t="s">
        <v>29</v>
      </c>
      <c r="F235" s="8"/>
      <c r="G235" s="8"/>
      <c r="H235" s="8"/>
      <c r="I235" s="8" t="s">
        <v>17</v>
      </c>
      <c r="J235" s="8" t="s">
        <v>17</v>
      </c>
      <c r="K235" s="9"/>
      <c r="L235" s="10" t="s">
        <v>26</v>
      </c>
      <c r="M235" s="11" t="s">
        <v>111</v>
      </c>
      <c r="N235" s="12">
        <v>3020</v>
      </c>
      <c r="O235" s="9">
        <v>12</v>
      </c>
      <c r="P235" s="13"/>
      <c r="Q235" s="14"/>
      <c r="R235" s="14"/>
      <c r="S235" s="15"/>
      <c r="T235" s="15"/>
      <c r="U235" s="14"/>
      <c r="V235" s="14"/>
      <c r="W235" s="14"/>
      <c r="X235" s="16"/>
      <c r="Y235" s="14"/>
      <c r="Z235" s="14"/>
      <c r="AA235" s="15"/>
      <c r="AB235" s="15"/>
      <c r="AC235" s="17"/>
      <c r="AD235" s="18"/>
      <c r="AE235" s="18"/>
      <c r="AF235" s="18"/>
      <c r="AG235" s="18"/>
      <c r="AH235" s="18"/>
      <c r="AI235" s="18"/>
      <c r="AJ235" s="19"/>
    </row>
    <row r="236" spans="1:36" ht="15.75" thickBot="1" x14ac:dyDescent="0.25">
      <c r="A236" s="5">
        <v>43879.156585648147</v>
      </c>
      <c r="B236" s="6" t="s">
        <v>5</v>
      </c>
      <c r="C236" s="6" t="s">
        <v>13</v>
      </c>
      <c r="D236" s="6" t="s">
        <v>48</v>
      </c>
      <c r="E236" s="7" t="s">
        <v>59</v>
      </c>
      <c r="F236" s="8"/>
      <c r="G236" s="8"/>
      <c r="H236" s="8"/>
      <c r="I236" s="8"/>
      <c r="J236" s="8"/>
      <c r="K236" s="9"/>
      <c r="L236" s="10" t="s">
        <v>28</v>
      </c>
      <c r="M236" s="11" t="s">
        <v>66</v>
      </c>
      <c r="N236" s="12">
        <v>4540</v>
      </c>
      <c r="O236" s="9">
        <v>12</v>
      </c>
      <c r="P236" s="13"/>
      <c r="Q236" s="14"/>
      <c r="R236" s="14"/>
      <c r="S236" s="15"/>
      <c r="T236" s="15"/>
      <c r="U236" s="14"/>
      <c r="V236" s="14"/>
      <c r="W236" s="14"/>
      <c r="X236" s="16"/>
      <c r="Y236" s="14"/>
      <c r="Z236" s="14"/>
      <c r="AA236" s="15"/>
      <c r="AB236" s="15"/>
      <c r="AC236" s="17"/>
      <c r="AD236" s="18"/>
      <c r="AE236" s="18"/>
      <c r="AF236" s="18"/>
      <c r="AG236" s="18"/>
      <c r="AH236" s="18"/>
      <c r="AI236" s="18"/>
      <c r="AJ236" s="19"/>
    </row>
    <row r="237" spans="1:36" ht="15.75" thickBot="1" x14ac:dyDescent="0.25">
      <c r="A237" s="5">
        <v>43879.156226851854</v>
      </c>
      <c r="B237" s="6" t="s">
        <v>5</v>
      </c>
      <c r="C237" s="6" t="s">
        <v>13</v>
      </c>
      <c r="D237" s="6" t="s">
        <v>49</v>
      </c>
      <c r="E237" s="7" t="s">
        <v>59</v>
      </c>
      <c r="F237" s="8"/>
      <c r="G237" s="8"/>
      <c r="H237" s="8"/>
      <c r="I237" s="8"/>
      <c r="J237" s="8"/>
      <c r="K237" s="9"/>
      <c r="L237" s="10" t="s">
        <v>28</v>
      </c>
      <c r="M237" s="11" t="s">
        <v>66</v>
      </c>
      <c r="N237" s="12">
        <v>4540</v>
      </c>
      <c r="O237" s="9">
        <v>12</v>
      </c>
      <c r="P237" s="13"/>
      <c r="Q237" s="14"/>
      <c r="R237" s="14"/>
      <c r="S237" s="15"/>
      <c r="T237" s="15"/>
      <c r="U237" s="14"/>
      <c r="V237" s="14"/>
      <c r="W237" s="14"/>
      <c r="X237" s="16"/>
      <c r="Y237" s="14"/>
      <c r="Z237" s="14"/>
      <c r="AA237" s="15"/>
      <c r="AB237" s="15"/>
      <c r="AC237" s="17"/>
      <c r="AD237" s="18"/>
      <c r="AE237" s="18"/>
      <c r="AF237" s="18"/>
      <c r="AG237" s="18"/>
      <c r="AH237" s="18"/>
      <c r="AI237" s="18"/>
      <c r="AJ237" s="19"/>
    </row>
    <row r="238" spans="1:36" ht="15.75" thickBot="1" x14ac:dyDescent="0.25">
      <c r="A238" s="5">
        <v>43879.155370370368</v>
      </c>
      <c r="B238" s="6" t="s">
        <v>5</v>
      </c>
      <c r="C238" s="6" t="s">
        <v>12</v>
      </c>
      <c r="D238" s="6" t="s">
        <v>48</v>
      </c>
      <c r="E238" s="7" t="s">
        <v>30</v>
      </c>
      <c r="F238" s="8" t="s">
        <v>17</v>
      </c>
      <c r="G238" s="8" t="s">
        <v>17</v>
      </c>
      <c r="H238" s="8" t="s">
        <v>17</v>
      </c>
      <c r="I238" s="8"/>
      <c r="J238" s="8"/>
      <c r="K238" s="9"/>
      <c r="L238" s="10" t="s">
        <v>28</v>
      </c>
      <c r="M238" s="11" t="s">
        <v>66</v>
      </c>
      <c r="N238" s="12">
        <v>3040</v>
      </c>
      <c r="O238" s="9">
        <v>44</v>
      </c>
      <c r="P238" s="13"/>
      <c r="Q238" s="14"/>
      <c r="R238" s="14"/>
      <c r="S238" s="15"/>
      <c r="T238" s="15"/>
      <c r="U238" s="14"/>
      <c r="V238" s="14"/>
      <c r="W238" s="14"/>
      <c r="X238" s="16"/>
      <c r="Y238" s="14"/>
      <c r="Z238" s="14"/>
      <c r="AA238" s="15"/>
      <c r="AB238" s="15"/>
      <c r="AC238" s="17"/>
      <c r="AD238" s="18"/>
      <c r="AE238" s="18"/>
      <c r="AF238" s="18"/>
      <c r="AG238" s="18"/>
      <c r="AH238" s="18"/>
      <c r="AI238" s="18"/>
      <c r="AJ238" s="19"/>
    </row>
    <row r="239" spans="1:36" ht="15.75" thickBot="1" x14ac:dyDescent="0.25">
      <c r="A239" s="5">
        <v>43879.154907407406</v>
      </c>
      <c r="B239" s="6" t="s">
        <v>5</v>
      </c>
      <c r="C239" s="6" t="s">
        <v>12</v>
      </c>
      <c r="D239" s="6" t="s">
        <v>49</v>
      </c>
      <c r="E239" s="7" t="s">
        <v>30</v>
      </c>
      <c r="F239" s="8"/>
      <c r="G239" s="8"/>
      <c r="H239" s="8"/>
      <c r="I239" s="8" t="s">
        <v>17</v>
      </c>
      <c r="J239" s="8" t="s">
        <v>17</v>
      </c>
      <c r="K239" s="9" t="s">
        <v>17</v>
      </c>
      <c r="L239" s="10" t="s">
        <v>28</v>
      </c>
      <c r="M239" s="11" t="s">
        <v>66</v>
      </c>
      <c r="N239" s="12">
        <v>3040</v>
      </c>
      <c r="O239" s="9">
        <v>44</v>
      </c>
      <c r="P239" s="13"/>
      <c r="Q239" s="14"/>
      <c r="R239" s="14"/>
      <c r="S239" s="15"/>
      <c r="T239" s="15"/>
      <c r="U239" s="14"/>
      <c r="V239" s="14"/>
      <c r="W239" s="14"/>
      <c r="X239" s="16"/>
      <c r="Y239" s="14"/>
      <c r="Z239" s="14"/>
      <c r="AA239" s="15"/>
      <c r="AB239" s="15"/>
      <c r="AC239" s="17"/>
      <c r="AD239" s="18"/>
      <c r="AE239" s="18"/>
      <c r="AF239" s="18"/>
      <c r="AG239" s="18"/>
      <c r="AH239" s="18"/>
      <c r="AI239" s="18"/>
      <c r="AJ239" s="19"/>
    </row>
    <row r="240" spans="1:36" ht="15.75" thickBot="1" x14ac:dyDescent="0.25">
      <c r="A240" s="5">
        <v>43879.0859837963</v>
      </c>
      <c r="B240" s="6" t="s">
        <v>5</v>
      </c>
      <c r="C240" s="6" t="s">
        <v>13</v>
      </c>
      <c r="D240" s="6" t="s">
        <v>46</v>
      </c>
      <c r="E240" s="7" t="s">
        <v>59</v>
      </c>
      <c r="F240" s="8"/>
      <c r="G240" s="8"/>
      <c r="H240" s="8"/>
      <c r="I240" s="8"/>
      <c r="J240" s="8"/>
      <c r="K240" s="9"/>
      <c r="L240" s="10" t="s">
        <v>28</v>
      </c>
      <c r="M240" s="11" t="s">
        <v>62</v>
      </c>
      <c r="N240" s="12">
        <v>3040</v>
      </c>
      <c r="O240" s="9">
        <v>12</v>
      </c>
      <c r="P240" s="13"/>
      <c r="Q240" s="14"/>
      <c r="R240" s="14"/>
      <c r="S240" s="15"/>
      <c r="T240" s="15"/>
      <c r="U240" s="14"/>
      <c r="V240" s="14"/>
      <c r="W240" s="14"/>
      <c r="X240" s="16"/>
      <c r="Y240" s="14"/>
      <c r="Z240" s="14"/>
      <c r="AA240" s="15"/>
      <c r="AB240" s="15"/>
      <c r="AC240" s="17"/>
      <c r="AD240" s="18"/>
      <c r="AE240" s="18"/>
      <c r="AF240" s="18"/>
      <c r="AG240" s="18"/>
      <c r="AH240" s="18"/>
      <c r="AI240" s="18"/>
      <c r="AJ240" s="19"/>
    </row>
    <row r="241" spans="1:36" ht="15.75" thickBot="1" x14ac:dyDescent="0.25">
      <c r="A241" s="5">
        <v>43879.085613425923</v>
      </c>
      <c r="B241" s="6" t="s">
        <v>8</v>
      </c>
      <c r="C241" s="6" t="s">
        <v>13</v>
      </c>
      <c r="D241" s="6" t="s">
        <v>47</v>
      </c>
      <c r="E241" s="7" t="s">
        <v>59</v>
      </c>
      <c r="F241" s="8"/>
      <c r="G241" s="8"/>
      <c r="H241" s="8"/>
      <c r="I241" s="8"/>
      <c r="J241" s="8"/>
      <c r="K241" s="9"/>
      <c r="L241" s="10" t="s">
        <v>28</v>
      </c>
      <c r="M241" s="11" t="s">
        <v>62</v>
      </c>
      <c r="N241" s="12">
        <v>3040</v>
      </c>
      <c r="O241" s="9">
        <v>12</v>
      </c>
      <c r="P241" s="13"/>
      <c r="Q241" s="14"/>
      <c r="R241" s="14"/>
      <c r="S241" s="15"/>
      <c r="T241" s="15"/>
      <c r="U241" s="14"/>
      <c r="V241" s="14"/>
      <c r="W241" s="14"/>
      <c r="X241" s="16"/>
      <c r="Y241" s="14"/>
      <c r="Z241" s="14"/>
      <c r="AA241" s="15"/>
      <c r="AB241" s="15"/>
      <c r="AC241" s="17"/>
      <c r="AD241" s="18"/>
      <c r="AE241" s="18"/>
      <c r="AF241" s="18"/>
      <c r="AG241" s="18"/>
      <c r="AH241" s="18"/>
      <c r="AI241" s="18"/>
      <c r="AJ241" s="19"/>
    </row>
    <row r="242" spans="1:36" ht="15.75" thickBot="1" x14ac:dyDescent="0.25">
      <c r="A242" s="5">
        <v>43878.851956018516</v>
      </c>
      <c r="B242" s="6" t="s">
        <v>8</v>
      </c>
      <c r="C242" s="6" t="s">
        <v>13</v>
      </c>
      <c r="D242" s="6" t="s">
        <v>46</v>
      </c>
      <c r="E242" s="7" t="s">
        <v>59</v>
      </c>
      <c r="F242" s="8"/>
      <c r="G242" s="8"/>
      <c r="H242" s="8"/>
      <c r="I242" s="8"/>
      <c r="J242" s="8"/>
      <c r="K242" s="9"/>
      <c r="L242" s="10" t="s">
        <v>27</v>
      </c>
      <c r="M242" s="11" t="s">
        <v>62</v>
      </c>
      <c r="N242" s="12">
        <v>4560</v>
      </c>
      <c r="O242" s="9">
        <v>4</v>
      </c>
      <c r="P242" s="13"/>
      <c r="Q242" s="14"/>
      <c r="R242" s="14"/>
      <c r="S242" s="15"/>
      <c r="T242" s="15"/>
      <c r="U242" s="14"/>
      <c r="V242" s="14"/>
      <c r="W242" s="14"/>
      <c r="X242" s="16"/>
      <c r="Y242" s="14"/>
      <c r="Z242" s="14"/>
      <c r="AA242" s="15"/>
      <c r="AB242" s="15"/>
      <c r="AC242" s="17"/>
      <c r="AD242" s="18"/>
      <c r="AE242" s="18"/>
      <c r="AF242" s="18"/>
      <c r="AG242" s="18"/>
      <c r="AH242" s="18"/>
      <c r="AI242" s="18"/>
      <c r="AJ242" s="19"/>
    </row>
    <row r="243" spans="1:36" ht="15.75" thickBot="1" x14ac:dyDescent="0.25">
      <c r="A243" s="5">
        <v>43878.851481481484</v>
      </c>
      <c r="B243" s="6" t="s">
        <v>8</v>
      </c>
      <c r="C243" s="6" t="s">
        <v>13</v>
      </c>
      <c r="D243" s="6" t="s">
        <v>47</v>
      </c>
      <c r="E243" s="7" t="s">
        <v>59</v>
      </c>
      <c r="F243" s="8"/>
      <c r="G243" s="8"/>
      <c r="H243" s="8"/>
      <c r="I243" s="8"/>
      <c r="J243" s="8"/>
      <c r="K243" s="9"/>
      <c r="L243" s="10" t="s">
        <v>27</v>
      </c>
      <c r="M243" s="11" t="s">
        <v>62</v>
      </c>
      <c r="N243" s="12">
        <v>4560</v>
      </c>
      <c r="O243" s="9">
        <v>4</v>
      </c>
      <c r="P243" s="13"/>
      <c r="Q243" s="14"/>
      <c r="R243" s="14"/>
      <c r="S243" s="15"/>
      <c r="T243" s="15"/>
      <c r="U243" s="14"/>
      <c r="V243" s="14"/>
      <c r="W243" s="14"/>
      <c r="X243" s="16"/>
      <c r="Y243" s="14"/>
      <c r="Z243" s="14"/>
      <c r="AA243" s="15"/>
      <c r="AB243" s="15"/>
      <c r="AC243" s="17"/>
      <c r="AD243" s="18"/>
      <c r="AE243" s="18"/>
      <c r="AF243" s="18"/>
      <c r="AG243" s="18"/>
      <c r="AH243" s="18"/>
      <c r="AI243" s="18"/>
      <c r="AJ243" s="19"/>
    </row>
    <row r="244" spans="1:36" ht="15.75" thickBot="1" x14ac:dyDescent="0.25">
      <c r="A244" s="5">
        <v>43878.850254629629</v>
      </c>
      <c r="B244" s="6" t="s">
        <v>8</v>
      </c>
      <c r="C244" s="6" t="s">
        <v>13</v>
      </c>
      <c r="D244" s="6" t="s">
        <v>47</v>
      </c>
      <c r="E244" s="7" t="s">
        <v>59</v>
      </c>
      <c r="F244" s="8"/>
      <c r="G244" s="8"/>
      <c r="H244" s="8"/>
      <c r="I244" s="8"/>
      <c r="J244" s="8"/>
      <c r="K244" s="9"/>
      <c r="L244" s="10" t="s">
        <v>27</v>
      </c>
      <c r="M244" s="11" t="s">
        <v>62</v>
      </c>
      <c r="N244" s="12">
        <v>3040</v>
      </c>
      <c r="O244" s="9">
        <v>60</v>
      </c>
      <c r="P244" s="13"/>
      <c r="Q244" s="14"/>
      <c r="R244" s="14"/>
      <c r="S244" s="15"/>
      <c r="T244" s="15"/>
      <c r="U244" s="14"/>
      <c r="V244" s="14"/>
      <c r="W244" s="14"/>
      <c r="X244" s="16"/>
      <c r="Y244" s="14"/>
      <c r="Z244" s="14"/>
      <c r="AA244" s="15"/>
      <c r="AB244" s="15"/>
      <c r="AC244" s="17"/>
      <c r="AD244" s="18"/>
      <c r="AE244" s="18"/>
      <c r="AF244" s="18"/>
      <c r="AG244" s="18"/>
      <c r="AH244" s="18"/>
      <c r="AI244" s="18"/>
      <c r="AJ244" s="19"/>
    </row>
    <row r="245" spans="1:36" ht="15.75" thickBot="1" x14ac:dyDescent="0.25">
      <c r="A245" s="5">
        <v>43878.849432870367</v>
      </c>
      <c r="B245" s="6" t="s">
        <v>8</v>
      </c>
      <c r="C245" s="6" t="s">
        <v>13</v>
      </c>
      <c r="D245" s="6" t="s">
        <v>46</v>
      </c>
      <c r="E245" s="7" t="s">
        <v>59</v>
      </c>
      <c r="F245" s="8"/>
      <c r="G245" s="8"/>
      <c r="H245" s="8"/>
      <c r="I245" s="8"/>
      <c r="J245" s="8"/>
      <c r="K245" s="9"/>
      <c r="L245" s="10" t="s">
        <v>27</v>
      </c>
      <c r="M245" s="11" t="s">
        <v>62</v>
      </c>
      <c r="N245" s="12">
        <v>3040</v>
      </c>
      <c r="O245" s="9">
        <v>60</v>
      </c>
      <c r="P245" s="13"/>
      <c r="Q245" s="14"/>
      <c r="R245" s="14"/>
      <c r="S245" s="15"/>
      <c r="T245" s="15"/>
      <c r="U245" s="14"/>
      <c r="V245" s="14"/>
      <c r="W245" s="14"/>
      <c r="X245" s="16"/>
      <c r="Y245" s="14"/>
      <c r="Z245" s="14"/>
      <c r="AA245" s="15"/>
      <c r="AB245" s="15"/>
      <c r="AC245" s="17"/>
      <c r="AD245" s="18"/>
      <c r="AE245" s="18"/>
      <c r="AF245" s="18"/>
      <c r="AG245" s="18"/>
      <c r="AH245" s="18"/>
      <c r="AI245" s="18"/>
      <c r="AJ245" s="19"/>
    </row>
    <row r="246" spans="1:36" ht="15.75" thickBot="1" x14ac:dyDescent="0.25">
      <c r="A246" s="5">
        <v>43878.830069444448</v>
      </c>
      <c r="B246" s="6" t="s">
        <v>8</v>
      </c>
      <c r="C246" s="6" t="s">
        <v>12</v>
      </c>
      <c r="D246" s="6" t="s">
        <v>47</v>
      </c>
      <c r="E246" s="7" t="s">
        <v>59</v>
      </c>
      <c r="F246" s="8"/>
      <c r="G246" s="8"/>
      <c r="H246" s="8"/>
      <c r="I246" s="8"/>
      <c r="J246" s="8"/>
      <c r="K246" s="9"/>
      <c r="L246" s="10" t="s">
        <v>27</v>
      </c>
      <c r="M246" s="11" t="s">
        <v>82</v>
      </c>
      <c r="N246" s="12">
        <v>3040</v>
      </c>
      <c r="O246" s="9">
        <v>52</v>
      </c>
      <c r="P246" s="13"/>
      <c r="Q246" s="14"/>
      <c r="R246" s="14"/>
      <c r="S246" s="15"/>
      <c r="T246" s="15"/>
      <c r="U246" s="14"/>
      <c r="V246" s="14"/>
      <c r="W246" s="14"/>
      <c r="X246" s="16"/>
      <c r="Y246" s="14"/>
      <c r="Z246" s="14"/>
      <c r="AA246" s="15"/>
      <c r="AB246" s="15"/>
      <c r="AC246" s="17"/>
      <c r="AD246" s="18"/>
      <c r="AE246" s="18"/>
      <c r="AF246" s="18"/>
      <c r="AG246" s="18"/>
      <c r="AH246" s="18"/>
      <c r="AI246" s="18"/>
      <c r="AJ246" s="19"/>
    </row>
    <row r="247" spans="1:36" ht="15.75" thickBot="1" x14ac:dyDescent="0.25">
      <c r="A247" s="5">
        <v>43878.829363425924</v>
      </c>
      <c r="B247" s="6" t="s">
        <v>70</v>
      </c>
      <c r="C247" s="6" t="s">
        <v>12</v>
      </c>
      <c r="D247" s="6" t="s">
        <v>46</v>
      </c>
      <c r="E247" s="7" t="s">
        <v>59</v>
      </c>
      <c r="F247" s="8"/>
      <c r="G247" s="8"/>
      <c r="H247" s="8"/>
      <c r="I247" s="8"/>
      <c r="J247" s="8"/>
      <c r="K247" s="9"/>
      <c r="L247" s="10" t="s">
        <v>27</v>
      </c>
      <c r="M247" s="11" t="s">
        <v>82</v>
      </c>
      <c r="N247" s="12">
        <v>3040</v>
      </c>
      <c r="O247" s="9">
        <v>52</v>
      </c>
      <c r="P247" s="13"/>
      <c r="Q247" s="14"/>
      <c r="R247" s="14"/>
      <c r="S247" s="15"/>
      <c r="T247" s="15"/>
      <c r="U247" s="14"/>
      <c r="V247" s="14"/>
      <c r="W247" s="14"/>
      <c r="X247" s="16"/>
      <c r="Y247" s="14"/>
      <c r="Z247" s="14"/>
      <c r="AA247" s="15"/>
      <c r="AB247" s="15"/>
      <c r="AC247" s="17"/>
      <c r="AD247" s="18"/>
      <c r="AE247" s="18"/>
      <c r="AF247" s="18"/>
      <c r="AG247" s="18"/>
      <c r="AH247" s="18"/>
      <c r="AI247" s="18"/>
      <c r="AJ247" s="19"/>
    </row>
    <row r="248" spans="1:36" ht="15.75" thickBot="1" x14ac:dyDescent="0.25">
      <c r="A248" s="5">
        <v>43875.629027777781</v>
      </c>
      <c r="B248" s="6" t="s">
        <v>5</v>
      </c>
      <c r="C248" s="6" t="s">
        <v>11</v>
      </c>
      <c r="D248" s="6" t="s">
        <v>54</v>
      </c>
      <c r="E248" s="7" t="s">
        <v>29</v>
      </c>
      <c r="F248" s="8"/>
      <c r="G248" s="8" t="s">
        <v>17</v>
      </c>
      <c r="H248" s="8"/>
      <c r="I248" s="8"/>
      <c r="J248" s="8"/>
      <c r="K248" s="9"/>
      <c r="L248" s="10" t="s">
        <v>27</v>
      </c>
      <c r="M248" s="11" t="s">
        <v>98</v>
      </c>
      <c r="N248" s="12">
        <v>3020</v>
      </c>
      <c r="O248" s="9">
        <v>1</v>
      </c>
      <c r="P248" s="13"/>
      <c r="Q248" s="14"/>
      <c r="R248" s="14"/>
      <c r="S248" s="15"/>
      <c r="T248" s="15"/>
      <c r="U248" s="14"/>
      <c r="V248" s="14"/>
      <c r="W248" s="14"/>
      <c r="X248" s="16"/>
      <c r="Y248" s="14"/>
      <c r="Z248" s="14"/>
      <c r="AA248" s="15"/>
      <c r="AB248" s="15"/>
      <c r="AC248" s="17"/>
      <c r="AD248" s="18"/>
      <c r="AE248" s="18"/>
      <c r="AF248" s="18"/>
      <c r="AG248" s="18"/>
      <c r="AH248" s="18"/>
      <c r="AI248" s="18"/>
      <c r="AJ248" s="19"/>
    </row>
    <row r="249" spans="1:36" ht="15.75" thickBot="1" x14ac:dyDescent="0.25">
      <c r="A249" s="5">
        <v>43875.526932870373</v>
      </c>
      <c r="B249" s="6" t="s">
        <v>5</v>
      </c>
      <c r="C249" s="6" t="s">
        <v>13</v>
      </c>
      <c r="D249" s="6" t="s">
        <v>46</v>
      </c>
      <c r="E249" s="7" t="s">
        <v>30</v>
      </c>
      <c r="F249" s="8" t="s">
        <v>17</v>
      </c>
      <c r="G249" s="8" t="s">
        <v>17</v>
      </c>
      <c r="H249" s="8" t="s">
        <v>17</v>
      </c>
      <c r="I249" s="8"/>
      <c r="J249" s="8"/>
      <c r="K249" s="9"/>
      <c r="L249" s="10" t="s">
        <v>26</v>
      </c>
      <c r="M249" s="11" t="s">
        <v>62</v>
      </c>
      <c r="N249" s="12">
        <v>4560</v>
      </c>
      <c r="O249" s="9">
        <v>8</v>
      </c>
      <c r="P249" s="13"/>
      <c r="Q249" s="14"/>
      <c r="R249" s="14"/>
      <c r="S249" s="15"/>
      <c r="T249" s="15"/>
      <c r="U249" s="14"/>
      <c r="V249" s="14"/>
      <c r="W249" s="14"/>
      <c r="X249" s="16"/>
      <c r="Y249" s="14"/>
      <c r="Z249" s="14"/>
      <c r="AA249" s="15"/>
      <c r="AB249" s="15"/>
      <c r="AC249" s="17"/>
      <c r="AD249" s="18"/>
      <c r="AE249" s="18"/>
      <c r="AF249" s="18"/>
      <c r="AG249" s="18"/>
      <c r="AH249" s="18"/>
      <c r="AI249" s="18"/>
      <c r="AJ249" s="19"/>
    </row>
    <row r="250" spans="1:36" ht="15.75" thickBot="1" x14ac:dyDescent="0.25">
      <c r="A250" s="5">
        <v>43875.52584490741</v>
      </c>
      <c r="B250" s="6" t="s">
        <v>5</v>
      </c>
      <c r="C250" s="6" t="s">
        <v>13</v>
      </c>
      <c r="D250" s="6" t="s">
        <v>47</v>
      </c>
      <c r="E250" s="7" t="s">
        <v>30</v>
      </c>
      <c r="F250" s="8"/>
      <c r="G250" s="8"/>
      <c r="H250" s="8"/>
      <c r="I250" s="8" t="s">
        <v>17</v>
      </c>
      <c r="J250" s="8" t="s">
        <v>17</v>
      </c>
      <c r="K250" s="9" t="s">
        <v>17</v>
      </c>
      <c r="L250" s="10" t="s">
        <v>26</v>
      </c>
      <c r="M250" s="11" t="s">
        <v>62</v>
      </c>
      <c r="N250" s="12">
        <v>4560</v>
      </c>
      <c r="O250" s="9">
        <v>8</v>
      </c>
      <c r="P250" s="13"/>
      <c r="Q250" s="14"/>
      <c r="R250" s="14"/>
      <c r="S250" s="15"/>
      <c r="T250" s="15"/>
      <c r="U250" s="14"/>
      <c r="V250" s="14"/>
      <c r="W250" s="14"/>
      <c r="X250" s="16"/>
      <c r="Y250" s="14"/>
      <c r="Z250" s="14"/>
      <c r="AA250" s="15"/>
      <c r="AB250" s="15"/>
      <c r="AC250" s="17"/>
      <c r="AD250" s="18"/>
      <c r="AE250" s="18"/>
      <c r="AF250" s="18"/>
      <c r="AG250" s="18"/>
      <c r="AH250" s="18"/>
      <c r="AI250" s="18"/>
      <c r="AJ250" s="19"/>
    </row>
    <row r="251" spans="1:36" ht="15.75" thickBot="1" x14ac:dyDescent="0.25">
      <c r="A251" s="5">
        <v>43875.523692129631</v>
      </c>
      <c r="B251" s="6" t="s">
        <v>5</v>
      </c>
      <c r="C251" s="6" t="s">
        <v>12</v>
      </c>
      <c r="D251" s="6" t="s">
        <v>48</v>
      </c>
      <c r="E251" s="7" t="s">
        <v>59</v>
      </c>
      <c r="F251" s="8"/>
      <c r="G251" s="8"/>
      <c r="H251" s="8"/>
      <c r="I251" s="8"/>
      <c r="J251" s="8"/>
      <c r="K251" s="9"/>
      <c r="L251" s="10" t="s">
        <v>26</v>
      </c>
      <c r="M251" s="11" t="s">
        <v>67</v>
      </c>
      <c r="N251" s="12">
        <v>3020</v>
      </c>
      <c r="O251" s="9">
        <v>51</v>
      </c>
      <c r="P251" s="13"/>
      <c r="Q251" s="14"/>
      <c r="R251" s="14"/>
      <c r="S251" s="15"/>
      <c r="T251" s="15"/>
      <c r="U251" s="14"/>
      <c r="V251" s="14"/>
      <c r="W251" s="14"/>
      <c r="X251" s="16"/>
      <c r="Y251" s="14"/>
      <c r="Z251" s="14"/>
      <c r="AA251" s="15"/>
      <c r="AB251" s="15"/>
      <c r="AC251" s="17"/>
      <c r="AD251" s="18"/>
      <c r="AE251" s="18"/>
      <c r="AF251" s="18"/>
      <c r="AG251" s="18"/>
      <c r="AH251" s="18"/>
      <c r="AI251" s="18"/>
      <c r="AJ251" s="19"/>
    </row>
    <row r="252" spans="1:36" ht="15.75" thickBot="1" x14ac:dyDescent="0.25">
      <c r="A252" s="5">
        <v>43875.523194444446</v>
      </c>
      <c r="B252" s="6" t="s">
        <v>5</v>
      </c>
      <c r="C252" s="6" t="s">
        <v>12</v>
      </c>
      <c r="D252" s="6" t="s">
        <v>49</v>
      </c>
      <c r="E252" s="7" t="s">
        <v>59</v>
      </c>
      <c r="F252" s="8"/>
      <c r="G252" s="8"/>
      <c r="H252" s="8"/>
      <c r="I252" s="8"/>
      <c r="J252" s="8"/>
      <c r="K252" s="9"/>
      <c r="L252" s="10" t="s">
        <v>26</v>
      </c>
      <c r="M252" s="11" t="s">
        <v>67</v>
      </c>
      <c r="N252" s="12">
        <v>3020</v>
      </c>
      <c r="O252" s="9">
        <v>51</v>
      </c>
      <c r="P252" s="13"/>
      <c r="Q252" s="14"/>
      <c r="R252" s="14"/>
      <c r="S252" s="15"/>
      <c r="T252" s="15"/>
      <c r="U252" s="14"/>
      <c r="V252" s="14"/>
      <c r="W252" s="14"/>
      <c r="X252" s="16"/>
      <c r="Y252" s="14"/>
      <c r="Z252" s="14"/>
      <c r="AA252" s="15"/>
      <c r="AB252" s="15"/>
      <c r="AC252" s="17"/>
      <c r="AD252" s="18"/>
      <c r="AE252" s="18"/>
      <c r="AF252" s="18"/>
      <c r="AG252" s="18"/>
      <c r="AH252" s="18"/>
      <c r="AI252" s="18"/>
      <c r="AJ252" s="19"/>
    </row>
    <row r="253" spans="1:36" ht="15.75" thickBot="1" x14ac:dyDescent="0.25">
      <c r="A253" s="5">
        <v>43875.35392361111</v>
      </c>
      <c r="B253" s="6" t="s">
        <v>5</v>
      </c>
      <c r="C253" s="6" t="s">
        <v>13</v>
      </c>
      <c r="D253" s="6" t="s">
        <v>44</v>
      </c>
      <c r="E253" s="7" t="s">
        <v>59</v>
      </c>
      <c r="F253" s="8"/>
      <c r="G253" s="8"/>
      <c r="H253" s="8"/>
      <c r="I253" s="8"/>
      <c r="J253" s="8"/>
      <c r="K253" s="9"/>
      <c r="L253" s="10" t="s">
        <v>26</v>
      </c>
      <c r="M253" s="11" t="s">
        <v>61</v>
      </c>
      <c r="N253" s="12">
        <v>3040</v>
      </c>
      <c r="O253" s="9">
        <v>24</v>
      </c>
      <c r="P253" s="13"/>
      <c r="Q253" s="14"/>
      <c r="R253" s="14"/>
      <c r="S253" s="15"/>
      <c r="T253" s="15"/>
      <c r="U253" s="14"/>
      <c r="V253" s="14"/>
      <c r="W253" s="14"/>
      <c r="X253" s="16"/>
      <c r="Y253" s="14"/>
      <c r="Z253" s="14"/>
      <c r="AA253" s="15"/>
      <c r="AB253" s="15"/>
      <c r="AC253" s="17"/>
      <c r="AD253" s="18"/>
      <c r="AE253" s="18"/>
      <c r="AF253" s="18"/>
      <c r="AG253" s="18"/>
      <c r="AH253" s="18"/>
      <c r="AI253" s="18"/>
      <c r="AJ253" s="19"/>
    </row>
    <row r="254" spans="1:36" ht="15.75" thickBot="1" x14ac:dyDescent="0.25">
      <c r="A254" s="5">
        <v>43875.353356481479</v>
      </c>
      <c r="B254" s="6" t="s">
        <v>70</v>
      </c>
      <c r="C254" s="6" t="s">
        <v>13</v>
      </c>
      <c r="D254" s="6" t="s">
        <v>45</v>
      </c>
      <c r="E254" s="7" t="s">
        <v>59</v>
      </c>
      <c r="F254" s="8"/>
      <c r="G254" s="8"/>
      <c r="H254" s="8"/>
      <c r="I254" s="8"/>
      <c r="J254" s="8"/>
      <c r="K254" s="9"/>
      <c r="L254" s="10" t="s">
        <v>26</v>
      </c>
      <c r="M254" s="11" t="s">
        <v>61</v>
      </c>
      <c r="N254" s="12">
        <v>3040</v>
      </c>
      <c r="O254" s="9">
        <v>24</v>
      </c>
      <c r="P254" s="13"/>
      <c r="Q254" s="14"/>
      <c r="R254" s="14"/>
      <c r="S254" s="15"/>
      <c r="T254" s="15"/>
      <c r="U254" s="14"/>
      <c r="V254" s="14"/>
      <c r="W254" s="14"/>
      <c r="X254" s="16"/>
      <c r="Y254" s="14"/>
      <c r="Z254" s="14"/>
      <c r="AA254" s="15"/>
      <c r="AB254" s="15"/>
      <c r="AC254" s="17"/>
      <c r="AD254" s="18"/>
      <c r="AE254" s="18"/>
      <c r="AF254" s="18"/>
      <c r="AG254" s="18"/>
      <c r="AH254" s="18"/>
      <c r="AI254" s="18"/>
      <c r="AJ254" s="19"/>
    </row>
    <row r="255" spans="1:36" ht="15.75" thickBot="1" x14ac:dyDescent="0.25">
      <c r="A255" s="5"/>
      <c r="B255" s="6" t="s">
        <v>70</v>
      </c>
      <c r="C255" s="6" t="s">
        <v>12</v>
      </c>
      <c r="D255" s="6" t="s">
        <v>48</v>
      </c>
      <c r="E255" s="7" t="s">
        <v>59</v>
      </c>
      <c r="F255" s="8"/>
      <c r="G255" s="8"/>
      <c r="H255" s="8"/>
      <c r="I255" s="8"/>
      <c r="J255" s="8"/>
      <c r="K255" s="9"/>
      <c r="L255" s="10" t="s">
        <v>27</v>
      </c>
      <c r="M255" s="11" t="s">
        <v>67</v>
      </c>
      <c r="N255" s="12">
        <v>3020</v>
      </c>
      <c r="O255" s="9">
        <v>39</v>
      </c>
      <c r="P255" s="13"/>
      <c r="Q255" s="14"/>
      <c r="R255" s="14"/>
      <c r="S255" s="15"/>
      <c r="T255" s="15"/>
      <c r="U255" s="14"/>
      <c r="V255" s="14"/>
      <c r="W255" s="14"/>
      <c r="X255" s="16"/>
      <c r="Y255" s="14"/>
      <c r="Z255" s="14"/>
      <c r="AA255" s="15"/>
      <c r="AB255" s="15"/>
      <c r="AC255" s="17"/>
      <c r="AD255" s="18"/>
      <c r="AE255" s="18"/>
      <c r="AF255" s="18"/>
      <c r="AG255" s="18"/>
      <c r="AH255" s="18"/>
      <c r="AI255" s="18"/>
      <c r="AJ255" s="19"/>
    </row>
    <row r="256" spans="1:36" ht="15.75" thickBot="1" x14ac:dyDescent="0.25">
      <c r="A256" s="5">
        <v>43874.825057870374</v>
      </c>
      <c r="B256" s="6" t="s">
        <v>9</v>
      </c>
      <c r="C256" s="6" t="s">
        <v>12</v>
      </c>
      <c r="D256" s="6" t="s">
        <v>49</v>
      </c>
      <c r="E256" s="7" t="s">
        <v>59</v>
      </c>
      <c r="F256" s="8"/>
      <c r="G256" s="8"/>
      <c r="H256" s="8"/>
      <c r="I256" s="8"/>
      <c r="J256" s="8"/>
      <c r="K256" s="9"/>
      <c r="L256" s="10" t="s">
        <v>27</v>
      </c>
      <c r="M256" s="11" t="s">
        <v>67</v>
      </c>
      <c r="N256" s="12">
        <v>3020</v>
      </c>
      <c r="O256" s="9">
        <v>38</v>
      </c>
      <c r="P256" s="13"/>
      <c r="Q256" s="14"/>
      <c r="R256" s="14"/>
      <c r="S256" s="15"/>
      <c r="T256" s="15"/>
      <c r="U256" s="14"/>
      <c r="V256" s="14"/>
      <c r="W256" s="14"/>
      <c r="X256" s="16"/>
      <c r="Y256" s="14"/>
      <c r="Z256" s="14"/>
      <c r="AA256" s="15"/>
      <c r="AB256" s="15"/>
      <c r="AC256" s="17"/>
      <c r="AD256" s="18"/>
      <c r="AE256" s="18"/>
      <c r="AF256" s="18"/>
      <c r="AG256" s="18"/>
      <c r="AH256" s="18"/>
      <c r="AI256" s="18"/>
      <c r="AJ256" s="19"/>
    </row>
    <row r="257" spans="1:36" ht="15.75" thickBot="1" x14ac:dyDescent="0.25">
      <c r="A257" s="5">
        <v>43874.824097222219</v>
      </c>
      <c r="B257" s="6" t="s">
        <v>9</v>
      </c>
      <c r="C257" s="6" t="s">
        <v>13</v>
      </c>
      <c r="D257" s="6" t="s">
        <v>45</v>
      </c>
      <c r="E257" s="7" t="s">
        <v>59</v>
      </c>
      <c r="F257" s="8"/>
      <c r="G257" s="8"/>
      <c r="H257" s="8"/>
      <c r="I257" s="8"/>
      <c r="J257" s="8"/>
      <c r="K257" s="9"/>
      <c r="L257" s="10" t="s">
        <v>27</v>
      </c>
      <c r="M257" s="11" t="s">
        <v>61</v>
      </c>
      <c r="N257" s="12">
        <v>3020</v>
      </c>
      <c r="O257" s="9">
        <v>48</v>
      </c>
      <c r="P257" s="13"/>
      <c r="Q257" s="14"/>
      <c r="R257" s="14"/>
      <c r="S257" s="15"/>
      <c r="T257" s="15"/>
      <c r="U257" s="14"/>
      <c r="V257" s="14"/>
      <c r="W257" s="14"/>
      <c r="X257" s="16"/>
      <c r="Y257" s="14"/>
      <c r="Z257" s="14"/>
      <c r="AA257" s="15"/>
      <c r="AB257" s="15"/>
      <c r="AC257" s="17"/>
      <c r="AD257" s="18"/>
      <c r="AE257" s="18"/>
      <c r="AF257" s="18"/>
      <c r="AG257" s="18"/>
      <c r="AH257" s="18"/>
      <c r="AI257" s="18"/>
      <c r="AJ257" s="19"/>
    </row>
    <row r="258" spans="1:36" ht="15.75" thickBot="1" x14ac:dyDescent="0.25">
      <c r="A258" s="5">
        <v>43874.823414351849</v>
      </c>
      <c r="B258" s="6" t="s">
        <v>9</v>
      </c>
      <c r="C258" s="6" t="s">
        <v>13</v>
      </c>
      <c r="D258" s="6" t="s">
        <v>44</v>
      </c>
      <c r="E258" s="7" t="s">
        <v>59</v>
      </c>
      <c r="F258" s="8"/>
      <c r="G258" s="8"/>
      <c r="H258" s="8"/>
      <c r="I258" s="8"/>
      <c r="J258" s="8"/>
      <c r="K258" s="9"/>
      <c r="L258" s="10" t="s">
        <v>27</v>
      </c>
      <c r="M258" s="11" t="s">
        <v>61</v>
      </c>
      <c r="N258" s="12">
        <v>3020</v>
      </c>
      <c r="O258" s="9">
        <v>48</v>
      </c>
      <c r="P258" s="13"/>
      <c r="Q258" s="14"/>
      <c r="R258" s="14"/>
      <c r="S258" s="15"/>
      <c r="T258" s="15"/>
      <c r="U258" s="14"/>
      <c r="V258" s="14"/>
      <c r="W258" s="14"/>
      <c r="X258" s="16"/>
      <c r="Y258" s="14"/>
      <c r="Z258" s="14"/>
      <c r="AA258" s="15"/>
      <c r="AB258" s="15"/>
      <c r="AC258" s="17"/>
      <c r="AD258" s="18"/>
      <c r="AE258" s="18"/>
      <c r="AF258" s="18"/>
      <c r="AG258" s="18"/>
      <c r="AH258" s="18"/>
      <c r="AI258" s="18"/>
      <c r="AJ258" s="19"/>
    </row>
    <row r="259" spans="1:36" ht="15.75" thickBot="1" x14ac:dyDescent="0.25">
      <c r="A259" s="5">
        <v>43874.822800925926</v>
      </c>
      <c r="B259" s="6" t="s">
        <v>9</v>
      </c>
      <c r="C259" s="6" t="s">
        <v>10</v>
      </c>
      <c r="D259" s="6" t="s">
        <v>45</v>
      </c>
      <c r="E259" s="7" t="s">
        <v>59</v>
      </c>
      <c r="F259" s="8"/>
      <c r="G259" s="8"/>
      <c r="H259" s="8"/>
      <c r="I259" s="8"/>
      <c r="J259" s="8"/>
      <c r="K259" s="9"/>
      <c r="L259" s="10" t="s">
        <v>27</v>
      </c>
      <c r="M259" s="11" t="s">
        <v>61</v>
      </c>
      <c r="N259" s="12">
        <v>3020</v>
      </c>
      <c r="O259" s="9">
        <v>60</v>
      </c>
      <c r="P259" s="13"/>
      <c r="Q259" s="14"/>
      <c r="R259" s="14"/>
      <c r="S259" s="15"/>
      <c r="T259" s="15"/>
      <c r="U259" s="14"/>
      <c r="V259" s="14"/>
      <c r="W259" s="14"/>
      <c r="X259" s="16"/>
      <c r="Y259" s="14"/>
      <c r="Z259" s="14"/>
      <c r="AA259" s="15"/>
      <c r="AB259" s="15"/>
      <c r="AC259" s="17"/>
      <c r="AD259" s="18"/>
      <c r="AE259" s="18"/>
      <c r="AF259" s="18"/>
      <c r="AG259" s="18"/>
      <c r="AH259" s="18"/>
      <c r="AI259" s="18"/>
      <c r="AJ259" s="19"/>
    </row>
    <row r="260" spans="1:36" ht="15.75" thickBot="1" x14ac:dyDescent="0.25">
      <c r="A260" s="5">
        <v>43874.821932870371</v>
      </c>
      <c r="B260" s="6" t="s">
        <v>70</v>
      </c>
      <c r="C260" s="6" t="s">
        <v>10</v>
      </c>
      <c r="D260" s="6" t="s">
        <v>44</v>
      </c>
      <c r="E260" s="7" t="s">
        <v>59</v>
      </c>
      <c r="F260" s="8"/>
      <c r="G260" s="8"/>
      <c r="H260" s="8"/>
      <c r="I260" s="8"/>
      <c r="J260" s="8"/>
      <c r="K260" s="9"/>
      <c r="L260" s="10" t="s">
        <v>27</v>
      </c>
      <c r="M260" s="11" t="s">
        <v>61</v>
      </c>
      <c r="N260" s="12">
        <v>3020</v>
      </c>
      <c r="O260" s="9">
        <v>60</v>
      </c>
      <c r="P260" s="13"/>
      <c r="Q260" s="14"/>
      <c r="R260" s="14"/>
      <c r="S260" s="15"/>
      <c r="T260" s="15"/>
      <c r="U260" s="14"/>
      <c r="V260" s="14"/>
      <c r="W260" s="14"/>
      <c r="X260" s="16"/>
      <c r="Y260" s="14"/>
      <c r="Z260" s="14"/>
      <c r="AA260" s="15"/>
      <c r="AB260" s="15"/>
      <c r="AC260" s="17"/>
      <c r="AD260" s="18"/>
      <c r="AE260" s="18"/>
      <c r="AF260" s="18"/>
      <c r="AG260" s="18"/>
      <c r="AH260" s="18"/>
      <c r="AI260" s="18"/>
      <c r="AJ260" s="19"/>
    </row>
    <row r="261" spans="1:36" ht="15.75" thickBot="1" x14ac:dyDescent="0.25">
      <c r="A261" s="5">
        <v>43874.819722222222</v>
      </c>
      <c r="B261" s="6" t="s">
        <v>70</v>
      </c>
      <c r="C261" s="6" t="s">
        <v>11</v>
      </c>
      <c r="D261" s="6" t="s">
        <v>37</v>
      </c>
      <c r="E261" s="7" t="s">
        <v>59</v>
      </c>
      <c r="F261" s="8"/>
      <c r="G261" s="8"/>
      <c r="H261" s="8"/>
      <c r="I261" s="8"/>
      <c r="J261" s="8"/>
      <c r="K261" s="9"/>
      <c r="L261" s="10" t="s">
        <v>27</v>
      </c>
      <c r="M261" s="11" t="s">
        <v>98</v>
      </c>
      <c r="N261" s="12">
        <v>3020</v>
      </c>
      <c r="O261" s="9">
        <v>39</v>
      </c>
      <c r="P261" s="13"/>
      <c r="Q261" s="14"/>
      <c r="R261" s="14"/>
      <c r="S261" s="15"/>
      <c r="T261" s="15"/>
      <c r="U261" s="14"/>
      <c r="V261" s="14"/>
      <c r="W261" s="14"/>
      <c r="X261" s="16"/>
      <c r="Y261" s="14"/>
      <c r="Z261" s="14"/>
      <c r="AA261" s="15"/>
      <c r="AB261" s="15"/>
      <c r="AC261" s="17"/>
      <c r="AD261" s="18"/>
      <c r="AE261" s="18"/>
      <c r="AF261" s="18"/>
      <c r="AG261" s="18"/>
      <c r="AH261" s="18"/>
      <c r="AI261" s="18"/>
      <c r="AJ261" s="19"/>
    </row>
    <row r="262" spans="1:36" ht="15.75" thickBot="1" x14ac:dyDescent="0.25">
      <c r="A262" s="5">
        <v>43874.819039351853</v>
      </c>
      <c r="B262" s="6" t="s">
        <v>70</v>
      </c>
      <c r="C262" s="6" t="s">
        <v>11</v>
      </c>
      <c r="D262" s="6" t="s">
        <v>54</v>
      </c>
      <c r="E262" s="7" t="s">
        <v>59</v>
      </c>
      <c r="F262" s="8"/>
      <c r="G262" s="8"/>
      <c r="H262" s="8"/>
      <c r="I262" s="8"/>
      <c r="J262" s="8"/>
      <c r="K262" s="9"/>
      <c r="L262" s="10" t="s">
        <v>27</v>
      </c>
      <c r="M262" s="11" t="s">
        <v>98</v>
      </c>
      <c r="N262" s="12">
        <v>3020</v>
      </c>
      <c r="O262" s="9">
        <v>39</v>
      </c>
      <c r="P262" s="13"/>
      <c r="Q262" s="14"/>
      <c r="R262" s="14"/>
      <c r="S262" s="15"/>
      <c r="T262" s="15"/>
      <c r="U262" s="14"/>
      <c r="V262" s="14"/>
      <c r="W262" s="14"/>
      <c r="X262" s="16"/>
      <c r="Y262" s="14"/>
      <c r="Z262" s="14"/>
      <c r="AA262" s="15"/>
      <c r="AB262" s="15"/>
      <c r="AC262" s="17"/>
      <c r="AD262" s="18"/>
      <c r="AE262" s="18"/>
      <c r="AF262" s="18"/>
      <c r="AG262" s="18"/>
      <c r="AH262" s="18"/>
      <c r="AI262" s="18"/>
      <c r="AJ262" s="19"/>
    </row>
    <row r="263" spans="1:36" ht="15.75" thickBot="1" x14ac:dyDescent="0.25">
      <c r="A263" s="5">
        <v>43874.740555555552</v>
      </c>
      <c r="B263" s="6" t="s">
        <v>70</v>
      </c>
      <c r="C263" s="6" t="s">
        <v>11</v>
      </c>
      <c r="D263" s="6" t="s">
        <v>37</v>
      </c>
      <c r="E263" s="7" t="s">
        <v>30</v>
      </c>
      <c r="F263" s="8"/>
      <c r="G263" s="8"/>
      <c r="H263" s="8"/>
      <c r="I263" s="8" t="s">
        <v>17</v>
      </c>
      <c r="J263" s="8" t="s">
        <v>17</v>
      </c>
      <c r="K263" s="9"/>
      <c r="L263" s="10" t="s">
        <v>27</v>
      </c>
      <c r="M263" s="11" t="s">
        <v>98</v>
      </c>
      <c r="N263" s="12">
        <v>3020</v>
      </c>
      <c r="O263" s="9">
        <v>1</v>
      </c>
      <c r="P263" s="13"/>
      <c r="Q263" s="14"/>
      <c r="R263" s="14"/>
      <c r="S263" s="15"/>
      <c r="T263" s="15"/>
      <c r="U263" s="14"/>
      <c r="V263" s="14"/>
      <c r="W263" s="14"/>
      <c r="X263" s="16"/>
      <c r="Y263" s="14"/>
      <c r="Z263" s="14"/>
      <c r="AA263" s="15"/>
      <c r="AB263" s="15"/>
      <c r="AC263" s="17"/>
      <c r="AD263" s="18"/>
      <c r="AE263" s="18"/>
      <c r="AF263" s="18"/>
      <c r="AG263" s="18"/>
      <c r="AH263" s="18"/>
      <c r="AI263" s="18"/>
      <c r="AJ263" s="19"/>
    </row>
    <row r="264" spans="1:36" ht="15.75" thickBot="1" x14ac:dyDescent="0.25">
      <c r="A264" s="5">
        <v>43874.739594907405</v>
      </c>
      <c r="B264" s="6" t="s">
        <v>70</v>
      </c>
      <c r="C264" s="6" t="s">
        <v>11</v>
      </c>
      <c r="D264" s="6" t="s">
        <v>54</v>
      </c>
      <c r="E264" s="7" t="s">
        <v>19</v>
      </c>
      <c r="F264" s="8" t="s">
        <v>17</v>
      </c>
      <c r="G264" s="8" t="s">
        <v>17</v>
      </c>
      <c r="H264" s="8"/>
      <c r="I264" s="8"/>
      <c r="J264" s="8"/>
      <c r="K264" s="9"/>
      <c r="L264" s="10" t="s">
        <v>27</v>
      </c>
      <c r="M264" s="11" t="s">
        <v>98</v>
      </c>
      <c r="N264" s="12">
        <v>3020</v>
      </c>
      <c r="O264" s="9">
        <v>1</v>
      </c>
      <c r="P264" s="13"/>
      <c r="Q264" s="14"/>
      <c r="R264" s="14"/>
      <c r="S264" s="15"/>
      <c r="T264" s="15"/>
      <c r="U264" s="14"/>
      <c r="V264" s="14"/>
      <c r="W264" s="14"/>
      <c r="X264" s="16"/>
      <c r="Y264" s="14"/>
      <c r="Z264" s="14"/>
      <c r="AA264" s="15"/>
      <c r="AB264" s="15"/>
      <c r="AC264" s="17"/>
      <c r="AD264" s="18"/>
      <c r="AE264" s="18"/>
      <c r="AF264" s="18"/>
      <c r="AG264" s="18"/>
      <c r="AH264" s="18"/>
      <c r="AI264" s="18"/>
      <c r="AJ264" s="19"/>
    </row>
    <row r="265" spans="1:36" ht="15.75" thickBot="1" x14ac:dyDescent="0.25">
      <c r="A265" s="5">
        <v>43874.734791666669</v>
      </c>
      <c r="B265" s="6" t="s">
        <v>70</v>
      </c>
      <c r="C265" s="6" t="s">
        <v>12</v>
      </c>
      <c r="D265" s="6" t="s">
        <v>49</v>
      </c>
      <c r="E265" s="7" t="s">
        <v>20</v>
      </c>
      <c r="F265" s="8"/>
      <c r="G265" s="8"/>
      <c r="H265" s="8"/>
      <c r="I265" s="8"/>
      <c r="J265" s="8"/>
      <c r="K265" s="9" t="s">
        <v>17</v>
      </c>
      <c r="L265" s="10" t="s">
        <v>27</v>
      </c>
      <c r="M265" s="11" t="s">
        <v>67</v>
      </c>
      <c r="N265" s="12">
        <v>3020</v>
      </c>
      <c r="O265" s="9">
        <v>1</v>
      </c>
      <c r="P265" s="13"/>
      <c r="Q265" s="14"/>
      <c r="R265" s="14"/>
      <c r="S265" s="15"/>
      <c r="T265" s="15"/>
      <c r="U265" s="14"/>
      <c r="V265" s="14"/>
      <c r="W265" s="14"/>
      <c r="X265" s="16"/>
      <c r="Y265" s="14"/>
      <c r="Z265" s="14"/>
      <c r="AA265" s="15"/>
      <c r="AB265" s="15"/>
      <c r="AC265" s="17"/>
      <c r="AD265" s="18"/>
      <c r="AE265" s="18"/>
      <c r="AF265" s="18"/>
      <c r="AG265" s="18"/>
      <c r="AH265" s="18"/>
      <c r="AI265" s="18"/>
      <c r="AJ265" s="19"/>
    </row>
    <row r="266" spans="1:36" ht="15.75" thickBot="1" x14ac:dyDescent="0.25">
      <c r="A266" s="5">
        <v>43874.733935185184</v>
      </c>
      <c r="B266" s="6" t="s">
        <v>9</v>
      </c>
      <c r="C266" s="6" t="s">
        <v>12</v>
      </c>
      <c r="D266" s="6" t="s">
        <v>49</v>
      </c>
      <c r="E266" s="7" t="s">
        <v>19</v>
      </c>
      <c r="F266" s="8"/>
      <c r="G266" s="8"/>
      <c r="H266" s="8"/>
      <c r="I266" s="8" t="s">
        <v>17</v>
      </c>
      <c r="J266" s="8" t="s">
        <v>17</v>
      </c>
      <c r="K266" s="9"/>
      <c r="L266" s="10" t="s">
        <v>27</v>
      </c>
      <c r="M266" s="11" t="s">
        <v>67</v>
      </c>
      <c r="N266" s="12">
        <v>3020</v>
      </c>
      <c r="O266" s="9">
        <v>1</v>
      </c>
      <c r="P266" s="13"/>
      <c r="Q266" s="14"/>
      <c r="R266" s="14"/>
      <c r="S266" s="15"/>
      <c r="T266" s="15"/>
      <c r="U266" s="14"/>
      <c r="V266" s="14"/>
      <c r="W266" s="14"/>
      <c r="X266" s="16"/>
      <c r="Y266" s="14"/>
      <c r="Z266" s="14"/>
      <c r="AA266" s="15"/>
      <c r="AB266" s="15"/>
      <c r="AC266" s="17"/>
      <c r="AD266" s="18"/>
      <c r="AE266" s="18"/>
      <c r="AF266" s="18"/>
      <c r="AG266" s="18"/>
      <c r="AH266" s="18"/>
      <c r="AI266" s="18"/>
      <c r="AJ266" s="19"/>
    </row>
    <row r="267" spans="1:36" ht="15.75" thickBot="1" x14ac:dyDescent="0.25">
      <c r="A267" s="5">
        <v>43874.677604166667</v>
      </c>
      <c r="B267" s="6" t="s">
        <v>5</v>
      </c>
      <c r="C267" s="6" t="s">
        <v>13</v>
      </c>
      <c r="D267" s="6" t="s">
        <v>45</v>
      </c>
      <c r="E267" s="7" t="s">
        <v>19</v>
      </c>
      <c r="F267" s="8"/>
      <c r="G267" s="8"/>
      <c r="H267" s="8"/>
      <c r="I267" s="8" t="s">
        <v>17</v>
      </c>
      <c r="J267" s="8" t="s">
        <v>17</v>
      </c>
      <c r="K267" s="9" t="s">
        <v>17</v>
      </c>
      <c r="L267" s="10" t="s">
        <v>27</v>
      </c>
      <c r="M267" s="11" t="s">
        <v>61</v>
      </c>
      <c r="N267" s="12">
        <v>3040</v>
      </c>
      <c r="O267" s="9">
        <v>12</v>
      </c>
      <c r="P267" s="13"/>
      <c r="Q267" s="14"/>
      <c r="R267" s="14"/>
      <c r="S267" s="15"/>
      <c r="T267" s="15"/>
      <c r="U267" s="14"/>
      <c r="V267" s="14"/>
      <c r="W267" s="14"/>
      <c r="X267" s="16"/>
      <c r="Y267" s="14"/>
      <c r="Z267" s="14"/>
      <c r="AA267" s="15"/>
      <c r="AB267" s="15"/>
      <c r="AC267" s="17"/>
      <c r="AD267" s="18"/>
      <c r="AE267" s="18"/>
      <c r="AF267" s="18"/>
      <c r="AG267" s="18"/>
      <c r="AH267" s="18"/>
      <c r="AI267" s="18"/>
      <c r="AJ267" s="19"/>
    </row>
    <row r="268" spans="1:36" ht="15.75" thickBot="1" x14ac:dyDescent="0.25">
      <c r="A268" s="5">
        <v>43874.541388888887</v>
      </c>
      <c r="B268" s="6" t="s">
        <v>5</v>
      </c>
      <c r="C268" s="6" t="s">
        <v>13</v>
      </c>
      <c r="D268" s="6" t="s">
        <v>44</v>
      </c>
      <c r="E268" s="7" t="s">
        <v>59</v>
      </c>
      <c r="F268" s="8"/>
      <c r="G268" s="8"/>
      <c r="H268" s="8"/>
      <c r="I268" s="8"/>
      <c r="J268" s="8"/>
      <c r="K268" s="9"/>
      <c r="L268" s="10" t="s">
        <v>26</v>
      </c>
      <c r="M268" s="11" t="s">
        <v>60</v>
      </c>
      <c r="N268" s="12">
        <v>4560</v>
      </c>
      <c r="O268" s="9">
        <v>15</v>
      </c>
      <c r="P268" s="13"/>
      <c r="Q268" s="14"/>
      <c r="R268" s="14"/>
      <c r="S268" s="15"/>
      <c r="T268" s="15"/>
      <c r="U268" s="14"/>
      <c r="V268" s="14"/>
      <c r="W268" s="14"/>
      <c r="X268" s="16"/>
      <c r="Y268" s="14"/>
      <c r="Z268" s="14"/>
      <c r="AA268" s="15"/>
      <c r="AB268" s="15"/>
      <c r="AC268" s="17"/>
      <c r="AD268" s="18"/>
      <c r="AE268" s="18"/>
      <c r="AF268" s="18"/>
      <c r="AG268" s="18"/>
      <c r="AH268" s="18"/>
      <c r="AI268" s="18"/>
      <c r="AJ268" s="19"/>
    </row>
    <row r="269" spans="1:36" ht="15.75" thickBot="1" x14ac:dyDescent="0.25">
      <c r="A269" s="5">
        <v>43874.540717592594</v>
      </c>
      <c r="B269" s="6" t="s">
        <v>5</v>
      </c>
      <c r="C269" s="6" t="s">
        <v>13</v>
      </c>
      <c r="D269" s="6" t="s">
        <v>45</v>
      </c>
      <c r="E269" s="7" t="s">
        <v>59</v>
      </c>
      <c r="F269" s="8"/>
      <c r="G269" s="8"/>
      <c r="H269" s="8"/>
      <c r="I269" s="8"/>
      <c r="J269" s="8"/>
      <c r="K269" s="9"/>
      <c r="L269" s="10" t="s">
        <v>26</v>
      </c>
      <c r="M269" s="11" t="s">
        <v>60</v>
      </c>
      <c r="N269" s="12">
        <v>4560</v>
      </c>
      <c r="O269" s="9">
        <v>15</v>
      </c>
      <c r="P269" s="13"/>
      <c r="Q269" s="14"/>
      <c r="R269" s="14"/>
      <c r="S269" s="15"/>
      <c r="T269" s="15"/>
      <c r="U269" s="14"/>
      <c r="V269" s="14"/>
      <c r="W269" s="14"/>
      <c r="X269" s="16"/>
      <c r="Y269" s="14"/>
      <c r="Z269" s="14"/>
      <c r="AA269" s="15"/>
      <c r="AB269" s="15"/>
      <c r="AC269" s="17"/>
      <c r="AD269" s="18"/>
      <c r="AE269" s="18"/>
      <c r="AF269" s="18"/>
      <c r="AG269" s="18"/>
      <c r="AH269" s="18"/>
      <c r="AI269" s="18"/>
      <c r="AJ269" s="19"/>
    </row>
    <row r="270" spans="1:36" ht="15.75" thickBot="1" x14ac:dyDescent="0.25">
      <c r="A270" s="5">
        <v>43874.53943287037</v>
      </c>
      <c r="B270" s="6" t="s">
        <v>5</v>
      </c>
      <c r="C270" s="6" t="s">
        <v>12</v>
      </c>
      <c r="D270" s="6" t="s">
        <v>48</v>
      </c>
      <c r="E270" s="7" t="s">
        <v>59</v>
      </c>
      <c r="F270" s="8"/>
      <c r="G270" s="8"/>
      <c r="H270" s="8"/>
      <c r="I270" s="8"/>
      <c r="J270" s="8"/>
      <c r="K270" s="9"/>
      <c r="L270" s="10" t="s">
        <v>26</v>
      </c>
      <c r="M270" s="11" t="s">
        <v>67</v>
      </c>
      <c r="N270" s="12">
        <v>3020</v>
      </c>
      <c r="O270" s="9">
        <v>50</v>
      </c>
      <c r="P270" s="13"/>
      <c r="Q270" s="14"/>
      <c r="R270" s="14"/>
      <c r="S270" s="15"/>
      <c r="T270" s="15"/>
      <c r="U270" s="14"/>
      <c r="V270" s="14"/>
      <c r="W270" s="14"/>
      <c r="X270" s="16"/>
      <c r="Y270" s="14"/>
      <c r="Z270" s="14"/>
      <c r="AA270" s="15"/>
      <c r="AB270" s="15"/>
      <c r="AC270" s="17"/>
      <c r="AD270" s="18"/>
      <c r="AE270" s="18"/>
      <c r="AF270" s="18"/>
      <c r="AG270" s="18"/>
      <c r="AH270" s="18"/>
      <c r="AI270" s="18"/>
      <c r="AJ270" s="19"/>
    </row>
    <row r="271" spans="1:36" ht="15.75" thickBot="1" x14ac:dyDescent="0.25">
      <c r="A271" s="5">
        <v>43874.538506944446</v>
      </c>
      <c r="B271" s="6" t="s">
        <v>5</v>
      </c>
      <c r="C271" s="6" t="s">
        <v>12</v>
      </c>
      <c r="D271" s="6" t="s">
        <v>49</v>
      </c>
      <c r="E271" s="7" t="s">
        <v>59</v>
      </c>
      <c r="F271" s="8"/>
      <c r="G271" s="8"/>
      <c r="H271" s="8"/>
      <c r="I271" s="8"/>
      <c r="J271" s="8"/>
      <c r="K271" s="9"/>
      <c r="L271" s="10" t="s">
        <v>26</v>
      </c>
      <c r="M271" s="11" t="s">
        <v>67</v>
      </c>
      <c r="N271" s="12">
        <v>3020</v>
      </c>
      <c r="O271" s="9">
        <v>50</v>
      </c>
      <c r="P271" s="13"/>
      <c r="Q271" s="14"/>
      <c r="R271" s="14"/>
      <c r="S271" s="15"/>
      <c r="T271" s="15"/>
      <c r="U271" s="14"/>
      <c r="V271" s="14"/>
      <c r="W271" s="14"/>
      <c r="X271" s="16"/>
      <c r="Y271" s="14"/>
      <c r="Z271" s="14"/>
      <c r="AA271" s="15"/>
      <c r="AB271" s="15"/>
      <c r="AC271" s="17"/>
      <c r="AD271" s="18"/>
      <c r="AE271" s="18"/>
      <c r="AF271" s="18"/>
      <c r="AG271" s="18"/>
      <c r="AH271" s="18"/>
      <c r="AI271" s="18"/>
      <c r="AJ271" s="19"/>
    </row>
    <row r="272" spans="1:36" ht="15.75" thickBot="1" x14ac:dyDescent="0.25">
      <c r="A272" s="5">
        <v>43874.537326388891</v>
      </c>
      <c r="B272" s="6" t="s">
        <v>5</v>
      </c>
      <c r="C272" s="6" t="s">
        <v>13</v>
      </c>
      <c r="D272" s="6" t="s">
        <v>44</v>
      </c>
      <c r="E272" s="7" t="s">
        <v>59</v>
      </c>
      <c r="F272" s="8"/>
      <c r="G272" s="8"/>
      <c r="H272" s="8"/>
      <c r="I272" s="8"/>
      <c r="J272" s="8"/>
      <c r="K272" s="9"/>
      <c r="L272" s="10" t="s">
        <v>26</v>
      </c>
      <c r="M272" s="11" t="s">
        <v>61</v>
      </c>
      <c r="N272" s="12">
        <v>3040</v>
      </c>
      <c r="O272" s="9">
        <v>30</v>
      </c>
      <c r="P272" s="13"/>
      <c r="Q272" s="14"/>
      <c r="R272" s="14"/>
      <c r="S272" s="15"/>
      <c r="T272" s="15"/>
      <c r="U272" s="14"/>
      <c r="V272" s="14"/>
      <c r="W272" s="14"/>
      <c r="X272" s="16"/>
      <c r="Y272" s="14"/>
      <c r="Z272" s="14"/>
      <c r="AA272" s="15"/>
      <c r="AB272" s="15"/>
      <c r="AC272" s="17"/>
      <c r="AD272" s="18"/>
      <c r="AE272" s="18"/>
      <c r="AF272" s="18"/>
      <c r="AG272" s="18"/>
      <c r="AH272" s="18"/>
      <c r="AI272" s="18"/>
      <c r="AJ272" s="19"/>
    </row>
    <row r="273" spans="1:36" ht="15.75" thickBot="1" x14ac:dyDescent="0.25">
      <c r="A273" s="5">
        <v>43874.536377314813</v>
      </c>
      <c r="C273" s="6" t="s">
        <v>13</v>
      </c>
      <c r="D273" s="6" t="s">
        <v>45</v>
      </c>
      <c r="E273" s="7" t="s">
        <v>59</v>
      </c>
      <c r="F273" s="8"/>
      <c r="G273" s="8"/>
      <c r="H273" s="8"/>
      <c r="I273" s="8"/>
      <c r="J273" s="8"/>
      <c r="K273" s="9"/>
      <c r="L273" s="10" t="s">
        <v>26</v>
      </c>
      <c r="M273" s="11" t="s">
        <v>61</v>
      </c>
      <c r="N273" s="12">
        <v>3040</v>
      </c>
      <c r="O273" s="9">
        <v>30</v>
      </c>
      <c r="P273" s="13"/>
      <c r="Q273" s="14"/>
      <c r="R273" s="14"/>
      <c r="S273" s="15"/>
      <c r="T273" s="15"/>
      <c r="U273" s="14"/>
      <c r="V273" s="14"/>
      <c r="W273" s="14"/>
      <c r="X273" s="16"/>
      <c r="Y273" s="14"/>
      <c r="Z273" s="14"/>
      <c r="AA273" s="15"/>
      <c r="AB273" s="15"/>
      <c r="AC273" s="17"/>
      <c r="AD273" s="18"/>
      <c r="AE273" s="18"/>
      <c r="AF273" s="18"/>
      <c r="AG273" s="18"/>
      <c r="AH273" s="18"/>
      <c r="AI273" s="18"/>
      <c r="AJ273" s="19"/>
    </row>
  </sheetData>
  <autoFilter ref="A1:O273">
    <filterColumn colId="5" showButton="0"/>
    <filterColumn colId="6" showButton="0"/>
    <filterColumn colId="8" showButton="0"/>
    <filterColumn colId="9" showButton="0"/>
  </autoFilter>
  <mergeCells count="11">
    <mergeCell ref="N1:N2"/>
    <mergeCell ref="O1:O2"/>
    <mergeCell ref="I1:K1"/>
    <mergeCell ref="L1:L2"/>
    <mergeCell ref="E1:E2"/>
    <mergeCell ref="M1:M2"/>
    <mergeCell ref="A1:A2"/>
    <mergeCell ref="B1:B2"/>
    <mergeCell ref="C1:C2"/>
    <mergeCell ref="D1:D2"/>
    <mergeCell ref="F1:H1"/>
  </mergeCells>
  <conditionalFormatting sqref="F2:K2 L1:O1">
    <cfRule type="expression" dxfId="1865" priority="1722" stopIfTrue="1">
      <formula>"si+$D$28=0"</formula>
    </cfRule>
    <cfRule type="expression" dxfId="1864" priority="1723" stopIfTrue="1">
      <formula>"si($D$28&gt;0"</formula>
    </cfRule>
  </conditionalFormatting>
  <conditionalFormatting sqref="F1 I1">
    <cfRule type="expression" dxfId="1863" priority="1664" stopIfTrue="1">
      <formula>"si+$D$28=0"</formula>
    </cfRule>
    <cfRule type="expression" dxfId="1862" priority="1665" stopIfTrue="1">
      <formula>"si($D$28&gt;0"</formula>
    </cfRule>
  </conditionalFormatting>
  <conditionalFormatting sqref="V270:AJ273 O268:U273">
    <cfRule type="expression" dxfId="1861" priority="1417" stopIfTrue="1">
      <formula>"si+$D$28=0"</formula>
    </cfRule>
    <cfRule type="expression" dxfId="1860" priority="1418" stopIfTrue="1">
      <formula>"si($D$28&gt;0"</formula>
    </cfRule>
  </conditionalFormatting>
  <conditionalFormatting sqref="E273:M273">
    <cfRule type="expression" dxfId="1859" priority="1415" stopIfTrue="1">
      <formula>"si+$D$28=0"</formula>
    </cfRule>
    <cfRule type="expression" dxfId="1858" priority="1416" stopIfTrue="1">
      <formula>"si($D$28&gt;0"</formula>
    </cfRule>
  </conditionalFormatting>
  <conditionalFormatting sqref="E272:M272">
    <cfRule type="expression" dxfId="1857" priority="1410" stopIfTrue="1">
      <formula>"si+$D$28=0"</formula>
    </cfRule>
    <cfRule type="expression" dxfId="1856" priority="1411" stopIfTrue="1">
      <formula>"si($D$28&gt;0"</formula>
    </cfRule>
  </conditionalFormatting>
  <conditionalFormatting sqref="E271:M271">
    <cfRule type="expression" dxfId="1855" priority="1405" stopIfTrue="1">
      <formula>"si+$D$28=0"</formula>
    </cfRule>
    <cfRule type="expression" dxfId="1854" priority="1406" stopIfTrue="1">
      <formula>"si($D$28&gt;0"</formula>
    </cfRule>
  </conditionalFormatting>
  <conditionalFormatting sqref="E270:M270">
    <cfRule type="expression" dxfId="1853" priority="1400" stopIfTrue="1">
      <formula>"si+$D$28=0"</formula>
    </cfRule>
    <cfRule type="expression" dxfId="1852" priority="1401" stopIfTrue="1">
      <formula>"si($D$28&gt;0"</formula>
    </cfRule>
  </conditionalFormatting>
  <conditionalFormatting sqref="E269:M269">
    <cfRule type="expression" dxfId="1851" priority="1395" stopIfTrue="1">
      <formula>"si+$D$28=0"</formula>
    </cfRule>
    <cfRule type="expression" dxfId="1850" priority="1396" stopIfTrue="1">
      <formula>"si($D$28&gt;0"</formula>
    </cfRule>
  </conditionalFormatting>
  <conditionalFormatting sqref="E268:M268">
    <cfRule type="expression" dxfId="1849" priority="1390" stopIfTrue="1">
      <formula>"si+$D$28=0"</formula>
    </cfRule>
    <cfRule type="expression" dxfId="1848" priority="1391" stopIfTrue="1">
      <formula>"si($D$28&gt;0"</formula>
    </cfRule>
  </conditionalFormatting>
  <conditionalFormatting sqref="V269:AJ269">
    <cfRule type="expression" dxfId="1847" priority="1385" stopIfTrue="1">
      <formula>"si+$D$28=0"</formula>
    </cfRule>
    <cfRule type="expression" dxfId="1846" priority="1386" stopIfTrue="1">
      <formula>"si($D$28&gt;0"</formula>
    </cfRule>
  </conditionalFormatting>
  <conditionalFormatting sqref="V268:AJ268">
    <cfRule type="expression" dxfId="1845" priority="1383" stopIfTrue="1">
      <formula>"si+$D$28=0"</formula>
    </cfRule>
    <cfRule type="expression" dxfId="1844" priority="1384" stopIfTrue="1">
      <formula>"si($D$28&gt;0"</formula>
    </cfRule>
  </conditionalFormatting>
  <conditionalFormatting sqref="O267:AJ267 E267:M267">
    <cfRule type="expression" dxfId="1843" priority="1381" stopIfTrue="1">
      <formula>"si+$D$28=0"</formula>
    </cfRule>
    <cfRule type="expression" dxfId="1842" priority="1382" stopIfTrue="1">
      <formula>"si($D$28&gt;0"</formula>
    </cfRule>
  </conditionalFormatting>
  <conditionalFormatting sqref="O266:AJ266 E266:M266">
    <cfRule type="expression" dxfId="1841" priority="1378" stopIfTrue="1">
      <formula>"si+$D$28=0"</formula>
    </cfRule>
    <cfRule type="expression" dxfId="1840" priority="1379" stopIfTrue="1">
      <formula>"si($D$28&gt;0"</formula>
    </cfRule>
  </conditionalFormatting>
  <conditionalFormatting sqref="O265:AJ265 E265:M265">
    <cfRule type="expression" dxfId="1839" priority="1373" stopIfTrue="1">
      <formula>"si+$D$28=0"</formula>
    </cfRule>
    <cfRule type="expression" dxfId="1838" priority="1374" stopIfTrue="1">
      <formula>"si($D$28&gt;0"</formula>
    </cfRule>
  </conditionalFormatting>
  <conditionalFormatting sqref="O264:AJ264 E264:M264">
    <cfRule type="expression" dxfId="1837" priority="1368" stopIfTrue="1">
      <formula>"si+$D$28=0"</formula>
    </cfRule>
    <cfRule type="expression" dxfId="1836" priority="1369" stopIfTrue="1">
      <formula>"si($D$28&gt;0"</formula>
    </cfRule>
  </conditionalFormatting>
  <conditionalFormatting sqref="O263:AJ263 E263:M263">
    <cfRule type="expression" dxfId="1835" priority="1363" stopIfTrue="1">
      <formula>"si+$D$28=0"</formula>
    </cfRule>
    <cfRule type="expression" dxfId="1834" priority="1364" stopIfTrue="1">
      <formula>"si($D$28&gt;0"</formula>
    </cfRule>
  </conditionalFormatting>
  <conditionalFormatting sqref="O262:AJ262 E262:M262">
    <cfRule type="expression" dxfId="1833" priority="1358" stopIfTrue="1">
      <formula>"si+$D$28=0"</formula>
    </cfRule>
    <cfRule type="expression" dxfId="1832" priority="1359" stopIfTrue="1">
      <formula>"si($D$28&gt;0"</formula>
    </cfRule>
  </conditionalFormatting>
  <conditionalFormatting sqref="O261:AJ261 E261:M261">
    <cfRule type="expression" dxfId="1831" priority="1353" stopIfTrue="1">
      <formula>"si+$D$28=0"</formula>
    </cfRule>
    <cfRule type="expression" dxfId="1830" priority="1354" stopIfTrue="1">
      <formula>"si($D$28&gt;0"</formula>
    </cfRule>
  </conditionalFormatting>
  <conditionalFormatting sqref="O260:AJ260 E260:M260">
    <cfRule type="expression" dxfId="1829" priority="1348" stopIfTrue="1">
      <formula>"si+$D$28=0"</formula>
    </cfRule>
    <cfRule type="expression" dxfId="1828" priority="1349" stopIfTrue="1">
      <formula>"si($D$28&gt;0"</formula>
    </cfRule>
  </conditionalFormatting>
  <conditionalFormatting sqref="O259:AJ259 E259:M259">
    <cfRule type="expression" dxfId="1827" priority="1343" stopIfTrue="1">
      <formula>"si+$D$28=0"</formula>
    </cfRule>
    <cfRule type="expression" dxfId="1826" priority="1344" stopIfTrue="1">
      <formula>"si($D$28&gt;0"</formula>
    </cfRule>
  </conditionalFormatting>
  <conditionalFormatting sqref="O258:AJ258 E258:M258">
    <cfRule type="expression" dxfId="1825" priority="1338" stopIfTrue="1">
      <formula>"si+$D$28=0"</formula>
    </cfRule>
    <cfRule type="expression" dxfId="1824" priority="1339" stopIfTrue="1">
      <formula>"si($D$28&gt;0"</formula>
    </cfRule>
  </conditionalFormatting>
  <conditionalFormatting sqref="O257:AJ257 E257:M257">
    <cfRule type="expression" dxfId="1823" priority="1333" stopIfTrue="1">
      <formula>"si+$D$28=0"</formula>
    </cfRule>
    <cfRule type="expression" dxfId="1822" priority="1334" stopIfTrue="1">
      <formula>"si($D$28&gt;0"</formula>
    </cfRule>
  </conditionalFormatting>
  <conditionalFormatting sqref="O256:AJ256 E256:M256">
    <cfRule type="expression" dxfId="1821" priority="1328" stopIfTrue="1">
      <formula>"si+$D$28=0"</formula>
    </cfRule>
    <cfRule type="expression" dxfId="1820" priority="1329" stopIfTrue="1">
      <formula>"si($D$28&gt;0"</formula>
    </cfRule>
  </conditionalFormatting>
  <conditionalFormatting sqref="O255:AJ255 E255:M255">
    <cfRule type="expression" dxfId="1819" priority="1323" stopIfTrue="1">
      <formula>"si+$D$28=0"</formula>
    </cfRule>
    <cfRule type="expression" dxfId="1818" priority="1324" stopIfTrue="1">
      <formula>"si($D$28&gt;0"</formula>
    </cfRule>
  </conditionalFormatting>
  <conditionalFormatting sqref="O254:AJ254 E254:M254">
    <cfRule type="expression" dxfId="1817" priority="1318" stopIfTrue="1">
      <formula>"si+$D$28=0"</formula>
    </cfRule>
    <cfRule type="expression" dxfId="1816" priority="1319" stopIfTrue="1">
      <formula>"si($D$28&gt;0"</formula>
    </cfRule>
  </conditionalFormatting>
  <conditionalFormatting sqref="O253:AJ253 E253:M253">
    <cfRule type="expression" dxfId="1815" priority="1313" stopIfTrue="1">
      <formula>"si+$D$28=0"</formula>
    </cfRule>
    <cfRule type="expression" dxfId="1814" priority="1314" stopIfTrue="1">
      <formula>"si($D$28&gt;0"</formula>
    </cfRule>
  </conditionalFormatting>
  <conditionalFormatting sqref="O252:AJ252 E252:M252">
    <cfRule type="expression" dxfId="1813" priority="1308" stopIfTrue="1">
      <formula>"si+$D$28=0"</formula>
    </cfRule>
    <cfRule type="expression" dxfId="1812" priority="1309" stopIfTrue="1">
      <formula>"si($D$28&gt;0"</formula>
    </cfRule>
  </conditionalFormatting>
  <conditionalFormatting sqref="O251:AJ251 E251:M251">
    <cfRule type="expression" dxfId="1811" priority="1303" stopIfTrue="1">
      <formula>"si+$D$28=0"</formula>
    </cfRule>
    <cfRule type="expression" dxfId="1810" priority="1304" stopIfTrue="1">
      <formula>"si($D$28&gt;0"</formula>
    </cfRule>
  </conditionalFormatting>
  <conditionalFormatting sqref="O250:AJ250 E250:M250">
    <cfRule type="expression" dxfId="1809" priority="1298" stopIfTrue="1">
      <formula>"si+$D$28=0"</formula>
    </cfRule>
    <cfRule type="expression" dxfId="1808" priority="1299" stopIfTrue="1">
      <formula>"si($D$28&gt;0"</formula>
    </cfRule>
  </conditionalFormatting>
  <conditionalFormatting sqref="O249:AJ249 E249:M249">
    <cfRule type="expression" dxfId="1807" priority="1295" stopIfTrue="1">
      <formula>"si+$D$28=0"</formula>
    </cfRule>
    <cfRule type="expression" dxfId="1806" priority="1296" stopIfTrue="1">
      <formula>"si($D$28&gt;0"</formula>
    </cfRule>
  </conditionalFormatting>
  <conditionalFormatting sqref="O248:AJ248 E248:M248">
    <cfRule type="expression" dxfId="1805" priority="1285" stopIfTrue="1">
      <formula>"si+$D$28=0"</formula>
    </cfRule>
    <cfRule type="expression" dxfId="1804" priority="1286" stopIfTrue="1">
      <formula>"si($D$28&gt;0"</formula>
    </cfRule>
  </conditionalFormatting>
  <conditionalFormatting sqref="O247:AJ247 E247:M247">
    <cfRule type="expression" dxfId="1803" priority="1275" stopIfTrue="1">
      <formula>"si+$D$28=0"</formula>
    </cfRule>
    <cfRule type="expression" dxfId="1802" priority="1276" stopIfTrue="1">
      <formula>"si($D$28&gt;0"</formula>
    </cfRule>
  </conditionalFormatting>
  <conditionalFormatting sqref="O246:AJ246 E246:M246">
    <cfRule type="expression" dxfId="1801" priority="1270" stopIfTrue="1">
      <formula>"si+$D$28=0"</formula>
    </cfRule>
    <cfRule type="expression" dxfId="1800" priority="1271" stopIfTrue="1">
      <formula>"si($D$28&gt;0"</formula>
    </cfRule>
  </conditionalFormatting>
  <conditionalFormatting sqref="O245:AJ245 E245:M245">
    <cfRule type="expression" dxfId="1799" priority="1260" stopIfTrue="1">
      <formula>"si+$D$28=0"</formula>
    </cfRule>
    <cfRule type="expression" dxfId="1798" priority="1261" stopIfTrue="1">
      <formula>"si($D$28&gt;0"</formula>
    </cfRule>
  </conditionalFormatting>
  <conditionalFormatting sqref="O244:AJ244 E244:M244">
    <cfRule type="expression" dxfId="1797" priority="1255" stopIfTrue="1">
      <formula>"si+$D$28=0"</formula>
    </cfRule>
    <cfRule type="expression" dxfId="1796" priority="1256" stopIfTrue="1">
      <formula>"si($D$28&gt;0"</formula>
    </cfRule>
  </conditionalFormatting>
  <conditionalFormatting sqref="O243:AJ243 E243:M243">
    <cfRule type="expression" dxfId="1795" priority="1250" stopIfTrue="1">
      <formula>"si+$D$28=0"</formula>
    </cfRule>
    <cfRule type="expression" dxfId="1794" priority="1251" stopIfTrue="1">
      <formula>"si($D$28&gt;0"</formula>
    </cfRule>
  </conditionalFormatting>
  <conditionalFormatting sqref="O242:AJ242 E242:M242">
    <cfRule type="expression" dxfId="1793" priority="1245" stopIfTrue="1">
      <formula>"si+$D$28=0"</formula>
    </cfRule>
    <cfRule type="expression" dxfId="1792" priority="1246" stopIfTrue="1">
      <formula>"si($D$28&gt;0"</formula>
    </cfRule>
  </conditionalFormatting>
  <conditionalFormatting sqref="O241:AJ241 E241:M241">
    <cfRule type="expression" dxfId="1791" priority="1240" stopIfTrue="1">
      <formula>"si+$D$28=0"</formula>
    </cfRule>
    <cfRule type="expression" dxfId="1790" priority="1241" stopIfTrue="1">
      <formula>"si($D$28&gt;0"</formula>
    </cfRule>
  </conditionalFormatting>
  <conditionalFormatting sqref="O240:AJ240 E240:M240">
    <cfRule type="expression" dxfId="1789" priority="1235" stopIfTrue="1">
      <formula>"si+$D$28=0"</formula>
    </cfRule>
    <cfRule type="expression" dxfId="1788" priority="1236" stopIfTrue="1">
      <formula>"si($D$28&gt;0"</formula>
    </cfRule>
  </conditionalFormatting>
  <conditionalFormatting sqref="O239:AJ239 E239:M239">
    <cfRule type="expression" dxfId="1787" priority="1230" stopIfTrue="1">
      <formula>"si+$D$28=0"</formula>
    </cfRule>
    <cfRule type="expression" dxfId="1786" priority="1231" stopIfTrue="1">
      <formula>"si($D$28&gt;0"</formula>
    </cfRule>
  </conditionalFormatting>
  <conditionalFormatting sqref="O238:AJ238 E238:M238">
    <cfRule type="expression" dxfId="1785" priority="1225" stopIfTrue="1">
      <formula>"si+$D$28=0"</formula>
    </cfRule>
    <cfRule type="expression" dxfId="1784" priority="1226" stopIfTrue="1">
      <formula>"si($D$28&gt;0"</formula>
    </cfRule>
  </conditionalFormatting>
  <conditionalFormatting sqref="O237:AJ237 E237:M237">
    <cfRule type="expression" dxfId="1783" priority="1220" stopIfTrue="1">
      <formula>"si+$D$28=0"</formula>
    </cfRule>
    <cfRule type="expression" dxfId="1782" priority="1221" stopIfTrue="1">
      <formula>"si($D$28&gt;0"</formula>
    </cfRule>
  </conditionalFormatting>
  <conditionalFormatting sqref="O236:AJ236 E236:M236">
    <cfRule type="expression" dxfId="1781" priority="1215" stopIfTrue="1">
      <formula>"si+$D$28=0"</formula>
    </cfRule>
    <cfRule type="expression" dxfId="1780" priority="1216" stopIfTrue="1">
      <formula>"si($D$28&gt;0"</formula>
    </cfRule>
  </conditionalFormatting>
  <conditionalFormatting sqref="O235:AJ235 E235:M235">
    <cfRule type="expression" dxfId="1779" priority="1210" stopIfTrue="1">
      <formula>"si+$D$28=0"</formula>
    </cfRule>
    <cfRule type="expression" dxfId="1778" priority="1211" stopIfTrue="1">
      <formula>"si($D$28&gt;0"</formula>
    </cfRule>
  </conditionalFormatting>
  <conditionalFormatting sqref="O234:AJ234 E234:M234">
    <cfRule type="expression" dxfId="1777" priority="1205" stopIfTrue="1">
      <formula>"si+$D$28=0"</formula>
    </cfRule>
    <cfRule type="expression" dxfId="1776" priority="1206" stopIfTrue="1">
      <formula>"si($D$28&gt;0"</formula>
    </cfRule>
  </conditionalFormatting>
  <conditionalFormatting sqref="O233:AJ233 E233:M233">
    <cfRule type="expression" dxfId="1775" priority="1200" stopIfTrue="1">
      <formula>"si+$D$28=0"</formula>
    </cfRule>
    <cfRule type="expression" dxfId="1774" priority="1201" stopIfTrue="1">
      <formula>"si($D$28&gt;0"</formula>
    </cfRule>
  </conditionalFormatting>
  <conditionalFormatting sqref="O232:AJ232 E232:M232">
    <cfRule type="expression" dxfId="1773" priority="1195" stopIfTrue="1">
      <formula>"si+$D$28=0"</formula>
    </cfRule>
    <cfRule type="expression" dxfId="1772" priority="1196" stopIfTrue="1">
      <formula>"si($D$28&gt;0"</formula>
    </cfRule>
  </conditionalFormatting>
  <conditionalFormatting sqref="O231:AJ231 E231:M231">
    <cfRule type="expression" dxfId="1771" priority="1190" stopIfTrue="1">
      <formula>"si+$D$28=0"</formula>
    </cfRule>
    <cfRule type="expression" dxfId="1770" priority="1191" stopIfTrue="1">
      <formula>"si($D$28&gt;0"</formula>
    </cfRule>
  </conditionalFormatting>
  <conditionalFormatting sqref="O230:AJ230 E230:M230">
    <cfRule type="expression" dxfId="1769" priority="1185" stopIfTrue="1">
      <formula>"si+$D$28=0"</formula>
    </cfRule>
    <cfRule type="expression" dxfId="1768" priority="1186" stopIfTrue="1">
      <formula>"si($D$28&gt;0"</formula>
    </cfRule>
  </conditionalFormatting>
  <conditionalFormatting sqref="O229:AJ229 E229:M229">
    <cfRule type="expression" dxfId="1767" priority="1180" stopIfTrue="1">
      <formula>"si+$D$28=0"</formula>
    </cfRule>
    <cfRule type="expression" dxfId="1766" priority="1181" stopIfTrue="1">
      <formula>"si($D$28&gt;0"</formula>
    </cfRule>
  </conditionalFormatting>
  <conditionalFormatting sqref="O228:AJ228 E228:M228">
    <cfRule type="expression" dxfId="1765" priority="1175" stopIfTrue="1">
      <formula>"si+$D$28=0"</formula>
    </cfRule>
    <cfRule type="expression" dxfId="1764" priority="1176" stopIfTrue="1">
      <formula>"si($D$28&gt;0"</formula>
    </cfRule>
  </conditionalFormatting>
  <conditionalFormatting sqref="O227:AJ227 E227:M227">
    <cfRule type="expression" dxfId="1763" priority="1170" stopIfTrue="1">
      <formula>"si+$D$28=0"</formula>
    </cfRule>
    <cfRule type="expression" dxfId="1762" priority="1171" stopIfTrue="1">
      <formula>"si($D$28&gt;0"</formula>
    </cfRule>
  </conditionalFormatting>
  <conditionalFormatting sqref="O226:AJ226 E226:M226">
    <cfRule type="expression" dxfId="1761" priority="1165" stopIfTrue="1">
      <formula>"si+$D$28=0"</formula>
    </cfRule>
    <cfRule type="expression" dxfId="1760" priority="1166" stopIfTrue="1">
      <formula>"si($D$28&gt;0"</formula>
    </cfRule>
  </conditionalFormatting>
  <conditionalFormatting sqref="O225:AJ225 E225:M225">
    <cfRule type="expression" dxfId="1759" priority="1160" stopIfTrue="1">
      <formula>"si+$D$28=0"</formula>
    </cfRule>
    <cfRule type="expression" dxfId="1758" priority="1161" stopIfTrue="1">
      <formula>"si($D$28&gt;0"</formula>
    </cfRule>
  </conditionalFormatting>
  <conditionalFormatting sqref="O224:AJ224 E224:M224">
    <cfRule type="expression" dxfId="1757" priority="1155" stopIfTrue="1">
      <formula>"si+$D$28=0"</formula>
    </cfRule>
    <cfRule type="expression" dxfId="1756" priority="1156" stopIfTrue="1">
      <formula>"si($D$28&gt;0"</formula>
    </cfRule>
  </conditionalFormatting>
  <conditionalFormatting sqref="O223:AJ223 E223:M223">
    <cfRule type="expression" dxfId="1755" priority="1150" stopIfTrue="1">
      <formula>"si+$D$28=0"</formula>
    </cfRule>
    <cfRule type="expression" dxfId="1754" priority="1151" stopIfTrue="1">
      <formula>"si($D$28&gt;0"</formula>
    </cfRule>
  </conditionalFormatting>
  <conditionalFormatting sqref="O222:AJ222 E222:M222">
    <cfRule type="expression" dxfId="1753" priority="1145" stopIfTrue="1">
      <formula>"si+$D$28=0"</formula>
    </cfRule>
    <cfRule type="expression" dxfId="1752" priority="1146" stopIfTrue="1">
      <formula>"si($D$28&gt;0"</formula>
    </cfRule>
  </conditionalFormatting>
  <conditionalFormatting sqref="O221:AJ221 E221:M221">
    <cfRule type="expression" dxfId="1751" priority="1140" stopIfTrue="1">
      <formula>"si+$D$28=0"</formula>
    </cfRule>
    <cfRule type="expression" dxfId="1750" priority="1141" stopIfTrue="1">
      <formula>"si($D$28&gt;0"</formula>
    </cfRule>
  </conditionalFormatting>
  <conditionalFormatting sqref="O220:AJ220 E220:M220">
    <cfRule type="expression" dxfId="1749" priority="1135" stopIfTrue="1">
      <formula>"si+$D$28=0"</formula>
    </cfRule>
    <cfRule type="expression" dxfId="1748" priority="1136" stopIfTrue="1">
      <formula>"si($D$28&gt;0"</formula>
    </cfRule>
  </conditionalFormatting>
  <conditionalFormatting sqref="O219:AJ219 E219:M219">
    <cfRule type="expression" dxfId="1747" priority="1130" stopIfTrue="1">
      <formula>"si+$D$28=0"</formula>
    </cfRule>
    <cfRule type="expression" dxfId="1746" priority="1131" stopIfTrue="1">
      <formula>"si($D$28&gt;0"</formula>
    </cfRule>
  </conditionalFormatting>
  <conditionalFormatting sqref="O218:AJ218 E218:M218">
    <cfRule type="expression" dxfId="1745" priority="1120" stopIfTrue="1">
      <formula>"si+$D$28=0"</formula>
    </cfRule>
    <cfRule type="expression" dxfId="1744" priority="1121" stopIfTrue="1">
      <formula>"si($D$28&gt;0"</formula>
    </cfRule>
  </conditionalFormatting>
  <conditionalFormatting sqref="O217:AJ217 E217:M217">
    <cfRule type="expression" dxfId="1743" priority="1115" stopIfTrue="1">
      <formula>"si+$D$28=0"</formula>
    </cfRule>
    <cfRule type="expression" dxfId="1742" priority="1116" stopIfTrue="1">
      <formula>"si($D$28&gt;0"</formula>
    </cfRule>
  </conditionalFormatting>
  <conditionalFormatting sqref="O216:AJ216 E216:M216">
    <cfRule type="expression" dxfId="1741" priority="1110" stopIfTrue="1">
      <formula>"si+$D$28=0"</formula>
    </cfRule>
    <cfRule type="expression" dxfId="1740" priority="1111" stopIfTrue="1">
      <formula>"si($D$28&gt;0"</formula>
    </cfRule>
  </conditionalFormatting>
  <conditionalFormatting sqref="O215:AJ215 E215:M215">
    <cfRule type="expression" dxfId="1739" priority="1105" stopIfTrue="1">
      <formula>"si+$D$28=0"</formula>
    </cfRule>
    <cfRule type="expression" dxfId="1738" priority="1106" stopIfTrue="1">
      <formula>"si($D$28&gt;0"</formula>
    </cfRule>
  </conditionalFormatting>
  <conditionalFormatting sqref="O214:AJ214 E214:M214">
    <cfRule type="expression" dxfId="1737" priority="1100" stopIfTrue="1">
      <formula>"si+$D$28=0"</formula>
    </cfRule>
    <cfRule type="expression" dxfId="1736" priority="1101" stopIfTrue="1">
      <formula>"si($D$28&gt;0"</formula>
    </cfRule>
  </conditionalFormatting>
  <conditionalFormatting sqref="O213:AJ213 E213:M213">
    <cfRule type="expression" dxfId="1735" priority="1095" stopIfTrue="1">
      <formula>"si+$D$28=0"</formula>
    </cfRule>
    <cfRule type="expression" dxfId="1734" priority="1096" stopIfTrue="1">
      <formula>"si($D$28&gt;0"</formula>
    </cfRule>
  </conditionalFormatting>
  <conditionalFormatting sqref="O212:AJ212 E212:M212">
    <cfRule type="expression" dxfId="1733" priority="1090" stopIfTrue="1">
      <formula>"si+$D$28=0"</formula>
    </cfRule>
    <cfRule type="expression" dxfId="1732" priority="1091" stopIfTrue="1">
      <formula>"si($D$28&gt;0"</formula>
    </cfRule>
  </conditionalFormatting>
  <conditionalFormatting sqref="O211:AJ211 E211:M211">
    <cfRule type="expression" dxfId="1731" priority="1085" stopIfTrue="1">
      <formula>"si+$D$28=0"</formula>
    </cfRule>
    <cfRule type="expression" dxfId="1730" priority="1086" stopIfTrue="1">
      <formula>"si($D$28&gt;0"</formula>
    </cfRule>
  </conditionalFormatting>
  <conditionalFormatting sqref="O210:AJ210 E210:M210">
    <cfRule type="expression" dxfId="1729" priority="1080" stopIfTrue="1">
      <formula>"si+$D$28=0"</formula>
    </cfRule>
    <cfRule type="expression" dxfId="1728" priority="1081" stopIfTrue="1">
      <formula>"si($D$28&gt;0"</formula>
    </cfRule>
  </conditionalFormatting>
  <conditionalFormatting sqref="O209:AJ209 E209:M209">
    <cfRule type="expression" dxfId="1727" priority="1075" stopIfTrue="1">
      <formula>"si+$D$28=0"</formula>
    </cfRule>
    <cfRule type="expression" dxfId="1726" priority="1076" stopIfTrue="1">
      <formula>"si($D$28&gt;0"</formula>
    </cfRule>
  </conditionalFormatting>
  <conditionalFormatting sqref="O208:AJ208 E208:M208">
    <cfRule type="expression" dxfId="1725" priority="1070" stopIfTrue="1">
      <formula>"si+$D$28=0"</formula>
    </cfRule>
    <cfRule type="expression" dxfId="1724" priority="1071" stopIfTrue="1">
      <formula>"si($D$28&gt;0"</formula>
    </cfRule>
  </conditionalFormatting>
  <conditionalFormatting sqref="O207:AJ207 E207:M207">
    <cfRule type="expression" dxfId="1723" priority="1065" stopIfTrue="1">
      <formula>"si+$D$28=0"</formula>
    </cfRule>
    <cfRule type="expression" dxfId="1722" priority="1066" stopIfTrue="1">
      <formula>"si($D$28&gt;0"</formula>
    </cfRule>
  </conditionalFormatting>
  <conditionalFormatting sqref="O206:AJ206 E206:M206">
    <cfRule type="expression" dxfId="1721" priority="1060" stopIfTrue="1">
      <formula>"si+$D$28=0"</formula>
    </cfRule>
    <cfRule type="expression" dxfId="1720" priority="1061" stopIfTrue="1">
      <formula>"si($D$28&gt;0"</formula>
    </cfRule>
  </conditionalFormatting>
  <conditionalFormatting sqref="O205:AJ205 E205:M205">
    <cfRule type="expression" dxfId="1719" priority="1055" stopIfTrue="1">
      <formula>"si+$D$28=0"</formula>
    </cfRule>
    <cfRule type="expression" dxfId="1718" priority="1056" stopIfTrue="1">
      <formula>"si($D$28&gt;0"</formula>
    </cfRule>
  </conditionalFormatting>
  <conditionalFormatting sqref="O204:AJ204 E204:M204">
    <cfRule type="expression" dxfId="1717" priority="1050" stopIfTrue="1">
      <formula>"si+$D$28=0"</formula>
    </cfRule>
    <cfRule type="expression" dxfId="1716" priority="1051" stopIfTrue="1">
      <formula>"si($D$28&gt;0"</formula>
    </cfRule>
  </conditionalFormatting>
  <conditionalFormatting sqref="O203:AJ203 E203:M203">
    <cfRule type="expression" dxfId="1715" priority="1045" stopIfTrue="1">
      <formula>"si+$D$28=0"</formula>
    </cfRule>
    <cfRule type="expression" dxfId="1714" priority="1046" stopIfTrue="1">
      <formula>"si($D$28&gt;0"</formula>
    </cfRule>
  </conditionalFormatting>
  <conditionalFormatting sqref="O202:AJ202 E202:M202">
    <cfRule type="expression" dxfId="1713" priority="1040" stopIfTrue="1">
      <formula>"si+$D$28=0"</formula>
    </cfRule>
    <cfRule type="expression" dxfId="1712" priority="1041" stopIfTrue="1">
      <formula>"si($D$28&gt;0"</formula>
    </cfRule>
  </conditionalFormatting>
  <conditionalFormatting sqref="O201:AJ201 E201:M201">
    <cfRule type="expression" dxfId="1711" priority="1035" stopIfTrue="1">
      <formula>"si+$D$28=0"</formula>
    </cfRule>
    <cfRule type="expression" dxfId="1710" priority="1036" stopIfTrue="1">
      <formula>"si($D$28&gt;0"</formula>
    </cfRule>
  </conditionalFormatting>
  <conditionalFormatting sqref="O200:AJ200 E200:M200">
    <cfRule type="expression" dxfId="1709" priority="1030" stopIfTrue="1">
      <formula>"si+$D$28=0"</formula>
    </cfRule>
    <cfRule type="expression" dxfId="1708" priority="1031" stopIfTrue="1">
      <formula>"si($D$28&gt;0"</formula>
    </cfRule>
  </conditionalFormatting>
  <conditionalFormatting sqref="O199:AJ199 E199:M199">
    <cfRule type="expression" dxfId="1707" priority="1025" stopIfTrue="1">
      <formula>"si+$D$28=0"</formula>
    </cfRule>
    <cfRule type="expression" dxfId="1706" priority="1026" stopIfTrue="1">
      <formula>"si($D$28&gt;0"</formula>
    </cfRule>
  </conditionalFormatting>
  <conditionalFormatting sqref="O198:AJ198 E198:M198">
    <cfRule type="expression" dxfId="1705" priority="1020" stopIfTrue="1">
      <formula>"si+$D$28=0"</formula>
    </cfRule>
    <cfRule type="expression" dxfId="1704" priority="1021" stopIfTrue="1">
      <formula>"si($D$28&gt;0"</formula>
    </cfRule>
  </conditionalFormatting>
  <conditionalFormatting sqref="O197:AJ197 E197:M197">
    <cfRule type="expression" dxfId="1703" priority="1015" stopIfTrue="1">
      <formula>"si+$D$28=0"</formula>
    </cfRule>
    <cfRule type="expression" dxfId="1702" priority="1016" stopIfTrue="1">
      <formula>"si($D$28&gt;0"</formula>
    </cfRule>
  </conditionalFormatting>
  <conditionalFormatting sqref="O196:AJ196 E196:M196">
    <cfRule type="expression" dxfId="1701" priority="1010" stopIfTrue="1">
      <formula>"si+$D$28=0"</formula>
    </cfRule>
    <cfRule type="expression" dxfId="1700" priority="1011" stopIfTrue="1">
      <formula>"si($D$28&gt;0"</formula>
    </cfRule>
  </conditionalFormatting>
  <conditionalFormatting sqref="O195:AJ195 E195:M195">
    <cfRule type="expression" dxfId="1699" priority="1005" stopIfTrue="1">
      <formula>"si+$D$28=0"</formula>
    </cfRule>
    <cfRule type="expression" dxfId="1698" priority="1006" stopIfTrue="1">
      <formula>"si($D$28&gt;0"</formula>
    </cfRule>
  </conditionalFormatting>
  <conditionalFormatting sqref="O194:AJ194 E194:M194">
    <cfRule type="expression" dxfId="1697" priority="1000" stopIfTrue="1">
      <formula>"si+$D$28=0"</formula>
    </cfRule>
    <cfRule type="expression" dxfId="1696" priority="1001" stopIfTrue="1">
      <formula>"si($D$28&gt;0"</formula>
    </cfRule>
  </conditionalFormatting>
  <conditionalFormatting sqref="O193:AJ193 E193:M193">
    <cfRule type="expression" dxfId="1695" priority="995" stopIfTrue="1">
      <formula>"si+$D$28=0"</formula>
    </cfRule>
    <cfRule type="expression" dxfId="1694" priority="996" stopIfTrue="1">
      <formula>"si($D$28&gt;0"</formula>
    </cfRule>
  </conditionalFormatting>
  <conditionalFormatting sqref="O192:AJ192 E192:M192">
    <cfRule type="expression" dxfId="1693" priority="990" stopIfTrue="1">
      <formula>"si+$D$28=0"</formula>
    </cfRule>
    <cfRule type="expression" dxfId="1692" priority="991" stopIfTrue="1">
      <formula>"si($D$28&gt;0"</formula>
    </cfRule>
  </conditionalFormatting>
  <conditionalFormatting sqref="O191:AJ191 E191:M191">
    <cfRule type="expression" dxfId="1691" priority="985" stopIfTrue="1">
      <formula>"si+$D$28=0"</formula>
    </cfRule>
    <cfRule type="expression" dxfId="1690" priority="986" stopIfTrue="1">
      <formula>"si($D$28&gt;0"</formula>
    </cfRule>
  </conditionalFormatting>
  <conditionalFormatting sqref="O190:AJ190 E190:M190">
    <cfRule type="expression" dxfId="1689" priority="980" stopIfTrue="1">
      <formula>"si+$D$28=0"</formula>
    </cfRule>
    <cfRule type="expression" dxfId="1688" priority="981" stopIfTrue="1">
      <formula>"si($D$28&gt;0"</formula>
    </cfRule>
  </conditionalFormatting>
  <conditionalFormatting sqref="O189:AJ189 E189:M189">
    <cfRule type="expression" dxfId="1687" priority="975" stopIfTrue="1">
      <formula>"si+$D$28=0"</formula>
    </cfRule>
    <cfRule type="expression" dxfId="1686" priority="976" stopIfTrue="1">
      <formula>"si($D$28&gt;0"</formula>
    </cfRule>
  </conditionalFormatting>
  <conditionalFormatting sqref="O188:AJ188 E188:M188">
    <cfRule type="expression" dxfId="1685" priority="970" stopIfTrue="1">
      <formula>"si+$D$28=0"</formula>
    </cfRule>
    <cfRule type="expression" dxfId="1684" priority="971" stopIfTrue="1">
      <formula>"si($D$28&gt;0"</formula>
    </cfRule>
  </conditionalFormatting>
  <conditionalFormatting sqref="O187:AJ187 E187:M187">
    <cfRule type="expression" dxfId="1683" priority="965" stopIfTrue="1">
      <formula>"si+$D$28=0"</formula>
    </cfRule>
    <cfRule type="expression" dxfId="1682" priority="966" stopIfTrue="1">
      <formula>"si($D$28&gt;0"</formula>
    </cfRule>
  </conditionalFormatting>
  <conditionalFormatting sqref="O186:AJ186 E186:M186">
    <cfRule type="expression" dxfId="1681" priority="960" stopIfTrue="1">
      <formula>"si+$D$28=0"</formula>
    </cfRule>
    <cfRule type="expression" dxfId="1680" priority="961" stopIfTrue="1">
      <formula>"si($D$28&gt;0"</formula>
    </cfRule>
  </conditionalFormatting>
  <conditionalFormatting sqref="O185:AJ185 E185:M185">
    <cfRule type="expression" dxfId="1679" priority="955" stopIfTrue="1">
      <formula>"si+$D$28=0"</formula>
    </cfRule>
    <cfRule type="expression" dxfId="1678" priority="956" stopIfTrue="1">
      <formula>"si($D$28&gt;0"</formula>
    </cfRule>
  </conditionalFormatting>
  <conditionalFormatting sqref="O184:AJ184 E184:M184">
    <cfRule type="expression" dxfId="1677" priority="950" stopIfTrue="1">
      <formula>"si+$D$28=0"</formula>
    </cfRule>
    <cfRule type="expression" dxfId="1676" priority="951" stopIfTrue="1">
      <formula>"si($D$28&gt;0"</formula>
    </cfRule>
  </conditionalFormatting>
  <conditionalFormatting sqref="O183:AJ183 E183:M183">
    <cfRule type="expression" dxfId="1675" priority="945" stopIfTrue="1">
      <formula>"si+$D$28=0"</formula>
    </cfRule>
    <cfRule type="expression" dxfId="1674" priority="946" stopIfTrue="1">
      <formula>"si($D$28&gt;0"</formula>
    </cfRule>
  </conditionalFormatting>
  <conditionalFormatting sqref="O182:AJ182 E182:M182">
    <cfRule type="expression" dxfId="1673" priority="940" stopIfTrue="1">
      <formula>"si+$D$28=0"</formula>
    </cfRule>
    <cfRule type="expression" dxfId="1672" priority="941" stopIfTrue="1">
      <formula>"si($D$28&gt;0"</formula>
    </cfRule>
  </conditionalFormatting>
  <conditionalFormatting sqref="O181:AJ181 E181:M181">
    <cfRule type="expression" dxfId="1671" priority="935" stopIfTrue="1">
      <formula>"si+$D$28=0"</formula>
    </cfRule>
    <cfRule type="expression" dxfId="1670" priority="936" stopIfTrue="1">
      <formula>"si($D$28&gt;0"</formula>
    </cfRule>
  </conditionalFormatting>
  <conditionalFormatting sqref="O180:AJ180 E180:M180">
    <cfRule type="expression" dxfId="1669" priority="930" stopIfTrue="1">
      <formula>"si+$D$28=0"</formula>
    </cfRule>
    <cfRule type="expression" dxfId="1668" priority="931" stopIfTrue="1">
      <formula>"si($D$28&gt;0"</formula>
    </cfRule>
  </conditionalFormatting>
  <conditionalFormatting sqref="O179:AJ179 E179:M179">
    <cfRule type="expression" dxfId="1667" priority="925" stopIfTrue="1">
      <formula>"si+$D$28=0"</formula>
    </cfRule>
    <cfRule type="expression" dxfId="1666" priority="926" stopIfTrue="1">
      <formula>"si($D$28&gt;0"</formula>
    </cfRule>
  </conditionalFormatting>
  <conditionalFormatting sqref="O178:AJ178 E178:M178">
    <cfRule type="expression" dxfId="1665" priority="920" stopIfTrue="1">
      <formula>"si+$D$28=0"</formula>
    </cfRule>
    <cfRule type="expression" dxfId="1664" priority="921" stopIfTrue="1">
      <formula>"si($D$28&gt;0"</formula>
    </cfRule>
  </conditionalFormatting>
  <conditionalFormatting sqref="O177:AJ177 E177:M177">
    <cfRule type="expression" dxfId="1663" priority="915" stopIfTrue="1">
      <formula>"si+$D$28=0"</formula>
    </cfRule>
    <cfRule type="expression" dxfId="1662" priority="916" stopIfTrue="1">
      <formula>"si($D$28&gt;0"</formula>
    </cfRule>
  </conditionalFormatting>
  <conditionalFormatting sqref="O176:AJ176 E176:M176">
    <cfRule type="expression" dxfId="1661" priority="910" stopIfTrue="1">
      <formula>"si+$D$28=0"</formula>
    </cfRule>
    <cfRule type="expression" dxfId="1660" priority="911" stopIfTrue="1">
      <formula>"si($D$28&gt;0"</formula>
    </cfRule>
  </conditionalFormatting>
  <conditionalFormatting sqref="O175:AJ175 E175:M175">
    <cfRule type="expression" dxfId="1659" priority="905" stopIfTrue="1">
      <formula>"si+$D$28=0"</formula>
    </cfRule>
    <cfRule type="expression" dxfId="1658" priority="906" stopIfTrue="1">
      <formula>"si($D$28&gt;0"</formula>
    </cfRule>
  </conditionalFormatting>
  <conditionalFormatting sqref="O174:AJ174 E174:M174">
    <cfRule type="expression" dxfId="1657" priority="900" stopIfTrue="1">
      <formula>"si+$D$28=0"</formula>
    </cfRule>
    <cfRule type="expression" dxfId="1656" priority="901" stopIfTrue="1">
      <formula>"si($D$28&gt;0"</formula>
    </cfRule>
  </conditionalFormatting>
  <conditionalFormatting sqref="O173:AJ173 E173:M173">
    <cfRule type="expression" dxfId="1655" priority="895" stopIfTrue="1">
      <formula>"si+$D$28=0"</formula>
    </cfRule>
    <cfRule type="expression" dxfId="1654" priority="896" stopIfTrue="1">
      <formula>"si($D$28&gt;0"</formula>
    </cfRule>
  </conditionalFormatting>
  <conditionalFormatting sqref="O172:AJ172 E172:M172">
    <cfRule type="expression" dxfId="1653" priority="890" stopIfTrue="1">
      <formula>"si+$D$28=0"</formula>
    </cfRule>
    <cfRule type="expression" dxfId="1652" priority="891" stopIfTrue="1">
      <formula>"si($D$28&gt;0"</formula>
    </cfRule>
  </conditionalFormatting>
  <conditionalFormatting sqref="O171:AJ171 E171:M171">
    <cfRule type="expression" dxfId="1651" priority="885" stopIfTrue="1">
      <formula>"si+$D$28=0"</formula>
    </cfRule>
    <cfRule type="expression" dxfId="1650" priority="886" stopIfTrue="1">
      <formula>"si($D$28&gt;0"</formula>
    </cfRule>
  </conditionalFormatting>
  <conditionalFormatting sqref="O170:AJ170 E170:M170">
    <cfRule type="expression" dxfId="1649" priority="880" stopIfTrue="1">
      <formula>"si+$D$28=0"</formula>
    </cfRule>
    <cfRule type="expression" dxfId="1648" priority="881" stopIfTrue="1">
      <formula>"si($D$28&gt;0"</formula>
    </cfRule>
  </conditionalFormatting>
  <conditionalFormatting sqref="O169:AJ169 E169:M169">
    <cfRule type="expression" dxfId="1647" priority="875" stopIfTrue="1">
      <formula>"si+$D$28=0"</formula>
    </cfRule>
    <cfRule type="expression" dxfId="1646" priority="876" stopIfTrue="1">
      <formula>"si($D$28&gt;0"</formula>
    </cfRule>
  </conditionalFormatting>
  <conditionalFormatting sqref="O168:AJ168 E168:M168">
    <cfRule type="expression" dxfId="1645" priority="870" stopIfTrue="1">
      <formula>"si+$D$28=0"</formula>
    </cfRule>
    <cfRule type="expression" dxfId="1644" priority="871" stopIfTrue="1">
      <formula>"si($D$28&gt;0"</formula>
    </cfRule>
  </conditionalFormatting>
  <conditionalFormatting sqref="O167:AJ167 E167:M167">
    <cfRule type="expression" dxfId="1643" priority="865" stopIfTrue="1">
      <formula>"si+$D$28=0"</formula>
    </cfRule>
    <cfRule type="expression" dxfId="1642" priority="866" stopIfTrue="1">
      <formula>"si($D$28&gt;0"</formula>
    </cfRule>
  </conditionalFormatting>
  <conditionalFormatting sqref="O166:AJ166 E166:M166">
    <cfRule type="expression" dxfId="1641" priority="860" stopIfTrue="1">
      <formula>"si+$D$28=0"</formula>
    </cfRule>
    <cfRule type="expression" dxfId="1640" priority="861" stopIfTrue="1">
      <formula>"si($D$28&gt;0"</formula>
    </cfRule>
  </conditionalFormatting>
  <conditionalFormatting sqref="O165:AJ165 E165:M165">
    <cfRule type="expression" dxfId="1639" priority="855" stopIfTrue="1">
      <formula>"si+$D$28=0"</formula>
    </cfRule>
    <cfRule type="expression" dxfId="1638" priority="856" stopIfTrue="1">
      <formula>"si($D$28&gt;0"</formula>
    </cfRule>
  </conditionalFormatting>
  <conditionalFormatting sqref="O164:AJ164 E164:M164">
    <cfRule type="expression" dxfId="1637" priority="850" stopIfTrue="1">
      <formula>"si+$D$28=0"</formula>
    </cfRule>
    <cfRule type="expression" dxfId="1636" priority="851" stopIfTrue="1">
      <formula>"si($D$28&gt;0"</formula>
    </cfRule>
  </conditionalFormatting>
  <conditionalFormatting sqref="O163:AJ163 E163:M163">
    <cfRule type="expression" dxfId="1635" priority="845" stopIfTrue="1">
      <formula>"si+$D$28=0"</formula>
    </cfRule>
    <cfRule type="expression" dxfId="1634" priority="846" stopIfTrue="1">
      <formula>"si($D$28&gt;0"</formula>
    </cfRule>
  </conditionalFormatting>
  <conditionalFormatting sqref="O162:AJ162 E162:M162">
    <cfRule type="expression" dxfId="1633" priority="840" stopIfTrue="1">
      <formula>"si+$D$28=0"</formula>
    </cfRule>
    <cfRule type="expression" dxfId="1632" priority="841" stopIfTrue="1">
      <formula>"si($D$28&gt;0"</formula>
    </cfRule>
  </conditionalFormatting>
  <conditionalFormatting sqref="O161:AJ161 E161:M161">
    <cfRule type="expression" dxfId="1631" priority="835" stopIfTrue="1">
      <formula>"si+$D$28=0"</formula>
    </cfRule>
    <cfRule type="expression" dxfId="1630" priority="836" stopIfTrue="1">
      <formula>"si($D$28&gt;0"</formula>
    </cfRule>
  </conditionalFormatting>
  <conditionalFormatting sqref="O160:AJ160 E160:M160">
    <cfRule type="expression" dxfId="1629" priority="830" stopIfTrue="1">
      <formula>"si+$D$28=0"</formula>
    </cfRule>
    <cfRule type="expression" dxfId="1628" priority="831" stopIfTrue="1">
      <formula>"si($D$28&gt;0"</formula>
    </cfRule>
  </conditionalFormatting>
  <conditionalFormatting sqref="O159:AJ159 E159:M159">
    <cfRule type="expression" dxfId="1627" priority="825" stopIfTrue="1">
      <formula>"si+$D$28=0"</formula>
    </cfRule>
    <cfRule type="expression" dxfId="1626" priority="826" stopIfTrue="1">
      <formula>"si($D$28&gt;0"</formula>
    </cfRule>
  </conditionalFormatting>
  <conditionalFormatting sqref="O158:AJ158 E158:M158">
    <cfRule type="expression" dxfId="1625" priority="820" stopIfTrue="1">
      <formula>"si+$D$28=0"</formula>
    </cfRule>
    <cfRule type="expression" dxfId="1624" priority="821" stopIfTrue="1">
      <formula>"si($D$28&gt;0"</formula>
    </cfRule>
  </conditionalFormatting>
  <conditionalFormatting sqref="O157:AJ157 E157:M157">
    <cfRule type="expression" dxfId="1623" priority="815" stopIfTrue="1">
      <formula>"si+$D$28=0"</formula>
    </cfRule>
    <cfRule type="expression" dxfId="1622" priority="816" stopIfTrue="1">
      <formula>"si($D$28&gt;0"</formula>
    </cfRule>
  </conditionalFormatting>
  <conditionalFormatting sqref="O156:AJ156 E156:M156">
    <cfRule type="expression" dxfId="1621" priority="810" stopIfTrue="1">
      <formula>"si+$D$28=0"</formula>
    </cfRule>
    <cfRule type="expression" dxfId="1620" priority="811" stopIfTrue="1">
      <formula>"si($D$28&gt;0"</formula>
    </cfRule>
  </conditionalFormatting>
  <conditionalFormatting sqref="O155:AJ155 E155:M155">
    <cfRule type="expression" dxfId="1619" priority="805" stopIfTrue="1">
      <formula>"si+$D$28=0"</formula>
    </cfRule>
    <cfRule type="expression" dxfId="1618" priority="806" stopIfTrue="1">
      <formula>"si($D$28&gt;0"</formula>
    </cfRule>
  </conditionalFormatting>
  <conditionalFormatting sqref="O154:AJ154 E154:M154">
    <cfRule type="expression" dxfId="1617" priority="795" stopIfTrue="1">
      <formula>"si+$D$28=0"</formula>
    </cfRule>
    <cfRule type="expression" dxfId="1616" priority="796" stopIfTrue="1">
      <formula>"si($D$28&gt;0"</formula>
    </cfRule>
  </conditionalFormatting>
  <conditionalFormatting sqref="O153:AJ153 E153:M153">
    <cfRule type="expression" dxfId="1615" priority="790" stopIfTrue="1">
      <formula>"si+$D$28=0"</formula>
    </cfRule>
    <cfRule type="expression" dxfId="1614" priority="791" stopIfTrue="1">
      <formula>"si($D$28&gt;0"</formula>
    </cfRule>
  </conditionalFormatting>
  <conditionalFormatting sqref="O152:AJ152 E152:M152">
    <cfRule type="expression" dxfId="1613" priority="785" stopIfTrue="1">
      <formula>"si+$D$28=0"</formula>
    </cfRule>
    <cfRule type="expression" dxfId="1612" priority="786" stopIfTrue="1">
      <formula>"si($D$28&gt;0"</formula>
    </cfRule>
  </conditionalFormatting>
  <conditionalFormatting sqref="O151:AJ151 E151:M151">
    <cfRule type="expression" dxfId="1611" priority="780" stopIfTrue="1">
      <formula>"si+$D$28=0"</formula>
    </cfRule>
    <cfRule type="expression" dxfId="1610" priority="781" stopIfTrue="1">
      <formula>"si($D$28&gt;0"</formula>
    </cfRule>
  </conditionalFormatting>
  <conditionalFormatting sqref="O150:AJ150 E150:M150">
    <cfRule type="expression" dxfId="1609" priority="775" stopIfTrue="1">
      <formula>"si+$D$28=0"</formula>
    </cfRule>
    <cfRule type="expression" dxfId="1608" priority="776" stopIfTrue="1">
      <formula>"si($D$28&gt;0"</formula>
    </cfRule>
  </conditionalFormatting>
  <conditionalFormatting sqref="O149:AJ149 E149:M149">
    <cfRule type="expression" dxfId="1607" priority="770" stopIfTrue="1">
      <formula>"si+$D$28=0"</formula>
    </cfRule>
    <cfRule type="expression" dxfId="1606" priority="771" stopIfTrue="1">
      <formula>"si($D$28&gt;0"</formula>
    </cfRule>
  </conditionalFormatting>
  <conditionalFormatting sqref="O148:AJ148 E148:M148">
    <cfRule type="expression" dxfId="1605" priority="765" stopIfTrue="1">
      <formula>"si+$D$28=0"</formula>
    </cfRule>
    <cfRule type="expression" dxfId="1604" priority="766" stopIfTrue="1">
      <formula>"si($D$28&gt;0"</formula>
    </cfRule>
  </conditionalFormatting>
  <conditionalFormatting sqref="O147:AJ147 E147:M147">
    <cfRule type="expression" dxfId="1603" priority="760" stopIfTrue="1">
      <formula>"si+$D$28=0"</formula>
    </cfRule>
    <cfRule type="expression" dxfId="1602" priority="761" stopIfTrue="1">
      <formula>"si($D$28&gt;0"</formula>
    </cfRule>
  </conditionalFormatting>
  <conditionalFormatting sqref="O146:AJ146 E146:M146">
    <cfRule type="expression" dxfId="1601" priority="755" stopIfTrue="1">
      <formula>"si+$D$28=0"</formula>
    </cfRule>
    <cfRule type="expression" dxfId="1600" priority="756" stopIfTrue="1">
      <formula>"si($D$28&gt;0"</formula>
    </cfRule>
  </conditionalFormatting>
  <conditionalFormatting sqref="O145:AJ145 E145:M145">
    <cfRule type="expression" dxfId="1599" priority="750" stopIfTrue="1">
      <formula>"si+$D$28=0"</formula>
    </cfRule>
    <cfRule type="expression" dxfId="1598" priority="751" stopIfTrue="1">
      <formula>"si($D$28&gt;0"</formula>
    </cfRule>
  </conditionalFormatting>
  <conditionalFormatting sqref="O144:AJ144 E144:M144">
    <cfRule type="expression" dxfId="1597" priority="745" stopIfTrue="1">
      <formula>"si+$D$28=0"</formula>
    </cfRule>
    <cfRule type="expression" dxfId="1596" priority="746" stopIfTrue="1">
      <formula>"si($D$28&gt;0"</formula>
    </cfRule>
  </conditionalFormatting>
  <conditionalFormatting sqref="O143:AJ143 E143:M143">
    <cfRule type="expression" dxfId="1595" priority="740" stopIfTrue="1">
      <formula>"si+$D$28=0"</formula>
    </cfRule>
    <cfRule type="expression" dxfId="1594" priority="741" stopIfTrue="1">
      <formula>"si($D$28&gt;0"</formula>
    </cfRule>
  </conditionalFormatting>
  <conditionalFormatting sqref="O142:AJ142 E142:M142">
    <cfRule type="expression" dxfId="1593" priority="735" stopIfTrue="1">
      <formula>"si+$D$28=0"</formula>
    </cfRule>
    <cfRule type="expression" dxfId="1592" priority="736" stopIfTrue="1">
      <formula>"si($D$28&gt;0"</formula>
    </cfRule>
  </conditionalFormatting>
  <conditionalFormatting sqref="O141:AJ141 E141:M141">
    <cfRule type="expression" dxfId="1591" priority="720" stopIfTrue="1">
      <formula>"si+$D$28=0"</formula>
    </cfRule>
    <cfRule type="expression" dxfId="1590" priority="721" stopIfTrue="1">
      <formula>"si($D$28&gt;0"</formula>
    </cfRule>
  </conditionalFormatting>
  <conditionalFormatting sqref="O140:AJ140 E140:M140">
    <cfRule type="expression" dxfId="1589" priority="715" stopIfTrue="1">
      <formula>"si+$D$28=0"</formula>
    </cfRule>
    <cfRule type="expression" dxfId="1588" priority="716" stopIfTrue="1">
      <formula>"si($D$28&gt;0"</formula>
    </cfRule>
  </conditionalFormatting>
  <conditionalFormatting sqref="O139:AJ139 E139:M139">
    <cfRule type="expression" dxfId="1587" priority="710" stopIfTrue="1">
      <formula>"si+$D$28=0"</formula>
    </cfRule>
    <cfRule type="expression" dxfId="1586" priority="711" stopIfTrue="1">
      <formula>"si($D$28&gt;0"</formula>
    </cfRule>
  </conditionalFormatting>
  <conditionalFormatting sqref="O138:AJ138 E138:M138">
    <cfRule type="expression" dxfId="1585" priority="705" stopIfTrue="1">
      <formula>"si+$D$28=0"</formula>
    </cfRule>
    <cfRule type="expression" dxfId="1584" priority="706" stopIfTrue="1">
      <formula>"si($D$28&gt;0"</formula>
    </cfRule>
  </conditionalFormatting>
  <conditionalFormatting sqref="O137:AJ137 E137:M137">
    <cfRule type="expression" dxfId="1583" priority="700" stopIfTrue="1">
      <formula>"si+$D$28=0"</formula>
    </cfRule>
    <cfRule type="expression" dxfId="1582" priority="701" stopIfTrue="1">
      <formula>"si($D$28&gt;0"</formula>
    </cfRule>
  </conditionalFormatting>
  <conditionalFormatting sqref="O136:AJ136 E136:M136">
    <cfRule type="expression" dxfId="1581" priority="695" stopIfTrue="1">
      <formula>"si+$D$28=0"</formula>
    </cfRule>
    <cfRule type="expression" dxfId="1580" priority="696" stopIfTrue="1">
      <formula>"si($D$28&gt;0"</formula>
    </cfRule>
  </conditionalFormatting>
  <conditionalFormatting sqref="O135:AJ135 E135:M135">
    <cfRule type="expression" dxfId="1579" priority="690" stopIfTrue="1">
      <formula>"si+$D$28=0"</formula>
    </cfRule>
    <cfRule type="expression" dxfId="1578" priority="691" stopIfTrue="1">
      <formula>"si($D$28&gt;0"</formula>
    </cfRule>
  </conditionalFormatting>
  <conditionalFormatting sqref="O134:AJ134 E134:M134">
    <cfRule type="expression" dxfId="1577" priority="685" stopIfTrue="1">
      <formula>"si+$D$28=0"</formula>
    </cfRule>
    <cfRule type="expression" dxfId="1576" priority="686" stopIfTrue="1">
      <formula>"si($D$28&gt;0"</formula>
    </cfRule>
  </conditionalFormatting>
  <conditionalFormatting sqref="O133:AJ133 E133:M133">
    <cfRule type="expression" dxfId="1575" priority="680" stopIfTrue="1">
      <formula>"si+$D$28=0"</formula>
    </cfRule>
    <cfRule type="expression" dxfId="1574" priority="681" stopIfTrue="1">
      <formula>"si($D$28&gt;0"</formula>
    </cfRule>
  </conditionalFormatting>
  <conditionalFormatting sqref="O132:AJ132 E132:M132">
    <cfRule type="expression" dxfId="1573" priority="675" stopIfTrue="1">
      <formula>"si+$D$28=0"</formula>
    </cfRule>
    <cfRule type="expression" dxfId="1572" priority="676" stopIfTrue="1">
      <formula>"si($D$28&gt;0"</formula>
    </cfRule>
  </conditionalFormatting>
  <conditionalFormatting sqref="O131:AJ131 E131:M131">
    <cfRule type="expression" dxfId="1571" priority="670" stopIfTrue="1">
      <formula>"si+$D$28=0"</formula>
    </cfRule>
    <cfRule type="expression" dxfId="1570" priority="671" stopIfTrue="1">
      <formula>"si($D$28&gt;0"</formula>
    </cfRule>
  </conditionalFormatting>
  <conditionalFormatting sqref="O130:AJ130 E130:M130">
    <cfRule type="expression" dxfId="1569" priority="665" stopIfTrue="1">
      <formula>"si+$D$28=0"</formula>
    </cfRule>
    <cfRule type="expression" dxfId="1568" priority="666" stopIfTrue="1">
      <formula>"si($D$28&gt;0"</formula>
    </cfRule>
  </conditionalFormatting>
  <conditionalFormatting sqref="O129:AJ129 E129:M129">
    <cfRule type="expression" dxfId="1567" priority="660" stopIfTrue="1">
      <formula>"si+$D$28=0"</formula>
    </cfRule>
    <cfRule type="expression" dxfId="1566" priority="661" stopIfTrue="1">
      <formula>"si($D$28&gt;0"</formula>
    </cfRule>
  </conditionalFormatting>
  <conditionalFormatting sqref="O128:AJ128 E128:M128">
    <cfRule type="expression" dxfId="1565" priority="655" stopIfTrue="1">
      <formula>"si+$D$28=0"</formula>
    </cfRule>
    <cfRule type="expression" dxfId="1564" priority="656" stopIfTrue="1">
      <formula>"si($D$28&gt;0"</formula>
    </cfRule>
  </conditionalFormatting>
  <conditionalFormatting sqref="O127:AJ127 E127:M127">
    <cfRule type="expression" dxfId="1563" priority="645" stopIfTrue="1">
      <formula>"si+$D$28=0"</formula>
    </cfRule>
    <cfRule type="expression" dxfId="1562" priority="646" stopIfTrue="1">
      <formula>"si($D$28&gt;0"</formula>
    </cfRule>
  </conditionalFormatting>
  <conditionalFormatting sqref="O126:AJ126 E126:M126">
    <cfRule type="expression" dxfId="1561" priority="640" stopIfTrue="1">
      <formula>"si+$D$28=0"</formula>
    </cfRule>
    <cfRule type="expression" dxfId="1560" priority="641" stopIfTrue="1">
      <formula>"si($D$28&gt;0"</formula>
    </cfRule>
  </conditionalFormatting>
  <conditionalFormatting sqref="O125:AJ125 E125:M125">
    <cfRule type="expression" dxfId="1559" priority="635" stopIfTrue="1">
      <formula>"si+$D$28=0"</formula>
    </cfRule>
    <cfRule type="expression" dxfId="1558" priority="636" stopIfTrue="1">
      <formula>"si($D$28&gt;0"</formula>
    </cfRule>
  </conditionalFormatting>
  <conditionalFormatting sqref="O124:AJ124 E124:M124">
    <cfRule type="expression" dxfId="1557" priority="630" stopIfTrue="1">
      <formula>"si+$D$28=0"</formula>
    </cfRule>
    <cfRule type="expression" dxfId="1556" priority="631" stopIfTrue="1">
      <formula>"si($D$28&gt;0"</formula>
    </cfRule>
  </conditionalFormatting>
  <conditionalFormatting sqref="O123:AJ123 E123:M123">
    <cfRule type="expression" dxfId="1555" priority="625" stopIfTrue="1">
      <formula>"si+$D$28=0"</formula>
    </cfRule>
    <cfRule type="expression" dxfId="1554" priority="626" stopIfTrue="1">
      <formula>"si($D$28&gt;0"</formula>
    </cfRule>
  </conditionalFormatting>
  <conditionalFormatting sqref="O122:AJ122 E122:M122">
    <cfRule type="expression" dxfId="1553" priority="620" stopIfTrue="1">
      <formula>"si+$D$28=0"</formula>
    </cfRule>
    <cfRule type="expression" dxfId="1552" priority="621" stopIfTrue="1">
      <formula>"si($D$28&gt;0"</formula>
    </cfRule>
  </conditionalFormatting>
  <conditionalFormatting sqref="O121:AJ121 E121:M121">
    <cfRule type="expression" dxfId="1551" priority="615" stopIfTrue="1">
      <formula>"si+$D$28=0"</formula>
    </cfRule>
    <cfRule type="expression" dxfId="1550" priority="616" stopIfTrue="1">
      <formula>"si($D$28&gt;0"</formula>
    </cfRule>
  </conditionalFormatting>
  <conditionalFormatting sqref="O120:AJ120 E120:M120">
    <cfRule type="expression" dxfId="1549" priority="610" stopIfTrue="1">
      <formula>"si+$D$28=0"</formula>
    </cfRule>
    <cfRule type="expression" dxfId="1548" priority="611" stopIfTrue="1">
      <formula>"si($D$28&gt;0"</formula>
    </cfRule>
  </conditionalFormatting>
  <conditionalFormatting sqref="O119:AJ119 E119:M119">
    <cfRule type="expression" dxfId="1547" priority="605" stopIfTrue="1">
      <formula>"si+$D$28=0"</formula>
    </cfRule>
    <cfRule type="expression" dxfId="1546" priority="606" stopIfTrue="1">
      <formula>"si($D$28&gt;0"</formula>
    </cfRule>
  </conditionalFormatting>
  <conditionalFormatting sqref="O118:AJ118 E118:M118">
    <cfRule type="expression" dxfId="1545" priority="600" stopIfTrue="1">
      <formula>"si+$D$28=0"</formula>
    </cfRule>
    <cfRule type="expression" dxfId="1544" priority="601" stopIfTrue="1">
      <formula>"si($D$28&gt;0"</formula>
    </cfRule>
  </conditionalFormatting>
  <conditionalFormatting sqref="O117:AJ117 E117:M117">
    <cfRule type="expression" dxfId="1543" priority="595" stopIfTrue="1">
      <formula>"si+$D$28=0"</formula>
    </cfRule>
    <cfRule type="expression" dxfId="1542" priority="596" stopIfTrue="1">
      <formula>"si($D$28&gt;0"</formula>
    </cfRule>
  </conditionalFormatting>
  <conditionalFormatting sqref="O116:AJ116 E116:M116">
    <cfRule type="expression" dxfId="1541" priority="589" stopIfTrue="1">
      <formula>"si+$D$28=0"</formula>
    </cfRule>
    <cfRule type="expression" dxfId="1540" priority="590" stopIfTrue="1">
      <formula>"si($D$28&gt;0"</formula>
    </cfRule>
  </conditionalFormatting>
  <conditionalFormatting sqref="O115:AJ115 E115:M115">
    <cfRule type="expression" dxfId="1539" priority="584" stopIfTrue="1">
      <formula>"si+$D$28=0"</formula>
    </cfRule>
    <cfRule type="expression" dxfId="1538" priority="585" stopIfTrue="1">
      <formula>"si($D$28&gt;0"</formula>
    </cfRule>
  </conditionalFormatting>
  <conditionalFormatting sqref="O114:AJ114 E114:M114">
    <cfRule type="expression" dxfId="1537" priority="579" stopIfTrue="1">
      <formula>"si+$D$28=0"</formula>
    </cfRule>
    <cfRule type="expression" dxfId="1536" priority="580" stopIfTrue="1">
      <formula>"si($D$28&gt;0"</formula>
    </cfRule>
  </conditionalFormatting>
  <conditionalFormatting sqref="O113:AJ113 E113:M113">
    <cfRule type="expression" dxfId="1535" priority="574" stopIfTrue="1">
      <formula>"si+$D$28=0"</formula>
    </cfRule>
    <cfRule type="expression" dxfId="1534" priority="575" stopIfTrue="1">
      <formula>"si($D$28&gt;0"</formula>
    </cfRule>
  </conditionalFormatting>
  <conditionalFormatting sqref="O112:AJ112 E112:M112">
    <cfRule type="expression" dxfId="1533" priority="569" stopIfTrue="1">
      <formula>"si+$D$28=0"</formula>
    </cfRule>
    <cfRule type="expression" dxfId="1532" priority="570" stopIfTrue="1">
      <formula>"si($D$28&gt;0"</formula>
    </cfRule>
  </conditionalFormatting>
  <conditionalFormatting sqref="O111:AJ111 E111:M111">
    <cfRule type="expression" dxfId="1531" priority="564" stopIfTrue="1">
      <formula>"si+$D$28=0"</formula>
    </cfRule>
    <cfRule type="expression" dxfId="1530" priority="565" stopIfTrue="1">
      <formula>"si($D$28&gt;0"</formula>
    </cfRule>
  </conditionalFormatting>
  <conditionalFormatting sqref="O110:AJ110 E110:M110">
    <cfRule type="expression" dxfId="1529" priority="559" stopIfTrue="1">
      <formula>"si+$D$28=0"</formula>
    </cfRule>
    <cfRule type="expression" dxfId="1528" priority="560" stopIfTrue="1">
      <formula>"si($D$28&gt;0"</formula>
    </cfRule>
  </conditionalFormatting>
  <conditionalFormatting sqref="O109:AJ109 E109:M109">
    <cfRule type="expression" dxfId="1527" priority="554" stopIfTrue="1">
      <formula>"si+$D$28=0"</formula>
    </cfRule>
    <cfRule type="expression" dxfId="1526" priority="555" stopIfTrue="1">
      <formula>"si($D$28&gt;0"</formula>
    </cfRule>
  </conditionalFormatting>
  <conditionalFormatting sqref="O108:AJ108 E108:M108">
    <cfRule type="expression" dxfId="1525" priority="549" stopIfTrue="1">
      <formula>"si+$D$28=0"</formula>
    </cfRule>
    <cfRule type="expression" dxfId="1524" priority="550" stopIfTrue="1">
      <formula>"si($D$28&gt;0"</formula>
    </cfRule>
  </conditionalFormatting>
  <conditionalFormatting sqref="O107:AJ107 E107:M107">
    <cfRule type="expression" dxfId="1523" priority="544" stopIfTrue="1">
      <formula>"si+$D$28=0"</formula>
    </cfRule>
    <cfRule type="expression" dxfId="1522" priority="545" stopIfTrue="1">
      <formula>"si($D$28&gt;0"</formula>
    </cfRule>
  </conditionalFormatting>
  <conditionalFormatting sqref="O106:AJ106 E106:M106">
    <cfRule type="expression" dxfId="1521" priority="539" stopIfTrue="1">
      <formula>"si+$D$28=0"</formula>
    </cfRule>
    <cfRule type="expression" dxfId="1520" priority="540" stopIfTrue="1">
      <formula>"si($D$28&gt;0"</formula>
    </cfRule>
  </conditionalFormatting>
  <conditionalFormatting sqref="O105:AJ105 E105:M105">
    <cfRule type="expression" dxfId="1519" priority="534" stopIfTrue="1">
      <formula>"si+$D$28=0"</formula>
    </cfRule>
    <cfRule type="expression" dxfId="1518" priority="535" stopIfTrue="1">
      <formula>"si($D$28&gt;0"</formula>
    </cfRule>
  </conditionalFormatting>
  <conditionalFormatting sqref="O104:AJ104 E104:M104">
    <cfRule type="expression" dxfId="1517" priority="529" stopIfTrue="1">
      <formula>"si+$D$28=0"</formula>
    </cfRule>
    <cfRule type="expression" dxfId="1516" priority="530" stopIfTrue="1">
      <formula>"si($D$28&gt;0"</formula>
    </cfRule>
  </conditionalFormatting>
  <conditionalFormatting sqref="O103:AJ103 E103:M103">
    <cfRule type="expression" dxfId="1515" priority="524" stopIfTrue="1">
      <formula>"si+$D$28=0"</formula>
    </cfRule>
    <cfRule type="expression" dxfId="1514" priority="525" stopIfTrue="1">
      <formula>"si($D$28&gt;0"</formula>
    </cfRule>
  </conditionalFormatting>
  <conditionalFormatting sqref="O102:AJ102 E102:M102">
    <cfRule type="expression" dxfId="1513" priority="519" stopIfTrue="1">
      <formula>"si+$D$28=0"</formula>
    </cfRule>
    <cfRule type="expression" dxfId="1512" priority="520" stopIfTrue="1">
      <formula>"si($D$28&gt;0"</formula>
    </cfRule>
  </conditionalFormatting>
  <conditionalFormatting sqref="O101:AJ101 E101:M101">
    <cfRule type="expression" dxfId="1511" priority="514" stopIfTrue="1">
      <formula>"si+$D$28=0"</formula>
    </cfRule>
    <cfRule type="expression" dxfId="1510" priority="515" stopIfTrue="1">
      <formula>"si($D$28&gt;0"</formula>
    </cfRule>
  </conditionalFormatting>
  <conditionalFormatting sqref="O100:AJ100 E100:M100">
    <cfRule type="expression" dxfId="1509" priority="509" stopIfTrue="1">
      <formula>"si+$D$28=0"</formula>
    </cfRule>
    <cfRule type="expression" dxfId="1508" priority="510" stopIfTrue="1">
      <formula>"si($D$28&gt;0"</formula>
    </cfRule>
  </conditionalFormatting>
  <conditionalFormatting sqref="O99:AJ99 E99:M99">
    <cfRule type="expression" dxfId="1507" priority="504" stopIfTrue="1">
      <formula>"si+$D$28=0"</formula>
    </cfRule>
    <cfRule type="expression" dxfId="1506" priority="505" stopIfTrue="1">
      <formula>"si($D$28&gt;0"</formula>
    </cfRule>
  </conditionalFormatting>
  <conditionalFormatting sqref="O98:AJ98 E98:M98">
    <cfRule type="expression" dxfId="1505" priority="499" stopIfTrue="1">
      <formula>"si+$D$28=0"</formula>
    </cfRule>
    <cfRule type="expression" dxfId="1504" priority="500" stopIfTrue="1">
      <formula>"si($D$28&gt;0"</formula>
    </cfRule>
  </conditionalFormatting>
  <conditionalFormatting sqref="O97:AJ97 E97:M97">
    <cfRule type="expression" dxfId="1503" priority="494" stopIfTrue="1">
      <formula>"si+$D$28=0"</formula>
    </cfRule>
    <cfRule type="expression" dxfId="1502" priority="495" stopIfTrue="1">
      <formula>"si($D$28&gt;0"</formula>
    </cfRule>
  </conditionalFormatting>
  <conditionalFormatting sqref="O96:AJ96 E96:M96">
    <cfRule type="expression" dxfId="1501" priority="489" stopIfTrue="1">
      <formula>"si+$D$28=0"</formula>
    </cfRule>
    <cfRule type="expression" dxfId="1500" priority="490" stopIfTrue="1">
      <formula>"si($D$28&gt;0"</formula>
    </cfRule>
  </conditionalFormatting>
  <conditionalFormatting sqref="O95:AJ95 E95:M95">
    <cfRule type="expression" dxfId="1499" priority="484" stopIfTrue="1">
      <formula>"si+$D$28=0"</formula>
    </cfRule>
    <cfRule type="expression" dxfId="1498" priority="485" stopIfTrue="1">
      <formula>"si($D$28&gt;0"</formula>
    </cfRule>
  </conditionalFormatting>
  <conditionalFormatting sqref="O94:AJ94 E94:M94">
    <cfRule type="expression" dxfId="1497" priority="479" stopIfTrue="1">
      <formula>"si+$D$28=0"</formula>
    </cfRule>
    <cfRule type="expression" dxfId="1496" priority="480" stopIfTrue="1">
      <formula>"si($D$28&gt;0"</formula>
    </cfRule>
  </conditionalFormatting>
  <conditionalFormatting sqref="O93:AJ93 E93:M93">
    <cfRule type="expression" dxfId="1495" priority="474" stopIfTrue="1">
      <formula>"si+$D$28=0"</formula>
    </cfRule>
    <cfRule type="expression" dxfId="1494" priority="475" stopIfTrue="1">
      <formula>"si($D$28&gt;0"</formula>
    </cfRule>
  </conditionalFormatting>
  <conditionalFormatting sqref="O92:AJ92 E92:M92">
    <cfRule type="expression" dxfId="1493" priority="469" stopIfTrue="1">
      <formula>"si+$D$28=0"</formula>
    </cfRule>
    <cfRule type="expression" dxfId="1492" priority="470" stopIfTrue="1">
      <formula>"si($D$28&gt;0"</formula>
    </cfRule>
  </conditionalFormatting>
  <conditionalFormatting sqref="O91:AJ91 E91:M91">
    <cfRule type="expression" dxfId="1491" priority="464" stopIfTrue="1">
      <formula>"si+$D$28=0"</formula>
    </cfRule>
    <cfRule type="expression" dxfId="1490" priority="465" stopIfTrue="1">
      <formula>"si($D$28&gt;0"</formula>
    </cfRule>
  </conditionalFormatting>
  <conditionalFormatting sqref="O90:AJ90 E90:M90">
    <cfRule type="expression" dxfId="1489" priority="459" stopIfTrue="1">
      <formula>"si+$D$28=0"</formula>
    </cfRule>
    <cfRule type="expression" dxfId="1488" priority="460" stopIfTrue="1">
      <formula>"si($D$28&gt;0"</formula>
    </cfRule>
  </conditionalFormatting>
  <conditionalFormatting sqref="O89:AJ89 E89:M89">
    <cfRule type="expression" dxfId="1487" priority="454" stopIfTrue="1">
      <formula>"si+$D$28=0"</formula>
    </cfRule>
    <cfRule type="expression" dxfId="1486" priority="455" stopIfTrue="1">
      <formula>"si($D$28&gt;0"</formula>
    </cfRule>
  </conditionalFormatting>
  <conditionalFormatting sqref="O88:AJ88 E88:M88">
    <cfRule type="expression" dxfId="1485" priority="449" stopIfTrue="1">
      <formula>"si+$D$28=0"</formula>
    </cfRule>
    <cfRule type="expression" dxfId="1484" priority="450" stopIfTrue="1">
      <formula>"si($D$28&gt;0"</formula>
    </cfRule>
  </conditionalFormatting>
  <conditionalFormatting sqref="O87:AJ87 E87:M87">
    <cfRule type="expression" dxfId="1483" priority="444" stopIfTrue="1">
      <formula>"si+$D$28=0"</formula>
    </cfRule>
    <cfRule type="expression" dxfId="1482" priority="445" stopIfTrue="1">
      <formula>"si($D$28&gt;0"</formula>
    </cfRule>
  </conditionalFormatting>
  <conditionalFormatting sqref="O86:AJ86 E86:M86">
    <cfRule type="expression" dxfId="1481" priority="439" stopIfTrue="1">
      <formula>"si+$D$28=0"</formula>
    </cfRule>
    <cfRule type="expression" dxfId="1480" priority="440" stopIfTrue="1">
      <formula>"si($D$28&gt;0"</formula>
    </cfRule>
  </conditionalFormatting>
  <conditionalFormatting sqref="O85:AJ85 E85:M85">
    <cfRule type="expression" dxfId="1479" priority="434" stopIfTrue="1">
      <formula>"si+$D$28=0"</formula>
    </cfRule>
    <cfRule type="expression" dxfId="1478" priority="435" stopIfTrue="1">
      <formula>"si($D$28&gt;0"</formula>
    </cfRule>
  </conditionalFormatting>
  <conditionalFormatting sqref="O84:AJ84 E84:M84">
    <cfRule type="expression" dxfId="1477" priority="429" stopIfTrue="1">
      <formula>"si+$D$28=0"</formula>
    </cfRule>
    <cfRule type="expression" dxfId="1476" priority="430" stopIfTrue="1">
      <formula>"si($D$28&gt;0"</formula>
    </cfRule>
  </conditionalFormatting>
  <conditionalFormatting sqref="O83:AJ83 E83:M83">
    <cfRule type="expression" dxfId="1475" priority="424" stopIfTrue="1">
      <formula>"si+$D$28=0"</formula>
    </cfRule>
    <cfRule type="expression" dxfId="1474" priority="425" stopIfTrue="1">
      <formula>"si($D$28&gt;0"</formula>
    </cfRule>
  </conditionalFormatting>
  <conditionalFormatting sqref="O82:AJ82 E82:M82">
    <cfRule type="expression" dxfId="1473" priority="419" stopIfTrue="1">
      <formula>"si+$D$28=0"</formula>
    </cfRule>
    <cfRule type="expression" dxfId="1472" priority="420" stopIfTrue="1">
      <formula>"si($D$28&gt;0"</formula>
    </cfRule>
  </conditionalFormatting>
  <conditionalFormatting sqref="O81:AJ81 E81:M81">
    <cfRule type="expression" dxfId="1471" priority="414" stopIfTrue="1">
      <formula>"si+$D$28=0"</formula>
    </cfRule>
    <cfRule type="expression" dxfId="1470" priority="415" stopIfTrue="1">
      <formula>"si($D$28&gt;0"</formula>
    </cfRule>
  </conditionalFormatting>
  <conditionalFormatting sqref="O80:AJ80 E80:M80">
    <cfRule type="expression" dxfId="1469" priority="409" stopIfTrue="1">
      <formula>"si+$D$28=0"</formula>
    </cfRule>
    <cfRule type="expression" dxfId="1468" priority="410" stopIfTrue="1">
      <formula>"si($D$28&gt;0"</formula>
    </cfRule>
  </conditionalFormatting>
  <conditionalFormatting sqref="O79:AJ79 E79:M79">
    <cfRule type="expression" dxfId="1467" priority="404" stopIfTrue="1">
      <formula>"si+$D$28=0"</formula>
    </cfRule>
    <cfRule type="expression" dxfId="1466" priority="405" stopIfTrue="1">
      <formula>"si($D$28&gt;0"</formula>
    </cfRule>
  </conditionalFormatting>
  <conditionalFormatting sqref="O78:AJ78 E78:M78">
    <cfRule type="expression" dxfId="1465" priority="399" stopIfTrue="1">
      <formula>"si+$D$28=0"</formula>
    </cfRule>
    <cfRule type="expression" dxfId="1464" priority="400" stopIfTrue="1">
      <formula>"si($D$28&gt;0"</formula>
    </cfRule>
  </conditionalFormatting>
  <conditionalFormatting sqref="O77:AJ77 E77:M77">
    <cfRule type="expression" dxfId="1463" priority="394" stopIfTrue="1">
      <formula>"si+$D$28=0"</formula>
    </cfRule>
    <cfRule type="expression" dxfId="1462" priority="395" stopIfTrue="1">
      <formula>"si($D$28&gt;0"</formula>
    </cfRule>
  </conditionalFormatting>
  <conditionalFormatting sqref="O76:AJ76 E76:M76">
    <cfRule type="expression" dxfId="1461" priority="389" stopIfTrue="1">
      <formula>"si+$D$28=0"</formula>
    </cfRule>
    <cfRule type="expression" dxfId="1460" priority="390" stopIfTrue="1">
      <formula>"si($D$28&gt;0"</formula>
    </cfRule>
  </conditionalFormatting>
  <conditionalFormatting sqref="O75:AJ75 E75:M75">
    <cfRule type="expression" dxfId="1459" priority="384" stopIfTrue="1">
      <formula>"si+$D$28=0"</formula>
    </cfRule>
    <cfRule type="expression" dxfId="1458" priority="385" stopIfTrue="1">
      <formula>"si($D$28&gt;0"</formula>
    </cfRule>
  </conditionalFormatting>
  <conditionalFormatting sqref="O74:AJ74 E74:M74">
    <cfRule type="expression" dxfId="1457" priority="379" stopIfTrue="1">
      <formula>"si+$D$28=0"</formula>
    </cfRule>
    <cfRule type="expression" dxfId="1456" priority="380" stopIfTrue="1">
      <formula>"si($D$28&gt;0"</formula>
    </cfRule>
  </conditionalFormatting>
  <conditionalFormatting sqref="O73:AJ73 E73:M73">
    <cfRule type="expression" dxfId="1455" priority="374" stopIfTrue="1">
      <formula>"si+$D$28=0"</formula>
    </cfRule>
    <cfRule type="expression" dxfId="1454" priority="375" stopIfTrue="1">
      <formula>"si($D$28&gt;0"</formula>
    </cfRule>
  </conditionalFormatting>
  <conditionalFormatting sqref="O72:AJ72 E72:M72">
    <cfRule type="expression" dxfId="1453" priority="369" stopIfTrue="1">
      <formula>"si+$D$28=0"</formula>
    </cfRule>
    <cfRule type="expression" dxfId="1452" priority="370" stopIfTrue="1">
      <formula>"si($D$28&gt;0"</formula>
    </cfRule>
  </conditionalFormatting>
  <conditionalFormatting sqref="O71:AJ71 E71:M71">
    <cfRule type="expression" dxfId="1451" priority="364" stopIfTrue="1">
      <formula>"si+$D$28=0"</formula>
    </cfRule>
    <cfRule type="expression" dxfId="1450" priority="365" stopIfTrue="1">
      <formula>"si($D$28&gt;0"</formula>
    </cfRule>
  </conditionalFormatting>
  <conditionalFormatting sqref="O70:AJ70 E70:M70">
    <cfRule type="expression" dxfId="1449" priority="359" stopIfTrue="1">
      <formula>"si+$D$28=0"</formula>
    </cfRule>
    <cfRule type="expression" dxfId="1448" priority="360" stopIfTrue="1">
      <formula>"si($D$28&gt;0"</formula>
    </cfRule>
  </conditionalFormatting>
  <conditionalFormatting sqref="O69:AJ69 E69:M69">
    <cfRule type="expression" dxfId="1447" priority="354" stopIfTrue="1">
      <formula>"si+$D$28=0"</formula>
    </cfRule>
    <cfRule type="expression" dxfId="1446" priority="355" stopIfTrue="1">
      <formula>"si($D$28&gt;0"</formula>
    </cfRule>
  </conditionalFormatting>
  <conditionalFormatting sqref="O68:AJ68 E68:M68">
    <cfRule type="expression" dxfId="1445" priority="349" stopIfTrue="1">
      <formula>"si+$D$28=0"</formula>
    </cfRule>
    <cfRule type="expression" dxfId="1444" priority="350" stopIfTrue="1">
      <formula>"si($D$28&gt;0"</formula>
    </cfRule>
  </conditionalFormatting>
  <conditionalFormatting sqref="O67:AJ67 E67:M67">
    <cfRule type="expression" dxfId="1443" priority="344" stopIfTrue="1">
      <formula>"si+$D$28=0"</formula>
    </cfRule>
    <cfRule type="expression" dxfId="1442" priority="345" stopIfTrue="1">
      <formula>"si($D$28&gt;0"</formula>
    </cfRule>
  </conditionalFormatting>
  <conditionalFormatting sqref="O66:AJ66 E66:M66">
    <cfRule type="expression" dxfId="1441" priority="339" stopIfTrue="1">
      <formula>"si+$D$28=0"</formula>
    </cfRule>
    <cfRule type="expression" dxfId="1440" priority="340" stopIfTrue="1">
      <formula>"si($D$28&gt;0"</formula>
    </cfRule>
  </conditionalFormatting>
  <conditionalFormatting sqref="O65:AJ65 E65:M65">
    <cfRule type="expression" dxfId="1439" priority="334" stopIfTrue="1">
      <formula>"si+$D$28=0"</formula>
    </cfRule>
    <cfRule type="expression" dxfId="1438" priority="335" stopIfTrue="1">
      <formula>"si($D$28&gt;0"</formula>
    </cfRule>
  </conditionalFormatting>
  <conditionalFormatting sqref="O64:AJ64 E64:M64">
    <cfRule type="expression" dxfId="1437" priority="329" stopIfTrue="1">
      <formula>"si+$D$28=0"</formula>
    </cfRule>
    <cfRule type="expression" dxfId="1436" priority="330" stopIfTrue="1">
      <formula>"si($D$28&gt;0"</formula>
    </cfRule>
  </conditionalFormatting>
  <conditionalFormatting sqref="O63:AJ63 E63:M63">
    <cfRule type="expression" dxfId="1435" priority="324" stopIfTrue="1">
      <formula>"si+$D$28=0"</formula>
    </cfRule>
    <cfRule type="expression" dxfId="1434" priority="325" stopIfTrue="1">
      <formula>"si($D$28&gt;0"</formula>
    </cfRule>
  </conditionalFormatting>
  <conditionalFormatting sqref="O62:AJ62 E62:M62">
    <cfRule type="expression" dxfId="1433" priority="319" stopIfTrue="1">
      <formula>"si+$D$28=0"</formula>
    </cfRule>
    <cfRule type="expression" dxfId="1432" priority="320" stopIfTrue="1">
      <formula>"si($D$28&gt;0"</formula>
    </cfRule>
  </conditionalFormatting>
  <conditionalFormatting sqref="O61:AJ61 E61:M61">
    <cfRule type="expression" dxfId="1431" priority="314" stopIfTrue="1">
      <formula>"si+$D$28=0"</formula>
    </cfRule>
    <cfRule type="expression" dxfId="1430" priority="315" stopIfTrue="1">
      <formula>"si($D$28&gt;0"</formula>
    </cfRule>
  </conditionalFormatting>
  <conditionalFormatting sqref="O60:AJ60 E60:M60">
    <cfRule type="expression" dxfId="1429" priority="309" stopIfTrue="1">
      <formula>"si+$D$28=0"</formula>
    </cfRule>
    <cfRule type="expression" dxfId="1428" priority="310" stopIfTrue="1">
      <formula>"si($D$28&gt;0"</formula>
    </cfRule>
  </conditionalFormatting>
  <conditionalFormatting sqref="O59:AJ59 E59:M59">
    <cfRule type="expression" dxfId="1427" priority="304" stopIfTrue="1">
      <formula>"si+$D$28=0"</formula>
    </cfRule>
    <cfRule type="expression" dxfId="1426" priority="305" stopIfTrue="1">
      <formula>"si($D$28&gt;0"</formula>
    </cfRule>
  </conditionalFormatting>
  <conditionalFormatting sqref="O58:AJ58 E58:M58">
    <cfRule type="expression" dxfId="1425" priority="299" stopIfTrue="1">
      <formula>"si+$D$28=0"</formula>
    </cfRule>
    <cfRule type="expression" dxfId="1424" priority="300" stopIfTrue="1">
      <formula>"si($D$28&gt;0"</formula>
    </cfRule>
  </conditionalFormatting>
  <conditionalFormatting sqref="O57:AJ57 E57:M57">
    <cfRule type="expression" dxfId="1423" priority="294" stopIfTrue="1">
      <formula>"si+$D$28=0"</formula>
    </cfRule>
    <cfRule type="expression" dxfId="1422" priority="295" stopIfTrue="1">
      <formula>"si($D$28&gt;0"</formula>
    </cfRule>
  </conditionalFormatting>
  <conditionalFormatting sqref="O56:AJ56 E56:M56">
    <cfRule type="expression" dxfId="1421" priority="289" stopIfTrue="1">
      <formula>"si+$D$28=0"</formula>
    </cfRule>
    <cfRule type="expression" dxfId="1420" priority="290" stopIfTrue="1">
      <formula>"si($D$28&gt;0"</formula>
    </cfRule>
  </conditionalFormatting>
  <conditionalFormatting sqref="O55:AJ55 E55:M55">
    <cfRule type="expression" dxfId="1419" priority="284" stopIfTrue="1">
      <formula>"si+$D$28=0"</formula>
    </cfRule>
    <cfRule type="expression" dxfId="1418" priority="285" stopIfTrue="1">
      <formula>"si($D$28&gt;0"</formula>
    </cfRule>
  </conditionalFormatting>
  <conditionalFormatting sqref="O54:AJ54 E54:M54">
    <cfRule type="expression" dxfId="1417" priority="279" stopIfTrue="1">
      <formula>"si+$D$28=0"</formula>
    </cfRule>
    <cfRule type="expression" dxfId="1416" priority="280" stopIfTrue="1">
      <formula>"si($D$28&gt;0"</formula>
    </cfRule>
  </conditionalFormatting>
  <conditionalFormatting sqref="O53:AJ53 E53:M53">
    <cfRule type="expression" dxfId="1415" priority="274" stopIfTrue="1">
      <formula>"si+$D$28=0"</formula>
    </cfRule>
    <cfRule type="expression" dxfId="1414" priority="275" stopIfTrue="1">
      <formula>"si($D$28&gt;0"</formula>
    </cfRule>
  </conditionalFormatting>
  <conditionalFormatting sqref="O52:AJ52 E52:M52">
    <cfRule type="expression" dxfId="1413" priority="269" stopIfTrue="1">
      <formula>"si+$D$28=0"</formula>
    </cfRule>
    <cfRule type="expression" dxfId="1412" priority="270" stopIfTrue="1">
      <formula>"si($D$28&gt;0"</formula>
    </cfRule>
  </conditionalFormatting>
  <conditionalFormatting sqref="O51:AJ51 E51:M51">
    <cfRule type="expression" dxfId="1411" priority="264" stopIfTrue="1">
      <formula>"si+$D$28=0"</formula>
    </cfRule>
    <cfRule type="expression" dxfId="1410" priority="265" stopIfTrue="1">
      <formula>"si($D$28&gt;0"</formula>
    </cfRule>
  </conditionalFormatting>
  <conditionalFormatting sqref="O50:AJ50 E50:M50">
    <cfRule type="expression" dxfId="1409" priority="259" stopIfTrue="1">
      <formula>"si+$D$28=0"</formula>
    </cfRule>
    <cfRule type="expression" dxfId="1408" priority="260" stopIfTrue="1">
      <formula>"si($D$28&gt;0"</formula>
    </cfRule>
  </conditionalFormatting>
  <conditionalFormatting sqref="O49:AJ49 E49:M49">
    <cfRule type="expression" dxfId="1407" priority="254" stopIfTrue="1">
      <formula>"si+$D$28=0"</formula>
    </cfRule>
    <cfRule type="expression" dxfId="1406" priority="255" stopIfTrue="1">
      <formula>"si($D$28&gt;0"</formula>
    </cfRule>
  </conditionalFormatting>
  <conditionalFormatting sqref="O48:AJ48 E48:M48">
    <cfRule type="expression" dxfId="1405" priority="249" stopIfTrue="1">
      <formula>"si+$D$28=0"</formula>
    </cfRule>
    <cfRule type="expression" dxfId="1404" priority="250" stopIfTrue="1">
      <formula>"si($D$28&gt;0"</formula>
    </cfRule>
  </conditionalFormatting>
  <conditionalFormatting sqref="O47:AJ47 E47:M47">
    <cfRule type="expression" dxfId="1403" priority="244" stopIfTrue="1">
      <formula>"si+$D$28=0"</formula>
    </cfRule>
    <cfRule type="expression" dxfId="1402" priority="245" stopIfTrue="1">
      <formula>"si($D$28&gt;0"</formula>
    </cfRule>
  </conditionalFormatting>
  <conditionalFormatting sqref="O46:AJ46 E46:M46">
    <cfRule type="expression" dxfId="1401" priority="239" stopIfTrue="1">
      <formula>"si+$D$28=0"</formula>
    </cfRule>
    <cfRule type="expression" dxfId="1400" priority="240" stopIfTrue="1">
      <formula>"si($D$28&gt;0"</formula>
    </cfRule>
  </conditionalFormatting>
  <conditionalFormatting sqref="O45:AJ45 E45:M45">
    <cfRule type="expression" dxfId="1399" priority="234" stopIfTrue="1">
      <formula>"si+$D$28=0"</formula>
    </cfRule>
    <cfRule type="expression" dxfId="1398" priority="235" stopIfTrue="1">
      <formula>"si($D$28&gt;0"</formula>
    </cfRule>
  </conditionalFormatting>
  <conditionalFormatting sqref="O44:AJ44 E44:M44">
    <cfRule type="expression" dxfId="1397" priority="229" stopIfTrue="1">
      <formula>"si+$D$28=0"</formula>
    </cfRule>
    <cfRule type="expression" dxfId="1396" priority="230" stopIfTrue="1">
      <formula>"si($D$28&gt;0"</formula>
    </cfRule>
  </conditionalFormatting>
  <conditionalFormatting sqref="O43:AJ43 E43:M43">
    <cfRule type="expression" dxfId="1395" priority="224" stopIfTrue="1">
      <formula>"si+$D$28=0"</formula>
    </cfRule>
    <cfRule type="expression" dxfId="1394" priority="225" stopIfTrue="1">
      <formula>"si($D$28&gt;0"</formula>
    </cfRule>
  </conditionalFormatting>
  <conditionalFormatting sqref="O42:AJ42 E42:M42">
    <cfRule type="expression" dxfId="1393" priority="219" stopIfTrue="1">
      <formula>"si+$D$28=0"</formula>
    </cfRule>
    <cfRule type="expression" dxfId="1392" priority="220" stopIfTrue="1">
      <formula>"si($D$28&gt;0"</formula>
    </cfRule>
  </conditionalFormatting>
  <conditionalFormatting sqref="O41:AJ41 E41:M41">
    <cfRule type="expression" dxfId="1391" priority="214" stopIfTrue="1">
      <formula>"si+$D$28=0"</formula>
    </cfRule>
    <cfRule type="expression" dxfId="1390" priority="215" stopIfTrue="1">
      <formula>"si($D$28&gt;0"</formula>
    </cfRule>
  </conditionalFormatting>
  <conditionalFormatting sqref="O40:AJ40 E40:M40">
    <cfRule type="expression" dxfId="1389" priority="209" stopIfTrue="1">
      <formula>"si+$D$28=0"</formula>
    </cfRule>
    <cfRule type="expression" dxfId="1388" priority="210" stopIfTrue="1">
      <formula>"si($D$28&gt;0"</formula>
    </cfRule>
  </conditionalFormatting>
  <conditionalFormatting sqref="O39:AJ39 E39:M39">
    <cfRule type="expression" dxfId="1387" priority="204" stopIfTrue="1">
      <formula>"si+$D$28=0"</formula>
    </cfRule>
    <cfRule type="expression" dxfId="1386" priority="205" stopIfTrue="1">
      <formula>"si($D$28&gt;0"</formula>
    </cfRule>
  </conditionalFormatting>
  <conditionalFormatting sqref="O38:AJ38 E38:M38">
    <cfRule type="expression" dxfId="1385" priority="199" stopIfTrue="1">
      <formula>"si+$D$28=0"</formula>
    </cfRule>
    <cfRule type="expression" dxfId="1384" priority="200" stopIfTrue="1">
      <formula>"si($D$28&gt;0"</formula>
    </cfRule>
  </conditionalFormatting>
  <conditionalFormatting sqref="O37:AJ37 E37:M37">
    <cfRule type="expression" dxfId="1383" priority="194" stopIfTrue="1">
      <formula>"si+$D$28=0"</formula>
    </cfRule>
    <cfRule type="expression" dxfId="1382" priority="195" stopIfTrue="1">
      <formula>"si($D$28&gt;0"</formula>
    </cfRule>
  </conditionalFormatting>
  <conditionalFormatting sqref="O36:AJ36 E36:M36">
    <cfRule type="expression" dxfId="1381" priority="189" stopIfTrue="1">
      <formula>"si+$D$28=0"</formula>
    </cfRule>
    <cfRule type="expression" dxfId="1380" priority="190" stopIfTrue="1">
      <formula>"si($D$28&gt;0"</formula>
    </cfRule>
  </conditionalFormatting>
  <conditionalFormatting sqref="O35:AJ35 E35:M35">
    <cfRule type="expression" dxfId="1379" priority="184" stopIfTrue="1">
      <formula>"si+$D$28=0"</formula>
    </cfRule>
    <cfRule type="expression" dxfId="1378" priority="185" stopIfTrue="1">
      <formula>"si($D$28&gt;0"</formula>
    </cfRule>
  </conditionalFormatting>
  <conditionalFormatting sqref="O34:AJ34 E34:M34">
    <cfRule type="expression" dxfId="1377" priority="179" stopIfTrue="1">
      <formula>"si+$D$28=0"</formula>
    </cfRule>
    <cfRule type="expression" dxfId="1376" priority="180" stopIfTrue="1">
      <formula>"si($D$28&gt;0"</formula>
    </cfRule>
  </conditionalFormatting>
  <conditionalFormatting sqref="O33:AJ33 E33:M33">
    <cfRule type="expression" dxfId="1375" priority="174" stopIfTrue="1">
      <formula>"si+$D$28=0"</formula>
    </cfRule>
    <cfRule type="expression" dxfId="1374" priority="175" stopIfTrue="1">
      <formula>"si($D$28&gt;0"</formula>
    </cfRule>
  </conditionalFormatting>
  <conditionalFormatting sqref="O32:AJ32 E32:M32">
    <cfRule type="expression" dxfId="1373" priority="169" stopIfTrue="1">
      <formula>"si+$D$28=0"</formula>
    </cfRule>
    <cfRule type="expression" dxfId="1372" priority="170" stopIfTrue="1">
      <formula>"si($D$28&gt;0"</formula>
    </cfRule>
  </conditionalFormatting>
  <conditionalFormatting sqref="O31:AJ31 E31:M31">
    <cfRule type="expression" dxfId="1371" priority="164" stopIfTrue="1">
      <formula>"si+$D$28=0"</formula>
    </cfRule>
    <cfRule type="expression" dxfId="1370" priority="165" stopIfTrue="1">
      <formula>"si($D$28&gt;0"</formula>
    </cfRule>
  </conditionalFormatting>
  <conditionalFormatting sqref="O30:AJ30 E30:M30">
    <cfRule type="expression" dxfId="1369" priority="159" stopIfTrue="1">
      <formula>"si+$D$28=0"</formula>
    </cfRule>
    <cfRule type="expression" dxfId="1368" priority="160" stopIfTrue="1">
      <formula>"si($D$28&gt;0"</formula>
    </cfRule>
  </conditionalFormatting>
  <conditionalFormatting sqref="O29:AJ29 E29:M29">
    <cfRule type="expression" dxfId="1367" priority="154" stopIfTrue="1">
      <formula>"si+$D$28=0"</formula>
    </cfRule>
    <cfRule type="expression" dxfId="1366" priority="155" stopIfTrue="1">
      <formula>"si($D$28&gt;0"</formula>
    </cfRule>
  </conditionalFormatting>
  <conditionalFormatting sqref="O28:AJ28 E28:M28">
    <cfRule type="expression" dxfId="1365" priority="149" stopIfTrue="1">
      <formula>"si+$D$28=0"</formula>
    </cfRule>
    <cfRule type="expression" dxfId="1364" priority="150" stopIfTrue="1">
      <formula>"si($D$28&gt;0"</formula>
    </cfRule>
  </conditionalFormatting>
  <conditionalFormatting sqref="O27:AJ27 E27:M27">
    <cfRule type="expression" dxfId="1363" priority="144" stopIfTrue="1">
      <formula>"si+$D$28=0"</formula>
    </cfRule>
    <cfRule type="expression" dxfId="1362" priority="145" stopIfTrue="1">
      <formula>"si($D$28&gt;0"</formula>
    </cfRule>
  </conditionalFormatting>
  <conditionalFormatting sqref="O26:AJ26 E26:M26">
    <cfRule type="expression" dxfId="1361" priority="139" stopIfTrue="1">
      <formula>"si+$D$28=0"</formula>
    </cfRule>
    <cfRule type="expression" dxfId="1360" priority="140" stopIfTrue="1">
      <formula>"si($D$28&gt;0"</formula>
    </cfRule>
  </conditionalFormatting>
  <conditionalFormatting sqref="O25:AJ25 E25:M25">
    <cfRule type="expression" dxfId="1359" priority="134" stopIfTrue="1">
      <formula>"si+$D$28=0"</formula>
    </cfRule>
    <cfRule type="expression" dxfId="1358" priority="135" stopIfTrue="1">
      <formula>"si($D$28&gt;0"</formula>
    </cfRule>
  </conditionalFormatting>
  <conditionalFormatting sqref="O24:AJ24 E24:M24">
    <cfRule type="expression" dxfId="1357" priority="129" stopIfTrue="1">
      <formula>"si+$D$28=0"</formula>
    </cfRule>
    <cfRule type="expression" dxfId="1356" priority="130" stopIfTrue="1">
      <formula>"si($D$28&gt;0"</formula>
    </cfRule>
  </conditionalFormatting>
  <conditionalFormatting sqref="O23:AJ23 E23:M23">
    <cfRule type="expression" dxfId="1355" priority="124" stopIfTrue="1">
      <formula>"si+$D$28=0"</formula>
    </cfRule>
    <cfRule type="expression" dxfId="1354" priority="125" stopIfTrue="1">
      <formula>"si($D$28&gt;0"</formula>
    </cfRule>
  </conditionalFormatting>
  <conditionalFormatting sqref="O22:AJ22 E22:M22">
    <cfRule type="expression" dxfId="1353" priority="119" stopIfTrue="1">
      <formula>"si+$D$28=0"</formula>
    </cfRule>
    <cfRule type="expression" dxfId="1352" priority="120" stopIfTrue="1">
      <formula>"si($D$28&gt;0"</formula>
    </cfRule>
  </conditionalFormatting>
  <conditionalFormatting sqref="O21:AJ21 E21:M21">
    <cfRule type="expression" dxfId="1351" priority="89" stopIfTrue="1">
      <formula>"si+$D$28=0"</formula>
    </cfRule>
    <cfRule type="expression" dxfId="1350" priority="90" stopIfTrue="1">
      <formula>"si($D$28&gt;0"</formula>
    </cfRule>
  </conditionalFormatting>
  <conditionalFormatting sqref="O20:AJ20 E20:M20">
    <cfRule type="expression" dxfId="1349" priority="84" stopIfTrue="1">
      <formula>"si+$D$28=0"</formula>
    </cfRule>
    <cfRule type="expression" dxfId="1348" priority="85" stopIfTrue="1">
      <formula>"si($D$28&gt;0"</formula>
    </cfRule>
  </conditionalFormatting>
  <conditionalFormatting sqref="O19:AJ19 E19:M19">
    <cfRule type="expression" dxfId="1347" priority="79" stopIfTrue="1">
      <formula>"si+$D$28=0"</formula>
    </cfRule>
    <cfRule type="expression" dxfId="1346" priority="80" stopIfTrue="1">
      <formula>"si($D$28&gt;0"</formula>
    </cfRule>
  </conditionalFormatting>
  <conditionalFormatting sqref="O18:AJ18 E18:M18">
    <cfRule type="expression" dxfId="1345" priority="74" stopIfTrue="1">
      <formula>"si+$D$28=0"</formula>
    </cfRule>
    <cfRule type="expression" dxfId="1344" priority="75" stopIfTrue="1">
      <formula>"si($D$28&gt;0"</formula>
    </cfRule>
  </conditionalFormatting>
  <conditionalFormatting sqref="O17:AJ17 E17:M17">
    <cfRule type="expression" dxfId="1343" priority="69" stopIfTrue="1">
      <formula>"si+$D$28=0"</formula>
    </cfRule>
    <cfRule type="expression" dxfId="1342" priority="70" stopIfTrue="1">
      <formula>"si($D$28&gt;0"</formula>
    </cfRule>
  </conditionalFormatting>
  <conditionalFormatting sqref="O16:AJ16 E16:M16">
    <cfRule type="expression" dxfId="1341" priority="64" stopIfTrue="1">
      <formula>"si+$D$28=0"</formula>
    </cfRule>
    <cfRule type="expression" dxfId="1340" priority="65" stopIfTrue="1">
      <formula>"si($D$28&gt;0"</formula>
    </cfRule>
  </conditionalFormatting>
  <conditionalFormatting sqref="O15:AJ15 E15:M15">
    <cfRule type="expression" dxfId="1339" priority="59" stopIfTrue="1">
      <formula>"si+$D$28=0"</formula>
    </cfRule>
    <cfRule type="expression" dxfId="1338" priority="60" stopIfTrue="1">
      <formula>"si($D$28&gt;0"</formula>
    </cfRule>
  </conditionalFormatting>
  <conditionalFormatting sqref="O14:AJ14 E14:M14">
    <cfRule type="expression" dxfId="1337" priority="54" stopIfTrue="1">
      <formula>"si+$D$28=0"</formula>
    </cfRule>
    <cfRule type="expression" dxfId="1336" priority="55" stopIfTrue="1">
      <formula>"si($D$28&gt;0"</formula>
    </cfRule>
  </conditionalFormatting>
  <conditionalFormatting sqref="O13:AJ13 E13:M13">
    <cfRule type="expression" dxfId="1335" priority="49" stopIfTrue="1">
      <formula>"si+$D$28=0"</formula>
    </cfRule>
    <cfRule type="expression" dxfId="1334" priority="50" stopIfTrue="1">
      <formula>"si($D$28&gt;0"</formula>
    </cfRule>
  </conditionalFormatting>
  <conditionalFormatting sqref="O12:AJ12 E12:M12">
    <cfRule type="expression" dxfId="1333" priority="44" stopIfTrue="1">
      <formula>"si+$D$28=0"</formula>
    </cfRule>
    <cfRule type="expression" dxfId="1332" priority="45" stopIfTrue="1">
      <formula>"si($D$28&gt;0"</formula>
    </cfRule>
  </conditionalFormatting>
  <conditionalFormatting sqref="O11:AJ11 E11:M11">
    <cfRule type="expression" dxfId="1331" priority="39" stopIfTrue="1">
      <formula>"si+$D$28=0"</formula>
    </cfRule>
    <cfRule type="expression" dxfId="1330" priority="40" stopIfTrue="1">
      <formula>"si($D$28&gt;0"</formula>
    </cfRule>
  </conditionalFormatting>
  <conditionalFormatting sqref="O10:AJ10 E10:M10">
    <cfRule type="expression" dxfId="1329" priority="34" stopIfTrue="1">
      <formula>"si+$D$28=0"</formula>
    </cfRule>
    <cfRule type="expression" dxfId="1328" priority="35" stopIfTrue="1">
      <formula>"si($D$28&gt;0"</formula>
    </cfRule>
  </conditionalFormatting>
  <conditionalFormatting sqref="O9:AJ9 E9:M9">
    <cfRule type="expression" dxfId="1327" priority="29" stopIfTrue="1">
      <formula>"si+$D$28=0"</formula>
    </cfRule>
    <cfRule type="expression" dxfId="1326" priority="30" stopIfTrue="1">
      <formula>"si($D$28&gt;0"</formula>
    </cfRule>
  </conditionalFormatting>
  <conditionalFormatting sqref="O8:AJ8 E8:M8">
    <cfRule type="expression" dxfId="1325" priority="24" stopIfTrue="1">
      <formula>"si+$D$28=0"</formula>
    </cfRule>
    <cfRule type="expression" dxfId="1324" priority="25" stopIfTrue="1">
      <formula>"si($D$28&gt;0"</formula>
    </cfRule>
  </conditionalFormatting>
  <conditionalFormatting sqref="O7:AJ7 E7:M7">
    <cfRule type="expression" dxfId="1323" priority="19" stopIfTrue="1">
      <formula>"si+$D$28=0"</formula>
    </cfRule>
    <cfRule type="expression" dxfId="1322" priority="20" stopIfTrue="1">
      <formula>"si($D$28&gt;0"</formula>
    </cfRule>
  </conditionalFormatting>
  <conditionalFormatting sqref="O6:AJ6 E6:M6">
    <cfRule type="expression" dxfId="1321" priority="14" stopIfTrue="1">
      <formula>"si+$D$28=0"</formula>
    </cfRule>
    <cfRule type="expression" dxfId="1320" priority="15" stopIfTrue="1">
      <formula>"si($D$28&gt;0"</formula>
    </cfRule>
  </conditionalFormatting>
  <conditionalFormatting sqref="O5:AJ5 E5:M5">
    <cfRule type="expression" dxfId="1319" priority="9" stopIfTrue="1">
      <formula>"si+$D$28=0"</formula>
    </cfRule>
    <cfRule type="expression" dxfId="1318" priority="10" stopIfTrue="1">
      <formula>"si($D$28&gt;0"</formula>
    </cfRule>
  </conditionalFormatting>
  <conditionalFormatting sqref="O4:AJ4 E4:M4">
    <cfRule type="expression" dxfId="1317" priority="4" stopIfTrue="1">
      <formula>"si+$D$28=0"</formula>
    </cfRule>
    <cfRule type="expression" dxfId="1316" priority="5" stopIfTrue="1">
      <formula>"si($D$28&gt;0"</formula>
    </cfRule>
  </conditionalFormatting>
  <dataValidations count="2095">
    <dataValidation type="list" allowBlank="1" showInputMessage="1" showErrorMessage="1" sqref="C249:C250">
      <formula1>$D$256:$D$259</formula1>
    </dataValidation>
    <dataValidation type="list" allowBlank="1" showInputMessage="1" showErrorMessage="1" sqref="L249:L250">
      <formula1>$M$256:$M$258</formula1>
    </dataValidation>
    <dataValidation type="list" allowBlank="1" showInputMessage="1" showErrorMessage="1" sqref="M249:M250">
      <formula1>$N$256:$N$290</formula1>
    </dataValidation>
    <dataValidation type="list" allowBlank="1" showInputMessage="1" showErrorMessage="1" sqref="F249:K250">
      <formula1>$G$256:$G$257</formula1>
    </dataValidation>
    <dataValidation type="list" allowBlank="1" showInputMessage="1" showErrorMessage="1" sqref="E249:E250">
      <formula1>$F$256:$F$264</formula1>
    </dataValidation>
    <dataValidation type="list" allowBlank="1" showInputMessage="1" showErrorMessage="1" sqref="N249:N250">
      <formula1>$O$256:$O$264</formula1>
    </dataValidation>
    <dataValidation type="list" allowBlank="1" showInputMessage="1" showErrorMessage="1" sqref="D249:D250">
      <formula1>$E$256:$E$281</formula1>
    </dataValidation>
    <dataValidation type="list" allowBlank="1" showInputMessage="1" showErrorMessage="1" sqref="B248:B249">
      <formula1>$C$257:$C$262</formula1>
    </dataValidation>
    <dataValidation type="list" allowBlank="1" showInputMessage="1" showErrorMessage="1" sqref="C251">
      <formula1>$D$258:$D$261</formula1>
    </dataValidation>
    <dataValidation type="list" allowBlank="1" showInputMessage="1" showErrorMessage="1" sqref="L251">
      <formula1>$M$258:$M$260</formula1>
    </dataValidation>
    <dataValidation type="list" allowBlank="1" showInputMessage="1" showErrorMessage="1" sqref="M251">
      <formula1>$N$258:$N$292</formula1>
    </dataValidation>
    <dataValidation type="list" allowBlank="1" showInputMessage="1" showErrorMessage="1" sqref="F251:K251">
      <formula1>$G$258:$G$259</formula1>
    </dataValidation>
    <dataValidation type="list" allowBlank="1" showInputMessage="1" showErrorMessage="1" sqref="E251">
      <formula1>$F$258:$F$266</formula1>
    </dataValidation>
    <dataValidation type="list" allowBlank="1" showInputMessage="1" showErrorMessage="1" sqref="N251">
      <formula1>$O$258:$O$266</formula1>
    </dataValidation>
    <dataValidation type="list" allowBlank="1" showInputMessage="1" showErrorMessage="1" sqref="D251">
      <formula1>$E$258:$E$283</formula1>
    </dataValidation>
    <dataValidation type="list" allowBlank="1" showInputMessage="1" showErrorMessage="1" sqref="B250">
      <formula1>$C$259:$C$264</formula1>
    </dataValidation>
    <dataValidation type="list" allowBlank="1" showInputMessage="1" showErrorMessage="1" sqref="C252">
      <formula1>$D$259:$D$262</formula1>
    </dataValidation>
    <dataValidation type="list" allowBlank="1" showInputMessage="1" showErrorMessage="1" sqref="L252">
      <formula1>$M$259:$M$261</formula1>
    </dataValidation>
    <dataValidation type="list" allowBlank="1" showInputMessage="1" showErrorMessage="1" sqref="M252">
      <formula1>$N$259:$N$293</formula1>
    </dataValidation>
    <dataValidation type="list" allowBlank="1" showInputMessage="1" showErrorMessage="1" sqref="F252:K252">
      <formula1>$G$259:$G$260</formula1>
    </dataValidation>
    <dataValidation type="list" allowBlank="1" showInputMessage="1" showErrorMessage="1" sqref="E252">
      <formula1>$F$259:$F$267</formula1>
    </dataValidation>
    <dataValidation type="list" allowBlank="1" showInputMessage="1" showErrorMessage="1" sqref="N252">
      <formula1>$O$259:$O$267</formula1>
    </dataValidation>
    <dataValidation type="list" allowBlank="1" showInputMessage="1" showErrorMessage="1" sqref="D252">
      <formula1>$E$259:$E$284</formula1>
    </dataValidation>
    <dataValidation type="list" allowBlank="1" showInputMessage="1" showErrorMessage="1" sqref="B251">
      <formula1>$C$260:$C$265</formula1>
    </dataValidation>
    <dataValidation type="list" allowBlank="1" showInputMessage="1" showErrorMessage="1" sqref="C253">
      <formula1>$D$260:$D$263</formula1>
    </dataValidation>
    <dataValidation type="list" allowBlank="1" showInputMessage="1" showErrorMessage="1" sqref="L253">
      <formula1>$M$260:$M$262</formula1>
    </dataValidation>
    <dataValidation type="list" allowBlank="1" showInputMessage="1" showErrorMessage="1" sqref="M253">
      <formula1>$N$260:$N$294</formula1>
    </dataValidation>
    <dataValidation type="list" allowBlank="1" showInputMessage="1" showErrorMessage="1" sqref="F253:K253">
      <formula1>$G$260:$G$261</formula1>
    </dataValidation>
    <dataValidation type="list" allowBlank="1" showInputMessage="1" showErrorMessage="1" sqref="E253">
      <formula1>$F$260:$F$268</formula1>
    </dataValidation>
    <dataValidation type="list" allowBlank="1" showInputMessage="1" showErrorMessage="1" sqref="N253">
      <formula1>$O$260:$O$268</formula1>
    </dataValidation>
    <dataValidation type="list" allowBlank="1" showInputMessage="1" showErrorMessage="1" sqref="D253">
      <formula1>$E$260:$E$285</formula1>
    </dataValidation>
    <dataValidation type="list" allowBlank="1" showInputMessage="1" showErrorMessage="1" sqref="B252">
      <formula1>$C$261:$C$266</formula1>
    </dataValidation>
    <dataValidation type="list" allowBlank="1" showInputMessage="1" showErrorMessage="1" sqref="C254">
      <formula1>$D$261:$D$264</formula1>
    </dataValidation>
    <dataValidation type="list" allowBlank="1" showInputMessage="1" showErrorMessage="1" sqref="L254">
      <formula1>$M$261:$M$263</formula1>
    </dataValidation>
    <dataValidation type="list" allowBlank="1" showInputMessage="1" showErrorMessage="1" sqref="M254">
      <formula1>$N$261:$N$295</formula1>
    </dataValidation>
    <dataValidation type="list" allowBlank="1" showInputMessage="1" showErrorMessage="1" sqref="F254:K254">
      <formula1>$G$261:$G$262</formula1>
    </dataValidation>
    <dataValidation type="list" allowBlank="1" showInputMessage="1" showErrorMessage="1" sqref="E254">
      <formula1>$F$261:$F$269</formula1>
    </dataValidation>
    <dataValidation type="list" allowBlank="1" showInputMessage="1" showErrorMessage="1" sqref="N254">
      <formula1>$O$261:$O$269</formula1>
    </dataValidation>
    <dataValidation type="list" allowBlank="1" showInputMessage="1" showErrorMessage="1" sqref="D254">
      <formula1>$E$261:$E$286</formula1>
    </dataValidation>
    <dataValidation type="list" allowBlank="1" showInputMessage="1" showErrorMessage="1" sqref="B253">
      <formula1>$C$262:$C$267</formula1>
    </dataValidation>
    <dataValidation type="list" allowBlank="1" showInputMessage="1" showErrorMessage="1" sqref="C255">
      <formula1>$D$262:$D$265</formula1>
    </dataValidation>
    <dataValidation type="list" allowBlank="1" showInputMessage="1" showErrorMessage="1" sqref="L255">
      <formula1>$M$262:$M$264</formula1>
    </dataValidation>
    <dataValidation type="list" allowBlank="1" showInputMessage="1" showErrorMessage="1" sqref="M255">
      <formula1>$N$262:$N$296</formula1>
    </dataValidation>
    <dataValidation type="list" allowBlank="1" showInputMessage="1" showErrorMessage="1" sqref="F255:K255">
      <formula1>$G$262:$G$263</formula1>
    </dataValidation>
    <dataValidation type="list" allowBlank="1" showInputMessage="1" showErrorMessage="1" sqref="E255">
      <formula1>$F$262:$F$270</formula1>
    </dataValidation>
    <dataValidation type="list" allowBlank="1" showInputMessage="1" showErrorMessage="1" sqref="N255">
      <formula1>$O$262:$O$270</formula1>
    </dataValidation>
    <dataValidation type="list" allowBlank="1" showInputMessage="1" showErrorMessage="1" sqref="D255">
      <formula1>$E$262:$E$287</formula1>
    </dataValidation>
    <dataValidation type="list" allowBlank="1" showInputMessage="1" showErrorMessage="1" sqref="B254">
      <formula1>$C$263:$C$268</formula1>
    </dataValidation>
    <dataValidation type="list" allowBlank="1" showInputMessage="1" showErrorMessage="1" sqref="C256">
      <formula1>$D$263:$D$266</formula1>
    </dataValidation>
    <dataValidation type="list" allowBlank="1" showInputMessage="1" showErrorMessage="1" sqref="L256">
      <formula1>$M$263:$M$265</formula1>
    </dataValidation>
    <dataValidation type="list" allowBlank="1" showInputMessage="1" showErrorMessage="1" sqref="M256">
      <formula1>$N$263:$N$297</formula1>
    </dataValidation>
    <dataValidation type="list" allowBlank="1" showInputMessage="1" showErrorMessage="1" sqref="F256:K256">
      <formula1>$G$263:$G$264</formula1>
    </dataValidation>
    <dataValidation type="list" allowBlank="1" showInputMessage="1" showErrorMessage="1" sqref="E256">
      <formula1>$F$263:$F$271</formula1>
    </dataValidation>
    <dataValidation type="list" allowBlank="1" showInputMessage="1" showErrorMessage="1" sqref="N256">
      <formula1>$O$263:$O$271</formula1>
    </dataValidation>
    <dataValidation type="list" allowBlank="1" showInputMessage="1" showErrorMessage="1" sqref="D256">
      <formula1>$E$263:$E$288</formula1>
    </dataValidation>
    <dataValidation type="list" allowBlank="1" showInputMessage="1" showErrorMessage="1" sqref="B255">
      <formula1>$C$264:$C$269</formula1>
    </dataValidation>
    <dataValidation type="list" allowBlank="1" showInputMessage="1" showErrorMessage="1" sqref="C257">
      <formula1>$D$264:$D$267</formula1>
    </dataValidation>
    <dataValidation type="list" allowBlank="1" showInputMessage="1" showErrorMessage="1" sqref="L257">
      <formula1>$M$264:$M$266</formula1>
    </dataValidation>
    <dataValidation type="list" allowBlank="1" showInputMessage="1" showErrorMessage="1" sqref="M257">
      <formula1>$N$264:$N$298</formula1>
    </dataValidation>
    <dataValidation type="list" allowBlank="1" showInputMessage="1" showErrorMessage="1" sqref="F257:K257">
      <formula1>$G$264:$G$265</formula1>
    </dataValidation>
    <dataValidation type="list" allowBlank="1" showInputMessage="1" showErrorMessage="1" sqref="E257">
      <formula1>$F$264:$F$272</formula1>
    </dataValidation>
    <dataValidation type="list" allowBlank="1" showInputMessage="1" showErrorMessage="1" sqref="N257">
      <formula1>$O$264:$O$272</formula1>
    </dataValidation>
    <dataValidation type="list" allowBlank="1" showInputMessage="1" showErrorMessage="1" sqref="D257">
      <formula1>$E$264:$E$289</formula1>
    </dataValidation>
    <dataValidation type="list" allowBlank="1" showInputMessage="1" showErrorMessage="1" sqref="B256">
      <formula1>$C$265:$C$270</formula1>
    </dataValidation>
    <dataValidation type="list" allowBlank="1" showInputMessage="1" showErrorMessage="1" sqref="C258">
      <formula1>$D$265:$D$268</formula1>
    </dataValidation>
    <dataValidation type="list" allowBlank="1" showInputMessage="1" showErrorMessage="1" sqref="L258">
      <formula1>$M$265:$M$267</formula1>
    </dataValidation>
    <dataValidation type="list" allowBlank="1" showInputMessage="1" showErrorMessage="1" sqref="M258">
      <formula1>$N$265:$N$299</formula1>
    </dataValidation>
    <dataValidation type="list" allowBlank="1" showInputMessage="1" showErrorMessage="1" sqref="F258:K258">
      <formula1>$G$265:$G$266</formula1>
    </dataValidation>
    <dataValidation type="list" allowBlank="1" showInputMessage="1" showErrorMessage="1" sqref="E258">
      <formula1>$F$265:$F$273</formula1>
    </dataValidation>
    <dataValidation type="list" allowBlank="1" showInputMessage="1" showErrorMessage="1" sqref="N258">
      <formula1>$O$265:$O$273</formula1>
    </dataValidation>
    <dataValidation type="list" allowBlank="1" showInputMessage="1" showErrorMessage="1" sqref="D258">
      <formula1>$E$265:$E$290</formula1>
    </dataValidation>
    <dataValidation type="list" allowBlank="1" showInputMessage="1" showErrorMessage="1" sqref="B257">
      <formula1>$C$266:$C$271</formula1>
    </dataValidation>
    <dataValidation type="list" allowBlank="1" showInputMessage="1" showErrorMessage="1" sqref="C259">
      <formula1>$D$266:$D$269</formula1>
    </dataValidation>
    <dataValidation type="list" allowBlank="1" showInputMessage="1" showErrorMessage="1" sqref="L259">
      <formula1>$M$266:$M$268</formula1>
    </dataValidation>
    <dataValidation type="list" allowBlank="1" showInputMessage="1" showErrorMessage="1" sqref="M259">
      <formula1>$N$266:$N$300</formula1>
    </dataValidation>
    <dataValidation type="list" allowBlank="1" showInputMessage="1" showErrorMessage="1" sqref="F259:K259">
      <formula1>$G$266:$G$267</formula1>
    </dataValidation>
    <dataValidation type="list" allowBlank="1" showInputMessage="1" showErrorMessage="1" sqref="E259">
      <formula1>$F$266:$F$274</formula1>
    </dataValidation>
    <dataValidation type="list" allowBlank="1" showInputMessage="1" showErrorMessage="1" sqref="N259">
      <formula1>$O$266:$O$274</formula1>
    </dataValidation>
    <dataValidation type="list" allowBlank="1" showInputMessage="1" showErrorMessage="1" sqref="D259">
      <formula1>$E$266:$E$291</formula1>
    </dataValidation>
    <dataValidation type="list" allowBlank="1" showInputMessage="1" showErrorMessage="1" sqref="B258">
      <formula1>$C$267:$C$272</formula1>
    </dataValidation>
    <dataValidation type="list" allowBlank="1" showInputMessage="1" showErrorMessage="1" sqref="C260">
      <formula1>$D$267:$D$270</formula1>
    </dataValidation>
    <dataValidation type="list" allowBlank="1" showInputMessage="1" showErrorMessage="1" sqref="L260">
      <formula1>$M$267:$M$269</formula1>
    </dataValidation>
    <dataValidation type="list" allowBlank="1" showInputMessage="1" showErrorMessage="1" sqref="M260">
      <formula1>$N$267:$N$301</formula1>
    </dataValidation>
    <dataValidation type="list" allowBlank="1" showInputMessage="1" showErrorMessage="1" sqref="F260:K260">
      <formula1>$G$267:$G$268</formula1>
    </dataValidation>
    <dataValidation type="list" allowBlank="1" showInputMessage="1" showErrorMessage="1" sqref="E260">
      <formula1>$F$267:$F$275</formula1>
    </dataValidation>
    <dataValidation type="list" allowBlank="1" showInputMessage="1" showErrorMessage="1" sqref="N260">
      <formula1>$O$267:$O$275</formula1>
    </dataValidation>
    <dataValidation type="list" allowBlank="1" showInputMessage="1" showErrorMessage="1" sqref="D260">
      <formula1>$E$267:$E$292</formula1>
    </dataValidation>
    <dataValidation type="list" allowBlank="1" showInputMessage="1" showErrorMessage="1" sqref="B259">
      <formula1>$C$268:$C$273</formula1>
    </dataValidation>
    <dataValidation type="list" allowBlank="1" showInputMessage="1" showErrorMessage="1" sqref="C261">
      <formula1>$D$268:$D$271</formula1>
    </dataValidation>
    <dataValidation type="list" allowBlank="1" showInputMessage="1" showErrorMessage="1" sqref="L261">
      <formula1>$M$268:$M$270</formula1>
    </dataValidation>
    <dataValidation type="list" allowBlank="1" showInputMessage="1" showErrorMessage="1" sqref="M261">
      <formula1>$N$268:$N$302</formula1>
    </dataValidation>
    <dataValidation type="list" allowBlank="1" showInputMessage="1" showErrorMessage="1" sqref="F261:K261">
      <formula1>$G$268:$G$269</formula1>
    </dataValidation>
    <dataValidation type="list" allowBlank="1" showInputMessage="1" showErrorMessage="1" sqref="E261">
      <formula1>$F$268:$F$276</formula1>
    </dataValidation>
    <dataValidation type="list" allowBlank="1" showInputMessage="1" showErrorMessage="1" sqref="N261">
      <formula1>$O$268:$O$276</formula1>
    </dataValidation>
    <dataValidation type="list" allowBlank="1" showInputMessage="1" showErrorMessage="1" sqref="D261">
      <formula1>$E$268:$E$293</formula1>
    </dataValidation>
    <dataValidation type="list" allowBlank="1" showInputMessage="1" showErrorMessage="1" sqref="B260">
      <formula1>$C$269:$C$274</formula1>
    </dataValidation>
    <dataValidation type="list" allowBlank="1" showInputMessage="1" showErrorMessage="1" sqref="C262">
      <formula1>$D$269:$D$272</formula1>
    </dataValidation>
    <dataValidation type="list" allowBlank="1" showInputMessage="1" showErrorMessage="1" sqref="L262">
      <formula1>$M$269:$M$271</formula1>
    </dataValidation>
    <dataValidation type="list" allowBlank="1" showInputMessage="1" showErrorMessage="1" sqref="M262">
      <formula1>$N$269:$N$303</formula1>
    </dataValidation>
    <dataValidation type="list" allowBlank="1" showInputMessage="1" showErrorMessage="1" sqref="F262:K262">
      <formula1>$G$269:$G$270</formula1>
    </dataValidation>
    <dataValidation type="list" allowBlank="1" showInputMessage="1" showErrorMessage="1" sqref="E262">
      <formula1>$F$269:$F$277</formula1>
    </dataValidation>
    <dataValidation type="list" allowBlank="1" showInputMessage="1" showErrorMessage="1" sqref="N262">
      <formula1>$O$269:$O$277</formula1>
    </dataValidation>
    <dataValidation type="list" allowBlank="1" showInputMessage="1" showErrorMessage="1" sqref="D262">
      <formula1>$E$269:$E$294</formula1>
    </dataValidation>
    <dataValidation type="list" allowBlank="1" showInputMessage="1" showErrorMessage="1" sqref="B261">
      <formula1>$C$270:$C$275</formula1>
    </dataValidation>
    <dataValidation type="list" allowBlank="1" showInputMessage="1" showErrorMessage="1" sqref="C263">
      <formula1>$D$270:$D$273</formula1>
    </dataValidation>
    <dataValidation type="list" allowBlank="1" showInputMessage="1" showErrorMessage="1" sqref="L263">
      <formula1>$M$270:$M$272</formula1>
    </dataValidation>
    <dataValidation type="list" allowBlank="1" showInputMessage="1" showErrorMessage="1" sqref="M263">
      <formula1>$N$270:$N$304</formula1>
    </dataValidation>
    <dataValidation type="list" allowBlank="1" showInputMessage="1" showErrorMessage="1" sqref="F263:K263">
      <formula1>$G$270:$G$271</formula1>
    </dataValidation>
    <dataValidation type="list" allowBlank="1" showInputMessage="1" showErrorMessage="1" sqref="E263">
      <formula1>$F$270:$F$278</formula1>
    </dataValidation>
    <dataValidation type="list" allowBlank="1" showInputMessage="1" showErrorMessage="1" sqref="N263">
      <formula1>$O$270:$O$278</formula1>
    </dataValidation>
    <dataValidation type="list" allowBlank="1" showInputMessage="1" showErrorMessage="1" sqref="D263">
      <formula1>$E$270:$E$295</formula1>
    </dataValidation>
    <dataValidation type="list" allowBlank="1" showInputMessage="1" showErrorMessage="1" sqref="B262">
      <formula1>$C$271:$C$276</formula1>
    </dataValidation>
    <dataValidation type="list" allowBlank="1" showInputMessage="1" showErrorMessage="1" sqref="C264">
      <formula1>$D$271:$D$274</formula1>
    </dataValidation>
    <dataValidation type="list" allowBlank="1" showInputMessage="1" showErrorMessage="1" sqref="L264">
      <formula1>$M$271:$M$273</formula1>
    </dataValidation>
    <dataValidation type="list" allowBlank="1" showInputMessage="1" showErrorMessage="1" sqref="M264">
      <formula1>$N$271:$N$305</formula1>
    </dataValidation>
    <dataValidation type="list" allowBlank="1" showInputMessage="1" showErrorMessage="1" sqref="F264:K264">
      <formula1>$G$271:$G$272</formula1>
    </dataValidation>
    <dataValidation type="list" allowBlank="1" showInputMessage="1" showErrorMessage="1" sqref="E264">
      <formula1>$F$271:$F$279</formula1>
    </dataValidation>
    <dataValidation type="list" allowBlank="1" showInputMessage="1" showErrorMessage="1" sqref="N264">
      <formula1>$O$271:$O$279</formula1>
    </dataValidation>
    <dataValidation type="list" allowBlank="1" showInputMessage="1" showErrorMessage="1" sqref="D264">
      <formula1>$E$271:$E$296</formula1>
    </dataValidation>
    <dataValidation type="list" allowBlank="1" showInputMessage="1" showErrorMessage="1" sqref="B263">
      <formula1>$C$272:$C$277</formula1>
    </dataValidation>
    <dataValidation type="list" allowBlank="1" showInputMessage="1" showErrorMessage="1" sqref="B264">
      <formula1>$C$273:$C$278</formula1>
    </dataValidation>
    <dataValidation type="list" allowBlank="1" showInputMessage="1" showErrorMessage="1" sqref="C266">
      <formula1>$D$273:$D$276</formula1>
    </dataValidation>
    <dataValidation type="list" allowBlank="1" showInputMessage="1" showErrorMessage="1" sqref="L266">
      <formula1>$M$273:$M$275</formula1>
    </dataValidation>
    <dataValidation type="list" allowBlank="1" showInputMessage="1" showErrorMessage="1" sqref="M266">
      <formula1>$N$273:$N$306</formula1>
    </dataValidation>
    <dataValidation type="list" allowBlank="1" showInputMessage="1" showErrorMessage="1" sqref="F266:K266">
      <formula1>$G$273:$G$274</formula1>
    </dataValidation>
    <dataValidation type="list" allowBlank="1" showInputMessage="1" showErrorMessage="1" sqref="E266">
      <formula1>$F$273:$F$281</formula1>
    </dataValidation>
    <dataValidation type="list" allowBlank="1" showInputMessage="1" showErrorMessage="1" sqref="N266">
      <formula1>$O$273:$O$281</formula1>
    </dataValidation>
    <dataValidation type="list" allowBlank="1" showInputMessage="1" showErrorMessage="1" sqref="D266">
      <formula1>$E$273:$E$298</formula1>
    </dataValidation>
    <dataValidation type="list" allowBlank="1" showInputMessage="1" showErrorMessage="1" sqref="B265">
      <formula1>$C$274:$C$279</formula1>
    </dataValidation>
    <dataValidation type="list" allowBlank="1" showInputMessage="1" showErrorMessage="1" sqref="B272">
      <formula1>$C$281:$C$285</formula1>
    </dataValidation>
    <dataValidation type="list" allowBlank="1" showInputMessage="1" showErrorMessage="1" sqref="D273">
      <formula1>$E$280:$E$305</formula1>
    </dataValidation>
    <dataValidation type="list" allowBlank="1" showInputMessage="1" showErrorMessage="1" sqref="N273">
      <formula1>$O$280:$O$288</formula1>
    </dataValidation>
    <dataValidation type="list" allowBlank="1" showInputMessage="1" showErrorMessage="1" sqref="E273">
      <formula1>$F$280:$F$288</formula1>
    </dataValidation>
    <dataValidation type="list" allowBlank="1" showInputMessage="1" showErrorMessage="1" sqref="F273:K273">
      <formula1>$G$280:$G$281</formula1>
    </dataValidation>
    <dataValidation type="list" allowBlank="1" showInputMessage="1" showErrorMessage="1" sqref="M273">
      <formula1>$N$280:$N$313</formula1>
    </dataValidation>
    <dataValidation type="list" allowBlank="1" showInputMessage="1" showErrorMessage="1" sqref="L273">
      <formula1>$M$280:$M$282</formula1>
    </dataValidation>
    <dataValidation type="list" allowBlank="1" showInputMessage="1" showErrorMessage="1" sqref="C273">
      <formula1>$D$280:$D$283</formula1>
    </dataValidation>
    <dataValidation type="list" allowBlank="1" showInputMessage="1" showErrorMessage="1" sqref="B271">
      <formula1>$C$280:$C$284</formula1>
    </dataValidation>
    <dataValidation type="list" allowBlank="1" showInputMessage="1" showErrorMessage="1" sqref="D272">
      <formula1>$E$279:$E$304</formula1>
    </dataValidation>
    <dataValidation type="list" allowBlank="1" showInputMessage="1" showErrorMessage="1" sqref="N272">
      <formula1>$O$279:$O$287</formula1>
    </dataValidation>
    <dataValidation type="list" allowBlank="1" showInputMessage="1" showErrorMessage="1" sqref="E272">
      <formula1>$F$279:$F$287</formula1>
    </dataValidation>
    <dataValidation type="list" allowBlank="1" showInputMessage="1" showErrorMessage="1" sqref="F272:K272">
      <formula1>$G$279:$G$280</formula1>
    </dataValidation>
    <dataValidation type="list" allowBlank="1" showInputMessage="1" showErrorMessage="1" sqref="M272">
      <formula1>$N$279:$N$312</formula1>
    </dataValidation>
    <dataValidation type="list" allowBlank="1" showInputMessage="1" showErrorMessage="1" sqref="L272">
      <formula1>$M$279:$M$281</formula1>
    </dataValidation>
    <dataValidation type="list" allowBlank="1" showInputMessage="1" showErrorMessage="1" sqref="C272">
      <formula1>$D$279:$D$282</formula1>
    </dataValidation>
    <dataValidation type="list" allowBlank="1" showInputMessage="1" showErrorMessage="1" sqref="B270">
      <formula1>$C$279:$C$283</formula1>
    </dataValidation>
    <dataValidation type="list" allowBlank="1" showInputMessage="1" showErrorMessage="1" sqref="D271">
      <formula1>$E$278:$E$303</formula1>
    </dataValidation>
    <dataValidation type="list" allowBlank="1" showInputMessage="1" showErrorMessage="1" sqref="N271">
      <formula1>$O$278:$O$286</formula1>
    </dataValidation>
    <dataValidation type="list" allowBlank="1" showInputMessage="1" showErrorMessage="1" sqref="E271">
      <formula1>$F$278:$F$286</formula1>
    </dataValidation>
    <dataValidation type="list" allowBlank="1" showInputMessage="1" showErrorMessage="1" sqref="F271:K271">
      <formula1>$G$278:$G$279</formula1>
    </dataValidation>
    <dataValidation type="list" allowBlank="1" showInputMessage="1" showErrorMessage="1" sqref="M271">
      <formula1>$N$278:$N$311</formula1>
    </dataValidation>
    <dataValidation type="list" allowBlank="1" showInputMessage="1" showErrorMessage="1" sqref="L271">
      <formula1>$M$278:$M$280</formula1>
    </dataValidation>
    <dataValidation type="list" allowBlank="1" showInputMessage="1" showErrorMessage="1" sqref="C271">
      <formula1>$D$278:$D$281</formula1>
    </dataValidation>
    <dataValidation type="list" allowBlank="1" showInputMessage="1" showErrorMessage="1" sqref="B269">
      <formula1>$C$278:$C$282</formula1>
    </dataValidation>
    <dataValidation type="list" allowBlank="1" showInputMessage="1" showErrorMessage="1" sqref="D270">
      <formula1>$E$277:$E$302</formula1>
    </dataValidation>
    <dataValidation type="list" allowBlank="1" showInputMessage="1" showErrorMessage="1" sqref="N270">
      <formula1>$O$277:$O$285</formula1>
    </dataValidation>
    <dataValidation type="list" allowBlank="1" showInputMessage="1" showErrorMessage="1" sqref="E270">
      <formula1>$F$277:$F$285</formula1>
    </dataValidation>
    <dataValidation type="list" allowBlank="1" showInputMessage="1" showErrorMessage="1" sqref="F270:K270">
      <formula1>$G$277:$G$278</formula1>
    </dataValidation>
    <dataValidation type="list" allowBlank="1" showInputMessage="1" showErrorMessage="1" sqref="M270">
      <formula1>$N$277:$N$310</formula1>
    </dataValidation>
    <dataValidation type="list" allowBlank="1" showInputMessage="1" showErrorMessage="1" sqref="L270">
      <formula1>$M$277:$M$279</formula1>
    </dataValidation>
    <dataValidation type="list" allowBlank="1" showInputMessage="1" showErrorMessage="1" sqref="C270">
      <formula1>$D$277:$D$280</formula1>
    </dataValidation>
    <dataValidation type="list" allowBlank="1" showInputMessage="1" showErrorMessage="1" sqref="B268">
      <formula1>$C$277:$C$281</formula1>
    </dataValidation>
    <dataValidation type="list" allowBlank="1" showInputMessage="1" showErrorMessage="1" sqref="D269">
      <formula1>$E$276:$E$301</formula1>
    </dataValidation>
    <dataValidation type="list" allowBlank="1" showInputMessage="1" showErrorMessage="1" sqref="N269">
      <formula1>$O$276:$O$284</formula1>
    </dataValidation>
    <dataValidation type="list" allowBlank="1" showInputMessage="1" showErrorMessage="1" sqref="E269">
      <formula1>$F$276:$F$284</formula1>
    </dataValidation>
    <dataValidation type="list" allowBlank="1" showInputMessage="1" showErrorMessage="1" sqref="F269:K269">
      <formula1>$G$276:$G$277</formula1>
    </dataValidation>
    <dataValidation type="list" allowBlank="1" showInputMessage="1" showErrorMessage="1" sqref="M269">
      <formula1>$N$276:$N$309</formula1>
    </dataValidation>
    <dataValidation type="list" allowBlank="1" showInputMessage="1" showErrorMessage="1" sqref="L269">
      <formula1>$M$276:$M$278</formula1>
    </dataValidation>
    <dataValidation type="list" allowBlank="1" showInputMessage="1" showErrorMessage="1" sqref="C269">
      <formula1>$D$276:$D$279</formula1>
    </dataValidation>
    <dataValidation type="list" allowBlank="1" showInputMessage="1" showErrorMessage="1" sqref="B267">
      <formula1>$C$276:$C$280</formula1>
    </dataValidation>
    <dataValidation type="list" allowBlank="1" showInputMessage="1" showErrorMessage="1" sqref="D268">
      <formula1>$E$275:$E$300</formula1>
    </dataValidation>
    <dataValidation type="list" allowBlank="1" showInputMessage="1" showErrorMessage="1" sqref="N268">
      <formula1>$O$275:$O$283</formula1>
    </dataValidation>
    <dataValidation type="list" allowBlank="1" showInputMessage="1" showErrorMessage="1" sqref="E268">
      <formula1>$F$275:$F$283</formula1>
    </dataValidation>
    <dataValidation type="list" allowBlank="1" showInputMessage="1" showErrorMessage="1" sqref="F268:K268">
      <formula1>$G$275:$G$276</formula1>
    </dataValidation>
    <dataValidation type="list" allowBlank="1" showInputMessage="1" showErrorMessage="1" sqref="M268">
      <formula1>$N$275:$N$308</formula1>
    </dataValidation>
    <dataValidation type="list" allowBlank="1" showInputMessage="1" showErrorMessage="1" sqref="L268">
      <formula1>$M$275:$M$277</formula1>
    </dataValidation>
    <dataValidation type="list" allowBlank="1" showInputMessage="1" showErrorMessage="1" sqref="C268">
      <formula1>$D$275:$D$278</formula1>
    </dataValidation>
    <dataValidation type="list" allowBlank="1" showInputMessage="1" showErrorMessage="1" sqref="B266">
      <formula1>$C$273:$C$277</formula1>
    </dataValidation>
    <dataValidation type="list" allowBlank="1" showInputMessage="1" showErrorMessage="1" sqref="D267 D265">
      <formula1>$E$272:$E$297</formula1>
    </dataValidation>
    <dataValidation type="list" allowBlank="1" showInputMessage="1" showErrorMessage="1" sqref="N267 N265">
      <formula1>$O$272:$O$280</formula1>
    </dataValidation>
    <dataValidation type="list" allowBlank="1" showInputMessage="1" showErrorMessage="1" sqref="E267 E265">
      <formula1>$F$272:$F$280</formula1>
    </dataValidation>
    <dataValidation type="list" allowBlank="1" showInputMessage="1" showErrorMessage="1" sqref="F267:K267 F265:K265">
      <formula1>$G$272:$G$273</formula1>
    </dataValidation>
    <dataValidation type="list" allowBlank="1" showInputMessage="1" showErrorMessage="1" sqref="M267 M265">
      <formula1>$N$272:$N$305</formula1>
    </dataValidation>
    <dataValidation type="list" allowBlank="1" showInputMessage="1" showErrorMessage="1" sqref="L267 L265">
      <formula1>$M$272:$M$274</formula1>
    </dataValidation>
    <dataValidation type="list" allowBlank="1" showInputMessage="1" showErrorMessage="1" sqref="C267 C265">
      <formula1>$D$272:$D$275</formula1>
    </dataValidation>
    <dataValidation type="list" allowBlank="1" showInputMessage="1" showErrorMessage="1" sqref="M248">
      <formula1>$N$255:$N$308</formula1>
    </dataValidation>
    <dataValidation type="list" allowBlank="1" showInputMessage="1" showErrorMessage="1" sqref="D248">
      <formula1>$E$255:$E$280</formula1>
    </dataValidation>
    <dataValidation type="list" allowBlank="1" showInputMessage="1" showErrorMessage="1" sqref="N248">
      <formula1>$O$255:$O$263</formula1>
    </dataValidation>
    <dataValidation type="list" allowBlank="1" showInputMessage="1" showErrorMessage="1" sqref="E248">
      <formula1>$F$255:$F$263</formula1>
    </dataValidation>
    <dataValidation type="list" allowBlank="1" showInputMessage="1" showErrorMessage="1" sqref="F248:K248">
      <formula1>$G$255:$G$256</formula1>
    </dataValidation>
    <dataValidation type="list" allowBlank="1" showInputMessage="1" showErrorMessage="1" sqref="L248">
      <formula1>$M$255:$M$257</formula1>
    </dataValidation>
    <dataValidation type="list" allowBlank="1" showInputMessage="1" showErrorMessage="1" sqref="C248">
      <formula1>$D$255:$D$258</formula1>
    </dataValidation>
    <dataValidation type="list" allowBlank="1" showInputMessage="1" showErrorMessage="1" sqref="B247">
      <formula1>$C$256:$C$261</formula1>
    </dataValidation>
    <dataValidation type="list" allowBlank="1" showInputMessage="1" showErrorMessage="1" sqref="M247">
      <formula1>$N$254:$N$307</formula1>
    </dataValidation>
    <dataValidation type="list" allowBlank="1" showInputMessage="1" showErrorMessage="1" sqref="D247">
      <formula1>$E$254:$E$279</formula1>
    </dataValidation>
    <dataValidation type="list" allowBlank="1" showInputMessage="1" showErrorMessage="1" sqref="N247">
      <formula1>$O$254:$O$262</formula1>
    </dataValidation>
    <dataValidation type="list" allowBlank="1" showInputMessage="1" showErrorMessage="1" sqref="E247">
      <formula1>$F$254:$F$262</formula1>
    </dataValidation>
    <dataValidation type="list" allowBlank="1" showInputMessage="1" showErrorMessage="1" sqref="F247:K247">
      <formula1>$G$254:$G$255</formula1>
    </dataValidation>
    <dataValidation type="list" allowBlank="1" showInputMessage="1" showErrorMessage="1" sqref="L247">
      <formula1>$M$254:$M$256</formula1>
    </dataValidation>
    <dataValidation type="list" allowBlank="1" showInputMessage="1" showErrorMessage="1" sqref="C247">
      <formula1>$D$254:$D$257</formula1>
    </dataValidation>
    <dataValidation type="list" allowBlank="1" showInputMessage="1" showErrorMessage="1" sqref="B246">
      <formula1>$C$255:$C$260</formula1>
    </dataValidation>
    <dataValidation type="list" allowBlank="1" showInputMessage="1" showErrorMessage="1" sqref="M246">
      <formula1>$N$253:$N$306</formula1>
    </dataValidation>
    <dataValidation type="list" allowBlank="1" showInputMessage="1" showErrorMessage="1" sqref="D246">
      <formula1>$E$253:$E$278</formula1>
    </dataValidation>
    <dataValidation type="list" allowBlank="1" showInputMessage="1" showErrorMessage="1" sqref="N246">
      <formula1>$O$253:$O$261</formula1>
    </dataValidation>
    <dataValidation type="list" allowBlank="1" showInputMessage="1" showErrorMessage="1" sqref="E246">
      <formula1>$F$253:$F$261</formula1>
    </dataValidation>
    <dataValidation type="list" allowBlank="1" showInputMessage="1" showErrorMessage="1" sqref="F246:K246">
      <formula1>$G$253:$G$254</formula1>
    </dataValidation>
    <dataValidation type="list" allowBlank="1" showInputMessage="1" showErrorMessage="1" sqref="L246">
      <formula1>$M$253:$M$255</formula1>
    </dataValidation>
    <dataValidation type="list" allowBlank="1" showInputMessage="1" showErrorMessage="1" sqref="C246">
      <formula1>$D$253:$D$256</formula1>
    </dataValidation>
    <dataValidation type="list" allowBlank="1" showInputMessage="1" showErrorMessage="1" sqref="B245">
      <formula1>$C$254:$C$259</formula1>
    </dataValidation>
    <dataValidation type="list" allowBlank="1" showInputMessage="1" showErrorMessage="1" sqref="M244:M245">
      <formula1>$N$251:$N$304</formula1>
    </dataValidation>
    <dataValidation type="list" allowBlank="1" showInputMessage="1" showErrorMessage="1" sqref="D244:D245">
      <formula1>$E$251:$E$276</formula1>
    </dataValidation>
    <dataValidation type="list" allowBlank="1" showInputMessage="1" showErrorMessage="1" sqref="N244:N245">
      <formula1>$O$251:$O$259</formula1>
    </dataValidation>
    <dataValidation type="list" allowBlank="1" showInputMessage="1" showErrorMessage="1" sqref="E244:E245">
      <formula1>$F$251:$F$259</formula1>
    </dataValidation>
    <dataValidation type="list" allowBlank="1" showInputMessage="1" showErrorMessage="1" sqref="F244:K245">
      <formula1>$G$251:$G$252</formula1>
    </dataValidation>
    <dataValidation type="list" allowBlank="1" showInputMessage="1" showErrorMessage="1" sqref="L244:L245">
      <formula1>$M$251:$M$253</formula1>
    </dataValidation>
    <dataValidation type="list" allowBlank="1" showInputMessage="1" showErrorMessage="1" sqref="C244:C245">
      <formula1>$D$251:$D$254</formula1>
    </dataValidation>
    <dataValidation type="list" allowBlank="1" showInputMessage="1" showErrorMessage="1" sqref="B243:B244">
      <formula1>$C$252:$C$257</formula1>
    </dataValidation>
    <dataValidation type="list" allowBlank="1" showInputMessage="1" showErrorMessage="1" sqref="M243">
      <formula1>$N$250:$N$303</formula1>
    </dataValidation>
    <dataValidation type="list" allowBlank="1" showInputMessage="1" showErrorMessage="1" sqref="D243">
      <formula1>$E$250:$E$275</formula1>
    </dataValidation>
    <dataValidation type="list" allowBlank="1" showInputMessage="1" showErrorMessage="1" sqref="N243">
      <formula1>$O$250:$O$258</formula1>
    </dataValidation>
    <dataValidation type="list" allowBlank="1" showInputMessage="1" showErrorMessage="1" sqref="E243">
      <formula1>$F$250:$F$258</formula1>
    </dataValidation>
    <dataValidation type="list" allowBlank="1" showInputMessage="1" showErrorMessage="1" sqref="F243:K243">
      <formula1>$G$250:$G$251</formula1>
    </dataValidation>
    <dataValidation type="list" allowBlank="1" showInputMessage="1" showErrorMessage="1" sqref="L243">
      <formula1>$M$250:$M$252</formula1>
    </dataValidation>
    <dataValidation type="list" allowBlank="1" showInputMessage="1" showErrorMessage="1" sqref="C243">
      <formula1>$D$250:$D$253</formula1>
    </dataValidation>
    <dataValidation type="list" allowBlank="1" showInputMessage="1" showErrorMessage="1" sqref="B242">
      <formula1>$C$251:$C$256</formula1>
    </dataValidation>
    <dataValidation type="list" allowBlank="1" showInputMessage="1" showErrorMessage="1" sqref="M242">
      <formula1>$N$249:$N$302</formula1>
    </dataValidation>
    <dataValidation type="list" allowBlank="1" showInputMessage="1" showErrorMessage="1" sqref="D242">
      <formula1>$E$249:$E$274</formula1>
    </dataValidation>
    <dataValidation type="list" allowBlank="1" showInputMessage="1" showErrorMessage="1" sqref="N242">
      <formula1>$O$249:$O$257</formula1>
    </dataValidation>
    <dataValidation type="list" allowBlank="1" showInputMessage="1" showErrorMessage="1" sqref="E242">
      <formula1>$F$249:$F$257</formula1>
    </dataValidation>
    <dataValidation type="list" allowBlank="1" showInputMessage="1" showErrorMessage="1" sqref="F242:K242">
      <formula1>$G$249:$G$250</formula1>
    </dataValidation>
    <dataValidation type="list" allowBlank="1" showInputMessage="1" showErrorMessage="1" sqref="L242">
      <formula1>$M$249:$M$251</formula1>
    </dataValidation>
    <dataValidation type="list" allowBlank="1" showInputMessage="1" showErrorMessage="1" sqref="C242">
      <formula1>$D$249:$D$252</formula1>
    </dataValidation>
    <dataValidation type="list" allowBlank="1" showInputMessage="1" showErrorMessage="1" sqref="B241">
      <formula1>$C$250:$C$255</formula1>
    </dataValidation>
    <dataValidation type="list" allowBlank="1" showInputMessage="1" showErrorMessage="1" sqref="M241">
      <formula1>$N$248:$N$301</formula1>
    </dataValidation>
    <dataValidation type="list" allowBlank="1" showInputMessage="1" showErrorMessage="1" sqref="D241">
      <formula1>$E$248:$E$273</formula1>
    </dataValidation>
    <dataValidation type="list" allowBlank="1" showInputMessage="1" showErrorMessage="1" sqref="N241">
      <formula1>$O$248:$O$256</formula1>
    </dataValidation>
    <dataValidation type="list" allowBlank="1" showInputMessage="1" showErrorMessage="1" sqref="E241">
      <formula1>$F$248:$F$256</formula1>
    </dataValidation>
    <dataValidation type="list" allowBlank="1" showInputMessage="1" showErrorMessage="1" sqref="F241:K241">
      <formula1>$G$248:$G$249</formula1>
    </dataValidation>
    <dataValidation type="list" allowBlank="1" showInputMessage="1" showErrorMessage="1" sqref="L241">
      <formula1>$M$248:$M$250</formula1>
    </dataValidation>
    <dataValidation type="list" allowBlank="1" showInputMessage="1" showErrorMessage="1" sqref="C241">
      <formula1>$D$248:$D$251</formula1>
    </dataValidation>
    <dataValidation type="list" allowBlank="1" showInputMessage="1" showErrorMessage="1" sqref="B240">
      <formula1>$C$249:$C$254</formula1>
    </dataValidation>
    <dataValidation type="list" allowBlank="1" showInputMessage="1" showErrorMessage="1" sqref="M240">
      <formula1>$N$247:$N$300</formula1>
    </dataValidation>
    <dataValidation type="list" allowBlank="1" showInputMessage="1" showErrorMessage="1" sqref="D240">
      <formula1>$E$247:$E$272</formula1>
    </dataValidation>
    <dataValidation type="list" allowBlank="1" showInputMessage="1" showErrorMessage="1" sqref="N240">
      <formula1>$O$247:$O$255</formula1>
    </dataValidation>
    <dataValidation type="list" allowBlank="1" showInputMessage="1" showErrorMessage="1" sqref="E240">
      <formula1>$F$247:$F$255</formula1>
    </dataValidation>
    <dataValidation type="list" allowBlank="1" showInputMessage="1" showErrorMessage="1" sqref="F240:K240">
      <formula1>$G$247:$G$248</formula1>
    </dataValidation>
    <dataValidation type="list" allowBlank="1" showInputMessage="1" showErrorMessage="1" sqref="L240">
      <formula1>$M$247:$M$249</formula1>
    </dataValidation>
    <dataValidation type="list" allowBlank="1" showInputMessage="1" showErrorMessage="1" sqref="C240">
      <formula1>$D$247:$D$250</formula1>
    </dataValidation>
    <dataValidation type="list" allowBlank="1" showInputMessage="1" showErrorMessage="1" sqref="B239">
      <formula1>$C$248:$C$253</formula1>
    </dataValidation>
    <dataValidation type="list" allowBlank="1" showInputMessage="1" showErrorMessage="1" sqref="M239">
      <formula1>$N$246:$N$299</formula1>
    </dataValidation>
    <dataValidation type="list" allowBlank="1" showInputMessage="1" showErrorMessage="1" sqref="D239">
      <formula1>$E$246:$E$271</formula1>
    </dataValidation>
    <dataValidation type="list" allowBlank="1" showInputMessage="1" showErrorMessage="1" sqref="N239">
      <formula1>$O$246:$O$254</formula1>
    </dataValidation>
    <dataValidation type="list" allowBlank="1" showInputMessage="1" showErrorMessage="1" sqref="E239">
      <formula1>$F$246:$F$254</formula1>
    </dataValidation>
    <dataValidation type="list" allowBlank="1" showInputMessage="1" showErrorMessage="1" sqref="F239:K239">
      <formula1>$G$246:$G$247</formula1>
    </dataValidation>
    <dataValidation type="list" allowBlank="1" showInputMessage="1" showErrorMessage="1" sqref="L239">
      <formula1>$M$246:$M$248</formula1>
    </dataValidation>
    <dataValidation type="list" allowBlank="1" showInputMessage="1" showErrorMessage="1" sqref="C239">
      <formula1>$D$246:$D$249</formula1>
    </dataValidation>
    <dataValidation type="list" allowBlank="1" showInputMessage="1" showErrorMessage="1" sqref="B238">
      <formula1>$C$247:$C$252</formula1>
    </dataValidation>
    <dataValidation type="list" allowBlank="1" showInputMessage="1" showErrorMessage="1" sqref="M238">
      <formula1>$N$245:$N$298</formula1>
    </dataValidation>
    <dataValidation type="list" allowBlank="1" showInputMessage="1" showErrorMessage="1" sqref="D238">
      <formula1>$E$245:$E$270</formula1>
    </dataValidation>
    <dataValidation type="list" allowBlank="1" showInputMessage="1" showErrorMessage="1" sqref="N238">
      <formula1>$O$245:$O$253</formula1>
    </dataValidation>
    <dataValidation type="list" allowBlank="1" showInputMessage="1" showErrorMessage="1" sqref="E238">
      <formula1>$F$245:$F$253</formula1>
    </dataValidation>
    <dataValidation type="list" allowBlank="1" showInputMessage="1" showErrorMessage="1" sqref="F238:K238">
      <formula1>$G$245:$G$246</formula1>
    </dataValidation>
    <dataValidation type="list" allowBlank="1" showInputMessage="1" showErrorMessage="1" sqref="L238">
      <formula1>$M$245:$M$247</formula1>
    </dataValidation>
    <dataValidation type="list" allowBlank="1" showInputMessage="1" showErrorMessage="1" sqref="C238">
      <formula1>$D$245:$D$248</formula1>
    </dataValidation>
    <dataValidation type="list" allowBlank="1" showInputMessage="1" showErrorMessage="1" sqref="B237">
      <formula1>$C$246:$C$251</formula1>
    </dataValidation>
    <dataValidation type="list" allowBlank="1" showInputMessage="1" showErrorMessage="1" sqref="M237">
      <formula1>$N$244:$N$297</formula1>
    </dataValidation>
    <dataValidation type="list" allowBlank="1" showInputMessage="1" showErrorMessage="1" sqref="D237">
      <formula1>$E$244:$E$269</formula1>
    </dataValidation>
    <dataValidation type="list" allowBlank="1" showInputMessage="1" showErrorMessage="1" sqref="N237">
      <formula1>$O$244:$O$252</formula1>
    </dataValidation>
    <dataValidation type="list" allowBlank="1" showInputMessage="1" showErrorMessage="1" sqref="E237">
      <formula1>$F$244:$F$252</formula1>
    </dataValidation>
    <dataValidation type="list" allowBlank="1" showInputMessage="1" showErrorMessage="1" sqref="F237:K237">
      <formula1>$G$244:$G$245</formula1>
    </dataValidation>
    <dataValidation type="list" allowBlank="1" showInputMessage="1" showErrorMessage="1" sqref="L237">
      <formula1>$M$244:$M$246</formula1>
    </dataValidation>
    <dataValidation type="list" allowBlank="1" showInputMessage="1" showErrorMessage="1" sqref="C237">
      <formula1>$D$244:$D$247</formula1>
    </dataValidation>
    <dataValidation type="list" allowBlank="1" showInputMessage="1" showErrorMessage="1" sqref="B236">
      <formula1>$C$245:$C$250</formula1>
    </dataValidation>
    <dataValidation type="list" allowBlank="1" showInputMessage="1" showErrorMessage="1" sqref="M236">
      <formula1>$N$243:$N$296</formula1>
    </dataValidation>
    <dataValidation type="list" allowBlank="1" showInputMessage="1" showErrorMessage="1" sqref="D236">
      <formula1>$E$243:$E$268</formula1>
    </dataValidation>
    <dataValidation type="list" allowBlank="1" showInputMessage="1" showErrorMessage="1" sqref="N236">
      <formula1>$O$243:$O$251</formula1>
    </dataValidation>
    <dataValidation type="list" allowBlank="1" showInputMessage="1" showErrorMessage="1" sqref="E236">
      <formula1>$F$243:$F$251</formula1>
    </dataValidation>
    <dataValidation type="list" allowBlank="1" showInputMessage="1" showErrorMessage="1" sqref="F236:K236">
      <formula1>$G$243:$G$244</formula1>
    </dataValidation>
    <dataValidation type="list" allowBlank="1" showInputMessage="1" showErrorMessage="1" sqref="L236">
      <formula1>$M$243:$M$245</formula1>
    </dataValidation>
    <dataValidation type="list" allowBlank="1" showInputMessage="1" showErrorMessage="1" sqref="C236">
      <formula1>$D$243:$D$246</formula1>
    </dataValidation>
    <dataValidation type="list" allowBlank="1" showInputMessage="1" showErrorMessage="1" sqref="B235">
      <formula1>$C$244:$C$249</formula1>
    </dataValidation>
    <dataValidation type="list" allowBlank="1" showInputMessage="1" showErrorMessage="1" sqref="M235">
      <formula1>$N$242:$N$295</formula1>
    </dataValidation>
    <dataValidation type="list" allowBlank="1" showInputMessage="1" showErrorMessage="1" sqref="D235">
      <formula1>$E$242:$E$267</formula1>
    </dataValidation>
    <dataValidation type="list" allowBlank="1" showInputMessage="1" showErrorMessage="1" sqref="N235">
      <formula1>$O$242:$O$250</formula1>
    </dataValidation>
    <dataValidation type="list" allowBlank="1" showInputMessage="1" showErrorMessage="1" sqref="E235">
      <formula1>$F$242:$F$250</formula1>
    </dataValidation>
    <dataValidation type="list" allowBlank="1" showInputMessage="1" showErrorMessage="1" sqref="F235:K235">
      <formula1>$G$242:$G$243</formula1>
    </dataValidation>
    <dataValidation type="list" allowBlank="1" showInputMessage="1" showErrorMessage="1" sqref="L235">
      <formula1>$M$242:$M$244</formula1>
    </dataValidation>
    <dataValidation type="list" allowBlank="1" showInputMessage="1" showErrorMessage="1" sqref="C235">
      <formula1>$D$242:$D$245</formula1>
    </dataValidation>
    <dataValidation type="list" allowBlank="1" showInputMessage="1" showErrorMessage="1" sqref="B234">
      <formula1>$C$243:$C$248</formula1>
    </dataValidation>
    <dataValidation type="list" allowBlank="1" showInputMessage="1" showErrorMessage="1" sqref="M234">
      <formula1>$N$241:$N$294</formula1>
    </dataValidation>
    <dataValidation type="list" allowBlank="1" showInputMessage="1" showErrorMessage="1" sqref="D234">
      <formula1>$E$241:$E$266</formula1>
    </dataValidation>
    <dataValidation type="list" allowBlank="1" showInputMessage="1" showErrorMessage="1" sqref="N234">
      <formula1>$O$241:$O$249</formula1>
    </dataValidation>
    <dataValidation type="list" allowBlank="1" showInputMessage="1" showErrorMessage="1" sqref="E234">
      <formula1>$F$241:$F$249</formula1>
    </dataValidation>
    <dataValidation type="list" allowBlank="1" showInputMessage="1" showErrorMessage="1" sqref="F234:K234">
      <formula1>$G$241:$G$242</formula1>
    </dataValidation>
    <dataValidation type="list" allowBlank="1" showInputMessage="1" showErrorMessage="1" sqref="L234">
      <formula1>$M$241:$M$243</formula1>
    </dataValidation>
    <dataValidation type="list" allowBlank="1" showInputMessage="1" showErrorMessage="1" sqref="C234">
      <formula1>$D$241:$D$244</formula1>
    </dataValidation>
    <dataValidation type="list" allowBlank="1" showInputMessage="1" showErrorMessage="1" sqref="B233">
      <formula1>$C$242:$C$247</formula1>
    </dataValidation>
    <dataValidation type="list" allowBlank="1" showInputMessage="1" showErrorMessage="1" sqref="M233">
      <formula1>$N$240:$N$293</formula1>
    </dataValidation>
    <dataValidation type="list" allowBlank="1" showInputMessage="1" showErrorMessage="1" sqref="D233">
      <formula1>$E$240:$E$265</formula1>
    </dataValidation>
    <dataValidation type="list" allowBlank="1" showInputMessage="1" showErrorMessage="1" sqref="N233">
      <formula1>$O$240:$O$248</formula1>
    </dataValidation>
    <dataValidation type="list" allowBlank="1" showInputMessage="1" showErrorMessage="1" sqref="E233">
      <formula1>$F$240:$F$248</formula1>
    </dataValidation>
    <dataValidation type="list" allowBlank="1" showInputMessage="1" showErrorMessage="1" sqref="F233:K233">
      <formula1>$G$240:$G$241</formula1>
    </dataValidation>
    <dataValidation type="list" allowBlank="1" showInputMessage="1" showErrorMessage="1" sqref="L233">
      <formula1>$M$240:$M$242</formula1>
    </dataValidation>
    <dataValidation type="list" allowBlank="1" showInputMessage="1" showErrorMessage="1" sqref="C233">
      <formula1>$D$240:$D$243</formula1>
    </dataValidation>
    <dataValidation type="list" allowBlank="1" showInputMessage="1" showErrorMessage="1" sqref="B232">
      <formula1>$C$241:$C$246</formula1>
    </dataValidation>
    <dataValidation type="list" allowBlank="1" showInputMessage="1" showErrorMessage="1" sqref="M232">
      <formula1>$N$239:$N$292</formula1>
    </dataValidation>
    <dataValidation type="list" allowBlank="1" showInputMessage="1" showErrorMessage="1" sqref="D232">
      <formula1>$E$239:$E$264</formula1>
    </dataValidation>
    <dataValidation type="list" allowBlank="1" showInputMessage="1" showErrorMessage="1" sqref="N232">
      <formula1>$O$239:$O$247</formula1>
    </dataValidation>
    <dataValidation type="list" allowBlank="1" showInputMessage="1" showErrorMessage="1" sqref="E232">
      <formula1>$F$239:$F$247</formula1>
    </dataValidation>
    <dataValidation type="list" allowBlank="1" showInputMessage="1" showErrorMessage="1" sqref="F232:K232">
      <formula1>$G$239:$G$240</formula1>
    </dataValidation>
    <dataValidation type="list" allowBlank="1" showInputMessage="1" showErrorMessage="1" sqref="L232">
      <formula1>$M$239:$M$241</formula1>
    </dataValidation>
    <dataValidation type="list" allowBlank="1" showInputMessage="1" showErrorMessage="1" sqref="C232">
      <formula1>$D$239:$D$242</formula1>
    </dataValidation>
    <dataValidation type="list" allowBlank="1" showInputMessage="1" showErrorMessage="1" sqref="B231">
      <formula1>$C$240:$C$245</formula1>
    </dataValidation>
    <dataValidation type="list" allowBlank="1" showInputMessage="1" showErrorMessage="1" sqref="M231">
      <formula1>$N$238:$N$291</formula1>
    </dataValidation>
    <dataValidation type="list" allowBlank="1" showInputMessage="1" showErrorMessage="1" sqref="D231">
      <formula1>$E$238:$E$263</formula1>
    </dataValidation>
    <dataValidation type="list" allowBlank="1" showInputMessage="1" showErrorMessage="1" sqref="N231">
      <formula1>$O$238:$O$246</formula1>
    </dataValidation>
    <dataValidation type="list" allowBlank="1" showInputMessage="1" showErrorMessage="1" sqref="E231">
      <formula1>$F$238:$F$246</formula1>
    </dataValidation>
    <dataValidation type="list" allowBlank="1" showInputMessage="1" showErrorMessage="1" sqref="F231:K231">
      <formula1>$G$238:$G$239</formula1>
    </dataValidation>
    <dataValidation type="list" allowBlank="1" showInputMessage="1" showErrorMessage="1" sqref="L231">
      <formula1>$M$238:$M$240</formula1>
    </dataValidation>
    <dataValidation type="list" allowBlank="1" showInputMessage="1" showErrorMessage="1" sqref="C231">
      <formula1>$D$238:$D$241</formula1>
    </dataValidation>
    <dataValidation type="list" allowBlank="1" showInputMessage="1" showErrorMessage="1" sqref="B230">
      <formula1>$C$239:$C$244</formula1>
    </dataValidation>
    <dataValidation type="list" allowBlank="1" showInputMessage="1" showErrorMessage="1" sqref="M230">
      <formula1>$N$237:$N$290</formula1>
    </dataValidation>
    <dataValidation type="list" allowBlank="1" showInputMessage="1" showErrorMessage="1" sqref="D230">
      <formula1>$E$237:$E$262</formula1>
    </dataValidation>
    <dataValidation type="list" allowBlank="1" showInputMessage="1" showErrorMessage="1" sqref="N230">
      <formula1>$O$237:$O$245</formula1>
    </dataValidation>
    <dataValidation type="list" allowBlank="1" showInputMessage="1" showErrorMessage="1" sqref="E230">
      <formula1>$F$237:$F$245</formula1>
    </dataValidation>
    <dataValidation type="list" allowBlank="1" showInputMessage="1" showErrorMessage="1" sqref="F230:K230">
      <formula1>$G$237:$G$238</formula1>
    </dataValidation>
    <dataValidation type="list" allowBlank="1" showInputMessage="1" showErrorMessage="1" sqref="L230">
      <formula1>$M$237:$M$239</formula1>
    </dataValidation>
    <dataValidation type="list" allowBlank="1" showInputMessage="1" showErrorMessage="1" sqref="C230">
      <formula1>$D$237:$D$240</formula1>
    </dataValidation>
    <dataValidation type="list" allowBlank="1" showInputMessage="1" showErrorMessage="1" sqref="B229">
      <formula1>$C$238:$C$243</formula1>
    </dataValidation>
    <dataValidation type="list" allowBlank="1" showInputMessage="1" showErrorMessage="1" sqref="M229">
      <formula1>$N$236:$N$289</formula1>
    </dataValidation>
    <dataValidation type="list" allowBlank="1" showInputMessage="1" showErrorMessage="1" sqref="D229">
      <formula1>$E$236:$E$261</formula1>
    </dataValidation>
    <dataValidation type="list" allowBlank="1" showInputMessage="1" showErrorMessage="1" sqref="N229">
      <formula1>$O$236:$O$244</formula1>
    </dataValidation>
    <dataValidation type="list" allowBlank="1" showInputMessage="1" showErrorMessage="1" sqref="E229">
      <formula1>$F$236:$F$244</formula1>
    </dataValidation>
    <dataValidation type="list" allowBlank="1" showInputMessage="1" showErrorMessage="1" sqref="F229:K229">
      <formula1>$G$236:$G$237</formula1>
    </dataValidation>
    <dataValidation type="list" allowBlank="1" showInputMessage="1" showErrorMessage="1" sqref="L229">
      <formula1>$M$236:$M$238</formula1>
    </dataValidation>
    <dataValidation type="list" allowBlank="1" showInputMessage="1" showErrorMessage="1" sqref="C229">
      <formula1>$D$236:$D$239</formula1>
    </dataValidation>
    <dataValidation type="list" allowBlank="1" showInputMessage="1" showErrorMessage="1" sqref="B228">
      <formula1>$C$237:$C$242</formula1>
    </dataValidation>
    <dataValidation type="list" allowBlank="1" showInputMessage="1" showErrorMessage="1" sqref="M228">
      <formula1>$N$235:$N$288</formula1>
    </dataValidation>
    <dataValidation type="list" allowBlank="1" showInputMessage="1" showErrorMessage="1" sqref="D228">
      <formula1>$E$235:$E$260</formula1>
    </dataValidation>
    <dataValidation type="list" allowBlank="1" showInputMessage="1" showErrorMessage="1" sqref="N228">
      <formula1>$O$235:$O$243</formula1>
    </dataValidation>
    <dataValidation type="list" allowBlank="1" showInputMessage="1" showErrorMessage="1" sqref="E228">
      <formula1>$F$235:$F$243</formula1>
    </dataValidation>
    <dataValidation type="list" allowBlank="1" showInputMessage="1" showErrorMessage="1" sqref="F228:K228">
      <formula1>$G$235:$G$236</formula1>
    </dataValidation>
    <dataValidation type="list" allowBlank="1" showInputMessage="1" showErrorMessage="1" sqref="L228">
      <formula1>$M$235:$M$237</formula1>
    </dataValidation>
    <dataValidation type="list" allowBlank="1" showInputMessage="1" showErrorMessage="1" sqref="C228">
      <formula1>$D$235:$D$238</formula1>
    </dataValidation>
    <dataValidation type="list" allowBlank="1" showInputMessage="1" showErrorMessage="1" sqref="B227">
      <formula1>$C$236:$C$241</formula1>
    </dataValidation>
    <dataValidation type="list" allowBlank="1" showInputMessage="1" showErrorMessage="1" sqref="M227">
      <formula1>$N$234:$N$287</formula1>
    </dataValidation>
    <dataValidation type="list" allowBlank="1" showInputMessage="1" showErrorMessage="1" sqref="D227">
      <formula1>$E$234:$E$259</formula1>
    </dataValidation>
    <dataValidation type="list" allowBlank="1" showInputMessage="1" showErrorMessage="1" sqref="N227">
      <formula1>$O$234:$O$242</formula1>
    </dataValidation>
    <dataValidation type="list" allowBlank="1" showInputMessage="1" showErrorMessage="1" sqref="E227">
      <formula1>$F$234:$F$242</formula1>
    </dataValidation>
    <dataValidation type="list" allowBlank="1" showInputMessage="1" showErrorMessage="1" sqref="F227:K227">
      <formula1>$G$234:$G$235</formula1>
    </dataValidation>
    <dataValidation type="list" allowBlank="1" showInputMessage="1" showErrorMessage="1" sqref="L227">
      <formula1>$M$234:$M$236</formula1>
    </dataValidation>
    <dataValidation type="list" allowBlank="1" showInputMessage="1" showErrorMessage="1" sqref="C227">
      <formula1>$D$234:$D$237</formula1>
    </dataValidation>
    <dataValidation type="list" allowBlank="1" showInputMessage="1" showErrorMessage="1" sqref="B226">
      <formula1>$C$235:$C$240</formula1>
    </dataValidation>
    <dataValidation type="list" allowBlank="1" showInputMessage="1" showErrorMessage="1" sqref="M226">
      <formula1>$N$233:$N$286</formula1>
    </dataValidation>
    <dataValidation type="list" allowBlank="1" showInputMessage="1" showErrorMessage="1" sqref="D226">
      <formula1>$E$233:$E$258</formula1>
    </dataValidation>
    <dataValidation type="list" allowBlank="1" showInputMessage="1" showErrorMessage="1" sqref="N226">
      <formula1>$O$233:$O$241</formula1>
    </dataValidation>
    <dataValidation type="list" allowBlank="1" showInputMessage="1" showErrorMessage="1" sqref="E226">
      <formula1>$F$233:$F$241</formula1>
    </dataValidation>
    <dataValidation type="list" allowBlank="1" showInputMessage="1" showErrorMessage="1" sqref="F226:K226">
      <formula1>$G$233:$G$234</formula1>
    </dataValidation>
    <dataValidation type="list" allowBlank="1" showInputMessage="1" showErrorMessage="1" sqref="L226">
      <formula1>$M$233:$M$235</formula1>
    </dataValidation>
    <dataValidation type="list" allowBlank="1" showInputMessage="1" showErrorMessage="1" sqref="C226">
      <formula1>$D$233:$D$236</formula1>
    </dataValidation>
    <dataValidation type="list" allowBlank="1" showInputMessage="1" showErrorMessage="1" sqref="B225">
      <formula1>$C$234:$C$239</formula1>
    </dataValidation>
    <dataValidation type="list" allowBlank="1" showInputMessage="1" showErrorMessage="1" sqref="M225">
      <formula1>$N$232:$N$285</formula1>
    </dataValidation>
    <dataValidation type="list" allowBlank="1" showInputMessage="1" showErrorMessage="1" sqref="D225">
      <formula1>$E$232:$E$257</formula1>
    </dataValidation>
    <dataValidation type="list" allowBlank="1" showInputMessage="1" showErrorMessage="1" sqref="N225">
      <formula1>$O$232:$O$240</formula1>
    </dataValidation>
    <dataValidation type="list" allowBlank="1" showInputMessage="1" showErrorMessage="1" sqref="E225">
      <formula1>$F$232:$F$240</formula1>
    </dataValidation>
    <dataValidation type="list" allowBlank="1" showInputMessage="1" showErrorMessage="1" sqref="F225:K225">
      <formula1>$G$232:$G$233</formula1>
    </dataValidation>
    <dataValidation type="list" allowBlank="1" showInputMessage="1" showErrorMessage="1" sqref="L225">
      <formula1>$M$232:$M$234</formula1>
    </dataValidation>
    <dataValidation type="list" allowBlank="1" showInputMessage="1" showErrorMessage="1" sqref="C225">
      <formula1>$D$232:$D$235</formula1>
    </dataValidation>
    <dataValidation type="list" allowBlank="1" showInputMessage="1" showErrorMessage="1" sqref="B224">
      <formula1>$C$233:$C$238</formula1>
    </dataValidation>
    <dataValidation type="list" allowBlank="1" showInputMessage="1" showErrorMessage="1" sqref="M224">
      <formula1>$N$231:$N$284</formula1>
    </dataValidation>
    <dataValidation type="list" allowBlank="1" showInputMessage="1" showErrorMessage="1" sqref="D224">
      <formula1>$E$231:$E$256</formula1>
    </dataValidation>
    <dataValidation type="list" allowBlank="1" showInputMessage="1" showErrorMessage="1" sqref="N224">
      <formula1>$O$231:$O$239</formula1>
    </dataValidation>
    <dataValidation type="list" allowBlank="1" showInputMessage="1" showErrorMessage="1" sqref="E224">
      <formula1>$F$231:$F$239</formula1>
    </dataValidation>
    <dataValidation type="list" allowBlank="1" showInputMessage="1" showErrorMessage="1" sqref="F224:K224">
      <formula1>$G$231:$G$232</formula1>
    </dataValidation>
    <dataValidation type="list" allowBlank="1" showInputMessage="1" showErrorMessage="1" sqref="L224">
      <formula1>$M$231:$M$233</formula1>
    </dataValidation>
    <dataValidation type="list" allowBlank="1" showInputMessage="1" showErrorMessage="1" sqref="C224">
      <formula1>$D$231:$D$234</formula1>
    </dataValidation>
    <dataValidation type="list" allowBlank="1" showInputMessage="1" showErrorMessage="1" sqref="B223">
      <formula1>$C$232:$C$237</formula1>
    </dataValidation>
    <dataValidation type="list" allowBlank="1" showInputMessage="1" showErrorMessage="1" sqref="M223">
      <formula1>$N$230:$N$283</formula1>
    </dataValidation>
    <dataValidation type="list" allowBlank="1" showInputMessage="1" showErrorMessage="1" sqref="D223">
      <formula1>$E$230:$E$255</formula1>
    </dataValidation>
    <dataValidation type="list" allowBlank="1" showInputMessage="1" showErrorMessage="1" sqref="N223">
      <formula1>$O$230:$O$238</formula1>
    </dataValidation>
    <dataValidation type="list" allowBlank="1" showInputMessage="1" showErrorMessage="1" sqref="E223">
      <formula1>$F$230:$F$238</formula1>
    </dataValidation>
    <dataValidation type="list" allowBlank="1" showInputMessage="1" showErrorMessage="1" sqref="F223:K223">
      <formula1>$G$230:$G$231</formula1>
    </dataValidation>
    <dataValidation type="list" allowBlank="1" showInputMessage="1" showErrorMessage="1" sqref="L223">
      <formula1>$M$230:$M$232</formula1>
    </dataValidation>
    <dataValidation type="list" allowBlank="1" showInputMessage="1" showErrorMessage="1" sqref="C223">
      <formula1>$D$230:$D$233</formula1>
    </dataValidation>
    <dataValidation type="list" allowBlank="1" showInputMessage="1" showErrorMessage="1" sqref="B222">
      <formula1>$C$231:$C$236</formula1>
    </dataValidation>
    <dataValidation type="list" allowBlank="1" showInputMessage="1" showErrorMessage="1" sqref="M222">
      <formula1>$N$229:$N$282</formula1>
    </dataValidation>
    <dataValidation type="list" allowBlank="1" showInputMessage="1" showErrorMessage="1" sqref="D222">
      <formula1>$E$229:$E$254</formula1>
    </dataValidation>
    <dataValidation type="list" allowBlank="1" showInputMessage="1" showErrorMessage="1" sqref="N222">
      <formula1>$O$229:$O$237</formula1>
    </dataValidation>
    <dataValidation type="list" allowBlank="1" showInputMessage="1" showErrorMessage="1" sqref="E222">
      <formula1>$F$229:$F$237</formula1>
    </dataValidation>
    <dataValidation type="list" allowBlank="1" showInputMessage="1" showErrorMessage="1" sqref="F222:K222">
      <formula1>$G$229:$G$230</formula1>
    </dataValidation>
    <dataValidation type="list" allowBlank="1" showInputMessage="1" showErrorMessage="1" sqref="L222">
      <formula1>$M$229:$M$231</formula1>
    </dataValidation>
    <dataValidation type="list" allowBlank="1" showInputMessage="1" showErrorMessage="1" sqref="C222">
      <formula1>$D$229:$D$232</formula1>
    </dataValidation>
    <dataValidation type="list" allowBlank="1" showInputMessage="1" showErrorMessage="1" sqref="B221">
      <formula1>$C$230:$C$235</formula1>
    </dataValidation>
    <dataValidation type="list" allowBlank="1" showInputMessage="1" showErrorMessage="1" sqref="M221">
      <formula1>$N$228:$N$281</formula1>
    </dataValidation>
    <dataValidation type="list" allowBlank="1" showInputMessage="1" showErrorMessage="1" sqref="D221">
      <formula1>$E$228:$E$253</formula1>
    </dataValidation>
    <dataValidation type="list" allowBlank="1" showInputMessage="1" showErrorMessage="1" sqref="N221">
      <formula1>$O$228:$O$236</formula1>
    </dataValidation>
    <dataValidation type="list" allowBlank="1" showInputMessage="1" showErrorMessage="1" sqref="E221">
      <formula1>$F$228:$F$236</formula1>
    </dataValidation>
    <dataValidation type="list" allowBlank="1" showInputMessage="1" showErrorMessage="1" sqref="F221:K221">
      <formula1>$G$228:$G$229</formula1>
    </dataValidation>
    <dataValidation type="list" allowBlank="1" showInputMessage="1" showErrorMessage="1" sqref="L221">
      <formula1>$M$228:$M$230</formula1>
    </dataValidation>
    <dataValidation type="list" allowBlank="1" showInputMessage="1" showErrorMessage="1" sqref="C221">
      <formula1>$D$228:$D$231</formula1>
    </dataValidation>
    <dataValidation type="list" allowBlank="1" showInputMessage="1" showErrorMessage="1" sqref="B220">
      <formula1>$C$229:$C$234</formula1>
    </dataValidation>
    <dataValidation type="list" allowBlank="1" showInputMessage="1" showErrorMessage="1" sqref="M220">
      <formula1>$N$227:$N$280</formula1>
    </dataValidation>
    <dataValidation type="list" allowBlank="1" showInputMessage="1" showErrorMessage="1" sqref="D220">
      <formula1>$E$227:$E$252</formula1>
    </dataValidation>
    <dataValidation type="list" allowBlank="1" showInputMessage="1" showErrorMessage="1" sqref="N220">
      <formula1>$O$227:$O$235</formula1>
    </dataValidation>
    <dataValidation type="list" allowBlank="1" showInputMessage="1" showErrorMessage="1" sqref="E220">
      <formula1>$F$227:$F$235</formula1>
    </dataValidation>
    <dataValidation type="list" allowBlank="1" showInputMessage="1" showErrorMessage="1" sqref="F220:K220">
      <formula1>$G$227:$G$228</formula1>
    </dataValidation>
    <dataValidation type="list" allowBlank="1" showInputMessage="1" showErrorMessage="1" sqref="L220">
      <formula1>$M$227:$M$229</formula1>
    </dataValidation>
    <dataValidation type="list" allowBlank="1" showInputMessage="1" showErrorMessage="1" sqref="C220">
      <formula1>$D$227:$D$230</formula1>
    </dataValidation>
    <dataValidation type="list" allowBlank="1" showInputMessage="1" showErrorMessage="1" sqref="B219">
      <formula1>$C$228:$C$233</formula1>
    </dataValidation>
    <dataValidation type="list" allowBlank="1" showInputMessage="1" showErrorMessage="1" sqref="M219">
      <formula1>$N$226:$N$279</formula1>
    </dataValidation>
    <dataValidation type="list" allowBlank="1" showInputMessage="1" showErrorMessage="1" sqref="D219">
      <formula1>$E$226:$E$251</formula1>
    </dataValidation>
    <dataValidation type="list" allowBlank="1" showInputMessage="1" showErrorMessage="1" sqref="N219">
      <formula1>$O$226:$O$234</formula1>
    </dataValidation>
    <dataValidation type="list" allowBlank="1" showInputMessage="1" showErrorMessage="1" sqref="E219">
      <formula1>$F$226:$F$234</formula1>
    </dataValidation>
    <dataValidation type="list" allowBlank="1" showInputMessage="1" showErrorMessage="1" sqref="F219:K219">
      <formula1>$G$226:$G$227</formula1>
    </dataValidation>
    <dataValidation type="list" allowBlank="1" showInputMessage="1" showErrorMessage="1" sqref="L219">
      <formula1>$M$226:$M$228</formula1>
    </dataValidation>
    <dataValidation type="list" allowBlank="1" showInputMessage="1" showErrorMessage="1" sqref="C219">
      <formula1>$D$226:$D$229</formula1>
    </dataValidation>
    <dataValidation type="list" allowBlank="1" showInputMessage="1" showErrorMessage="1" sqref="B218">
      <formula1>$C$227:$C$232</formula1>
    </dataValidation>
    <dataValidation type="list" allowBlank="1" showInputMessage="1" showErrorMessage="1" sqref="M217:M218">
      <formula1>$N$224:$N$277</formula1>
    </dataValidation>
    <dataValidation type="list" allowBlank="1" showInputMessage="1" showErrorMessage="1" sqref="D217:D218">
      <formula1>$E$224:$E$249</formula1>
    </dataValidation>
    <dataValidation type="list" allowBlank="1" showInputMessage="1" showErrorMessage="1" sqref="N217:N218">
      <formula1>$O$224:$O$232</formula1>
    </dataValidation>
    <dataValidation type="list" allowBlank="1" showInputMessage="1" showErrorMessage="1" sqref="E217:E218">
      <formula1>$F$224:$F$232</formula1>
    </dataValidation>
    <dataValidation type="list" allowBlank="1" showInputMessage="1" showErrorMessage="1" sqref="F217:K218">
      <formula1>$G$224:$G$225</formula1>
    </dataValidation>
    <dataValidation type="list" allowBlank="1" showInputMessage="1" showErrorMessage="1" sqref="L217:L218">
      <formula1>$M$224:$M$226</formula1>
    </dataValidation>
    <dataValidation type="list" allowBlank="1" showInputMessage="1" showErrorMessage="1" sqref="C217:C218">
      <formula1>$D$224:$D$227</formula1>
    </dataValidation>
    <dataValidation type="list" allowBlank="1" showInputMessage="1" showErrorMessage="1" sqref="B216:B217">
      <formula1>$C$225:$C$230</formula1>
    </dataValidation>
    <dataValidation type="list" allowBlank="1" showInputMessage="1" showErrorMessage="1" sqref="M216">
      <formula1>$N$223:$N$276</formula1>
    </dataValidation>
    <dataValidation type="list" allowBlank="1" showInputMessage="1" showErrorMessage="1" sqref="D216">
      <formula1>$E$223:$E$248</formula1>
    </dataValidation>
    <dataValidation type="list" allowBlank="1" showInputMessage="1" showErrorMessage="1" sqref="N216">
      <formula1>$O$223:$O$231</formula1>
    </dataValidation>
    <dataValidation type="list" allowBlank="1" showInputMessage="1" showErrorMessage="1" sqref="E216">
      <formula1>$F$223:$F$231</formula1>
    </dataValidation>
    <dataValidation type="list" allowBlank="1" showInputMessage="1" showErrorMessage="1" sqref="F216:K216">
      <formula1>$G$223:$G$224</formula1>
    </dataValidation>
    <dataValidation type="list" allowBlank="1" showInputMessage="1" showErrorMessage="1" sqref="L216">
      <formula1>$M$223:$M$225</formula1>
    </dataValidation>
    <dataValidation type="list" allowBlank="1" showInputMessage="1" showErrorMessage="1" sqref="C216">
      <formula1>$D$223:$D$226</formula1>
    </dataValidation>
    <dataValidation type="list" allowBlank="1" showInputMessage="1" showErrorMessage="1" sqref="B215">
      <formula1>$C$224:$C$229</formula1>
    </dataValidation>
    <dataValidation type="list" allowBlank="1" showInputMessage="1" showErrorMessage="1" sqref="M215">
      <formula1>$N$222:$N$275</formula1>
    </dataValidation>
    <dataValidation type="list" allowBlank="1" showInputMessage="1" showErrorMessage="1" sqref="D215">
      <formula1>$E$222:$E$247</formula1>
    </dataValidation>
    <dataValidation type="list" allowBlank="1" showInputMessage="1" showErrorMessage="1" sqref="N215">
      <formula1>$O$222:$O$230</formula1>
    </dataValidation>
    <dataValidation type="list" allowBlank="1" showInputMessage="1" showErrorMessage="1" sqref="E215">
      <formula1>$F$222:$F$230</formula1>
    </dataValidation>
    <dataValidation type="list" allowBlank="1" showInputMessage="1" showErrorMessage="1" sqref="F215:K215">
      <formula1>$G$222:$G$223</formula1>
    </dataValidation>
    <dataValidation type="list" allowBlank="1" showInputMessage="1" showErrorMessage="1" sqref="L215">
      <formula1>$M$222:$M$224</formula1>
    </dataValidation>
    <dataValidation type="list" allowBlank="1" showInputMessage="1" showErrorMessage="1" sqref="C215">
      <formula1>$D$222:$D$225</formula1>
    </dataValidation>
    <dataValidation type="list" allowBlank="1" showInputMessage="1" showErrorMessage="1" sqref="B214">
      <formula1>$C$223:$C$228</formula1>
    </dataValidation>
    <dataValidation type="list" allowBlank="1" showInputMessage="1" showErrorMessage="1" sqref="M214">
      <formula1>$N$221:$N$274</formula1>
    </dataValidation>
    <dataValidation type="list" allowBlank="1" showInputMessage="1" showErrorMessage="1" sqref="D214">
      <formula1>$E$221:$E$246</formula1>
    </dataValidation>
    <dataValidation type="list" allowBlank="1" showInputMessage="1" showErrorMessage="1" sqref="N214">
      <formula1>$O$221:$O$229</formula1>
    </dataValidation>
    <dataValidation type="list" allowBlank="1" showInputMessage="1" showErrorMessage="1" sqref="E214">
      <formula1>$F$221:$F$229</formula1>
    </dataValidation>
    <dataValidation type="list" allowBlank="1" showInputMessage="1" showErrorMessage="1" sqref="F214:K214">
      <formula1>$G$221:$G$222</formula1>
    </dataValidation>
    <dataValidation type="list" allowBlank="1" showInputMessage="1" showErrorMessage="1" sqref="L214">
      <formula1>$M$221:$M$223</formula1>
    </dataValidation>
    <dataValidation type="list" allowBlank="1" showInputMessage="1" showErrorMessage="1" sqref="C214">
      <formula1>$D$221:$D$224</formula1>
    </dataValidation>
    <dataValidation type="list" allowBlank="1" showInputMessage="1" showErrorMessage="1" sqref="B213">
      <formula1>$C$222:$C$227</formula1>
    </dataValidation>
    <dataValidation type="list" allowBlank="1" showInputMessage="1" showErrorMessage="1" sqref="M213">
      <formula1>$N$220:$N$273</formula1>
    </dataValidation>
    <dataValidation type="list" allowBlank="1" showInputMessage="1" showErrorMessage="1" sqref="D213">
      <formula1>$E$220:$E$245</formula1>
    </dataValidation>
    <dataValidation type="list" allowBlank="1" showInputMessage="1" showErrorMessage="1" sqref="N213">
      <formula1>$O$220:$O$228</formula1>
    </dataValidation>
    <dataValidation type="list" allowBlank="1" showInputMessage="1" showErrorMessage="1" sqref="E213">
      <formula1>$F$220:$F$228</formula1>
    </dataValidation>
    <dataValidation type="list" allowBlank="1" showInputMessage="1" showErrorMessage="1" sqref="F213:K213">
      <formula1>$G$220:$G$221</formula1>
    </dataValidation>
    <dataValidation type="list" allowBlank="1" showInputMessage="1" showErrorMessage="1" sqref="L213">
      <formula1>$M$220:$M$222</formula1>
    </dataValidation>
    <dataValidation type="list" allowBlank="1" showInputMessage="1" showErrorMessage="1" sqref="C213">
      <formula1>$D$220:$D$223</formula1>
    </dataValidation>
    <dataValidation type="list" allowBlank="1" showInputMessage="1" showErrorMessage="1" sqref="B212">
      <formula1>$C$221:$C$226</formula1>
    </dataValidation>
    <dataValidation type="list" allowBlank="1" showInputMessage="1" showErrorMessage="1" sqref="M212">
      <formula1>$N$219:$N$272</formula1>
    </dataValidation>
    <dataValidation type="list" allowBlank="1" showInputMessage="1" showErrorMessage="1" sqref="D212">
      <formula1>$E$219:$E$244</formula1>
    </dataValidation>
    <dataValidation type="list" allowBlank="1" showInputMessage="1" showErrorMessage="1" sqref="N212">
      <formula1>$O$219:$O$227</formula1>
    </dataValidation>
    <dataValidation type="list" allowBlank="1" showInputMessage="1" showErrorMessage="1" sqref="E212">
      <formula1>$F$219:$F$227</formula1>
    </dataValidation>
    <dataValidation type="list" allowBlank="1" showInputMessage="1" showErrorMessage="1" sqref="F212:K212">
      <formula1>$G$219:$G$220</formula1>
    </dataValidation>
    <dataValidation type="list" allowBlank="1" showInputMessage="1" showErrorMessage="1" sqref="L212">
      <formula1>$M$219:$M$221</formula1>
    </dataValidation>
    <dataValidation type="list" allowBlank="1" showInputMessage="1" showErrorMessage="1" sqref="C212">
      <formula1>$D$219:$D$222</formula1>
    </dataValidation>
    <dataValidation type="list" allowBlank="1" showInputMessage="1" showErrorMessage="1" sqref="B211">
      <formula1>$C$220:$C$225</formula1>
    </dataValidation>
    <dataValidation type="list" allowBlank="1" showInputMessage="1" showErrorMessage="1" sqref="M211">
      <formula1>$N$218:$N$271</formula1>
    </dataValidation>
    <dataValidation type="list" allowBlank="1" showInputMessage="1" showErrorMessage="1" sqref="D211">
      <formula1>$E$218:$E$243</formula1>
    </dataValidation>
    <dataValidation type="list" allowBlank="1" showInputMessage="1" showErrorMessage="1" sqref="N211">
      <formula1>$O$218:$O$226</formula1>
    </dataValidation>
    <dataValidation type="list" allowBlank="1" showInputMessage="1" showErrorMessage="1" sqref="E211">
      <formula1>$F$218:$F$226</formula1>
    </dataValidation>
    <dataValidation type="list" allowBlank="1" showInputMessage="1" showErrorMessage="1" sqref="F211:K211">
      <formula1>$G$218:$G$219</formula1>
    </dataValidation>
    <dataValidation type="list" allowBlank="1" showInputMessage="1" showErrorMessage="1" sqref="L211">
      <formula1>$M$218:$M$220</formula1>
    </dataValidation>
    <dataValidation type="list" allowBlank="1" showInputMessage="1" showErrorMessage="1" sqref="C211">
      <formula1>$D$218:$D$221</formula1>
    </dataValidation>
    <dataValidation type="list" allowBlank="1" showInputMessage="1" showErrorMessage="1" sqref="B210">
      <formula1>$C$219:$C$224</formula1>
    </dataValidation>
    <dataValidation type="list" allowBlank="1" showInputMessage="1" showErrorMessage="1" sqref="M210">
      <formula1>$N$217:$N$270</formula1>
    </dataValidation>
    <dataValidation type="list" allowBlank="1" showInputMessage="1" showErrorMessage="1" sqref="D210">
      <formula1>$E$217:$E$242</formula1>
    </dataValidation>
    <dataValidation type="list" allowBlank="1" showInputMessage="1" showErrorMessage="1" sqref="N210">
      <formula1>$O$217:$O$225</formula1>
    </dataValidation>
    <dataValidation type="list" allowBlank="1" showInputMessage="1" showErrorMessage="1" sqref="E210">
      <formula1>$F$217:$F$225</formula1>
    </dataValidation>
    <dataValidation type="list" allowBlank="1" showInputMessage="1" showErrorMessage="1" sqref="F210:K210">
      <formula1>$G$217:$G$218</formula1>
    </dataValidation>
    <dataValidation type="list" allowBlank="1" showInputMessage="1" showErrorMessage="1" sqref="L210">
      <formula1>$M$217:$M$219</formula1>
    </dataValidation>
    <dataValidation type="list" allowBlank="1" showInputMessage="1" showErrorMessage="1" sqref="C210">
      <formula1>$D$217:$D$220</formula1>
    </dataValidation>
    <dataValidation type="list" allowBlank="1" showInputMessage="1" showErrorMessage="1" sqref="B209">
      <formula1>$C$218:$C$223</formula1>
    </dataValidation>
    <dataValidation type="list" allowBlank="1" showInputMessage="1" showErrorMessage="1" sqref="M209">
      <formula1>$N$216:$N$269</formula1>
    </dataValidation>
    <dataValidation type="list" allowBlank="1" showInputMessage="1" showErrorMessage="1" sqref="D209">
      <formula1>$E$216:$E$241</formula1>
    </dataValidation>
    <dataValidation type="list" allowBlank="1" showInputMessage="1" showErrorMessage="1" sqref="N209">
      <formula1>$O$216:$O$224</formula1>
    </dataValidation>
    <dataValidation type="list" allowBlank="1" showInputMessage="1" showErrorMessage="1" sqref="E209">
      <formula1>$F$216:$F$224</formula1>
    </dataValidation>
    <dataValidation type="list" allowBlank="1" showInputMessage="1" showErrorMessage="1" sqref="F209:K209">
      <formula1>$G$216:$G$217</formula1>
    </dataValidation>
    <dataValidation type="list" allowBlank="1" showInputMessage="1" showErrorMessage="1" sqref="L209">
      <formula1>$M$216:$M$218</formula1>
    </dataValidation>
    <dataValidation type="list" allowBlank="1" showInputMessage="1" showErrorMessage="1" sqref="C209">
      <formula1>$D$216:$D$219</formula1>
    </dataValidation>
    <dataValidation type="list" allowBlank="1" showInputMessage="1" showErrorMessage="1" sqref="B208">
      <formula1>$C$217:$C$222</formula1>
    </dataValidation>
    <dataValidation type="list" allowBlank="1" showInputMessage="1" showErrorMessage="1" sqref="M208">
      <formula1>$N$215:$N$268</formula1>
    </dataValidation>
    <dataValidation type="list" allowBlank="1" showInputMessage="1" showErrorMessage="1" sqref="D208">
      <formula1>$E$215:$E$240</formula1>
    </dataValidation>
    <dataValidation type="list" allowBlank="1" showInputMessage="1" showErrorMessage="1" sqref="N208">
      <formula1>$O$215:$O$223</formula1>
    </dataValidation>
    <dataValidation type="list" allowBlank="1" showInputMessage="1" showErrorMessage="1" sqref="E208">
      <formula1>$F$215:$F$223</formula1>
    </dataValidation>
    <dataValidation type="list" allowBlank="1" showInputMessage="1" showErrorMessage="1" sqref="F208:K208">
      <formula1>$G$215:$G$216</formula1>
    </dataValidation>
    <dataValidation type="list" allowBlank="1" showInputMessage="1" showErrorMessage="1" sqref="L208">
      <formula1>$M$215:$M$217</formula1>
    </dataValidation>
    <dataValidation type="list" allowBlank="1" showInputMessage="1" showErrorMessage="1" sqref="C208">
      <formula1>$D$215:$D$218</formula1>
    </dataValidation>
    <dataValidation type="list" allowBlank="1" showInputMessage="1" showErrorMessage="1" sqref="B207">
      <formula1>$C$216:$C$221</formula1>
    </dataValidation>
    <dataValidation type="list" allowBlank="1" showInputMessage="1" showErrorMessage="1" sqref="M207">
      <formula1>$N$214:$N$267</formula1>
    </dataValidation>
    <dataValidation type="list" allowBlank="1" showInputMessage="1" showErrorMessage="1" sqref="D207">
      <formula1>$E$214:$E$239</formula1>
    </dataValidation>
    <dataValidation type="list" allowBlank="1" showInputMessage="1" showErrorMessage="1" sqref="N207">
      <formula1>$O$214:$O$222</formula1>
    </dataValidation>
    <dataValidation type="list" allowBlank="1" showInputMessage="1" showErrorMessage="1" sqref="E207">
      <formula1>$F$214:$F$222</formula1>
    </dataValidation>
    <dataValidation type="list" allowBlank="1" showInputMessage="1" showErrorMessage="1" sqref="F207:K207">
      <formula1>$G$214:$G$215</formula1>
    </dataValidation>
    <dataValidation type="list" allowBlank="1" showInputMessage="1" showErrorMessage="1" sqref="L207">
      <formula1>$M$214:$M$216</formula1>
    </dataValidation>
    <dataValidation type="list" allowBlank="1" showInputMessage="1" showErrorMessage="1" sqref="C207">
      <formula1>$D$214:$D$217</formula1>
    </dataValidation>
    <dataValidation type="list" allowBlank="1" showInputMessage="1" showErrorMessage="1" sqref="B206">
      <formula1>$C$215:$C$220</formula1>
    </dataValidation>
    <dataValidation type="list" allowBlank="1" showInputMessage="1" showErrorMessage="1" sqref="M206">
      <formula1>$N$213:$N$266</formula1>
    </dataValidation>
    <dataValidation type="list" allowBlank="1" showInputMessage="1" showErrorMessage="1" sqref="D206">
      <formula1>$E$213:$E$238</formula1>
    </dataValidation>
    <dataValidation type="list" allowBlank="1" showInputMessage="1" showErrorMessage="1" sqref="N206">
      <formula1>$O$213:$O$221</formula1>
    </dataValidation>
    <dataValidation type="list" allowBlank="1" showInputMessage="1" showErrorMessage="1" sqref="E206">
      <formula1>$F$213:$F$221</formula1>
    </dataValidation>
    <dataValidation type="list" allowBlank="1" showInputMessage="1" showErrorMessage="1" sqref="F206:K206">
      <formula1>$G$213:$G$214</formula1>
    </dataValidation>
    <dataValidation type="list" allowBlank="1" showInputMessage="1" showErrorMessage="1" sqref="L206">
      <formula1>$M$213:$M$215</formula1>
    </dataValidation>
    <dataValidation type="list" allowBlank="1" showInputMessage="1" showErrorMessage="1" sqref="C206">
      <formula1>$D$213:$D$216</formula1>
    </dataValidation>
    <dataValidation type="list" allowBlank="1" showInputMessage="1" showErrorMessage="1" sqref="B205">
      <formula1>$C$214:$C$219</formula1>
    </dataValidation>
    <dataValidation type="list" allowBlank="1" showInputMessage="1" showErrorMessage="1" sqref="M205">
      <formula1>$N$212:$N$265</formula1>
    </dataValidation>
    <dataValidation type="list" allowBlank="1" showInputMessage="1" showErrorMessage="1" sqref="D205">
      <formula1>$E$212:$E$237</formula1>
    </dataValidation>
    <dataValidation type="list" allowBlank="1" showInputMessage="1" showErrorMessage="1" sqref="N205">
      <formula1>$O$212:$O$220</formula1>
    </dataValidation>
    <dataValidation type="list" allowBlank="1" showInputMessage="1" showErrorMessage="1" sqref="E205">
      <formula1>$F$212:$F$220</formula1>
    </dataValidation>
    <dataValidation type="list" allowBlank="1" showInputMessage="1" showErrorMessage="1" sqref="F205:K205">
      <formula1>$G$212:$G$213</formula1>
    </dataValidation>
    <dataValidation type="list" allowBlank="1" showInputMessage="1" showErrorMessage="1" sqref="L205">
      <formula1>$M$212:$M$214</formula1>
    </dataValidation>
    <dataValidation type="list" allowBlank="1" showInputMessage="1" showErrorMessage="1" sqref="C205">
      <formula1>$D$212:$D$215</formula1>
    </dataValidation>
    <dataValidation type="list" allowBlank="1" showInputMessage="1" showErrorMessage="1" sqref="B204">
      <formula1>$C$213:$C$218</formula1>
    </dataValidation>
    <dataValidation type="list" allowBlank="1" showInputMessage="1" showErrorMessage="1" sqref="M204">
      <formula1>$N$211:$N$264</formula1>
    </dataValidation>
    <dataValidation type="list" allowBlank="1" showInputMessage="1" showErrorMessage="1" sqref="D204">
      <formula1>$E$211:$E$236</formula1>
    </dataValidation>
    <dataValidation type="list" allowBlank="1" showInputMessage="1" showErrorMessage="1" sqref="N204">
      <formula1>$O$211:$O$219</formula1>
    </dataValidation>
    <dataValidation type="list" allowBlank="1" showInputMessage="1" showErrorMessage="1" sqref="E204">
      <formula1>$F$211:$F$219</formula1>
    </dataValidation>
    <dataValidation type="list" allowBlank="1" showInputMessage="1" showErrorMessage="1" sqref="F204:K204">
      <formula1>$G$211:$G$212</formula1>
    </dataValidation>
    <dataValidation type="list" allowBlank="1" showInputMessage="1" showErrorMessage="1" sqref="L204">
      <formula1>$M$211:$M$213</formula1>
    </dataValidation>
    <dataValidation type="list" allowBlank="1" showInputMessage="1" showErrorMessage="1" sqref="C204">
      <formula1>$D$211:$D$214</formula1>
    </dataValidation>
    <dataValidation type="list" allowBlank="1" showInputMessage="1" showErrorMessage="1" sqref="B203">
      <formula1>$C$212:$C$217</formula1>
    </dataValidation>
    <dataValidation type="list" allowBlank="1" showInputMessage="1" showErrorMessage="1" sqref="M203">
      <formula1>$N$210:$N$263</formula1>
    </dataValidation>
    <dataValidation type="list" allowBlank="1" showInputMessage="1" showErrorMessage="1" sqref="D203">
      <formula1>$E$210:$E$235</formula1>
    </dataValidation>
    <dataValidation type="list" allowBlank="1" showInputMessage="1" showErrorMessage="1" sqref="N203">
      <formula1>$O$210:$O$218</formula1>
    </dataValidation>
    <dataValidation type="list" allowBlank="1" showInputMessage="1" showErrorMessage="1" sqref="E203">
      <formula1>$F$210:$F$218</formula1>
    </dataValidation>
    <dataValidation type="list" allowBlank="1" showInputMessage="1" showErrorMessage="1" sqref="F203:K203">
      <formula1>$G$210:$G$211</formula1>
    </dataValidation>
    <dataValidation type="list" allowBlank="1" showInputMessage="1" showErrorMessage="1" sqref="L203">
      <formula1>$M$210:$M$212</formula1>
    </dataValidation>
    <dataValidation type="list" allowBlank="1" showInputMessage="1" showErrorMessage="1" sqref="C203">
      <formula1>$D$210:$D$213</formula1>
    </dataValidation>
    <dataValidation type="list" allowBlank="1" showInputMessage="1" showErrorMessage="1" sqref="B202">
      <formula1>$C$211:$C$216</formula1>
    </dataValidation>
    <dataValidation type="list" allowBlank="1" showInputMessage="1" showErrorMessage="1" sqref="M202">
      <formula1>$N$209:$N$262</formula1>
    </dataValidation>
    <dataValidation type="list" allowBlank="1" showInputMessage="1" showErrorMessage="1" sqref="D202">
      <formula1>$E$209:$E$234</formula1>
    </dataValidation>
    <dataValidation type="list" allowBlank="1" showInputMessage="1" showErrorMessage="1" sqref="N202">
      <formula1>$O$209:$O$217</formula1>
    </dataValidation>
    <dataValidation type="list" allowBlank="1" showInputMessage="1" showErrorMessage="1" sqref="E202">
      <formula1>$F$209:$F$217</formula1>
    </dataValidation>
    <dataValidation type="list" allowBlank="1" showInputMessage="1" showErrorMessage="1" sqref="F202:K202">
      <formula1>$G$209:$G$210</formula1>
    </dataValidation>
    <dataValidation type="list" allowBlank="1" showInputMessage="1" showErrorMessage="1" sqref="L202">
      <formula1>$M$209:$M$211</formula1>
    </dataValidation>
    <dataValidation type="list" allowBlank="1" showInputMessage="1" showErrorMessage="1" sqref="C202">
      <formula1>$D$209:$D$212</formula1>
    </dataValidation>
    <dataValidation type="list" allowBlank="1" showInputMessage="1" showErrorMessage="1" sqref="B201">
      <formula1>$C$210:$C$215</formula1>
    </dataValidation>
    <dataValidation type="list" allowBlank="1" showInputMessage="1" showErrorMessage="1" sqref="M201">
      <formula1>$N$208:$N$261</formula1>
    </dataValidation>
    <dataValidation type="list" allowBlank="1" showInputMessage="1" showErrorMessage="1" sqref="D201">
      <formula1>$E$208:$E$233</formula1>
    </dataValidation>
    <dataValidation type="list" allowBlank="1" showInputMessage="1" showErrorMessage="1" sqref="N201">
      <formula1>$O$208:$O$216</formula1>
    </dataValidation>
    <dataValidation type="list" allowBlank="1" showInputMessage="1" showErrorMessage="1" sqref="E201">
      <formula1>$F$208:$F$216</formula1>
    </dataValidation>
    <dataValidation type="list" allowBlank="1" showInputMessage="1" showErrorMessage="1" sqref="F201:K201">
      <formula1>$G$208:$G$209</formula1>
    </dataValidation>
    <dataValidation type="list" allowBlank="1" showInputMessage="1" showErrorMessage="1" sqref="L201">
      <formula1>$M$208:$M$210</formula1>
    </dataValidation>
    <dataValidation type="list" allowBlank="1" showInputMessage="1" showErrorMessage="1" sqref="C201">
      <formula1>$D$208:$D$211</formula1>
    </dataValidation>
    <dataValidation type="list" allowBlank="1" showInputMessage="1" showErrorMessage="1" sqref="B200">
      <formula1>$C$209:$C$214</formula1>
    </dataValidation>
    <dataValidation type="list" allowBlank="1" showInputMessage="1" showErrorMessage="1" sqref="M200">
      <formula1>$N$207:$N$260</formula1>
    </dataValidation>
    <dataValidation type="list" allowBlank="1" showInputMessage="1" showErrorMessage="1" sqref="D200">
      <formula1>$E$207:$E$232</formula1>
    </dataValidation>
    <dataValidation type="list" allowBlank="1" showInputMessage="1" showErrorMessage="1" sqref="N200">
      <formula1>$O$207:$O$215</formula1>
    </dataValidation>
    <dataValidation type="list" allowBlank="1" showInputMessage="1" showErrorMessage="1" sqref="E200">
      <formula1>$F$207:$F$215</formula1>
    </dataValidation>
    <dataValidation type="list" allowBlank="1" showInputMessage="1" showErrorMessage="1" sqref="F200:K200">
      <formula1>$G$207:$G$208</formula1>
    </dataValidation>
    <dataValidation type="list" allowBlank="1" showInputMessage="1" showErrorMessage="1" sqref="L200">
      <formula1>$M$207:$M$209</formula1>
    </dataValidation>
    <dataValidation type="list" allowBlank="1" showInputMessage="1" showErrorMessage="1" sqref="C200">
      <formula1>$D$207:$D$210</formula1>
    </dataValidation>
    <dataValidation type="list" allowBlank="1" showInputMessage="1" showErrorMessage="1" sqref="B199">
      <formula1>$C$208:$C$213</formula1>
    </dataValidation>
    <dataValidation type="list" allowBlank="1" showInputMessage="1" showErrorMessage="1" sqref="M199">
      <formula1>$N$206:$N$259</formula1>
    </dataValidation>
    <dataValidation type="list" allowBlank="1" showInputMessage="1" showErrorMessage="1" sqref="D199">
      <formula1>$E$206:$E$231</formula1>
    </dataValidation>
    <dataValidation type="list" allowBlank="1" showInputMessage="1" showErrorMessage="1" sqref="N199">
      <formula1>$O$206:$O$214</formula1>
    </dataValidation>
    <dataValidation type="list" allowBlank="1" showInputMessage="1" showErrorMessage="1" sqref="E199">
      <formula1>$F$206:$F$214</formula1>
    </dataValidation>
    <dataValidation type="list" allowBlank="1" showInputMessage="1" showErrorMessage="1" sqref="F199:K199">
      <formula1>$G$206:$G$207</formula1>
    </dataValidation>
    <dataValidation type="list" allowBlank="1" showInputMessage="1" showErrorMessage="1" sqref="L199">
      <formula1>$M$206:$M$208</formula1>
    </dataValidation>
    <dataValidation type="list" allowBlank="1" showInputMessage="1" showErrorMessage="1" sqref="C199">
      <formula1>$D$206:$D$209</formula1>
    </dataValidation>
    <dataValidation type="list" allowBlank="1" showInputMessage="1" showErrorMessage="1" sqref="B198">
      <formula1>$C$207:$C$212</formula1>
    </dataValidation>
    <dataValidation type="list" allowBlank="1" showInputMessage="1" showErrorMessage="1" sqref="M198">
      <formula1>$N$205:$N$258</formula1>
    </dataValidation>
    <dataValidation type="list" allowBlank="1" showInputMessage="1" showErrorMessage="1" sqref="D198">
      <formula1>$E$205:$E$230</formula1>
    </dataValidation>
    <dataValidation type="list" allowBlank="1" showInputMessage="1" showErrorMessage="1" sqref="N198">
      <formula1>$O$205:$O$213</formula1>
    </dataValidation>
    <dataValidation type="list" allowBlank="1" showInputMessage="1" showErrorMessage="1" sqref="E198">
      <formula1>$F$205:$F$213</formula1>
    </dataValidation>
    <dataValidation type="list" allowBlank="1" showInputMessage="1" showErrorMessage="1" sqref="F198:K198">
      <formula1>$G$205:$G$206</formula1>
    </dataValidation>
    <dataValidation type="list" allowBlank="1" showInputMessage="1" showErrorMessage="1" sqref="L198">
      <formula1>$M$205:$M$207</formula1>
    </dataValidation>
    <dataValidation type="list" allowBlank="1" showInputMessage="1" showErrorMessage="1" sqref="C198">
      <formula1>$D$205:$D$208</formula1>
    </dataValidation>
    <dataValidation type="list" allowBlank="1" showInputMessage="1" showErrorMessage="1" sqref="B197">
      <formula1>$C$206:$C$211</formula1>
    </dataValidation>
    <dataValidation type="list" allowBlank="1" showInputMessage="1" showErrorMessage="1" sqref="M197">
      <formula1>$N$204:$N$257</formula1>
    </dataValidation>
    <dataValidation type="list" allowBlank="1" showInputMessage="1" showErrorMessage="1" sqref="D197">
      <formula1>$E$204:$E$229</formula1>
    </dataValidation>
    <dataValidation type="list" allowBlank="1" showInputMessage="1" showErrorMessage="1" sqref="N197">
      <formula1>$O$204:$O$212</formula1>
    </dataValidation>
    <dataValidation type="list" allowBlank="1" showInputMessage="1" showErrorMessage="1" sqref="E197">
      <formula1>$F$204:$F$212</formula1>
    </dataValidation>
    <dataValidation type="list" allowBlank="1" showInputMessage="1" showErrorMessage="1" sqref="F197:K197">
      <formula1>$G$204:$G$205</formula1>
    </dataValidation>
    <dataValidation type="list" allowBlank="1" showInputMessage="1" showErrorMessage="1" sqref="L197">
      <formula1>$M$204:$M$206</formula1>
    </dataValidation>
    <dataValidation type="list" allowBlank="1" showInputMessage="1" showErrorMessage="1" sqref="C197">
      <formula1>$D$204:$D$207</formula1>
    </dataValidation>
    <dataValidation type="list" allowBlank="1" showInputMessage="1" showErrorMessage="1" sqref="B196">
      <formula1>$C$205:$C$210</formula1>
    </dataValidation>
    <dataValidation type="list" allowBlank="1" showInputMessage="1" showErrorMessage="1" sqref="M196">
      <formula1>$N$203:$N$256</formula1>
    </dataValidation>
    <dataValidation type="list" allowBlank="1" showInputMessage="1" showErrorMessage="1" sqref="D196">
      <formula1>$E$203:$E$228</formula1>
    </dataValidation>
    <dataValidation type="list" allowBlank="1" showInputMessage="1" showErrorMessage="1" sqref="N196">
      <formula1>$O$203:$O$211</formula1>
    </dataValidation>
    <dataValidation type="list" allowBlank="1" showInputMessage="1" showErrorMessage="1" sqref="E196">
      <formula1>$F$203:$F$211</formula1>
    </dataValidation>
    <dataValidation type="list" allowBlank="1" showInputMessage="1" showErrorMessage="1" sqref="F196:K196">
      <formula1>$G$203:$G$204</formula1>
    </dataValidation>
    <dataValidation type="list" allowBlank="1" showInputMessage="1" showErrorMessage="1" sqref="L196">
      <formula1>$M$203:$M$205</formula1>
    </dataValidation>
    <dataValidation type="list" allowBlank="1" showInputMessage="1" showErrorMessage="1" sqref="C196">
      <formula1>$D$203:$D$206</formula1>
    </dataValidation>
    <dataValidation type="list" allowBlank="1" showInputMessage="1" showErrorMessage="1" sqref="B195">
      <formula1>$C$204:$C$209</formula1>
    </dataValidation>
    <dataValidation type="list" allowBlank="1" showInputMessage="1" showErrorMessage="1" sqref="M195">
      <formula1>$N$202:$N$255</formula1>
    </dataValidation>
    <dataValidation type="list" allowBlank="1" showInputMessage="1" showErrorMessage="1" sqref="D195">
      <formula1>$E$202:$E$227</formula1>
    </dataValidation>
    <dataValidation type="list" allowBlank="1" showInputMessage="1" showErrorMessage="1" sqref="N195">
      <formula1>$O$202:$O$210</formula1>
    </dataValidation>
    <dataValidation type="list" allowBlank="1" showInputMessage="1" showErrorMessage="1" sqref="E195">
      <formula1>$F$202:$F$210</formula1>
    </dataValidation>
    <dataValidation type="list" allowBlank="1" showInputMessage="1" showErrorMessage="1" sqref="F195:K195">
      <formula1>$G$202:$G$203</formula1>
    </dataValidation>
    <dataValidation type="list" allowBlank="1" showInputMessage="1" showErrorMessage="1" sqref="L195">
      <formula1>$M$202:$M$204</formula1>
    </dataValidation>
    <dataValidation type="list" allowBlank="1" showInputMessage="1" showErrorMessage="1" sqref="C195">
      <formula1>$D$202:$D$205</formula1>
    </dataValidation>
    <dataValidation type="list" allowBlank="1" showInputMessage="1" showErrorMessage="1" sqref="B194">
      <formula1>$C$203:$C$208</formula1>
    </dataValidation>
    <dataValidation type="list" allowBlank="1" showInputMessage="1" showErrorMessage="1" sqref="M194">
      <formula1>$N$201:$N$254</formula1>
    </dataValidation>
    <dataValidation type="list" allowBlank="1" showInputMessage="1" showErrorMessage="1" sqref="D194">
      <formula1>$E$201:$E$226</formula1>
    </dataValidation>
    <dataValidation type="list" allowBlank="1" showInputMessage="1" showErrorMessage="1" sqref="N194">
      <formula1>$O$201:$O$209</formula1>
    </dataValidation>
    <dataValidation type="list" allowBlank="1" showInputMessage="1" showErrorMessage="1" sqref="E194">
      <formula1>$F$201:$F$209</formula1>
    </dataValidation>
    <dataValidation type="list" allowBlank="1" showInputMessage="1" showErrorMessage="1" sqref="F194:K194">
      <formula1>$G$201:$G$202</formula1>
    </dataValidation>
    <dataValidation type="list" allowBlank="1" showInputMessage="1" showErrorMessage="1" sqref="L194">
      <formula1>$M$201:$M$203</formula1>
    </dataValidation>
    <dataValidation type="list" allowBlank="1" showInputMessage="1" showErrorMessage="1" sqref="C194">
      <formula1>$D$201:$D$204</formula1>
    </dataValidation>
    <dataValidation type="list" allowBlank="1" showInputMessage="1" showErrorMessage="1" sqref="B193">
      <formula1>$C$202:$C$207</formula1>
    </dataValidation>
    <dataValidation type="list" allowBlank="1" showInputMessage="1" showErrorMessage="1" sqref="M193">
      <formula1>$N$200:$N$253</formula1>
    </dataValidation>
    <dataValidation type="list" allowBlank="1" showInputMessage="1" showErrorMessage="1" sqref="D193">
      <formula1>$E$200:$E$225</formula1>
    </dataValidation>
    <dataValidation type="list" allowBlank="1" showInputMessage="1" showErrorMessage="1" sqref="N193">
      <formula1>$O$200:$O$208</formula1>
    </dataValidation>
    <dataValidation type="list" allowBlank="1" showInputMessage="1" showErrorMessage="1" sqref="E193">
      <formula1>$F$200:$F$208</formula1>
    </dataValidation>
    <dataValidation type="list" allowBlank="1" showInputMessage="1" showErrorMessage="1" sqref="F193:K193">
      <formula1>$G$200:$G$201</formula1>
    </dataValidation>
    <dataValidation type="list" allowBlank="1" showInputMessage="1" showErrorMessage="1" sqref="L193">
      <formula1>$M$200:$M$202</formula1>
    </dataValidation>
    <dataValidation type="list" allowBlank="1" showInputMessage="1" showErrorMessage="1" sqref="C193">
      <formula1>$D$200:$D$203</formula1>
    </dataValidation>
    <dataValidation type="list" allowBlank="1" showInputMessage="1" showErrorMessage="1" sqref="B192">
      <formula1>$C$201:$C$206</formula1>
    </dataValidation>
    <dataValidation type="list" allowBlank="1" showInputMessage="1" showErrorMessage="1" sqref="M192">
      <formula1>$N$199:$N$252</formula1>
    </dataValidation>
    <dataValidation type="list" allowBlank="1" showInputMessage="1" showErrorMessage="1" sqref="D192">
      <formula1>$E$199:$E$224</formula1>
    </dataValidation>
    <dataValidation type="list" allowBlank="1" showInputMessage="1" showErrorMessage="1" sqref="N192">
      <formula1>$O$199:$O$207</formula1>
    </dataValidation>
    <dataValidation type="list" allowBlank="1" showInputMessage="1" showErrorMessage="1" sqref="E192">
      <formula1>$F$199:$F$207</formula1>
    </dataValidation>
    <dataValidation type="list" allowBlank="1" showInputMessage="1" showErrorMessage="1" sqref="F192:K192">
      <formula1>$G$199:$G$200</formula1>
    </dataValidation>
    <dataValidation type="list" allowBlank="1" showInputMessage="1" showErrorMessage="1" sqref="L192">
      <formula1>$M$199:$M$201</formula1>
    </dataValidation>
    <dataValidation type="list" allowBlank="1" showInputMessage="1" showErrorMessage="1" sqref="C192">
      <formula1>$D$199:$D$202</formula1>
    </dataValidation>
    <dataValidation type="list" allowBlank="1" showInputMessage="1" showErrorMessage="1" sqref="B191">
      <formula1>$C$200:$C$205</formula1>
    </dataValidation>
    <dataValidation type="list" allowBlank="1" showInputMessage="1" showErrorMessage="1" sqref="M191">
      <formula1>$N$198:$N$251</formula1>
    </dataValidation>
    <dataValidation type="list" allowBlank="1" showInputMessage="1" showErrorMessage="1" sqref="D191">
      <formula1>$E$198:$E$223</formula1>
    </dataValidation>
    <dataValidation type="list" allowBlank="1" showInputMessage="1" showErrorMessage="1" sqref="N191">
      <formula1>$O$198:$O$206</formula1>
    </dataValidation>
    <dataValidation type="list" allowBlank="1" showInputMessage="1" showErrorMessage="1" sqref="E191">
      <formula1>$F$198:$F$206</formula1>
    </dataValidation>
    <dataValidation type="list" allowBlank="1" showInputMessage="1" showErrorMessage="1" sqref="F191:K191">
      <formula1>$G$198:$G$199</formula1>
    </dataValidation>
    <dataValidation type="list" allowBlank="1" showInputMessage="1" showErrorMessage="1" sqref="L191">
      <formula1>$M$198:$M$200</formula1>
    </dataValidation>
    <dataValidation type="list" allowBlank="1" showInputMessage="1" showErrorMessage="1" sqref="C191">
      <formula1>$D$198:$D$201</formula1>
    </dataValidation>
    <dataValidation type="list" allowBlank="1" showInputMessage="1" showErrorMessage="1" sqref="B190">
      <formula1>$C$199:$C$204</formula1>
    </dataValidation>
    <dataValidation type="list" allowBlank="1" showInputMessage="1" showErrorMessage="1" sqref="M190">
      <formula1>$N$197:$N$250</formula1>
    </dataValidation>
    <dataValidation type="list" allowBlank="1" showInputMessage="1" showErrorMessage="1" sqref="D190">
      <formula1>$E$197:$E$222</formula1>
    </dataValidation>
    <dataValidation type="list" allowBlank="1" showInputMessage="1" showErrorMessage="1" sqref="N190">
      <formula1>$O$197:$O$205</formula1>
    </dataValidation>
    <dataValidation type="list" allowBlank="1" showInputMessage="1" showErrorMessage="1" sqref="E190">
      <formula1>$F$197:$F$205</formula1>
    </dataValidation>
    <dataValidation type="list" allowBlank="1" showInputMessage="1" showErrorMessage="1" sqref="F190:K190">
      <formula1>$G$197:$G$198</formula1>
    </dataValidation>
    <dataValidation type="list" allowBlank="1" showInputMessage="1" showErrorMessage="1" sqref="L190">
      <formula1>$M$197:$M$199</formula1>
    </dataValidation>
    <dataValidation type="list" allowBlank="1" showInputMessage="1" showErrorMessage="1" sqref="C190">
      <formula1>$D$197:$D$200</formula1>
    </dataValidation>
    <dataValidation type="list" allowBlank="1" showInputMessage="1" showErrorMessage="1" sqref="B189">
      <formula1>$C$198:$C$203</formula1>
    </dataValidation>
    <dataValidation type="list" allowBlank="1" showInputMessage="1" showErrorMessage="1" sqref="M189">
      <formula1>$N$196:$N$249</formula1>
    </dataValidation>
    <dataValidation type="list" allowBlank="1" showInputMessage="1" showErrorMessage="1" sqref="D189">
      <formula1>$E$196:$E$221</formula1>
    </dataValidation>
    <dataValidation type="list" allowBlank="1" showInputMessage="1" showErrorMessage="1" sqref="N189">
      <formula1>$O$196:$O$204</formula1>
    </dataValidation>
    <dataValidation type="list" allowBlank="1" showInputMessage="1" showErrorMessage="1" sqref="E189">
      <formula1>$F$196:$F$204</formula1>
    </dataValidation>
    <dataValidation type="list" allowBlank="1" showInputMessage="1" showErrorMessage="1" sqref="F189:K189">
      <formula1>$G$196:$G$197</formula1>
    </dataValidation>
    <dataValidation type="list" allowBlank="1" showInputMessage="1" showErrorMessage="1" sqref="L189">
      <formula1>$M$196:$M$198</formula1>
    </dataValidation>
    <dataValidation type="list" allowBlank="1" showInputMessage="1" showErrorMessage="1" sqref="C189">
      <formula1>$D$196:$D$199</formula1>
    </dataValidation>
    <dataValidation type="list" allowBlank="1" showInputMessage="1" showErrorMessage="1" sqref="B188">
      <formula1>$C$197:$C$202</formula1>
    </dataValidation>
    <dataValidation type="list" allowBlank="1" showInputMessage="1" showErrorMessage="1" sqref="M188">
      <formula1>$N$195:$N$248</formula1>
    </dataValidation>
    <dataValidation type="list" allowBlank="1" showInputMessage="1" showErrorMessage="1" sqref="D188">
      <formula1>$E$195:$E$220</formula1>
    </dataValidation>
    <dataValidation type="list" allowBlank="1" showInputMessage="1" showErrorMessage="1" sqref="N188">
      <formula1>$O$195:$O$203</formula1>
    </dataValidation>
    <dataValidation type="list" allowBlank="1" showInputMessage="1" showErrorMessage="1" sqref="E188">
      <formula1>$F$195:$F$203</formula1>
    </dataValidation>
    <dataValidation type="list" allowBlank="1" showInputMessage="1" showErrorMessage="1" sqref="F188:K188">
      <formula1>$G$195:$G$196</formula1>
    </dataValidation>
    <dataValidation type="list" allowBlank="1" showInputMessage="1" showErrorMessage="1" sqref="L188">
      <formula1>$M$195:$M$197</formula1>
    </dataValidation>
    <dataValidation type="list" allowBlank="1" showInputMessage="1" showErrorMessage="1" sqref="C188">
      <formula1>$D$195:$D$198</formula1>
    </dataValidation>
    <dataValidation type="list" allowBlank="1" showInputMessage="1" showErrorMessage="1" sqref="B187">
      <formula1>$C$196:$C$201</formula1>
    </dataValidation>
    <dataValidation type="list" allowBlank="1" showInputMessage="1" showErrorMessage="1" sqref="M187">
      <formula1>$N$194:$N$247</formula1>
    </dataValidation>
    <dataValidation type="list" allowBlank="1" showInputMessage="1" showErrorMessage="1" sqref="D187">
      <formula1>$E$194:$E$219</formula1>
    </dataValidation>
    <dataValidation type="list" allowBlank="1" showInputMessage="1" showErrorMessage="1" sqref="N187">
      <formula1>$O$194:$O$202</formula1>
    </dataValidation>
    <dataValidation type="list" allowBlank="1" showInputMessage="1" showErrorMessage="1" sqref="E187">
      <formula1>$F$194:$F$202</formula1>
    </dataValidation>
    <dataValidation type="list" allowBlank="1" showInputMessage="1" showErrorMessage="1" sqref="F187:K187">
      <formula1>$G$194:$G$195</formula1>
    </dataValidation>
    <dataValidation type="list" allowBlank="1" showInputMessage="1" showErrorMessage="1" sqref="L187">
      <formula1>$M$194:$M$196</formula1>
    </dataValidation>
    <dataValidation type="list" allowBlank="1" showInputMessage="1" showErrorMessage="1" sqref="C187">
      <formula1>$D$194:$D$197</formula1>
    </dataValidation>
    <dataValidation type="list" allowBlank="1" showInputMessage="1" showErrorMessage="1" sqref="B186">
      <formula1>$C$195:$C$200</formula1>
    </dataValidation>
    <dataValidation type="list" allowBlank="1" showInputMessage="1" showErrorMessage="1" sqref="M186">
      <formula1>$N$193:$N$246</formula1>
    </dataValidation>
    <dataValidation type="list" allowBlank="1" showInputMessage="1" showErrorMessage="1" sqref="D186">
      <formula1>$E$193:$E$218</formula1>
    </dataValidation>
    <dataValidation type="list" allowBlank="1" showInputMessage="1" showErrorMessage="1" sqref="N186">
      <formula1>$O$193:$O$201</formula1>
    </dataValidation>
    <dataValidation type="list" allowBlank="1" showInputMessage="1" showErrorMessage="1" sqref="E186">
      <formula1>$F$193:$F$201</formula1>
    </dataValidation>
    <dataValidation type="list" allowBlank="1" showInputMessage="1" showErrorMessage="1" sqref="F186:K186">
      <formula1>$G$193:$G$194</formula1>
    </dataValidation>
    <dataValidation type="list" allowBlank="1" showInputMessage="1" showErrorMessage="1" sqref="L186">
      <formula1>$M$193:$M$195</formula1>
    </dataValidation>
    <dataValidation type="list" allowBlank="1" showInputMessage="1" showErrorMessage="1" sqref="C186">
      <formula1>$D$193:$D$196</formula1>
    </dataValidation>
    <dataValidation type="list" allowBlank="1" showInputMessage="1" showErrorMessage="1" sqref="B185">
      <formula1>$C$194:$C$199</formula1>
    </dataValidation>
    <dataValidation type="list" allowBlank="1" showInputMessage="1" showErrorMessage="1" sqref="M185">
      <formula1>$N$192:$N$245</formula1>
    </dataValidation>
    <dataValidation type="list" allowBlank="1" showInputMessage="1" showErrorMessage="1" sqref="D185">
      <formula1>$E$192:$E$217</formula1>
    </dataValidation>
    <dataValidation type="list" allowBlank="1" showInputMessage="1" showErrorMessage="1" sqref="N185">
      <formula1>$O$192:$O$200</formula1>
    </dataValidation>
    <dataValidation type="list" allowBlank="1" showInputMessage="1" showErrorMessage="1" sqref="E185">
      <formula1>$F$192:$F$200</formula1>
    </dataValidation>
    <dataValidation type="list" allowBlank="1" showInputMessage="1" showErrorMessage="1" sqref="F185:K185">
      <formula1>$G$192:$G$193</formula1>
    </dataValidation>
    <dataValidation type="list" allowBlank="1" showInputMessage="1" showErrorMessage="1" sqref="L185">
      <formula1>$M$192:$M$194</formula1>
    </dataValidation>
    <dataValidation type="list" allowBlank="1" showInputMessage="1" showErrorMessage="1" sqref="C185">
      <formula1>$D$192:$D$195</formula1>
    </dataValidation>
    <dataValidation type="list" allowBlank="1" showInputMessage="1" showErrorMessage="1" sqref="B184">
      <formula1>$C$193:$C$198</formula1>
    </dataValidation>
    <dataValidation type="list" allowBlank="1" showInputMessage="1" showErrorMessage="1" sqref="M184">
      <formula1>$N$191:$N$244</formula1>
    </dataValidation>
    <dataValidation type="list" allowBlank="1" showInputMessage="1" showErrorMessage="1" sqref="D184">
      <formula1>$E$191:$E$216</formula1>
    </dataValidation>
    <dataValidation type="list" allowBlank="1" showInputMessage="1" showErrorMessage="1" sqref="N184">
      <formula1>$O$191:$O$199</formula1>
    </dataValidation>
    <dataValidation type="list" allowBlank="1" showInputMessage="1" showErrorMessage="1" sqref="E184">
      <formula1>$F$191:$F$199</formula1>
    </dataValidation>
    <dataValidation type="list" allowBlank="1" showInputMessage="1" showErrorMessage="1" sqref="F184:K184">
      <formula1>$G$191:$G$192</formula1>
    </dataValidation>
    <dataValidation type="list" allowBlank="1" showInputMessage="1" showErrorMessage="1" sqref="L184">
      <formula1>$M$191:$M$193</formula1>
    </dataValidation>
    <dataValidation type="list" allowBlank="1" showInputMessage="1" showErrorMessage="1" sqref="C184">
      <formula1>$D$191:$D$194</formula1>
    </dataValidation>
    <dataValidation type="list" allowBlank="1" showInputMessage="1" showErrorMessage="1" sqref="B183">
      <formula1>$C$192:$C$197</formula1>
    </dataValidation>
    <dataValidation type="list" allowBlank="1" showInputMessage="1" showErrorMessage="1" sqref="M183">
      <formula1>$N$190:$N$243</formula1>
    </dataValidation>
    <dataValidation type="list" allowBlank="1" showInputMessage="1" showErrorMessage="1" sqref="D183">
      <formula1>$E$190:$E$215</formula1>
    </dataValidation>
    <dataValidation type="list" allowBlank="1" showInputMessage="1" showErrorMessage="1" sqref="N183">
      <formula1>$O$190:$O$198</formula1>
    </dataValidation>
    <dataValidation type="list" allowBlank="1" showInputMessage="1" showErrorMessage="1" sqref="E183">
      <formula1>$F$190:$F$198</formula1>
    </dataValidation>
    <dataValidation type="list" allowBlank="1" showInputMessage="1" showErrorMessage="1" sqref="F183:K183">
      <formula1>$G$190:$G$191</formula1>
    </dataValidation>
    <dataValidation type="list" allowBlank="1" showInputMessage="1" showErrorMessage="1" sqref="L183">
      <formula1>$M$190:$M$192</formula1>
    </dataValidation>
    <dataValidation type="list" allowBlank="1" showInputMessage="1" showErrorMessage="1" sqref="C183">
      <formula1>$D$190:$D$193</formula1>
    </dataValidation>
    <dataValidation type="list" allowBlank="1" showInputMessage="1" showErrorMessage="1" sqref="B182">
      <formula1>$C$191:$C$196</formula1>
    </dataValidation>
    <dataValidation type="list" allowBlank="1" showInputMessage="1" showErrorMessage="1" sqref="M182">
      <formula1>$N$189:$N$242</formula1>
    </dataValidation>
    <dataValidation type="list" allowBlank="1" showInputMessage="1" showErrorMessage="1" sqref="D182">
      <formula1>$E$189:$E$214</formula1>
    </dataValidation>
    <dataValidation type="list" allowBlank="1" showInputMessage="1" showErrorMessage="1" sqref="N182">
      <formula1>$O$189:$O$197</formula1>
    </dataValidation>
    <dataValidation type="list" allowBlank="1" showInputMessage="1" showErrorMessage="1" sqref="E182">
      <formula1>$F$189:$F$197</formula1>
    </dataValidation>
    <dataValidation type="list" allowBlank="1" showInputMessage="1" showErrorMessage="1" sqref="F182:K182">
      <formula1>$G$189:$G$190</formula1>
    </dataValidation>
    <dataValidation type="list" allowBlank="1" showInputMessage="1" showErrorMessage="1" sqref="L182">
      <formula1>$M$189:$M$191</formula1>
    </dataValidation>
    <dataValidation type="list" allowBlank="1" showInputMessage="1" showErrorMessage="1" sqref="C182">
      <formula1>$D$189:$D$192</formula1>
    </dataValidation>
    <dataValidation type="list" allowBlank="1" showInputMessage="1" showErrorMessage="1" sqref="B181">
      <formula1>$C$190:$C$195</formula1>
    </dataValidation>
    <dataValidation type="list" allowBlank="1" showInputMessage="1" showErrorMessage="1" sqref="M181">
      <formula1>$N$188:$N$241</formula1>
    </dataValidation>
    <dataValidation type="list" allowBlank="1" showInputMessage="1" showErrorMessage="1" sqref="D181">
      <formula1>$E$188:$E$213</formula1>
    </dataValidation>
    <dataValidation type="list" allowBlank="1" showInputMessage="1" showErrorMessage="1" sqref="N181">
      <formula1>$O$188:$O$196</formula1>
    </dataValidation>
    <dataValidation type="list" allowBlank="1" showInputMessage="1" showErrorMessage="1" sqref="E181">
      <formula1>$F$188:$F$196</formula1>
    </dataValidation>
    <dataValidation type="list" allowBlank="1" showInputMessage="1" showErrorMessage="1" sqref="F181:K181">
      <formula1>$G$188:$G$189</formula1>
    </dataValidation>
    <dataValidation type="list" allowBlank="1" showInputMessage="1" showErrorMessage="1" sqref="L181">
      <formula1>$M$188:$M$190</formula1>
    </dataValidation>
    <dataValidation type="list" allowBlank="1" showInputMessage="1" showErrorMessage="1" sqref="C181">
      <formula1>$D$188:$D$191</formula1>
    </dataValidation>
    <dataValidation type="list" allowBlank="1" showInputMessage="1" showErrorMessage="1" sqref="B180">
      <formula1>$C$189:$C$194</formula1>
    </dataValidation>
    <dataValidation type="list" allowBlank="1" showInputMessage="1" showErrorMessage="1" sqref="M180">
      <formula1>$N$187:$N$240</formula1>
    </dataValidation>
    <dataValidation type="list" allowBlank="1" showInputMessage="1" showErrorMessage="1" sqref="D180">
      <formula1>$E$187:$E$212</formula1>
    </dataValidation>
    <dataValidation type="list" allowBlank="1" showInputMessage="1" showErrorMessage="1" sqref="N180">
      <formula1>$O$187:$O$195</formula1>
    </dataValidation>
    <dataValidation type="list" allowBlank="1" showInputMessage="1" showErrorMessage="1" sqref="E180">
      <formula1>$F$187:$F$195</formula1>
    </dataValidation>
    <dataValidation type="list" allowBlank="1" showInputMessage="1" showErrorMessage="1" sqref="F180:K180">
      <formula1>$G$187:$G$188</formula1>
    </dataValidation>
    <dataValidation type="list" allowBlank="1" showInputMessage="1" showErrorMessage="1" sqref="L180">
      <formula1>$M$187:$M$189</formula1>
    </dataValidation>
    <dataValidation type="list" allowBlank="1" showInputMessage="1" showErrorMessage="1" sqref="C180">
      <formula1>$D$187:$D$190</formula1>
    </dataValidation>
    <dataValidation type="list" allowBlank="1" showInputMessage="1" showErrorMessage="1" sqref="B179">
      <formula1>$C$188:$C$193</formula1>
    </dataValidation>
    <dataValidation type="list" allowBlank="1" showInputMessage="1" showErrorMessage="1" sqref="M179">
      <formula1>$N$186:$N$239</formula1>
    </dataValidation>
    <dataValidation type="list" allowBlank="1" showInputMessage="1" showErrorMessage="1" sqref="D179">
      <formula1>$E$186:$E$211</formula1>
    </dataValidation>
    <dataValidation type="list" allowBlank="1" showInputMessage="1" showErrorMessage="1" sqref="N179">
      <formula1>$O$186:$O$194</formula1>
    </dataValidation>
    <dataValidation type="list" allowBlank="1" showInputMessage="1" showErrorMessage="1" sqref="E179">
      <formula1>$F$186:$F$194</formula1>
    </dataValidation>
    <dataValidation type="list" allowBlank="1" showInputMessage="1" showErrorMessage="1" sqref="F179:K179">
      <formula1>$G$186:$G$187</formula1>
    </dataValidation>
    <dataValidation type="list" allowBlank="1" showInputMessage="1" showErrorMessage="1" sqref="L179">
      <formula1>$M$186:$M$188</formula1>
    </dataValidation>
    <dataValidation type="list" allowBlank="1" showInputMessage="1" showErrorMessage="1" sqref="C179">
      <formula1>$D$186:$D$189</formula1>
    </dataValidation>
    <dataValidation type="list" allowBlank="1" showInputMessage="1" showErrorMessage="1" sqref="B178">
      <formula1>$C$187:$C$192</formula1>
    </dataValidation>
    <dataValidation type="list" allowBlank="1" showInputMessage="1" showErrorMessage="1" sqref="M178">
      <formula1>$N$185:$N$238</formula1>
    </dataValidation>
    <dataValidation type="list" allowBlank="1" showInputMessage="1" showErrorMessage="1" sqref="D178">
      <formula1>$E$185:$E$210</formula1>
    </dataValidation>
    <dataValidation type="list" allowBlank="1" showInputMessage="1" showErrorMessage="1" sqref="N178">
      <formula1>$O$185:$O$193</formula1>
    </dataValidation>
    <dataValidation type="list" allowBlank="1" showInputMessage="1" showErrorMessage="1" sqref="E178">
      <formula1>$F$185:$F$193</formula1>
    </dataValidation>
    <dataValidation type="list" allowBlank="1" showInputMessage="1" showErrorMessage="1" sqref="F178:K178">
      <formula1>$G$185:$G$186</formula1>
    </dataValidation>
    <dataValidation type="list" allowBlank="1" showInputMessage="1" showErrorMessage="1" sqref="L178">
      <formula1>$M$185:$M$187</formula1>
    </dataValidation>
    <dataValidation type="list" allowBlank="1" showInputMessage="1" showErrorMessage="1" sqref="C178">
      <formula1>$D$185:$D$188</formula1>
    </dataValidation>
    <dataValidation type="list" allowBlank="1" showInputMessage="1" showErrorMessage="1" sqref="B177">
      <formula1>$C$186:$C$191</formula1>
    </dataValidation>
    <dataValidation type="list" allowBlank="1" showInputMessage="1" showErrorMessage="1" sqref="M177">
      <formula1>$N$184:$N$237</formula1>
    </dataValidation>
    <dataValidation type="list" allowBlank="1" showInputMessage="1" showErrorMessage="1" sqref="D177">
      <formula1>$E$184:$E$209</formula1>
    </dataValidation>
    <dataValidation type="list" allowBlank="1" showInputMessage="1" showErrorMessage="1" sqref="N177">
      <formula1>$O$184:$O$192</formula1>
    </dataValidation>
    <dataValidation type="list" allowBlank="1" showInputMessage="1" showErrorMessage="1" sqref="E177">
      <formula1>$F$184:$F$192</formula1>
    </dataValidation>
    <dataValidation type="list" allowBlank="1" showInputMessage="1" showErrorMessage="1" sqref="F177:K177">
      <formula1>$G$184:$G$185</formula1>
    </dataValidation>
    <dataValidation type="list" allowBlank="1" showInputMessage="1" showErrorMessage="1" sqref="L177">
      <formula1>$M$184:$M$186</formula1>
    </dataValidation>
    <dataValidation type="list" allowBlank="1" showInputMessage="1" showErrorMessage="1" sqref="C177">
      <formula1>$D$184:$D$187</formula1>
    </dataValidation>
    <dataValidation type="list" allowBlank="1" showInputMessage="1" showErrorMessage="1" sqref="B176">
      <formula1>$C$185:$C$190</formula1>
    </dataValidation>
    <dataValidation type="list" allowBlank="1" showInputMessage="1" showErrorMessage="1" sqref="M176">
      <formula1>$N$183:$N$236</formula1>
    </dataValidation>
    <dataValidation type="list" allowBlank="1" showInputMessage="1" showErrorMessage="1" sqref="D176">
      <formula1>$E$183:$E$208</formula1>
    </dataValidation>
    <dataValidation type="list" allowBlank="1" showInputMessage="1" showErrorMessage="1" sqref="N176">
      <formula1>$O$183:$O$191</formula1>
    </dataValidation>
    <dataValidation type="list" allowBlank="1" showInputMessage="1" showErrorMessage="1" sqref="E176">
      <formula1>$F$183:$F$191</formula1>
    </dataValidation>
    <dataValidation type="list" allowBlank="1" showInputMessage="1" showErrorMessage="1" sqref="F176:K176">
      <formula1>$G$183:$G$184</formula1>
    </dataValidation>
    <dataValidation type="list" allowBlank="1" showInputMessage="1" showErrorMessage="1" sqref="L176">
      <formula1>$M$183:$M$185</formula1>
    </dataValidation>
    <dataValidation type="list" allowBlank="1" showInputMessage="1" showErrorMessage="1" sqref="C176">
      <formula1>$D$183:$D$186</formula1>
    </dataValidation>
    <dataValidation type="list" allowBlank="1" showInputMessage="1" showErrorMessage="1" sqref="B175">
      <formula1>$C$184:$C$189</formula1>
    </dataValidation>
    <dataValidation type="list" allowBlank="1" showInputMessage="1" showErrorMessage="1" sqref="M175">
      <formula1>$N$182:$N$235</formula1>
    </dataValidation>
    <dataValidation type="list" allowBlank="1" showInputMessage="1" showErrorMessage="1" sqref="D175">
      <formula1>$E$182:$E$207</formula1>
    </dataValidation>
    <dataValidation type="list" allowBlank="1" showInputMessage="1" showErrorMessage="1" sqref="N175">
      <formula1>$O$182:$O$190</formula1>
    </dataValidation>
    <dataValidation type="list" allowBlank="1" showInputMessage="1" showErrorMessage="1" sqref="E175">
      <formula1>$F$182:$F$190</formula1>
    </dataValidation>
    <dataValidation type="list" allowBlank="1" showInputMessage="1" showErrorMessage="1" sqref="F175:K175">
      <formula1>$G$182:$G$183</formula1>
    </dataValidation>
    <dataValidation type="list" allowBlank="1" showInputMessage="1" showErrorMessage="1" sqref="L175">
      <formula1>$M$182:$M$184</formula1>
    </dataValidation>
    <dataValidation type="list" allowBlank="1" showInputMessage="1" showErrorMessage="1" sqref="C175">
      <formula1>$D$182:$D$185</formula1>
    </dataValidation>
    <dataValidation type="list" allowBlank="1" showInputMessage="1" showErrorMessage="1" sqref="B174">
      <formula1>$C$183:$C$188</formula1>
    </dataValidation>
    <dataValidation type="list" allowBlank="1" showInputMessage="1" showErrorMessage="1" sqref="M174">
      <formula1>$N$181:$N$234</formula1>
    </dataValidation>
    <dataValidation type="list" allowBlank="1" showInputMessage="1" showErrorMessage="1" sqref="D174">
      <formula1>$E$181:$E$206</formula1>
    </dataValidation>
    <dataValidation type="list" allowBlank="1" showInputMessage="1" showErrorMessage="1" sqref="N174">
      <formula1>$O$181:$O$189</formula1>
    </dataValidation>
    <dataValidation type="list" allowBlank="1" showInputMessage="1" showErrorMessage="1" sqref="E174">
      <formula1>$F$181:$F$189</formula1>
    </dataValidation>
    <dataValidation type="list" allowBlank="1" showInputMessage="1" showErrorMessage="1" sqref="F174:K174">
      <formula1>$G$181:$G$182</formula1>
    </dataValidation>
    <dataValidation type="list" allowBlank="1" showInputMessage="1" showErrorMessage="1" sqref="L174">
      <formula1>$M$181:$M$183</formula1>
    </dataValidation>
    <dataValidation type="list" allowBlank="1" showInputMessage="1" showErrorMessage="1" sqref="C174">
      <formula1>$D$181:$D$184</formula1>
    </dataValidation>
    <dataValidation type="list" allowBlank="1" showInputMessage="1" showErrorMessage="1" sqref="B173">
      <formula1>$C$182:$C$187</formula1>
    </dataValidation>
    <dataValidation type="list" allowBlank="1" showInputMessage="1" showErrorMessage="1" sqref="M173">
      <formula1>$N$180:$N$233</formula1>
    </dataValidation>
    <dataValidation type="list" allowBlank="1" showInputMessage="1" showErrorMessage="1" sqref="D173">
      <formula1>$E$180:$E$205</formula1>
    </dataValidation>
    <dataValidation type="list" allowBlank="1" showInputMessage="1" showErrorMessage="1" sqref="N173">
      <formula1>$O$180:$O$188</formula1>
    </dataValidation>
    <dataValidation type="list" allowBlank="1" showInputMessage="1" showErrorMessage="1" sqref="E173">
      <formula1>$F$180:$F$188</formula1>
    </dataValidation>
    <dataValidation type="list" allowBlank="1" showInputMessage="1" showErrorMessage="1" sqref="F173:K173">
      <formula1>$G$180:$G$181</formula1>
    </dataValidation>
    <dataValidation type="list" allowBlank="1" showInputMessage="1" showErrorMessage="1" sqref="L173">
      <formula1>$M$180:$M$182</formula1>
    </dataValidation>
    <dataValidation type="list" allowBlank="1" showInputMessage="1" showErrorMessage="1" sqref="C173">
      <formula1>$D$180:$D$183</formula1>
    </dataValidation>
    <dataValidation type="list" allowBlank="1" showInputMessage="1" showErrorMessage="1" sqref="B172">
      <formula1>$C$181:$C$186</formula1>
    </dataValidation>
    <dataValidation type="list" allowBlank="1" showInputMessage="1" showErrorMessage="1" sqref="M172">
      <formula1>$N$179:$N$232</formula1>
    </dataValidation>
    <dataValidation type="list" allowBlank="1" showInputMessage="1" showErrorMessage="1" sqref="D172">
      <formula1>$E$179:$E$204</formula1>
    </dataValidation>
    <dataValidation type="list" allowBlank="1" showInputMessage="1" showErrorMessage="1" sqref="N172">
      <formula1>$O$179:$O$187</formula1>
    </dataValidation>
    <dataValidation type="list" allowBlank="1" showInputMessage="1" showErrorMessage="1" sqref="E172">
      <formula1>$F$179:$F$187</formula1>
    </dataValidation>
    <dataValidation type="list" allowBlank="1" showInputMessage="1" showErrorMessage="1" sqref="F172:K172">
      <formula1>$G$179:$G$180</formula1>
    </dataValidation>
    <dataValidation type="list" allowBlank="1" showInputMessage="1" showErrorMessage="1" sqref="L172">
      <formula1>$M$179:$M$181</formula1>
    </dataValidation>
    <dataValidation type="list" allowBlank="1" showInputMessage="1" showErrorMessage="1" sqref="C172">
      <formula1>$D$179:$D$182</formula1>
    </dataValidation>
    <dataValidation type="list" allowBlank="1" showInputMessage="1" showErrorMessage="1" sqref="B171">
      <formula1>$C$180:$C$185</formula1>
    </dataValidation>
    <dataValidation type="list" allowBlank="1" showInputMessage="1" showErrorMessage="1" sqref="M171">
      <formula1>$N$178:$N$231</formula1>
    </dataValidation>
    <dataValidation type="list" allowBlank="1" showInputMessage="1" showErrorMessage="1" sqref="D171">
      <formula1>$E$178:$E$203</formula1>
    </dataValidation>
    <dataValidation type="list" allowBlank="1" showInputMessage="1" showErrorMessage="1" sqref="N171">
      <formula1>$O$178:$O$186</formula1>
    </dataValidation>
    <dataValidation type="list" allowBlank="1" showInputMessage="1" showErrorMessage="1" sqref="E171">
      <formula1>$F$178:$F$186</formula1>
    </dataValidation>
    <dataValidation type="list" allowBlank="1" showInputMessage="1" showErrorMessage="1" sqref="F171:K171">
      <formula1>$G$178:$G$179</formula1>
    </dataValidation>
    <dataValidation type="list" allowBlank="1" showInputMessage="1" showErrorMessage="1" sqref="L171">
      <formula1>$M$178:$M$180</formula1>
    </dataValidation>
    <dataValidation type="list" allowBlank="1" showInputMessage="1" showErrorMessage="1" sqref="C171">
      <formula1>$D$178:$D$181</formula1>
    </dataValidation>
    <dataValidation type="list" allowBlank="1" showInputMessage="1" showErrorMessage="1" sqref="B170">
      <formula1>$C$179:$C$184</formula1>
    </dataValidation>
    <dataValidation type="list" allowBlank="1" showInputMessage="1" showErrorMessage="1" sqref="M170">
      <formula1>$N$177:$N$230</formula1>
    </dataValidation>
    <dataValidation type="list" allowBlank="1" showInputMessage="1" showErrorMessage="1" sqref="D170">
      <formula1>$E$177:$E$202</formula1>
    </dataValidation>
    <dataValidation type="list" allowBlank="1" showInputMessage="1" showErrorMessage="1" sqref="N170">
      <formula1>$O$177:$O$185</formula1>
    </dataValidation>
    <dataValidation type="list" allowBlank="1" showInputMessage="1" showErrorMessage="1" sqref="E170">
      <formula1>$F$177:$F$185</formula1>
    </dataValidation>
    <dataValidation type="list" allowBlank="1" showInputMessage="1" showErrorMessage="1" sqref="F170:K170">
      <formula1>$G$177:$G$178</formula1>
    </dataValidation>
    <dataValidation type="list" allowBlank="1" showInputMessage="1" showErrorMessage="1" sqref="L170">
      <formula1>$M$177:$M$179</formula1>
    </dataValidation>
    <dataValidation type="list" allowBlank="1" showInputMessage="1" showErrorMessage="1" sqref="C170">
      <formula1>$D$177:$D$180</formula1>
    </dataValidation>
    <dataValidation type="list" allowBlank="1" showInputMessage="1" showErrorMessage="1" sqref="B169">
      <formula1>$C$178:$C$183</formula1>
    </dataValidation>
    <dataValidation type="list" allowBlank="1" showInputMessage="1" showErrorMessage="1" sqref="M169">
      <formula1>$N$176:$N$229</formula1>
    </dataValidation>
    <dataValidation type="list" allowBlank="1" showInputMessage="1" showErrorMessage="1" sqref="D169">
      <formula1>$E$176:$E$201</formula1>
    </dataValidation>
    <dataValidation type="list" allowBlank="1" showInputMessage="1" showErrorMessage="1" sqref="N169">
      <formula1>$O$176:$O$184</formula1>
    </dataValidation>
    <dataValidation type="list" allowBlank="1" showInputMessage="1" showErrorMessage="1" sqref="E169">
      <formula1>$F$176:$F$184</formula1>
    </dataValidation>
    <dataValidation type="list" allowBlank="1" showInputMessage="1" showErrorMessage="1" sqref="F169:K169">
      <formula1>$G$176:$G$177</formula1>
    </dataValidation>
    <dataValidation type="list" allowBlank="1" showInputMessage="1" showErrorMessage="1" sqref="L169">
      <formula1>$M$176:$M$178</formula1>
    </dataValidation>
    <dataValidation type="list" allowBlank="1" showInputMessage="1" showErrorMessage="1" sqref="C169">
      <formula1>$D$176:$D$179</formula1>
    </dataValidation>
    <dataValidation type="list" allowBlank="1" showInputMessage="1" showErrorMessage="1" sqref="B168">
      <formula1>$C$177:$C$182</formula1>
    </dataValidation>
    <dataValidation type="list" allowBlank="1" showInputMessage="1" showErrorMessage="1" sqref="M168">
      <formula1>$N$175:$N$228</formula1>
    </dataValidation>
    <dataValidation type="list" allowBlank="1" showInputMessage="1" showErrorMessage="1" sqref="D168">
      <formula1>$E$175:$E$200</formula1>
    </dataValidation>
    <dataValidation type="list" allowBlank="1" showInputMessage="1" showErrorMessage="1" sqref="N168">
      <formula1>$O$175:$O$183</formula1>
    </dataValidation>
    <dataValidation type="list" allowBlank="1" showInputMessage="1" showErrorMessage="1" sqref="E168">
      <formula1>$F$175:$F$183</formula1>
    </dataValidation>
    <dataValidation type="list" allowBlank="1" showInputMessage="1" showErrorMessage="1" sqref="F168:K168">
      <formula1>$G$175:$G$176</formula1>
    </dataValidation>
    <dataValidation type="list" allowBlank="1" showInputMessage="1" showErrorMessage="1" sqref="L168">
      <formula1>$M$175:$M$177</formula1>
    </dataValidation>
    <dataValidation type="list" allowBlank="1" showInputMessage="1" showErrorMessage="1" sqref="C168">
      <formula1>$D$175:$D$178</formula1>
    </dataValidation>
    <dataValidation type="list" allowBlank="1" showInputMessage="1" showErrorMessage="1" sqref="B167">
      <formula1>$C$176:$C$181</formula1>
    </dataValidation>
    <dataValidation type="list" allowBlank="1" showInputMessage="1" showErrorMessage="1" sqref="M167">
      <formula1>$N$174:$N$227</formula1>
    </dataValidation>
    <dataValidation type="list" allowBlank="1" showInputMessage="1" showErrorMessage="1" sqref="D167">
      <formula1>$E$174:$E$199</formula1>
    </dataValidation>
    <dataValidation type="list" allowBlank="1" showInputMessage="1" showErrorMessage="1" sqref="N167">
      <formula1>$O$174:$O$182</formula1>
    </dataValidation>
    <dataValidation type="list" allowBlank="1" showInputMessage="1" showErrorMessage="1" sqref="E167">
      <formula1>$F$174:$F$182</formula1>
    </dataValidation>
    <dataValidation type="list" allowBlank="1" showInputMessage="1" showErrorMessage="1" sqref="F167:K167">
      <formula1>$G$174:$G$175</formula1>
    </dataValidation>
    <dataValidation type="list" allowBlank="1" showInputMessage="1" showErrorMessage="1" sqref="L167">
      <formula1>$M$174:$M$176</formula1>
    </dataValidation>
    <dataValidation type="list" allowBlank="1" showInputMessage="1" showErrorMessage="1" sqref="C167">
      <formula1>$D$174:$D$177</formula1>
    </dataValidation>
    <dataValidation type="list" allowBlank="1" showInputMessage="1" showErrorMessage="1" sqref="B166">
      <formula1>$C$175:$C$180</formula1>
    </dataValidation>
    <dataValidation type="list" allowBlank="1" showInputMessage="1" showErrorMessage="1" sqref="M166">
      <formula1>$N$173:$N$226</formula1>
    </dataValidation>
    <dataValidation type="list" allowBlank="1" showInputMessage="1" showErrorMessage="1" sqref="D166">
      <formula1>$E$173:$E$198</formula1>
    </dataValidation>
    <dataValidation type="list" allowBlank="1" showInputMessage="1" showErrorMessage="1" sqref="N166">
      <formula1>$O$173:$O$181</formula1>
    </dataValidation>
    <dataValidation type="list" allowBlank="1" showInputMessage="1" showErrorMessage="1" sqref="E166">
      <formula1>$F$173:$F$181</formula1>
    </dataValidation>
    <dataValidation type="list" allowBlank="1" showInputMessage="1" showErrorMessage="1" sqref="F166:K166">
      <formula1>$G$173:$G$174</formula1>
    </dataValidation>
    <dataValidation type="list" allowBlank="1" showInputMessage="1" showErrorMessage="1" sqref="L166">
      <formula1>$M$173:$M$175</formula1>
    </dataValidation>
    <dataValidation type="list" allowBlank="1" showInputMessage="1" showErrorMessage="1" sqref="C166">
      <formula1>$D$173:$D$176</formula1>
    </dataValidation>
    <dataValidation type="list" allowBlank="1" showInputMessage="1" showErrorMessage="1" sqref="B165">
      <formula1>$C$174:$C$179</formula1>
    </dataValidation>
    <dataValidation type="list" allowBlank="1" showInputMessage="1" showErrorMessage="1" sqref="M165">
      <formula1>$N$172:$N$225</formula1>
    </dataValidation>
    <dataValidation type="list" allowBlank="1" showInputMessage="1" showErrorMessage="1" sqref="D165">
      <formula1>$E$172:$E$197</formula1>
    </dataValidation>
    <dataValidation type="list" allowBlank="1" showInputMessage="1" showErrorMessage="1" sqref="N165">
      <formula1>$O$172:$O$180</formula1>
    </dataValidation>
    <dataValidation type="list" allowBlank="1" showInputMessage="1" showErrorMessage="1" sqref="E165">
      <formula1>$F$172:$F$180</formula1>
    </dataValidation>
    <dataValidation type="list" allowBlank="1" showInputMessage="1" showErrorMessage="1" sqref="F165:K165">
      <formula1>$G$172:$G$173</formula1>
    </dataValidation>
    <dataValidation type="list" allowBlank="1" showInputMessage="1" showErrorMessage="1" sqref="L165">
      <formula1>$M$172:$M$174</formula1>
    </dataValidation>
    <dataValidation type="list" allowBlank="1" showInputMessage="1" showErrorMessage="1" sqref="C165">
      <formula1>$D$172:$D$175</formula1>
    </dataValidation>
    <dataValidation type="list" allowBlank="1" showInputMessage="1" showErrorMessage="1" sqref="B164">
      <formula1>$C$173:$C$178</formula1>
    </dataValidation>
    <dataValidation type="list" allowBlank="1" showInputMessage="1" showErrorMessage="1" sqref="M164">
      <formula1>$N$171:$N$224</formula1>
    </dataValidation>
    <dataValidation type="list" allowBlank="1" showInputMessage="1" showErrorMessage="1" sqref="D164">
      <formula1>$E$171:$E$196</formula1>
    </dataValidation>
    <dataValidation type="list" allowBlank="1" showInputMessage="1" showErrorMessage="1" sqref="N164">
      <formula1>$O$171:$O$179</formula1>
    </dataValidation>
    <dataValidation type="list" allowBlank="1" showInputMessage="1" showErrorMessage="1" sqref="E164">
      <formula1>$F$171:$F$179</formula1>
    </dataValidation>
    <dataValidation type="list" allowBlank="1" showInputMessage="1" showErrorMessage="1" sqref="F164:K164">
      <formula1>$G$171:$G$172</formula1>
    </dataValidation>
    <dataValidation type="list" allowBlank="1" showInputMessage="1" showErrorMessage="1" sqref="L164">
      <formula1>$M$171:$M$173</formula1>
    </dataValidation>
    <dataValidation type="list" allowBlank="1" showInputMessage="1" showErrorMessage="1" sqref="C164">
      <formula1>$D$171:$D$174</formula1>
    </dataValidation>
    <dataValidation type="list" allowBlank="1" showInputMessage="1" showErrorMessage="1" sqref="B163">
      <formula1>$C$172:$C$177</formula1>
    </dataValidation>
    <dataValidation type="list" allowBlank="1" showInputMessage="1" showErrorMessage="1" sqref="M163">
      <formula1>$N$170:$N$223</formula1>
    </dataValidation>
    <dataValidation type="list" allowBlank="1" showInputMessage="1" showErrorMessage="1" sqref="D163">
      <formula1>$E$170:$E$195</formula1>
    </dataValidation>
    <dataValidation type="list" allowBlank="1" showInputMessage="1" showErrorMessage="1" sqref="N163">
      <formula1>$O$170:$O$178</formula1>
    </dataValidation>
    <dataValidation type="list" allowBlank="1" showInputMessage="1" showErrorMessage="1" sqref="E163">
      <formula1>$F$170:$F$178</formula1>
    </dataValidation>
    <dataValidation type="list" allowBlank="1" showInputMessage="1" showErrorMessage="1" sqref="F163:K163">
      <formula1>$G$170:$G$171</formula1>
    </dataValidation>
    <dataValidation type="list" allowBlank="1" showInputMessage="1" showErrorMessage="1" sqref="L163">
      <formula1>$M$170:$M$172</formula1>
    </dataValidation>
    <dataValidation type="list" allowBlank="1" showInputMessage="1" showErrorMessage="1" sqref="C163">
      <formula1>$D$170:$D$173</formula1>
    </dataValidation>
    <dataValidation type="list" allowBlank="1" showInputMessage="1" showErrorMessage="1" sqref="B162">
      <formula1>$C$171:$C$176</formula1>
    </dataValidation>
    <dataValidation type="list" allowBlank="1" showInputMessage="1" showErrorMessage="1" sqref="M162">
      <formula1>$N$169:$N$222</formula1>
    </dataValidation>
    <dataValidation type="list" allowBlank="1" showInputMessage="1" showErrorMessage="1" sqref="D162">
      <formula1>$E$169:$E$194</formula1>
    </dataValidation>
    <dataValidation type="list" allowBlank="1" showInputMessage="1" showErrorMessage="1" sqref="N162">
      <formula1>$O$169:$O$177</formula1>
    </dataValidation>
    <dataValidation type="list" allowBlank="1" showInputMessage="1" showErrorMessage="1" sqref="E162">
      <formula1>$F$169:$F$177</formula1>
    </dataValidation>
    <dataValidation type="list" allowBlank="1" showInputMessage="1" showErrorMessage="1" sqref="F162:K162">
      <formula1>$G$169:$G$170</formula1>
    </dataValidation>
    <dataValidation type="list" allowBlank="1" showInputMessage="1" showErrorMessage="1" sqref="L162">
      <formula1>$M$169:$M$171</formula1>
    </dataValidation>
    <dataValidation type="list" allowBlank="1" showInputMessage="1" showErrorMessage="1" sqref="C162">
      <formula1>$D$169:$D$172</formula1>
    </dataValidation>
    <dataValidation type="list" allowBlank="1" showInputMessage="1" showErrorMessage="1" sqref="B161">
      <formula1>$C$170:$C$175</formula1>
    </dataValidation>
    <dataValidation type="list" allowBlank="1" showInputMessage="1" showErrorMessage="1" sqref="M161">
      <formula1>$N$168:$N$221</formula1>
    </dataValidation>
    <dataValidation type="list" allowBlank="1" showInputMessage="1" showErrorMessage="1" sqref="D161">
      <formula1>$E$168:$E$193</formula1>
    </dataValidation>
    <dataValidation type="list" allowBlank="1" showInputMessage="1" showErrorMessage="1" sqref="N161">
      <formula1>$O$168:$O$176</formula1>
    </dataValidation>
    <dataValidation type="list" allowBlank="1" showInputMessage="1" showErrorMessage="1" sqref="E161">
      <formula1>$F$168:$F$176</formula1>
    </dataValidation>
    <dataValidation type="list" allowBlank="1" showInputMessage="1" showErrorMessage="1" sqref="F161:K161">
      <formula1>$G$168:$G$169</formula1>
    </dataValidation>
    <dataValidation type="list" allowBlank="1" showInputMessage="1" showErrorMessage="1" sqref="L161">
      <formula1>$M$168:$M$170</formula1>
    </dataValidation>
    <dataValidation type="list" allowBlank="1" showInputMessage="1" showErrorMessage="1" sqref="C161">
      <formula1>$D$168:$D$171</formula1>
    </dataValidation>
    <dataValidation type="list" allowBlank="1" showInputMessage="1" showErrorMessage="1" sqref="B160">
      <formula1>$C$169:$C$174</formula1>
    </dataValidation>
    <dataValidation type="list" allowBlank="1" showInputMessage="1" showErrorMessage="1" sqref="M160">
      <formula1>$N$167:$N$220</formula1>
    </dataValidation>
    <dataValidation type="list" allowBlank="1" showInputMessage="1" showErrorMessage="1" sqref="D160">
      <formula1>$E$167:$E$192</formula1>
    </dataValidation>
    <dataValidation type="list" allowBlank="1" showInputMessage="1" showErrorMessage="1" sqref="N160">
      <formula1>$O$167:$O$175</formula1>
    </dataValidation>
    <dataValidation type="list" allowBlank="1" showInputMessage="1" showErrorMessage="1" sqref="E160">
      <formula1>$F$167:$F$175</formula1>
    </dataValidation>
    <dataValidation type="list" allowBlank="1" showInputMessage="1" showErrorMessage="1" sqref="F160:K160">
      <formula1>$G$167:$G$168</formula1>
    </dataValidation>
    <dataValidation type="list" allowBlank="1" showInputMessage="1" showErrorMessage="1" sqref="L160">
      <formula1>$M$167:$M$169</formula1>
    </dataValidation>
    <dataValidation type="list" allowBlank="1" showInputMessage="1" showErrorMessage="1" sqref="C160">
      <formula1>$D$167:$D$170</formula1>
    </dataValidation>
    <dataValidation type="list" allowBlank="1" showInputMessage="1" showErrorMessage="1" sqref="B159">
      <formula1>$C$168:$C$173</formula1>
    </dataValidation>
    <dataValidation type="list" allowBlank="1" showInputMessage="1" showErrorMessage="1" sqref="M159">
      <formula1>$N$166:$N$219</formula1>
    </dataValidation>
    <dataValidation type="list" allowBlank="1" showInputMessage="1" showErrorMessage="1" sqref="D159">
      <formula1>$E$166:$E$191</formula1>
    </dataValidation>
    <dataValidation type="list" allowBlank="1" showInputMessage="1" showErrorMessage="1" sqref="N159">
      <formula1>$O$166:$O$174</formula1>
    </dataValidation>
    <dataValidation type="list" allowBlank="1" showInputMessage="1" showErrorMessage="1" sqref="E159">
      <formula1>$F$166:$F$174</formula1>
    </dataValidation>
    <dataValidation type="list" allowBlank="1" showInputMessage="1" showErrorMessage="1" sqref="F159:K159">
      <formula1>$G$166:$G$167</formula1>
    </dataValidation>
    <dataValidation type="list" allowBlank="1" showInputMessage="1" showErrorMessage="1" sqref="L159">
      <formula1>$M$166:$M$168</formula1>
    </dataValidation>
    <dataValidation type="list" allowBlank="1" showInputMessage="1" showErrorMessage="1" sqref="C159">
      <formula1>$D$166:$D$169</formula1>
    </dataValidation>
    <dataValidation type="list" allowBlank="1" showInputMessage="1" showErrorMessage="1" sqref="B158">
      <formula1>$C$167:$C$172</formula1>
    </dataValidation>
    <dataValidation type="list" allowBlank="1" showInputMessage="1" showErrorMessage="1" sqref="M158">
      <formula1>$N$165:$N$218</formula1>
    </dataValidation>
    <dataValidation type="list" allowBlank="1" showInputMessage="1" showErrorMessage="1" sqref="D158">
      <formula1>$E$165:$E$190</formula1>
    </dataValidation>
    <dataValidation type="list" allowBlank="1" showInputMessage="1" showErrorMessage="1" sqref="N158">
      <formula1>$O$165:$O$173</formula1>
    </dataValidation>
    <dataValidation type="list" allowBlank="1" showInputMessage="1" showErrorMessage="1" sqref="E158">
      <formula1>$F$165:$F$173</formula1>
    </dataValidation>
    <dataValidation type="list" allowBlank="1" showInputMessage="1" showErrorMessage="1" sqref="F158:K158">
      <formula1>$G$165:$G$166</formula1>
    </dataValidation>
    <dataValidation type="list" allowBlank="1" showInputMessage="1" showErrorMessage="1" sqref="L158">
      <formula1>$M$165:$M$167</formula1>
    </dataValidation>
    <dataValidation type="list" allowBlank="1" showInputMessage="1" showErrorMessage="1" sqref="C158">
      <formula1>$D$165:$D$168</formula1>
    </dataValidation>
    <dataValidation type="list" allowBlank="1" showInputMessage="1" showErrorMessage="1" sqref="B157">
      <formula1>$C$166:$C$171</formula1>
    </dataValidation>
    <dataValidation type="list" allowBlank="1" showInputMessage="1" showErrorMessage="1" sqref="M157">
      <formula1>$N$164:$N$217</formula1>
    </dataValidation>
    <dataValidation type="list" allowBlank="1" showInputMessage="1" showErrorMessage="1" sqref="D157">
      <formula1>$E$164:$E$189</formula1>
    </dataValidation>
    <dataValidation type="list" allowBlank="1" showInputMessage="1" showErrorMessage="1" sqref="N157">
      <formula1>$O$164:$O$172</formula1>
    </dataValidation>
    <dataValidation type="list" allowBlank="1" showInputMessage="1" showErrorMessage="1" sqref="E157">
      <formula1>$F$164:$F$172</formula1>
    </dataValidation>
    <dataValidation type="list" allowBlank="1" showInputMessage="1" showErrorMessage="1" sqref="F157:K157">
      <formula1>$G$164:$G$165</formula1>
    </dataValidation>
    <dataValidation type="list" allowBlank="1" showInputMessage="1" showErrorMessage="1" sqref="L157">
      <formula1>$M$164:$M$166</formula1>
    </dataValidation>
    <dataValidation type="list" allowBlank="1" showInputMessage="1" showErrorMessage="1" sqref="C157">
      <formula1>$D$164:$D$167</formula1>
    </dataValidation>
    <dataValidation type="list" allowBlank="1" showInputMessage="1" showErrorMessage="1" sqref="B156">
      <formula1>$C$165:$C$170</formula1>
    </dataValidation>
    <dataValidation type="list" allowBlank="1" showInputMessage="1" showErrorMessage="1" sqref="M156">
      <formula1>$N$163:$N$216</formula1>
    </dataValidation>
    <dataValidation type="list" allowBlank="1" showInputMessage="1" showErrorMessage="1" sqref="D156">
      <formula1>$E$163:$E$188</formula1>
    </dataValidation>
    <dataValidation type="list" allowBlank="1" showInputMessage="1" showErrorMessage="1" sqref="N156">
      <formula1>$O$163:$O$171</formula1>
    </dataValidation>
    <dataValidation type="list" allowBlank="1" showInputMessage="1" showErrorMessage="1" sqref="E156">
      <formula1>$F$163:$F$171</formula1>
    </dataValidation>
    <dataValidation type="list" allowBlank="1" showInputMessage="1" showErrorMessage="1" sqref="F156:K156">
      <formula1>$G$163:$G$164</formula1>
    </dataValidation>
    <dataValidation type="list" allowBlank="1" showInputMessage="1" showErrorMessage="1" sqref="L156">
      <formula1>$M$163:$M$165</formula1>
    </dataValidation>
    <dataValidation type="list" allowBlank="1" showInputMessage="1" showErrorMessage="1" sqref="C156">
      <formula1>$D$163:$D$166</formula1>
    </dataValidation>
    <dataValidation type="list" allowBlank="1" showInputMessage="1" showErrorMessage="1" sqref="B155">
      <formula1>$C$164:$C$169</formula1>
    </dataValidation>
    <dataValidation type="list" allowBlank="1" showInputMessage="1" showErrorMessage="1" sqref="M155">
      <formula1>$N$162:$N$215</formula1>
    </dataValidation>
    <dataValidation type="list" allowBlank="1" showInputMessage="1" showErrorMessage="1" sqref="D155">
      <formula1>$E$162:$E$187</formula1>
    </dataValidation>
    <dataValidation type="list" allowBlank="1" showInputMessage="1" showErrorMessage="1" sqref="N155">
      <formula1>$O$162:$O$170</formula1>
    </dataValidation>
    <dataValidation type="list" allowBlank="1" showInputMessage="1" showErrorMessage="1" sqref="E155">
      <formula1>$F$162:$F$170</formula1>
    </dataValidation>
    <dataValidation type="list" allowBlank="1" showInputMessage="1" showErrorMessage="1" sqref="F155:K155">
      <formula1>$G$162:$G$163</formula1>
    </dataValidation>
    <dataValidation type="list" allowBlank="1" showInputMessage="1" showErrorMessage="1" sqref="L155">
      <formula1>$M$162:$M$164</formula1>
    </dataValidation>
    <dataValidation type="list" allowBlank="1" showInputMessage="1" showErrorMessage="1" sqref="C155">
      <formula1>$D$162:$D$165</formula1>
    </dataValidation>
    <dataValidation type="list" allowBlank="1" showInputMessage="1" showErrorMessage="1" sqref="B154">
      <formula1>$C$163:$C$168</formula1>
    </dataValidation>
    <dataValidation type="list" allowBlank="1" showInputMessage="1" showErrorMessage="1" sqref="M154">
      <formula1>$N$161:$N$214</formula1>
    </dataValidation>
    <dataValidation type="list" allowBlank="1" showInputMessage="1" showErrorMessage="1" sqref="D154">
      <formula1>$E$161:$E$186</formula1>
    </dataValidation>
    <dataValidation type="list" allowBlank="1" showInputMessage="1" showErrorMessage="1" sqref="N154">
      <formula1>$O$161:$O$169</formula1>
    </dataValidation>
    <dataValidation type="list" allowBlank="1" showInputMessage="1" showErrorMessage="1" sqref="E154">
      <formula1>$F$161:$F$169</formula1>
    </dataValidation>
    <dataValidation type="list" allowBlank="1" showInputMessage="1" showErrorMessage="1" sqref="F154:K154">
      <formula1>$G$161:$G$162</formula1>
    </dataValidation>
    <dataValidation type="list" allowBlank="1" showInputMessage="1" showErrorMessage="1" sqref="L154">
      <formula1>$M$161:$M$163</formula1>
    </dataValidation>
    <dataValidation type="list" allowBlank="1" showInputMessage="1" showErrorMessage="1" sqref="C154">
      <formula1>$D$161:$D$164</formula1>
    </dataValidation>
    <dataValidation type="list" allowBlank="1" showInputMessage="1" showErrorMessage="1" sqref="B153">
      <formula1>$C$162:$C$167</formula1>
    </dataValidation>
    <dataValidation type="list" allowBlank="1" showInputMessage="1" showErrorMessage="1" sqref="M153">
      <formula1>$N$160:$N$213</formula1>
    </dataValidation>
    <dataValidation type="list" allowBlank="1" showInputMessage="1" showErrorMessage="1" sqref="D153">
      <formula1>$E$160:$E$185</formula1>
    </dataValidation>
    <dataValidation type="list" allowBlank="1" showInputMessage="1" showErrorMessage="1" sqref="N153">
      <formula1>$O$160:$O$168</formula1>
    </dataValidation>
    <dataValidation type="list" allowBlank="1" showInputMessage="1" showErrorMessage="1" sqref="E153">
      <formula1>$F$160:$F$168</formula1>
    </dataValidation>
    <dataValidation type="list" allowBlank="1" showInputMessage="1" showErrorMessage="1" sqref="F153:K153">
      <formula1>$G$160:$G$161</formula1>
    </dataValidation>
    <dataValidation type="list" allowBlank="1" showInputMessage="1" showErrorMessage="1" sqref="L153">
      <formula1>$M$160:$M$162</formula1>
    </dataValidation>
    <dataValidation type="list" allowBlank="1" showInputMessage="1" showErrorMessage="1" sqref="C153">
      <formula1>$D$160:$D$163</formula1>
    </dataValidation>
    <dataValidation type="list" allowBlank="1" showInputMessage="1" showErrorMessage="1" sqref="B152">
      <formula1>$C$161:$C$166</formula1>
    </dataValidation>
    <dataValidation type="list" allowBlank="1" showInputMessage="1" showErrorMessage="1" sqref="M152">
      <formula1>$N$159:$N$212</formula1>
    </dataValidation>
    <dataValidation type="list" allowBlank="1" showInputMessage="1" showErrorMessage="1" sqref="D152">
      <formula1>$E$159:$E$184</formula1>
    </dataValidation>
    <dataValidation type="list" allowBlank="1" showInputMessage="1" showErrorMessage="1" sqref="N152">
      <formula1>$O$159:$O$167</formula1>
    </dataValidation>
    <dataValidation type="list" allowBlank="1" showInputMessage="1" showErrorMessage="1" sqref="E152">
      <formula1>$F$159:$F$167</formula1>
    </dataValidation>
    <dataValidation type="list" allowBlank="1" showInputMessage="1" showErrorMessage="1" sqref="F152:K152">
      <formula1>$G$159:$G$160</formula1>
    </dataValidation>
    <dataValidation type="list" allowBlank="1" showInputMessage="1" showErrorMessage="1" sqref="L152">
      <formula1>$M$159:$M$161</formula1>
    </dataValidation>
    <dataValidation type="list" allowBlank="1" showInputMessage="1" showErrorMessage="1" sqref="C152">
      <formula1>$D$159:$D$162</formula1>
    </dataValidation>
    <dataValidation type="list" allowBlank="1" showInputMessage="1" showErrorMessage="1" sqref="B151">
      <formula1>$C$160:$C$165</formula1>
    </dataValidation>
    <dataValidation type="list" allowBlank="1" showInputMessage="1" showErrorMessage="1" sqref="M151">
      <formula1>$N$158:$N$211</formula1>
    </dataValidation>
    <dataValidation type="list" allowBlank="1" showInputMessage="1" showErrorMessage="1" sqref="D151">
      <formula1>$E$158:$E$183</formula1>
    </dataValidation>
    <dataValidation type="list" allowBlank="1" showInputMessage="1" showErrorMessage="1" sqref="N151">
      <formula1>$O$158:$O$166</formula1>
    </dataValidation>
    <dataValidation type="list" allowBlank="1" showInputMessage="1" showErrorMessage="1" sqref="E151">
      <formula1>$F$158:$F$166</formula1>
    </dataValidation>
    <dataValidation type="list" allowBlank="1" showInputMessage="1" showErrorMessage="1" sqref="F151:K151">
      <formula1>$G$158:$G$159</formula1>
    </dataValidation>
    <dataValidation type="list" allowBlank="1" showInputMessage="1" showErrorMessage="1" sqref="L151">
      <formula1>$M$158:$M$160</formula1>
    </dataValidation>
    <dataValidation type="list" allowBlank="1" showInputMessage="1" showErrorMessage="1" sqref="C151">
      <formula1>$D$158:$D$161</formula1>
    </dataValidation>
    <dataValidation type="list" allowBlank="1" showInputMessage="1" showErrorMessage="1" sqref="B150">
      <formula1>$C$159:$C$164</formula1>
    </dataValidation>
    <dataValidation type="list" allowBlank="1" showInputMessage="1" showErrorMessage="1" sqref="M150">
      <formula1>$N$157:$N$210</formula1>
    </dataValidation>
    <dataValidation type="list" allowBlank="1" showInputMessage="1" showErrorMessage="1" sqref="D150">
      <formula1>$E$157:$E$182</formula1>
    </dataValidation>
    <dataValidation type="list" allowBlank="1" showInputMessage="1" showErrorMessage="1" sqref="N150">
      <formula1>$O$157:$O$165</formula1>
    </dataValidation>
    <dataValidation type="list" allowBlank="1" showInputMessage="1" showErrorMessage="1" sqref="E150">
      <formula1>$F$157:$F$165</formula1>
    </dataValidation>
    <dataValidation type="list" allowBlank="1" showInputMessage="1" showErrorMessage="1" sqref="F150:K150">
      <formula1>$G$157:$G$158</formula1>
    </dataValidation>
    <dataValidation type="list" allowBlank="1" showInputMessage="1" showErrorMessage="1" sqref="L150">
      <formula1>$M$157:$M$159</formula1>
    </dataValidation>
    <dataValidation type="list" allowBlank="1" showInputMessage="1" showErrorMessage="1" sqref="C150">
      <formula1>$D$157:$D$160</formula1>
    </dataValidation>
    <dataValidation type="list" allowBlank="1" showInputMessage="1" showErrorMessage="1" sqref="B149">
      <formula1>$C$158:$C$163</formula1>
    </dataValidation>
    <dataValidation type="list" allowBlank="1" showInputMessage="1" showErrorMessage="1" sqref="M149">
      <formula1>$N$156:$N$209</formula1>
    </dataValidation>
    <dataValidation type="list" allowBlank="1" showInputMessage="1" showErrorMessage="1" sqref="D149">
      <formula1>$E$156:$E$181</formula1>
    </dataValidation>
    <dataValidation type="list" allowBlank="1" showInputMessage="1" showErrorMessage="1" sqref="N149">
      <formula1>$O$156:$O$164</formula1>
    </dataValidation>
    <dataValidation type="list" allowBlank="1" showInputMessage="1" showErrorMessage="1" sqref="E149">
      <formula1>$F$156:$F$164</formula1>
    </dataValidation>
    <dataValidation type="list" allowBlank="1" showInputMessage="1" showErrorMessage="1" sqref="F149:K149">
      <formula1>$G$156:$G$157</formula1>
    </dataValidation>
    <dataValidation type="list" allowBlank="1" showInputMessage="1" showErrorMessage="1" sqref="L149">
      <formula1>$M$156:$M$158</formula1>
    </dataValidation>
    <dataValidation type="list" allowBlank="1" showInputMessage="1" showErrorMessage="1" sqref="C149">
      <formula1>$D$156:$D$159</formula1>
    </dataValidation>
    <dataValidation type="list" allowBlank="1" showInputMessage="1" showErrorMessage="1" sqref="B148">
      <formula1>$C$157:$C$162</formula1>
    </dataValidation>
    <dataValidation type="list" allowBlank="1" showInputMessage="1" showErrorMessage="1" sqref="M148">
      <formula1>$N$155:$N$208</formula1>
    </dataValidation>
    <dataValidation type="list" allowBlank="1" showInputMessage="1" showErrorMessage="1" sqref="D148">
      <formula1>$E$155:$E$180</formula1>
    </dataValidation>
    <dataValidation type="list" allowBlank="1" showInputMessage="1" showErrorMessage="1" sqref="N148">
      <formula1>$O$155:$O$163</formula1>
    </dataValidation>
    <dataValidation type="list" allowBlank="1" showInputMessage="1" showErrorMessage="1" sqref="E148">
      <formula1>$F$155:$F$163</formula1>
    </dataValidation>
    <dataValidation type="list" allowBlank="1" showInputMessage="1" showErrorMessage="1" sqref="F148:K148">
      <formula1>$G$155:$G$156</formula1>
    </dataValidation>
    <dataValidation type="list" allowBlank="1" showInputMessage="1" showErrorMessage="1" sqref="L148">
      <formula1>$M$155:$M$157</formula1>
    </dataValidation>
    <dataValidation type="list" allowBlank="1" showInputMessage="1" showErrorMessage="1" sqref="C148">
      <formula1>$D$155:$D$158</formula1>
    </dataValidation>
    <dataValidation type="list" allowBlank="1" showInputMessage="1" showErrorMessage="1" sqref="B147">
      <formula1>$C$156:$C$161</formula1>
    </dataValidation>
    <dataValidation type="list" allowBlank="1" showInputMessage="1" showErrorMessage="1" sqref="M147">
      <formula1>$N$154:$N$207</formula1>
    </dataValidation>
    <dataValidation type="list" allowBlank="1" showInputMessage="1" showErrorMessage="1" sqref="D147">
      <formula1>$E$154:$E$179</formula1>
    </dataValidation>
    <dataValidation type="list" allowBlank="1" showInputMessage="1" showErrorMessage="1" sqref="N147">
      <formula1>$O$154:$O$162</formula1>
    </dataValidation>
    <dataValidation type="list" allowBlank="1" showInputMessage="1" showErrorMessage="1" sqref="E147">
      <formula1>$F$154:$F$162</formula1>
    </dataValidation>
    <dataValidation type="list" allowBlank="1" showInputMessage="1" showErrorMessage="1" sqref="F147:K147">
      <formula1>$G$154:$G$155</formula1>
    </dataValidation>
    <dataValidation type="list" allowBlank="1" showInputMessage="1" showErrorMessage="1" sqref="L147">
      <formula1>$M$154:$M$156</formula1>
    </dataValidation>
    <dataValidation type="list" allowBlank="1" showInputMessage="1" showErrorMessage="1" sqref="C147">
      <formula1>$D$154:$D$157</formula1>
    </dataValidation>
    <dataValidation type="list" allowBlank="1" showInputMessage="1" showErrorMessage="1" sqref="B146">
      <formula1>$C$155:$C$160</formula1>
    </dataValidation>
    <dataValidation type="list" allowBlank="1" showInputMessage="1" showErrorMessage="1" sqref="M146">
      <formula1>$N$153:$N$206</formula1>
    </dataValidation>
    <dataValidation type="list" allowBlank="1" showInputMessage="1" showErrorMessage="1" sqref="D146">
      <formula1>$E$153:$E$178</formula1>
    </dataValidation>
    <dataValidation type="list" allowBlank="1" showInputMessage="1" showErrorMessage="1" sqref="N146">
      <formula1>$O$153:$O$161</formula1>
    </dataValidation>
    <dataValidation type="list" allowBlank="1" showInputMessage="1" showErrorMessage="1" sqref="E146">
      <formula1>$F$153:$F$161</formula1>
    </dataValidation>
    <dataValidation type="list" allowBlank="1" showInputMessage="1" showErrorMessage="1" sqref="F146:K146">
      <formula1>$G$153:$G$154</formula1>
    </dataValidation>
    <dataValidation type="list" allowBlank="1" showInputMessage="1" showErrorMessage="1" sqref="L146">
      <formula1>$M$153:$M$155</formula1>
    </dataValidation>
    <dataValidation type="list" allowBlank="1" showInputMessage="1" showErrorMessage="1" sqref="C146">
      <formula1>$D$153:$D$156</formula1>
    </dataValidation>
    <dataValidation type="list" allowBlank="1" showInputMessage="1" showErrorMessage="1" sqref="B145">
      <formula1>$C$154:$C$159</formula1>
    </dataValidation>
    <dataValidation type="list" allowBlank="1" showInputMessage="1" showErrorMessage="1" sqref="M145">
      <formula1>$N$152:$N$205</formula1>
    </dataValidation>
    <dataValidation type="list" allowBlank="1" showInputMessage="1" showErrorMessage="1" sqref="D145">
      <formula1>$E$152:$E$177</formula1>
    </dataValidation>
    <dataValidation type="list" allowBlank="1" showInputMessage="1" showErrorMessage="1" sqref="N145">
      <formula1>$O$152:$O$160</formula1>
    </dataValidation>
    <dataValidation type="list" allowBlank="1" showInputMessage="1" showErrorMessage="1" sqref="E145">
      <formula1>$F$152:$F$160</formula1>
    </dataValidation>
    <dataValidation type="list" allowBlank="1" showInputMessage="1" showErrorMessage="1" sqref="F145:K145">
      <formula1>$G$152:$G$153</formula1>
    </dataValidation>
    <dataValidation type="list" allowBlank="1" showInputMessage="1" showErrorMessage="1" sqref="L145">
      <formula1>$M$152:$M$154</formula1>
    </dataValidation>
    <dataValidation type="list" allowBlank="1" showInputMessage="1" showErrorMessage="1" sqref="C145">
      <formula1>$D$152:$D$155</formula1>
    </dataValidation>
    <dataValidation type="list" allowBlank="1" showInputMessage="1" showErrorMessage="1" sqref="B144">
      <formula1>$C$153:$C$158</formula1>
    </dataValidation>
    <dataValidation type="list" allowBlank="1" showInputMessage="1" showErrorMessage="1" sqref="M144">
      <formula1>$N$151:$N$204</formula1>
    </dataValidation>
    <dataValidation type="list" allowBlank="1" showInputMessage="1" showErrorMessage="1" sqref="D144">
      <formula1>$E$151:$E$176</formula1>
    </dataValidation>
    <dataValidation type="list" allowBlank="1" showInputMessage="1" showErrorMessage="1" sqref="N144">
      <formula1>$O$151:$O$159</formula1>
    </dataValidation>
    <dataValidation type="list" allowBlank="1" showInputMessage="1" showErrorMessage="1" sqref="E144">
      <formula1>$F$151:$F$159</formula1>
    </dataValidation>
    <dataValidation type="list" allowBlank="1" showInputMessage="1" showErrorMessage="1" sqref="F144:K144">
      <formula1>$G$151:$G$152</formula1>
    </dataValidation>
    <dataValidation type="list" allowBlank="1" showInputMessage="1" showErrorMessage="1" sqref="L144">
      <formula1>$M$151:$M$153</formula1>
    </dataValidation>
    <dataValidation type="list" allowBlank="1" showInputMessage="1" showErrorMessage="1" sqref="C144">
      <formula1>$D$151:$D$154</formula1>
    </dataValidation>
    <dataValidation type="list" allowBlank="1" showInputMessage="1" showErrorMessage="1" sqref="B143">
      <formula1>$C$152:$C$157</formula1>
    </dataValidation>
    <dataValidation type="list" allowBlank="1" showInputMessage="1" showErrorMessage="1" sqref="M143">
      <formula1>$N$150:$N$203</formula1>
    </dataValidation>
    <dataValidation type="list" allowBlank="1" showInputMessage="1" showErrorMessage="1" sqref="D143">
      <formula1>$E$150:$E$175</formula1>
    </dataValidation>
    <dataValidation type="list" allowBlank="1" showInputMessage="1" showErrorMessage="1" sqref="N143">
      <formula1>$O$150:$O$158</formula1>
    </dataValidation>
    <dataValidation type="list" allowBlank="1" showInputMessage="1" showErrorMessage="1" sqref="E143">
      <formula1>$F$150:$F$158</formula1>
    </dataValidation>
    <dataValidation type="list" allowBlank="1" showInputMessage="1" showErrorMessage="1" sqref="F143:K143">
      <formula1>$G$150:$G$151</formula1>
    </dataValidation>
    <dataValidation type="list" allowBlank="1" showInputMessage="1" showErrorMessage="1" sqref="L143">
      <formula1>$M$150:$M$152</formula1>
    </dataValidation>
    <dataValidation type="list" allowBlank="1" showInputMessage="1" showErrorMessage="1" sqref="C143">
      <formula1>$D$150:$D$153</formula1>
    </dataValidation>
    <dataValidation type="list" allowBlank="1" showInputMessage="1" showErrorMessage="1" sqref="B142">
      <formula1>$C$151:$C$156</formula1>
    </dataValidation>
    <dataValidation type="list" allowBlank="1" showInputMessage="1" showErrorMessage="1" sqref="M142">
      <formula1>$N$149:$N$202</formula1>
    </dataValidation>
    <dataValidation type="list" allowBlank="1" showInputMessage="1" showErrorMessage="1" sqref="D142">
      <formula1>$E$149:$E$174</formula1>
    </dataValidation>
    <dataValidation type="list" allowBlank="1" showInputMessage="1" showErrorMessage="1" sqref="N142">
      <formula1>$O$149:$O$157</formula1>
    </dataValidation>
    <dataValidation type="list" allowBlank="1" showInputMessage="1" showErrorMessage="1" sqref="E142">
      <formula1>$F$149:$F$157</formula1>
    </dataValidation>
    <dataValidation type="list" allowBlank="1" showInputMessage="1" showErrorMessage="1" sqref="F142:K142">
      <formula1>$G$149:$G$150</formula1>
    </dataValidation>
    <dataValidation type="list" allowBlank="1" showInputMessage="1" showErrorMessage="1" sqref="L142">
      <formula1>$M$149:$M$151</formula1>
    </dataValidation>
    <dataValidation type="list" allowBlank="1" showInputMessage="1" showErrorMessage="1" sqref="C142">
      <formula1>$D$149:$D$152</formula1>
    </dataValidation>
    <dataValidation type="list" allowBlank="1" showInputMessage="1" showErrorMessage="1" sqref="B141">
      <formula1>$C$150:$C$155</formula1>
    </dataValidation>
    <dataValidation type="list" allowBlank="1" showInputMessage="1" showErrorMessage="1" sqref="M141">
      <formula1>$N$148:$N$201</formula1>
    </dataValidation>
    <dataValidation type="list" allowBlank="1" showInputMessage="1" showErrorMessage="1" sqref="D141">
      <formula1>$E$148:$E$173</formula1>
    </dataValidation>
    <dataValidation type="list" allowBlank="1" showInputMessage="1" showErrorMessage="1" sqref="N141">
      <formula1>$O$148:$O$156</formula1>
    </dataValidation>
    <dataValidation type="list" allowBlank="1" showInputMessage="1" showErrorMessage="1" sqref="E141">
      <formula1>$F$148:$F$156</formula1>
    </dataValidation>
    <dataValidation type="list" allowBlank="1" showInputMessage="1" showErrorMessage="1" sqref="F141:K141">
      <formula1>$G$148:$G$149</formula1>
    </dataValidation>
    <dataValidation type="list" allowBlank="1" showInputMessage="1" showErrorMessage="1" sqref="L141">
      <formula1>$M$148:$M$150</formula1>
    </dataValidation>
    <dataValidation type="list" allowBlank="1" showInputMessage="1" showErrorMessage="1" sqref="C141">
      <formula1>$D$148:$D$151</formula1>
    </dataValidation>
    <dataValidation type="list" allowBlank="1" showInputMessage="1" showErrorMessage="1" sqref="B140">
      <formula1>$C$149:$C$154</formula1>
    </dataValidation>
    <dataValidation type="list" allowBlank="1" showInputMessage="1" showErrorMessage="1" sqref="M140">
      <formula1>$N$147:$N$200</formula1>
    </dataValidation>
    <dataValidation type="list" allowBlank="1" showInputMessage="1" showErrorMessage="1" sqref="D140">
      <formula1>$E$147:$E$172</formula1>
    </dataValidation>
    <dataValidation type="list" allowBlank="1" showInputMessage="1" showErrorMessage="1" sqref="N140">
      <formula1>$O$147:$O$155</formula1>
    </dataValidation>
    <dataValidation type="list" allowBlank="1" showInputMessage="1" showErrorMessage="1" sqref="E140">
      <formula1>$F$147:$F$155</formula1>
    </dataValidation>
    <dataValidation type="list" allowBlank="1" showInputMessage="1" showErrorMessage="1" sqref="F140:K140">
      <formula1>$G$147:$G$148</formula1>
    </dataValidation>
    <dataValidation type="list" allowBlank="1" showInputMessage="1" showErrorMessage="1" sqref="L140">
      <formula1>$M$147:$M$149</formula1>
    </dataValidation>
    <dataValidation type="list" allowBlank="1" showInputMessage="1" showErrorMessage="1" sqref="C140">
      <formula1>$D$147:$D$150</formula1>
    </dataValidation>
    <dataValidation type="list" allowBlank="1" showInputMessage="1" showErrorMessage="1" sqref="B139">
      <formula1>$C$148:$C$153</formula1>
    </dataValidation>
    <dataValidation type="list" allowBlank="1" showInputMessage="1" showErrorMessage="1" sqref="M139">
      <formula1>$N$146:$N$199</formula1>
    </dataValidation>
    <dataValidation type="list" allowBlank="1" showInputMessage="1" showErrorMessage="1" sqref="D139">
      <formula1>$E$146:$E$171</formula1>
    </dataValidation>
    <dataValidation type="list" allowBlank="1" showInputMessage="1" showErrorMessage="1" sqref="N139">
      <formula1>$O$146:$O$154</formula1>
    </dataValidation>
    <dataValidation type="list" allowBlank="1" showInputMessage="1" showErrorMessage="1" sqref="E139">
      <formula1>$F$146:$F$154</formula1>
    </dataValidation>
    <dataValidation type="list" allowBlank="1" showInputMessage="1" showErrorMessage="1" sqref="F139:K139">
      <formula1>$G$146:$G$147</formula1>
    </dataValidation>
    <dataValidation type="list" allowBlank="1" showInputMessage="1" showErrorMessage="1" sqref="L139">
      <formula1>$M$146:$M$148</formula1>
    </dataValidation>
    <dataValidation type="list" allowBlank="1" showInputMessage="1" showErrorMessage="1" sqref="C139">
      <formula1>$D$146:$D$149</formula1>
    </dataValidation>
    <dataValidation type="list" allowBlank="1" showInputMessage="1" showErrorMessage="1" sqref="B138">
      <formula1>$C$147:$C$152</formula1>
    </dataValidation>
    <dataValidation type="list" allowBlank="1" showInputMessage="1" showErrorMessage="1" sqref="M138">
      <formula1>$N$145:$N$198</formula1>
    </dataValidation>
    <dataValidation type="list" allowBlank="1" showInputMessage="1" showErrorMessage="1" sqref="D138">
      <formula1>$E$145:$E$170</formula1>
    </dataValidation>
    <dataValidation type="list" allowBlank="1" showInputMessage="1" showErrorMessage="1" sqref="N138">
      <formula1>$O$145:$O$153</formula1>
    </dataValidation>
    <dataValidation type="list" allowBlank="1" showInputMessage="1" showErrorMessage="1" sqref="E138">
      <formula1>$F$145:$F$153</formula1>
    </dataValidation>
    <dataValidation type="list" allowBlank="1" showInputMessage="1" showErrorMessage="1" sqref="F138:K138">
      <formula1>$G$145:$G$146</formula1>
    </dataValidation>
    <dataValidation type="list" allowBlank="1" showInputMessage="1" showErrorMessage="1" sqref="L138">
      <formula1>$M$145:$M$147</formula1>
    </dataValidation>
    <dataValidation type="list" allowBlank="1" showInputMessage="1" showErrorMessage="1" sqref="C138">
      <formula1>$D$145:$D$148</formula1>
    </dataValidation>
    <dataValidation type="list" allowBlank="1" showInputMessage="1" showErrorMessage="1" sqref="B137">
      <formula1>$C$146:$C$151</formula1>
    </dataValidation>
    <dataValidation type="list" allowBlank="1" showInputMessage="1" showErrorMessage="1" sqref="M137">
      <formula1>$N$144:$N$197</formula1>
    </dataValidation>
    <dataValidation type="list" allowBlank="1" showInputMessage="1" showErrorMessage="1" sqref="D137">
      <formula1>$E$144:$E$169</formula1>
    </dataValidation>
    <dataValidation type="list" allowBlank="1" showInputMessage="1" showErrorMessage="1" sqref="N137">
      <formula1>$O$144:$O$152</formula1>
    </dataValidation>
    <dataValidation type="list" allowBlank="1" showInputMessage="1" showErrorMessage="1" sqref="E137">
      <formula1>$F$144:$F$152</formula1>
    </dataValidation>
    <dataValidation type="list" allowBlank="1" showInputMessage="1" showErrorMessage="1" sqref="F137:K137">
      <formula1>$G$144:$G$145</formula1>
    </dataValidation>
    <dataValidation type="list" allowBlank="1" showInputMessage="1" showErrorMessage="1" sqref="L137">
      <formula1>$M$144:$M$146</formula1>
    </dataValidation>
    <dataValidation type="list" allowBlank="1" showInputMessage="1" showErrorMessage="1" sqref="C137">
      <formula1>$D$144:$D$147</formula1>
    </dataValidation>
    <dataValidation type="list" allowBlank="1" showInputMessage="1" showErrorMessage="1" sqref="B136">
      <formula1>$C$145:$C$150</formula1>
    </dataValidation>
    <dataValidation type="list" allowBlank="1" showInputMessage="1" showErrorMessage="1" sqref="M136">
      <formula1>$N$143:$N$196</formula1>
    </dataValidation>
    <dataValidation type="list" allowBlank="1" showInputMessage="1" showErrorMessage="1" sqref="D136">
      <formula1>$E$143:$E$168</formula1>
    </dataValidation>
    <dataValidation type="list" allowBlank="1" showInputMessage="1" showErrorMessage="1" sqref="N136">
      <formula1>$O$143:$O$151</formula1>
    </dataValidation>
    <dataValidation type="list" allowBlank="1" showInputMessage="1" showErrorMessage="1" sqref="E136">
      <formula1>$F$143:$F$151</formula1>
    </dataValidation>
    <dataValidation type="list" allowBlank="1" showInputMessage="1" showErrorMessage="1" sqref="F136:K136">
      <formula1>$G$143:$G$144</formula1>
    </dataValidation>
    <dataValidation type="list" allowBlank="1" showInputMessage="1" showErrorMessage="1" sqref="L136">
      <formula1>$M$143:$M$145</formula1>
    </dataValidation>
    <dataValidation type="list" allowBlank="1" showInputMessage="1" showErrorMessage="1" sqref="C136">
      <formula1>$D$143:$D$146</formula1>
    </dataValidation>
    <dataValidation type="list" allowBlank="1" showInputMessage="1" showErrorMessage="1" sqref="B135">
      <formula1>$C$144:$C$149</formula1>
    </dataValidation>
    <dataValidation type="list" allowBlank="1" showInputMessage="1" showErrorMessage="1" sqref="M135">
      <formula1>$N$142:$N$195</formula1>
    </dataValidation>
    <dataValidation type="list" allowBlank="1" showInputMessage="1" showErrorMessage="1" sqref="D135">
      <formula1>$E$142:$E$167</formula1>
    </dataValidation>
    <dataValidation type="list" allowBlank="1" showInputMessage="1" showErrorMessage="1" sqref="N135">
      <formula1>$O$142:$O$150</formula1>
    </dataValidation>
    <dataValidation type="list" allowBlank="1" showInputMessage="1" showErrorMessage="1" sqref="E135">
      <formula1>$F$142:$F$150</formula1>
    </dataValidation>
    <dataValidation type="list" allowBlank="1" showInputMessage="1" showErrorMessage="1" sqref="F135:K135">
      <formula1>$G$142:$G$143</formula1>
    </dataValidation>
    <dataValidation type="list" allowBlank="1" showInputMessage="1" showErrorMessage="1" sqref="L135">
      <formula1>$M$142:$M$144</formula1>
    </dataValidation>
    <dataValidation type="list" allowBlank="1" showInputMessage="1" showErrorMessage="1" sqref="C135">
      <formula1>$D$142:$D$145</formula1>
    </dataValidation>
    <dataValidation type="list" allowBlank="1" showInputMessage="1" showErrorMessage="1" sqref="B134">
      <formula1>$C$143:$C$148</formula1>
    </dataValidation>
    <dataValidation type="list" allowBlank="1" showInputMessage="1" showErrorMessage="1" sqref="M134">
      <formula1>$N$141:$N$194</formula1>
    </dataValidation>
    <dataValidation type="list" allowBlank="1" showInputMessage="1" showErrorMessage="1" sqref="D134">
      <formula1>$E$141:$E$166</formula1>
    </dataValidation>
    <dataValidation type="list" allowBlank="1" showInputMessage="1" showErrorMessage="1" sqref="N134">
      <formula1>$O$141:$O$149</formula1>
    </dataValidation>
    <dataValidation type="list" allowBlank="1" showInputMessage="1" showErrorMessage="1" sqref="E134">
      <formula1>$F$141:$F$149</formula1>
    </dataValidation>
    <dataValidation type="list" allowBlank="1" showInputMessage="1" showErrorMessage="1" sqref="F134:K134">
      <formula1>$G$141:$G$142</formula1>
    </dataValidation>
    <dataValidation type="list" allowBlank="1" showInputMessage="1" showErrorMessage="1" sqref="L134">
      <formula1>$M$141:$M$143</formula1>
    </dataValidation>
    <dataValidation type="list" allowBlank="1" showInputMessage="1" showErrorMessage="1" sqref="C134">
      <formula1>$D$141:$D$144</formula1>
    </dataValidation>
    <dataValidation type="list" allowBlank="1" showInputMessage="1" showErrorMessage="1" sqref="B133">
      <formula1>$C$142:$C$147</formula1>
    </dataValidation>
    <dataValidation type="list" allowBlank="1" showInputMessage="1" showErrorMessage="1" sqref="M133">
      <formula1>$N$140:$N$193</formula1>
    </dataValidation>
    <dataValidation type="list" allowBlank="1" showInputMessage="1" showErrorMessage="1" sqref="D133">
      <formula1>$E$140:$E$165</formula1>
    </dataValidation>
    <dataValidation type="list" allowBlank="1" showInputMessage="1" showErrorMessage="1" sqref="N133">
      <formula1>$O$140:$O$148</formula1>
    </dataValidation>
    <dataValidation type="list" allowBlank="1" showInputMessage="1" showErrorMessage="1" sqref="E133">
      <formula1>$F$140:$F$148</formula1>
    </dataValidation>
    <dataValidation type="list" allowBlank="1" showInputMessage="1" showErrorMessage="1" sqref="F133:K133">
      <formula1>$G$140:$G$141</formula1>
    </dataValidation>
    <dataValidation type="list" allowBlank="1" showInputMessage="1" showErrorMessage="1" sqref="L133">
      <formula1>$M$140:$M$142</formula1>
    </dataValidation>
    <dataValidation type="list" allowBlank="1" showInputMessage="1" showErrorMessage="1" sqref="C133">
      <formula1>$D$140:$D$143</formula1>
    </dataValidation>
    <dataValidation type="list" allowBlank="1" showInputMessage="1" showErrorMessage="1" sqref="B132">
      <formula1>$C$141:$C$146</formula1>
    </dataValidation>
    <dataValidation type="list" allowBlank="1" showInputMessage="1" showErrorMessage="1" sqref="M132">
      <formula1>$N$139:$N$192</formula1>
    </dataValidation>
    <dataValidation type="list" allowBlank="1" showInputMessage="1" showErrorMessage="1" sqref="D132">
      <formula1>$E$139:$E$164</formula1>
    </dataValidation>
    <dataValidation type="list" allowBlank="1" showInputMessage="1" showErrorMessage="1" sqref="N132">
      <formula1>$O$139:$O$147</formula1>
    </dataValidation>
    <dataValidation type="list" allowBlank="1" showInputMessage="1" showErrorMessage="1" sqref="E132">
      <formula1>$F$139:$F$147</formula1>
    </dataValidation>
    <dataValidation type="list" allowBlank="1" showInputMessage="1" showErrorMessage="1" sqref="F132:K132">
      <formula1>$G$139:$G$140</formula1>
    </dataValidation>
    <dataValidation type="list" allowBlank="1" showInputMessage="1" showErrorMessage="1" sqref="L132">
      <formula1>$M$139:$M$141</formula1>
    </dataValidation>
    <dataValidation type="list" allowBlank="1" showInputMessage="1" showErrorMessage="1" sqref="C132">
      <formula1>$D$139:$D$142</formula1>
    </dataValidation>
    <dataValidation type="list" allowBlank="1" showInputMessage="1" showErrorMessage="1" sqref="B131">
      <formula1>$C$140:$C$145</formula1>
    </dataValidation>
    <dataValidation type="list" allowBlank="1" showInputMessage="1" showErrorMessage="1" sqref="M131">
      <formula1>$N$138:$N$191</formula1>
    </dataValidation>
    <dataValidation type="list" allowBlank="1" showInputMessage="1" showErrorMessage="1" sqref="D131">
      <formula1>$E$138:$E$163</formula1>
    </dataValidation>
    <dataValidation type="list" allowBlank="1" showInputMessage="1" showErrorMessage="1" sqref="N131">
      <formula1>$O$138:$O$146</formula1>
    </dataValidation>
    <dataValidation type="list" allowBlank="1" showInputMessage="1" showErrorMessage="1" sqref="E131">
      <formula1>$F$138:$F$146</formula1>
    </dataValidation>
    <dataValidation type="list" allowBlank="1" showInputMessage="1" showErrorMessage="1" sqref="F131:K131">
      <formula1>$G$138:$G$139</formula1>
    </dataValidation>
    <dataValidation type="list" allowBlank="1" showInputMessage="1" showErrorMessage="1" sqref="L131">
      <formula1>$M$138:$M$140</formula1>
    </dataValidation>
    <dataValidation type="list" allowBlank="1" showInputMessage="1" showErrorMessage="1" sqref="C131">
      <formula1>$D$138:$D$141</formula1>
    </dataValidation>
    <dataValidation type="list" allowBlank="1" showInputMessage="1" showErrorMessage="1" sqref="B130">
      <formula1>$C$139:$C$144</formula1>
    </dataValidation>
    <dataValidation type="list" allowBlank="1" showInputMessage="1" showErrorMessage="1" sqref="M130">
      <formula1>$N$137:$N$190</formula1>
    </dataValidation>
    <dataValidation type="list" allowBlank="1" showInputMessage="1" showErrorMessage="1" sqref="D130">
      <formula1>$E$137:$E$162</formula1>
    </dataValidation>
    <dataValidation type="list" allowBlank="1" showInputMessage="1" showErrorMessage="1" sqref="N130">
      <formula1>$O$137:$O$145</formula1>
    </dataValidation>
    <dataValidation type="list" allowBlank="1" showInputMessage="1" showErrorMessage="1" sqref="E130">
      <formula1>$F$137:$F$145</formula1>
    </dataValidation>
    <dataValidation type="list" allowBlank="1" showInputMessage="1" showErrorMessage="1" sqref="F130:K130">
      <formula1>$G$137:$G$138</formula1>
    </dataValidation>
    <dataValidation type="list" allowBlank="1" showInputMessage="1" showErrorMessage="1" sqref="L130">
      <formula1>$M$137:$M$139</formula1>
    </dataValidation>
    <dataValidation type="list" allowBlank="1" showInputMessage="1" showErrorMessage="1" sqref="C130">
      <formula1>$D$137:$D$140</formula1>
    </dataValidation>
    <dataValidation type="list" allowBlank="1" showInputMessage="1" showErrorMessage="1" sqref="B129">
      <formula1>$C$138:$C$143</formula1>
    </dataValidation>
    <dataValidation type="list" allowBlank="1" showInputMessage="1" showErrorMessage="1" sqref="M129">
      <formula1>$N$136:$N$189</formula1>
    </dataValidation>
    <dataValidation type="list" allowBlank="1" showInputMessage="1" showErrorMessage="1" sqref="D129">
      <formula1>$E$136:$E$161</formula1>
    </dataValidation>
    <dataValidation type="list" allowBlank="1" showInputMessage="1" showErrorMessage="1" sqref="N129">
      <formula1>$O$136:$O$144</formula1>
    </dataValidation>
    <dataValidation type="list" allowBlank="1" showInputMessage="1" showErrorMessage="1" sqref="E129">
      <formula1>$F$136:$F$144</formula1>
    </dataValidation>
    <dataValidation type="list" allowBlank="1" showInputMessage="1" showErrorMessage="1" sqref="F129:K129">
      <formula1>$G$136:$G$137</formula1>
    </dataValidation>
    <dataValidation type="list" allowBlank="1" showInputMessage="1" showErrorMessage="1" sqref="L129">
      <formula1>$M$136:$M$138</formula1>
    </dataValidation>
    <dataValidation type="list" allowBlank="1" showInputMessage="1" showErrorMessage="1" sqref="C129">
      <formula1>$D$136:$D$139</formula1>
    </dataValidation>
    <dataValidation type="list" allowBlank="1" showInputMessage="1" showErrorMessage="1" sqref="B128">
      <formula1>$C$137:$C$142</formula1>
    </dataValidation>
    <dataValidation type="list" allowBlank="1" showInputMessage="1" showErrorMessage="1" sqref="M128">
      <formula1>$N$135:$N$188</formula1>
    </dataValidation>
    <dataValidation type="list" allowBlank="1" showInputMessage="1" showErrorMessage="1" sqref="D128">
      <formula1>$E$135:$E$160</formula1>
    </dataValidation>
    <dataValidation type="list" allowBlank="1" showInputMessage="1" showErrorMessage="1" sqref="N128">
      <formula1>$O$135:$O$143</formula1>
    </dataValidation>
    <dataValidation type="list" allowBlank="1" showInputMessage="1" showErrorMessage="1" sqref="E128">
      <formula1>$F$135:$F$143</formula1>
    </dataValidation>
    <dataValidation type="list" allowBlank="1" showInputMessage="1" showErrorMessage="1" sqref="F128:K128">
      <formula1>$G$135:$G$136</formula1>
    </dataValidation>
    <dataValidation type="list" allowBlank="1" showInputMessage="1" showErrorMessage="1" sqref="L128">
      <formula1>$M$135:$M$137</formula1>
    </dataValidation>
    <dataValidation type="list" allowBlank="1" showInputMessage="1" showErrorMessage="1" sqref="C128">
      <formula1>$D$135:$D$138</formula1>
    </dataValidation>
    <dataValidation type="list" allowBlank="1" showInputMessage="1" showErrorMessage="1" sqref="B127">
      <formula1>$C$136:$C$141</formula1>
    </dataValidation>
    <dataValidation type="list" allowBlank="1" showInputMessage="1" showErrorMessage="1" sqref="M127">
      <formula1>$N$133:$N$186</formula1>
    </dataValidation>
    <dataValidation type="list" allowBlank="1" showInputMessage="1" showErrorMessage="1" sqref="D127">
      <formula1>$E$133:$E$158</formula1>
    </dataValidation>
    <dataValidation type="list" allowBlank="1" showInputMessage="1" showErrorMessage="1" sqref="N127">
      <formula1>$O$133:$O$141</formula1>
    </dataValidation>
    <dataValidation type="list" allowBlank="1" showInputMessage="1" showErrorMessage="1" sqref="E127">
      <formula1>$F$133:$F$141</formula1>
    </dataValidation>
    <dataValidation type="list" allowBlank="1" showInputMessage="1" showErrorMessage="1" sqref="F127:K127">
      <formula1>$G$133:$G$134</formula1>
    </dataValidation>
    <dataValidation type="list" allowBlank="1" showInputMessage="1" showErrorMessage="1" sqref="L127">
      <formula1>$M$133:$M$135</formula1>
    </dataValidation>
    <dataValidation type="list" allowBlank="1" showInputMessage="1" showErrorMessage="1" sqref="C127">
      <formula1>$D$133:$D$136</formula1>
    </dataValidation>
    <dataValidation type="list" allowBlank="1" showInputMessage="1" showErrorMessage="1" sqref="B126">
      <formula1>$C$134:$C$139</formula1>
    </dataValidation>
    <dataValidation type="list" allowBlank="1" showInputMessage="1" showErrorMessage="1" sqref="M125:M126">
      <formula1>$N$132:$N$185</formula1>
    </dataValidation>
    <dataValidation type="list" allowBlank="1" showInputMessage="1" showErrorMessage="1" sqref="D125:D126">
      <formula1>$E$132:$E$157</formula1>
    </dataValidation>
    <dataValidation type="list" allowBlank="1" showInputMessage="1" showErrorMessage="1" sqref="N125:N126">
      <formula1>$O$132:$O$140</formula1>
    </dataValidation>
    <dataValidation type="list" allowBlank="1" showInputMessage="1" showErrorMessage="1" sqref="E125:E126">
      <formula1>$F$132:$F$140</formula1>
    </dataValidation>
    <dataValidation type="list" allowBlank="1" showInputMessage="1" showErrorMessage="1" sqref="F125:K126">
      <formula1>$G$132:$G$133</formula1>
    </dataValidation>
    <dataValidation type="list" allowBlank="1" showInputMessage="1" showErrorMessage="1" sqref="L125:L126">
      <formula1>$M$132:$M$134</formula1>
    </dataValidation>
    <dataValidation type="list" allowBlank="1" showInputMessage="1" showErrorMessage="1" sqref="C125:C126">
      <formula1>$D$132:$D$135</formula1>
    </dataValidation>
    <dataValidation type="list" allowBlank="1" showInputMessage="1" showErrorMessage="1" sqref="B124:B125">
      <formula1>$C$133:$C$138</formula1>
    </dataValidation>
    <dataValidation type="list" allowBlank="1" showInputMessage="1" showErrorMessage="1" sqref="M124">
      <formula1>$N$131:$N$184</formula1>
    </dataValidation>
    <dataValidation type="list" allowBlank="1" showInputMessage="1" showErrorMessage="1" sqref="D124">
      <formula1>$E$131:$E$156</formula1>
    </dataValidation>
    <dataValidation type="list" allowBlank="1" showInputMessage="1" showErrorMessage="1" sqref="N124">
      <formula1>$O$131:$O$139</formula1>
    </dataValidation>
    <dataValidation type="list" allowBlank="1" showInputMessage="1" showErrorMessage="1" sqref="E124">
      <formula1>$F$131:$F$139</formula1>
    </dataValidation>
    <dataValidation type="list" allowBlank="1" showInputMessage="1" showErrorMessage="1" sqref="F124:K124">
      <formula1>$G$131:$G$132</formula1>
    </dataValidation>
    <dataValidation type="list" allowBlank="1" showInputMessage="1" showErrorMessage="1" sqref="L124">
      <formula1>$M$131:$M$133</formula1>
    </dataValidation>
    <dataValidation type="list" allowBlank="1" showInputMessage="1" showErrorMessage="1" sqref="C124">
      <formula1>$D$131:$D$134</formula1>
    </dataValidation>
    <dataValidation type="list" allowBlank="1" showInputMessage="1" showErrorMessage="1" sqref="B123">
      <formula1>$C$132:$C$137</formula1>
    </dataValidation>
    <dataValidation type="list" allowBlank="1" showInputMessage="1" showErrorMessage="1" sqref="M123">
      <formula1>$N$130:$N$183</formula1>
    </dataValidation>
    <dataValidation type="list" allowBlank="1" showInputMessage="1" showErrorMessage="1" sqref="D123">
      <formula1>$E$130:$E$155</formula1>
    </dataValidation>
    <dataValidation type="list" allowBlank="1" showInputMessage="1" showErrorMessage="1" sqref="N123">
      <formula1>$O$130:$O$138</formula1>
    </dataValidation>
    <dataValidation type="list" allowBlank="1" showInputMessage="1" showErrorMessage="1" sqref="E123">
      <formula1>$F$130:$F$138</formula1>
    </dataValidation>
    <dataValidation type="list" allowBlank="1" showInputMessage="1" showErrorMessage="1" sqref="F123:K123">
      <formula1>$G$130:$G$131</formula1>
    </dataValidation>
    <dataValidation type="list" allowBlank="1" showInputMessage="1" showErrorMessage="1" sqref="L123">
      <formula1>$M$130:$M$132</formula1>
    </dataValidation>
    <dataValidation type="list" allowBlank="1" showInputMessage="1" showErrorMessage="1" sqref="C123">
      <formula1>$D$130:$D$133</formula1>
    </dataValidation>
    <dataValidation type="list" allowBlank="1" showInputMessage="1" showErrorMessage="1" sqref="B122">
      <formula1>$C$131:$C$136</formula1>
    </dataValidation>
    <dataValidation type="list" allowBlank="1" showInputMessage="1" showErrorMessage="1" sqref="M122">
      <formula1>$N$129:$N$182</formula1>
    </dataValidation>
    <dataValidation type="list" allowBlank="1" showInputMessage="1" showErrorMessage="1" sqref="D122">
      <formula1>$E$129:$E$154</formula1>
    </dataValidation>
    <dataValidation type="list" allowBlank="1" showInputMessage="1" showErrorMessage="1" sqref="N122">
      <formula1>$O$129:$O$137</formula1>
    </dataValidation>
    <dataValidation type="list" allowBlank="1" showInputMessage="1" showErrorMessage="1" sqref="E122">
      <formula1>$F$129:$F$137</formula1>
    </dataValidation>
    <dataValidation type="list" allowBlank="1" showInputMessage="1" showErrorMessage="1" sqref="F122:K122">
      <formula1>$G$129:$G$130</formula1>
    </dataValidation>
    <dataValidation type="list" allowBlank="1" showInputMessage="1" showErrorMessage="1" sqref="L122">
      <formula1>$M$129:$M$131</formula1>
    </dataValidation>
    <dataValidation type="list" allowBlank="1" showInputMessage="1" showErrorMessage="1" sqref="C122">
      <formula1>$D$129:$D$132</formula1>
    </dataValidation>
    <dataValidation type="list" allowBlank="1" showInputMessage="1" showErrorMessage="1" sqref="B121">
      <formula1>$C$130:$C$135</formula1>
    </dataValidation>
    <dataValidation type="list" allowBlank="1" showInputMessage="1" showErrorMessage="1" sqref="M121">
      <formula1>$N$128:$N$181</formula1>
    </dataValidation>
    <dataValidation type="list" allowBlank="1" showInputMessage="1" showErrorMessage="1" sqref="D121">
      <formula1>$E$128:$E$153</formula1>
    </dataValidation>
    <dataValidation type="list" allowBlank="1" showInputMessage="1" showErrorMessage="1" sqref="N121">
      <formula1>$O$128:$O$136</formula1>
    </dataValidation>
    <dataValidation type="list" allowBlank="1" showInputMessage="1" showErrorMessage="1" sqref="E121">
      <formula1>$F$128:$F$136</formula1>
    </dataValidation>
    <dataValidation type="list" allowBlank="1" showInputMessage="1" showErrorMessage="1" sqref="F121:K121">
      <formula1>$G$128:$G$129</formula1>
    </dataValidation>
    <dataValidation type="list" allowBlank="1" showInputMessage="1" showErrorMessage="1" sqref="L121">
      <formula1>$M$128:$M$130</formula1>
    </dataValidation>
    <dataValidation type="list" allowBlank="1" showInputMessage="1" showErrorMessage="1" sqref="C121">
      <formula1>$D$128:$D$131</formula1>
    </dataValidation>
    <dataValidation type="list" allowBlank="1" showInputMessage="1" showErrorMessage="1" sqref="B120">
      <formula1>$C$129:$C$134</formula1>
    </dataValidation>
    <dataValidation type="list" allowBlank="1" showInputMessage="1" showErrorMessage="1" sqref="M120">
      <formula1>$N$127:$N$180</formula1>
    </dataValidation>
    <dataValidation type="list" allowBlank="1" showInputMessage="1" showErrorMessage="1" sqref="D120">
      <formula1>$E$127:$E$152</formula1>
    </dataValidation>
    <dataValidation type="list" allowBlank="1" showInputMessage="1" showErrorMessage="1" sqref="N120">
      <formula1>$O$127:$O$135</formula1>
    </dataValidation>
    <dataValidation type="list" allowBlank="1" showInputMessage="1" showErrorMessage="1" sqref="E120">
      <formula1>$F$127:$F$135</formula1>
    </dataValidation>
    <dataValidation type="list" allowBlank="1" showInputMessage="1" showErrorMessage="1" sqref="F120:K120">
      <formula1>$G$127:$G$128</formula1>
    </dataValidation>
    <dataValidation type="list" allowBlank="1" showInputMessage="1" showErrorMessage="1" sqref="L120">
      <formula1>$M$127:$M$129</formula1>
    </dataValidation>
    <dataValidation type="list" allowBlank="1" showInputMessage="1" showErrorMessage="1" sqref="C120">
      <formula1>$D$127:$D$130</formula1>
    </dataValidation>
    <dataValidation type="list" allowBlank="1" showInputMessage="1" showErrorMessage="1" sqref="B119">
      <formula1>$C$128:$C$133</formula1>
    </dataValidation>
    <dataValidation type="list" allowBlank="1" showInputMessage="1" showErrorMessage="1" sqref="M119">
      <formula1>$N$126:$N$179</formula1>
    </dataValidation>
    <dataValidation type="list" allowBlank="1" showInputMessage="1" showErrorMessage="1" sqref="D119">
      <formula1>$E$126:$E$151</formula1>
    </dataValidation>
    <dataValidation type="list" allowBlank="1" showInputMessage="1" showErrorMessage="1" sqref="N119">
      <formula1>$O$126:$O$134</formula1>
    </dataValidation>
    <dataValidation type="list" allowBlank="1" showInputMessage="1" showErrorMessage="1" sqref="E119">
      <formula1>$F$126:$F$134</formula1>
    </dataValidation>
    <dataValidation type="list" allowBlank="1" showInputMessage="1" showErrorMessage="1" sqref="F119:K119">
      <formula1>$G$126:$G$127</formula1>
    </dataValidation>
    <dataValidation type="list" allowBlank="1" showInputMessage="1" showErrorMessage="1" sqref="L119">
      <formula1>$M$126:$M$128</formula1>
    </dataValidation>
    <dataValidation type="list" allowBlank="1" showInputMessage="1" showErrorMessage="1" sqref="C119">
      <formula1>$D$126:$D$129</formula1>
    </dataValidation>
    <dataValidation type="list" allowBlank="1" showInputMessage="1" showErrorMessage="1" sqref="M118">
      <formula1>$N$125:$N$178</formula1>
    </dataValidation>
    <dataValidation type="list" allowBlank="1" showInputMessage="1" showErrorMessage="1" sqref="D118">
      <formula1>$E$125:$E$150</formula1>
    </dataValidation>
    <dataValidation type="list" allowBlank="1" showInputMessage="1" showErrorMessage="1" sqref="N118">
      <formula1>$O$125:$O$133</formula1>
    </dataValidation>
    <dataValidation type="list" allowBlank="1" showInputMessage="1" showErrorMessage="1" sqref="E118">
      <formula1>$F$125:$F$133</formula1>
    </dataValidation>
    <dataValidation type="list" allowBlank="1" showInputMessage="1" showErrorMessage="1" sqref="F118:K118">
      <formula1>$G$125:$G$126</formula1>
    </dataValidation>
    <dataValidation type="list" allowBlank="1" showInputMessage="1" showErrorMessage="1" sqref="L118">
      <formula1>$M$125:$M$127</formula1>
    </dataValidation>
    <dataValidation type="list" allowBlank="1" showInputMessage="1" showErrorMessage="1" sqref="C118">
      <formula1>$D$125:$D$128</formula1>
    </dataValidation>
    <dataValidation type="list" allowBlank="1" showInputMessage="1" showErrorMessage="1" sqref="B117:B118">
      <formula1>$C$126:$C$131</formula1>
    </dataValidation>
    <dataValidation type="list" allowBlank="1" showInputMessage="1" showErrorMessage="1" sqref="M117">
      <formula1>$N$124:$N$177</formula1>
    </dataValidation>
    <dataValidation type="list" allowBlank="1" showInputMessage="1" showErrorMessage="1" sqref="D117">
      <formula1>$E$124:$E$149</formula1>
    </dataValidation>
    <dataValidation type="list" allowBlank="1" showInputMessage="1" showErrorMessage="1" sqref="N117">
      <formula1>$O$124:$O$132</formula1>
    </dataValidation>
    <dataValidation type="list" allowBlank="1" showInputMessage="1" showErrorMessage="1" sqref="E117">
      <formula1>$F$124:$F$132</formula1>
    </dataValidation>
    <dataValidation type="list" allowBlank="1" showInputMessage="1" showErrorMessage="1" sqref="F117:K117">
      <formula1>$G$124:$G$125</formula1>
    </dataValidation>
    <dataValidation type="list" allowBlank="1" showInputMessage="1" showErrorMessage="1" sqref="L117">
      <formula1>$M$124:$M$126</formula1>
    </dataValidation>
    <dataValidation type="list" allowBlank="1" showInputMessage="1" showErrorMessage="1" sqref="C117">
      <formula1>$D$124:$D$127</formula1>
    </dataValidation>
    <dataValidation type="list" allowBlank="1" showInputMessage="1" showErrorMessage="1" sqref="B116">
      <formula1>$C$125:$C$130</formula1>
    </dataValidation>
    <dataValidation type="list" allowBlank="1" showInputMessage="1" showErrorMessage="1" sqref="M116">
      <formula1>$N$123:$N$176</formula1>
    </dataValidation>
    <dataValidation type="list" allowBlank="1" showInputMessage="1" showErrorMessage="1" sqref="D116">
      <formula1>$E$123:$E$148</formula1>
    </dataValidation>
    <dataValidation type="list" allowBlank="1" showInputMessage="1" showErrorMessage="1" sqref="N116">
      <formula1>$O$123:$O$131</formula1>
    </dataValidation>
    <dataValidation type="list" allowBlank="1" showInputMessage="1" showErrorMessage="1" sqref="E116">
      <formula1>$F$123:$F$131</formula1>
    </dataValidation>
    <dataValidation type="list" allowBlank="1" showInputMessage="1" showErrorMessage="1" sqref="F116:K116">
      <formula1>$G$123:$G$124</formula1>
    </dataValidation>
    <dataValidation type="list" allowBlank="1" showInputMessage="1" showErrorMessage="1" sqref="L116">
      <formula1>$M$123:$M$125</formula1>
    </dataValidation>
    <dataValidation type="list" allowBlank="1" showInputMessage="1" showErrorMessage="1" sqref="C116">
      <formula1>$D$123:$D$126</formula1>
    </dataValidation>
    <dataValidation type="list" allowBlank="1" showInputMessage="1" showErrorMessage="1" sqref="B115">
      <formula1>$C$124:$C$129</formula1>
    </dataValidation>
    <dataValidation type="list" allowBlank="1" showInputMessage="1" showErrorMessage="1" sqref="M115">
      <formula1>$N$122:$N$175</formula1>
    </dataValidation>
    <dataValidation type="list" allowBlank="1" showInputMessage="1" showErrorMessage="1" sqref="D115">
      <formula1>$E$122:$E$147</formula1>
    </dataValidation>
    <dataValidation type="list" allowBlank="1" showInputMessage="1" showErrorMessage="1" sqref="N115">
      <formula1>$O$122:$O$130</formula1>
    </dataValidation>
    <dataValidation type="list" allowBlank="1" showInputMessage="1" showErrorMessage="1" sqref="E115">
      <formula1>$F$122:$F$130</formula1>
    </dataValidation>
    <dataValidation type="list" allowBlank="1" showInputMessage="1" showErrorMessage="1" sqref="F115:K115">
      <formula1>$G$122:$G$123</formula1>
    </dataValidation>
    <dataValidation type="list" allowBlank="1" showInputMessage="1" showErrorMessage="1" sqref="L115">
      <formula1>$M$122:$M$124</formula1>
    </dataValidation>
    <dataValidation type="list" allowBlank="1" showInputMessage="1" showErrorMessage="1" sqref="C115">
      <formula1>$D$122:$D$125</formula1>
    </dataValidation>
    <dataValidation type="list" allowBlank="1" showInputMessage="1" showErrorMessage="1" sqref="B114">
      <formula1>$C$123:$C$128</formula1>
    </dataValidation>
    <dataValidation type="list" allowBlank="1" showInputMessage="1" showErrorMessage="1" sqref="M114">
      <formula1>$N$121:$N$174</formula1>
    </dataValidation>
    <dataValidation type="list" allowBlank="1" showInputMessage="1" showErrorMessage="1" sqref="D114">
      <formula1>$E$121:$E$146</formula1>
    </dataValidation>
    <dataValidation type="list" allowBlank="1" showInputMessage="1" showErrorMessage="1" sqref="N114">
      <formula1>$O$121:$O$129</formula1>
    </dataValidation>
    <dataValidation type="list" allowBlank="1" showInputMessage="1" showErrorMessage="1" sqref="E114">
      <formula1>$F$121:$F$129</formula1>
    </dataValidation>
    <dataValidation type="list" allowBlank="1" showInputMessage="1" showErrorMessage="1" sqref="F114:K114">
      <formula1>$G$121:$G$122</formula1>
    </dataValidation>
    <dataValidation type="list" allowBlank="1" showInputMessage="1" showErrorMessage="1" sqref="L114">
      <formula1>$M$121:$M$123</formula1>
    </dataValidation>
    <dataValidation type="list" allowBlank="1" showInputMessage="1" showErrorMessage="1" sqref="C114">
      <formula1>$D$121:$D$124</formula1>
    </dataValidation>
    <dataValidation type="list" allowBlank="1" showInputMessage="1" showErrorMessage="1" sqref="B113">
      <formula1>$C$122:$C$127</formula1>
    </dataValidation>
    <dataValidation type="list" allowBlank="1" showInputMessage="1" showErrorMessage="1" sqref="M113">
      <formula1>$N$120:$N$173</formula1>
    </dataValidation>
    <dataValidation type="list" allowBlank="1" showInputMessage="1" showErrorMessage="1" sqref="D113">
      <formula1>$E$120:$E$145</formula1>
    </dataValidation>
    <dataValidation type="list" allowBlank="1" showInputMessage="1" showErrorMessage="1" sqref="N113">
      <formula1>$O$120:$O$128</formula1>
    </dataValidation>
    <dataValidation type="list" allowBlank="1" showInputMessage="1" showErrorMessage="1" sqref="E113">
      <formula1>$F$120:$F$128</formula1>
    </dataValidation>
    <dataValidation type="list" allowBlank="1" showInputMessage="1" showErrorMessage="1" sqref="F113:K113">
      <formula1>$G$120:$G$121</formula1>
    </dataValidation>
    <dataValidation type="list" allowBlank="1" showInputMessage="1" showErrorMessage="1" sqref="L113">
      <formula1>$M$120:$M$122</formula1>
    </dataValidation>
    <dataValidation type="list" allowBlank="1" showInputMessage="1" showErrorMessage="1" sqref="C113">
      <formula1>$D$120:$D$123</formula1>
    </dataValidation>
    <dataValidation type="list" allowBlank="1" showInputMessage="1" showErrorMessage="1" sqref="B112">
      <formula1>$C$121:$C$126</formula1>
    </dataValidation>
    <dataValidation type="list" allowBlank="1" showInputMessage="1" showErrorMessage="1" sqref="M112">
      <formula1>$N$119:$N$172</formula1>
    </dataValidation>
    <dataValidation type="list" allowBlank="1" showInputMessage="1" showErrorMessage="1" sqref="D112">
      <formula1>$E$119:$E$144</formula1>
    </dataValidation>
    <dataValidation type="list" allowBlank="1" showInputMessage="1" showErrorMessage="1" sqref="N112">
      <formula1>$O$119:$O$127</formula1>
    </dataValidation>
    <dataValidation type="list" allowBlank="1" showInputMessage="1" showErrorMessage="1" sqref="E112">
      <formula1>$F$119:$F$127</formula1>
    </dataValidation>
    <dataValidation type="list" allowBlank="1" showInputMessage="1" showErrorMessage="1" sqref="F112:K112">
      <formula1>$G$119:$G$120</formula1>
    </dataValidation>
    <dataValidation type="list" allowBlank="1" showInputMessage="1" showErrorMessage="1" sqref="L112">
      <formula1>$M$119:$M$121</formula1>
    </dataValidation>
    <dataValidation type="list" allowBlank="1" showInputMessage="1" showErrorMessage="1" sqref="C112">
      <formula1>$D$119:$D$122</formula1>
    </dataValidation>
    <dataValidation type="list" allowBlank="1" showInputMessage="1" showErrorMessage="1" sqref="B111">
      <formula1>$C$120:$C$125</formula1>
    </dataValidation>
    <dataValidation type="list" allowBlank="1" showInputMessage="1" showErrorMessage="1" sqref="M111">
      <formula1>$N$118:$N$171</formula1>
    </dataValidation>
    <dataValidation type="list" allowBlank="1" showInputMessage="1" showErrorMessage="1" sqref="D111">
      <formula1>$E$118:$E$143</formula1>
    </dataValidation>
    <dataValidation type="list" allowBlank="1" showInputMessage="1" showErrorMessage="1" sqref="N111">
      <formula1>$O$118:$O$126</formula1>
    </dataValidation>
    <dataValidation type="list" allowBlank="1" showInputMessage="1" showErrorMessage="1" sqref="E111">
      <formula1>$F$118:$F$126</formula1>
    </dataValidation>
    <dataValidation type="list" allowBlank="1" showInputMessage="1" showErrorMessage="1" sqref="F111:K111">
      <formula1>$G$118:$G$119</formula1>
    </dataValidation>
    <dataValidation type="list" allowBlank="1" showInputMessage="1" showErrorMessage="1" sqref="L111">
      <formula1>$M$118:$M$120</formula1>
    </dataValidation>
    <dataValidation type="list" allowBlank="1" showInputMessage="1" showErrorMessage="1" sqref="C111">
      <formula1>$D$118:$D$121</formula1>
    </dataValidation>
    <dataValidation type="list" allowBlank="1" showInputMessage="1" showErrorMessage="1" sqref="B110">
      <formula1>$C$119:$C$124</formula1>
    </dataValidation>
    <dataValidation type="list" allowBlank="1" showInputMessage="1" showErrorMessage="1" sqref="M110">
      <formula1>$N$117:$N$170</formula1>
    </dataValidation>
    <dataValidation type="list" allowBlank="1" showInputMessage="1" showErrorMessage="1" sqref="D110">
      <formula1>$E$117:$E$142</formula1>
    </dataValidation>
    <dataValidation type="list" allowBlank="1" showInputMessage="1" showErrorMessage="1" sqref="N110">
      <formula1>$O$117:$O$125</formula1>
    </dataValidation>
    <dataValidation type="list" allowBlank="1" showInputMessage="1" showErrorMessage="1" sqref="E110">
      <formula1>$F$117:$F$125</formula1>
    </dataValidation>
    <dataValidation type="list" allowBlank="1" showInputMessage="1" showErrorMessage="1" sqref="F110:K110">
      <formula1>$G$117:$G$118</formula1>
    </dataValidation>
    <dataValidation type="list" allowBlank="1" showInputMessage="1" showErrorMessage="1" sqref="L110">
      <formula1>$M$117:$M$119</formula1>
    </dataValidation>
    <dataValidation type="list" allowBlank="1" showInputMessage="1" showErrorMessage="1" sqref="C110">
      <formula1>$D$117:$D$120</formula1>
    </dataValidation>
    <dataValidation type="list" allowBlank="1" showInputMessage="1" showErrorMessage="1" sqref="B109">
      <formula1>$C$118:$C$123</formula1>
    </dataValidation>
    <dataValidation type="list" allowBlank="1" showInputMessage="1" showErrorMessage="1" sqref="M109">
      <formula1>$N$116:$N$169</formula1>
    </dataValidation>
    <dataValidation type="list" allowBlank="1" showInputMessage="1" showErrorMessage="1" sqref="D109">
      <formula1>$E$116:$E$141</formula1>
    </dataValidation>
    <dataValidation type="list" allowBlank="1" showInputMessage="1" showErrorMessage="1" sqref="N109">
      <formula1>$O$116:$O$124</formula1>
    </dataValidation>
    <dataValidation type="list" allowBlank="1" showInputMessage="1" showErrorMessage="1" sqref="E109">
      <formula1>$F$116:$F$124</formula1>
    </dataValidation>
    <dataValidation type="list" allowBlank="1" showInputMessage="1" showErrorMessage="1" sqref="F109:K109">
      <formula1>$G$116:$G$117</formula1>
    </dataValidation>
    <dataValidation type="list" allowBlank="1" showInputMessage="1" showErrorMessage="1" sqref="L109">
      <formula1>$M$116:$M$118</formula1>
    </dataValidation>
    <dataValidation type="list" allowBlank="1" showInputMessage="1" showErrorMessage="1" sqref="C109">
      <formula1>$D$116:$D$119</formula1>
    </dataValidation>
    <dataValidation type="list" allowBlank="1" showInputMessage="1" showErrorMessage="1" sqref="B108">
      <formula1>$C$117:$C$122</formula1>
    </dataValidation>
    <dataValidation type="list" allowBlank="1" showInputMessage="1" showErrorMessage="1" sqref="M108">
      <formula1>$N$115:$N$168</formula1>
    </dataValidation>
    <dataValidation type="list" allowBlank="1" showInputMessage="1" showErrorMessage="1" sqref="D108">
      <formula1>$E$115:$E$140</formula1>
    </dataValidation>
    <dataValidation type="list" allowBlank="1" showInputMessage="1" showErrorMessage="1" sqref="N108">
      <formula1>$O$115:$O$123</formula1>
    </dataValidation>
    <dataValidation type="list" allowBlank="1" showInputMessage="1" showErrorMessage="1" sqref="E108">
      <formula1>$F$115:$F$123</formula1>
    </dataValidation>
    <dataValidation type="list" allowBlank="1" showInputMessage="1" showErrorMessage="1" sqref="F108:K108">
      <formula1>$G$115:$G$116</formula1>
    </dataValidation>
    <dataValidation type="list" allowBlank="1" showInputMessage="1" showErrorMessage="1" sqref="L108">
      <formula1>$M$115:$M$117</formula1>
    </dataValidation>
    <dataValidation type="list" allowBlank="1" showInputMessage="1" showErrorMessage="1" sqref="C108">
      <formula1>$D$115:$D$118</formula1>
    </dataValidation>
    <dataValidation type="list" allowBlank="1" showInputMessage="1" showErrorMessage="1" sqref="B107">
      <formula1>$C$116:$C$121</formula1>
    </dataValidation>
    <dataValidation type="list" allowBlank="1" showInputMessage="1" showErrorMessage="1" sqref="M107">
      <formula1>$N$114:$N$167</formula1>
    </dataValidation>
    <dataValidation type="list" allowBlank="1" showInputMessage="1" showErrorMessage="1" sqref="D107">
      <formula1>$E$114:$E$139</formula1>
    </dataValidation>
    <dataValidation type="list" allowBlank="1" showInputMessage="1" showErrorMessage="1" sqref="N107">
      <formula1>$O$114:$O$122</formula1>
    </dataValidation>
    <dataValidation type="list" allowBlank="1" showInputMessage="1" showErrorMessage="1" sqref="E107">
      <formula1>$F$114:$F$122</formula1>
    </dataValidation>
    <dataValidation type="list" allowBlank="1" showInputMessage="1" showErrorMessage="1" sqref="F107:K107">
      <formula1>$G$114:$G$115</formula1>
    </dataValidation>
    <dataValidation type="list" allowBlank="1" showInputMessage="1" showErrorMessage="1" sqref="L107">
      <formula1>$M$114:$M$116</formula1>
    </dataValidation>
    <dataValidation type="list" allowBlank="1" showInputMessage="1" showErrorMessage="1" sqref="C107">
      <formula1>$D$114:$D$117</formula1>
    </dataValidation>
    <dataValidation type="list" allowBlank="1" showInputMessage="1" showErrorMessage="1" sqref="B106">
      <formula1>$C$115:$C$120</formula1>
    </dataValidation>
    <dataValidation type="list" allowBlank="1" showInputMessage="1" showErrorMessage="1" sqref="M106">
      <formula1>$N$113:$N$166</formula1>
    </dataValidation>
    <dataValidation type="list" allowBlank="1" showInputMessage="1" showErrorMessage="1" sqref="D106">
      <formula1>$E$113:$E$138</formula1>
    </dataValidation>
    <dataValidation type="list" allowBlank="1" showInputMessage="1" showErrorMessage="1" sqref="N106">
      <formula1>$O$113:$O$121</formula1>
    </dataValidation>
    <dataValidation type="list" allowBlank="1" showInputMessage="1" showErrorMessage="1" sqref="E106">
      <formula1>$F$113:$F$121</formula1>
    </dataValidation>
    <dataValidation type="list" allowBlank="1" showInputMessage="1" showErrorMessage="1" sqref="F106:K106">
      <formula1>$G$113:$G$114</formula1>
    </dataValidation>
    <dataValidation type="list" allowBlank="1" showInputMessage="1" showErrorMessage="1" sqref="L106">
      <formula1>$M$113:$M$115</formula1>
    </dataValidation>
    <dataValidation type="list" allowBlank="1" showInputMessage="1" showErrorMessage="1" sqref="C106">
      <formula1>$D$113:$D$116</formula1>
    </dataValidation>
    <dataValidation type="list" allowBlank="1" showInputMessage="1" showErrorMessage="1" sqref="B105">
      <formula1>$C$114:$C$119</formula1>
    </dataValidation>
    <dataValidation type="list" allowBlank="1" showInputMessage="1" showErrorMessage="1" sqref="M105">
      <formula1>$N$112:$N$165</formula1>
    </dataValidation>
    <dataValidation type="list" allowBlank="1" showInputMessage="1" showErrorMessage="1" sqref="D105">
      <formula1>$E$112:$E$137</formula1>
    </dataValidation>
    <dataValidation type="list" allowBlank="1" showInputMessage="1" showErrorMessage="1" sqref="N105">
      <formula1>$O$112:$O$120</formula1>
    </dataValidation>
    <dataValidation type="list" allowBlank="1" showInputMessage="1" showErrorMessage="1" sqref="E105">
      <formula1>$F$112:$F$120</formula1>
    </dataValidation>
    <dataValidation type="list" allowBlank="1" showInputMessage="1" showErrorMessage="1" sqref="F105:K105">
      <formula1>$G$112:$G$113</formula1>
    </dataValidation>
    <dataValidation type="list" allowBlank="1" showInputMessage="1" showErrorMessage="1" sqref="L105">
      <formula1>$M$112:$M$114</formula1>
    </dataValidation>
    <dataValidation type="list" allowBlank="1" showInputMessage="1" showErrorMessage="1" sqref="C105">
      <formula1>$D$112:$D$115</formula1>
    </dataValidation>
    <dataValidation type="list" allowBlank="1" showInputMessage="1" showErrorMessage="1" sqref="B104">
      <formula1>$C$113:$C$118</formula1>
    </dataValidation>
    <dataValidation type="list" allowBlank="1" showInputMessage="1" showErrorMessage="1" sqref="M104">
      <formula1>$N$111:$N$164</formula1>
    </dataValidation>
    <dataValidation type="list" allowBlank="1" showInputMessage="1" showErrorMessage="1" sqref="D104">
      <formula1>$E$111:$E$136</formula1>
    </dataValidation>
    <dataValidation type="list" allowBlank="1" showInputMessage="1" showErrorMessage="1" sqref="N104">
      <formula1>$O$111:$O$119</formula1>
    </dataValidation>
    <dataValidation type="list" allowBlank="1" showInputMessage="1" showErrorMessage="1" sqref="E104">
      <formula1>$F$111:$F$119</formula1>
    </dataValidation>
    <dataValidation type="list" allowBlank="1" showInputMessage="1" showErrorMessage="1" sqref="F104:K104">
      <formula1>$G$111:$G$112</formula1>
    </dataValidation>
    <dataValidation type="list" allowBlank="1" showInputMessage="1" showErrorMessage="1" sqref="L104">
      <formula1>$M$111:$M$113</formula1>
    </dataValidation>
    <dataValidation type="list" allowBlank="1" showInputMessage="1" showErrorMessage="1" sqref="C104">
      <formula1>$D$111:$D$114</formula1>
    </dataValidation>
    <dataValidation type="list" allowBlank="1" showInputMessage="1" showErrorMessage="1" sqref="B103">
      <formula1>$C$112:$C$117</formula1>
    </dataValidation>
    <dataValidation type="list" allowBlank="1" showInputMessage="1" showErrorMessage="1" sqref="M103">
      <formula1>$N$110:$N$163</formula1>
    </dataValidation>
    <dataValidation type="list" allowBlank="1" showInputMessage="1" showErrorMessage="1" sqref="D103">
      <formula1>$E$110:$E$135</formula1>
    </dataValidation>
    <dataValidation type="list" allowBlank="1" showInputMessage="1" showErrorMessage="1" sqref="N103">
      <formula1>$O$110:$O$118</formula1>
    </dataValidation>
    <dataValidation type="list" allowBlank="1" showInputMessage="1" showErrorMessage="1" sqref="E103">
      <formula1>$F$110:$F$118</formula1>
    </dataValidation>
    <dataValidation type="list" allowBlank="1" showInputMessage="1" showErrorMessage="1" sqref="F103:K103">
      <formula1>$G$110:$G$111</formula1>
    </dataValidation>
    <dataValidation type="list" allowBlank="1" showInputMessage="1" showErrorMessage="1" sqref="L103">
      <formula1>$M$110:$M$112</formula1>
    </dataValidation>
    <dataValidation type="list" allowBlank="1" showInputMessage="1" showErrorMessage="1" sqref="C103">
      <formula1>$D$110:$D$113</formula1>
    </dataValidation>
    <dataValidation type="list" allowBlank="1" showInputMessage="1" showErrorMessage="1" sqref="B102">
      <formula1>$C$111:$C$116</formula1>
    </dataValidation>
    <dataValidation type="list" allowBlank="1" showInputMessage="1" showErrorMessage="1" sqref="M102">
      <formula1>$N$109:$N$162</formula1>
    </dataValidation>
    <dataValidation type="list" allowBlank="1" showInputMessage="1" showErrorMessage="1" sqref="D102">
      <formula1>$E$109:$E$134</formula1>
    </dataValidation>
    <dataValidation type="list" allowBlank="1" showInputMessage="1" showErrorMessage="1" sqref="N102">
      <formula1>$O$109:$O$117</formula1>
    </dataValidation>
    <dataValidation type="list" allowBlank="1" showInputMessage="1" showErrorMessage="1" sqref="E102">
      <formula1>$F$109:$F$117</formula1>
    </dataValidation>
    <dataValidation type="list" allowBlank="1" showInputMessage="1" showErrorMessage="1" sqref="F102:K102">
      <formula1>$G$109:$G$110</formula1>
    </dataValidation>
    <dataValidation type="list" allowBlank="1" showInputMessage="1" showErrorMessage="1" sqref="L102">
      <formula1>$M$109:$M$111</formula1>
    </dataValidation>
    <dataValidation type="list" allowBlank="1" showInputMessage="1" showErrorMessage="1" sqref="C102">
      <formula1>$D$109:$D$112</formula1>
    </dataValidation>
    <dataValidation type="list" allowBlank="1" showInputMessage="1" showErrorMessage="1" sqref="B101">
      <formula1>$C$110:$C$115</formula1>
    </dataValidation>
    <dataValidation type="list" allowBlank="1" showInputMessage="1" showErrorMessage="1" sqref="M101">
      <formula1>$N$108:$N$161</formula1>
    </dataValidation>
    <dataValidation type="list" allowBlank="1" showInputMessage="1" showErrorMessage="1" sqref="D101">
      <formula1>$E$108:$E$133</formula1>
    </dataValidation>
    <dataValidation type="list" allowBlank="1" showInputMessage="1" showErrorMessage="1" sqref="N101">
      <formula1>$O$108:$O$116</formula1>
    </dataValidation>
    <dataValidation type="list" allowBlank="1" showInputMessage="1" showErrorMessage="1" sqref="E101">
      <formula1>$F$108:$F$116</formula1>
    </dataValidation>
    <dataValidation type="list" allowBlank="1" showInputMessage="1" showErrorMessage="1" sqref="F101:K101">
      <formula1>$G$108:$G$109</formula1>
    </dataValidation>
    <dataValidation type="list" allowBlank="1" showInputMessage="1" showErrorMessage="1" sqref="L101">
      <formula1>$M$108:$M$110</formula1>
    </dataValidation>
    <dataValidation type="list" allowBlank="1" showInputMessage="1" showErrorMessage="1" sqref="C101">
      <formula1>$D$108:$D$111</formula1>
    </dataValidation>
    <dataValidation type="list" allowBlank="1" showInputMessage="1" showErrorMessage="1" sqref="B100">
      <formula1>$C$109:$C$114</formula1>
    </dataValidation>
    <dataValidation type="list" allowBlank="1" showInputMessage="1" showErrorMessage="1" sqref="M100">
      <formula1>$N$107:$N$160</formula1>
    </dataValidation>
    <dataValidation type="list" allowBlank="1" showInputMessage="1" showErrorMessage="1" sqref="D100">
      <formula1>$E$107:$E$132</formula1>
    </dataValidation>
    <dataValidation type="list" allowBlank="1" showInputMessage="1" showErrorMessage="1" sqref="N100">
      <formula1>$O$107:$O$115</formula1>
    </dataValidation>
    <dataValidation type="list" allowBlank="1" showInputMessage="1" showErrorMessage="1" sqref="E100">
      <formula1>$F$107:$F$115</formula1>
    </dataValidation>
    <dataValidation type="list" allowBlank="1" showInputMessage="1" showErrorMessage="1" sqref="F100:K100">
      <formula1>$G$107:$G$108</formula1>
    </dataValidation>
    <dataValidation type="list" allowBlank="1" showInputMessage="1" showErrorMessage="1" sqref="L100">
      <formula1>$M$107:$M$109</formula1>
    </dataValidation>
    <dataValidation type="list" allowBlank="1" showInputMessage="1" showErrorMessage="1" sqref="C100">
      <formula1>$D$107:$D$110</formula1>
    </dataValidation>
    <dataValidation type="list" allowBlank="1" showInputMessage="1" showErrorMessage="1" sqref="B99">
      <formula1>$C$108:$C$113</formula1>
    </dataValidation>
    <dataValidation type="list" allowBlank="1" showInputMessage="1" showErrorMessage="1" sqref="M99">
      <formula1>$N$106:$N$159</formula1>
    </dataValidation>
    <dataValidation type="list" allowBlank="1" showInputMessage="1" showErrorMessage="1" sqref="D99">
      <formula1>$E$106:$E$131</formula1>
    </dataValidation>
    <dataValidation type="list" allowBlank="1" showInputMessage="1" showErrorMessage="1" sqref="N99">
      <formula1>$O$106:$O$114</formula1>
    </dataValidation>
    <dataValidation type="list" allowBlank="1" showInputMessage="1" showErrorMessage="1" sqref="E99">
      <formula1>$F$106:$F$114</formula1>
    </dataValidation>
    <dataValidation type="list" allowBlank="1" showInputMessage="1" showErrorMessage="1" sqref="F99:K99">
      <formula1>$G$106:$G$107</formula1>
    </dataValidation>
    <dataValidation type="list" allowBlank="1" showInputMessage="1" showErrorMessage="1" sqref="L99">
      <formula1>$M$106:$M$108</formula1>
    </dataValidation>
    <dataValidation type="list" allowBlank="1" showInputMessage="1" showErrorMessage="1" sqref="C99">
      <formula1>$D$106:$D$109</formula1>
    </dataValidation>
    <dataValidation type="list" allowBlank="1" showInputMessage="1" showErrorMessage="1" sqref="B98">
      <formula1>$C$107:$C$112</formula1>
    </dataValidation>
    <dataValidation type="list" allowBlank="1" showInputMessage="1" showErrorMessage="1" sqref="M98">
      <formula1>$N$105:$N$158</formula1>
    </dataValidation>
    <dataValidation type="list" allowBlank="1" showInputMessage="1" showErrorMessage="1" sqref="D98">
      <formula1>$E$105:$E$130</formula1>
    </dataValidation>
    <dataValidation type="list" allowBlank="1" showInputMessage="1" showErrorMessage="1" sqref="N98">
      <formula1>$O$105:$O$113</formula1>
    </dataValidation>
    <dataValidation type="list" allowBlank="1" showInputMessage="1" showErrorMessage="1" sqref="E98">
      <formula1>$F$105:$F$113</formula1>
    </dataValidation>
    <dataValidation type="list" allowBlank="1" showInputMessage="1" showErrorMessage="1" sqref="F98:K98">
      <formula1>$G$105:$G$106</formula1>
    </dataValidation>
    <dataValidation type="list" allowBlank="1" showInputMessage="1" showErrorMessage="1" sqref="L98">
      <formula1>$M$105:$M$107</formula1>
    </dataValidation>
    <dataValidation type="list" allowBlank="1" showInputMessage="1" showErrorMessage="1" sqref="C98">
      <formula1>$D$105:$D$108</formula1>
    </dataValidation>
    <dataValidation type="list" allowBlank="1" showInputMessage="1" showErrorMessage="1" sqref="B97">
      <formula1>$C$106:$C$111</formula1>
    </dataValidation>
    <dataValidation type="list" allowBlank="1" showInputMessage="1" showErrorMessage="1" sqref="M97">
      <formula1>$N$104:$N$157</formula1>
    </dataValidation>
    <dataValidation type="list" allowBlank="1" showInputMessage="1" showErrorMessage="1" sqref="D97">
      <formula1>$E$104:$E$129</formula1>
    </dataValidation>
    <dataValidation type="list" allowBlank="1" showInputMessage="1" showErrorMessage="1" sqref="N97">
      <formula1>$O$104:$O$112</formula1>
    </dataValidation>
    <dataValidation type="list" allowBlank="1" showInputMessage="1" showErrorMessage="1" sqref="E97">
      <formula1>$F$104:$F$112</formula1>
    </dataValidation>
    <dataValidation type="list" allowBlank="1" showInputMessage="1" showErrorMessage="1" sqref="F97:K97">
      <formula1>$G$104:$G$105</formula1>
    </dataValidation>
    <dataValidation type="list" allowBlank="1" showInputMessage="1" showErrorMessage="1" sqref="L97">
      <formula1>$M$104:$M$106</formula1>
    </dataValidation>
    <dataValidation type="list" allowBlank="1" showInputMessage="1" showErrorMessage="1" sqref="C97">
      <formula1>$D$104:$D$107</formula1>
    </dataValidation>
    <dataValidation type="list" allowBlank="1" showInputMessage="1" showErrorMessage="1" sqref="B96">
      <formula1>$C$105:$C$110</formula1>
    </dataValidation>
    <dataValidation type="list" allowBlank="1" showInputMessage="1" showErrorMessage="1" sqref="M96">
      <formula1>$N$103:$N$156</formula1>
    </dataValidation>
    <dataValidation type="list" allowBlank="1" showInputMessage="1" showErrorMessage="1" sqref="D96">
      <formula1>$E$103:$E$128</formula1>
    </dataValidation>
    <dataValidation type="list" allowBlank="1" showInputMessage="1" showErrorMessage="1" sqref="N96">
      <formula1>$O$103:$O$111</formula1>
    </dataValidation>
    <dataValidation type="list" allowBlank="1" showInputMessage="1" showErrorMessage="1" sqref="E96">
      <formula1>$F$103:$F$111</formula1>
    </dataValidation>
    <dataValidation type="list" allowBlank="1" showInputMessage="1" showErrorMessage="1" sqref="F96:K96">
      <formula1>$G$103:$G$104</formula1>
    </dataValidation>
    <dataValidation type="list" allowBlank="1" showInputMessage="1" showErrorMessage="1" sqref="L96">
      <formula1>$M$103:$M$105</formula1>
    </dataValidation>
    <dataValidation type="list" allowBlank="1" showInputMessage="1" showErrorMessage="1" sqref="C96">
      <formula1>$D$103:$D$106</formula1>
    </dataValidation>
    <dataValidation type="list" allowBlank="1" showInputMessage="1" showErrorMessage="1" sqref="B95">
      <formula1>$C$104:$C$109</formula1>
    </dataValidation>
    <dataValidation type="list" allowBlank="1" showInputMessage="1" showErrorMessage="1" sqref="M95">
      <formula1>$N$102:$N$155</formula1>
    </dataValidation>
    <dataValidation type="list" allowBlank="1" showInputMessage="1" showErrorMessage="1" sqref="D95">
      <formula1>$E$102:$E$127</formula1>
    </dataValidation>
    <dataValidation type="list" allowBlank="1" showInputMessage="1" showErrorMessage="1" sqref="N95">
      <formula1>$O$102:$O$110</formula1>
    </dataValidation>
    <dataValidation type="list" allowBlank="1" showInputMessage="1" showErrorMessage="1" sqref="E95">
      <formula1>$F$102:$F$110</formula1>
    </dataValidation>
    <dataValidation type="list" allowBlank="1" showInputMessage="1" showErrorMessage="1" sqref="F95:K95">
      <formula1>$G$102:$G$103</formula1>
    </dataValidation>
    <dataValidation type="list" allowBlank="1" showInputMessage="1" showErrorMessage="1" sqref="L95">
      <formula1>$M$102:$M$104</formula1>
    </dataValidation>
    <dataValidation type="list" allowBlank="1" showInputMessage="1" showErrorMessage="1" sqref="C95">
      <formula1>$D$102:$D$105</formula1>
    </dataValidation>
    <dataValidation type="list" allowBlank="1" showInputMessage="1" showErrorMessage="1" sqref="B94">
      <formula1>$C$103:$C$108</formula1>
    </dataValidation>
    <dataValidation type="list" allowBlank="1" showInputMessage="1" showErrorMessage="1" sqref="M94">
      <formula1>$N$101:$N$154</formula1>
    </dataValidation>
    <dataValidation type="list" allowBlank="1" showInputMessage="1" showErrorMessage="1" sqref="D94">
      <formula1>$E$101:$E$126</formula1>
    </dataValidation>
    <dataValidation type="list" allowBlank="1" showInputMessage="1" showErrorMessage="1" sqref="N94">
      <formula1>$O$101:$O$109</formula1>
    </dataValidation>
    <dataValidation type="list" allowBlank="1" showInputMessage="1" showErrorMessage="1" sqref="E94">
      <formula1>$F$101:$F$109</formula1>
    </dataValidation>
    <dataValidation type="list" allowBlank="1" showInputMessage="1" showErrorMessage="1" sqref="F94:K94">
      <formula1>$G$101:$G$102</formula1>
    </dataValidation>
    <dataValidation type="list" allowBlank="1" showInputMessage="1" showErrorMessage="1" sqref="L94">
      <formula1>$M$101:$M$103</formula1>
    </dataValidation>
    <dataValidation type="list" allowBlank="1" showInputMessage="1" showErrorMessage="1" sqref="C94">
      <formula1>$D$101:$D$104</formula1>
    </dataValidation>
    <dataValidation type="list" allowBlank="1" showInputMessage="1" showErrorMessage="1" sqref="B93">
      <formula1>$C$102:$C$107</formula1>
    </dataValidation>
    <dataValidation type="list" allowBlank="1" showInputMessage="1" showErrorMessage="1" sqref="M93">
      <formula1>$N$100:$N$153</formula1>
    </dataValidation>
    <dataValidation type="list" allowBlank="1" showInputMessage="1" showErrorMessage="1" sqref="D93">
      <formula1>$E$100:$E$125</formula1>
    </dataValidation>
    <dataValidation type="list" allowBlank="1" showInputMessage="1" showErrorMessage="1" sqref="N93">
      <formula1>$O$100:$O$108</formula1>
    </dataValidation>
    <dataValidation type="list" allowBlank="1" showInputMessage="1" showErrorMessage="1" sqref="E93">
      <formula1>$F$100:$F$108</formula1>
    </dataValidation>
    <dataValidation type="list" allowBlank="1" showInputMessage="1" showErrorMessage="1" sqref="F93:K93">
      <formula1>$G$100:$G$101</formula1>
    </dataValidation>
    <dataValidation type="list" allowBlank="1" showInputMessage="1" showErrorMessage="1" sqref="L93">
      <formula1>$M$100:$M$102</formula1>
    </dataValidation>
    <dataValidation type="list" allowBlank="1" showInputMessage="1" showErrorMessage="1" sqref="C93">
      <formula1>$D$100:$D$103</formula1>
    </dataValidation>
    <dataValidation type="list" allowBlank="1" showInputMessage="1" showErrorMessage="1" sqref="B92">
      <formula1>$C$101:$C$106</formula1>
    </dataValidation>
    <dataValidation type="list" allowBlank="1" showInputMessage="1" showErrorMessage="1" sqref="M92">
      <formula1>$N$99:$N$152</formula1>
    </dataValidation>
    <dataValidation type="list" allowBlank="1" showInputMessage="1" showErrorMessage="1" sqref="D92">
      <formula1>$E$99:$E$124</formula1>
    </dataValidation>
    <dataValidation type="list" allowBlank="1" showInputMessage="1" showErrorMessage="1" sqref="N92">
      <formula1>$O$99:$O$107</formula1>
    </dataValidation>
    <dataValidation type="list" allowBlank="1" showInputMessage="1" showErrorMessage="1" sqref="E92">
      <formula1>$F$99:$F$107</formula1>
    </dataValidation>
    <dataValidation type="list" allowBlank="1" showInputMessage="1" showErrorMessage="1" sqref="F92:K92">
      <formula1>$G$99:$G$100</formula1>
    </dataValidation>
    <dataValidation type="list" allowBlank="1" showInputMessage="1" showErrorMessage="1" sqref="L92">
      <formula1>$M$99:$M$101</formula1>
    </dataValidation>
    <dataValidation type="list" allowBlank="1" showInputMessage="1" showErrorMessage="1" sqref="C92">
      <formula1>$D$99:$D$102</formula1>
    </dataValidation>
    <dataValidation type="list" allowBlank="1" showInputMessage="1" showErrorMessage="1" sqref="B91">
      <formula1>$C$100:$C$105</formula1>
    </dataValidation>
    <dataValidation type="list" allowBlank="1" showInputMessage="1" showErrorMessage="1" sqref="M91">
      <formula1>$N$98:$N$151</formula1>
    </dataValidation>
    <dataValidation type="list" allowBlank="1" showInputMessage="1" showErrorMessage="1" sqref="D91">
      <formula1>$E$98:$E$123</formula1>
    </dataValidation>
    <dataValidation type="list" allowBlank="1" showInputMessage="1" showErrorMessage="1" sqref="N91">
      <formula1>$O$98:$O$106</formula1>
    </dataValidation>
    <dataValidation type="list" allowBlank="1" showInputMessage="1" showErrorMessage="1" sqref="E91">
      <formula1>$F$98:$F$106</formula1>
    </dataValidation>
    <dataValidation type="list" allowBlank="1" showInputMessage="1" showErrorMessage="1" sqref="F91:K91">
      <formula1>$G$98:$G$99</formula1>
    </dataValidation>
    <dataValidation type="list" allowBlank="1" showInputMessage="1" showErrorMessage="1" sqref="L91">
      <formula1>$M$98:$M$100</formula1>
    </dataValidation>
    <dataValidation type="list" allowBlank="1" showInputMessage="1" showErrorMessage="1" sqref="C91">
      <formula1>$D$98:$D$101</formula1>
    </dataValidation>
    <dataValidation type="list" allowBlank="1" showInputMessage="1" showErrorMessage="1" sqref="B90">
      <formula1>$C$99:$C$104</formula1>
    </dataValidation>
    <dataValidation type="list" allowBlank="1" showInputMessage="1" showErrorMessage="1" sqref="M90">
      <formula1>$N$97:$N$150</formula1>
    </dataValidation>
    <dataValidation type="list" allowBlank="1" showInputMessage="1" showErrorMessage="1" sqref="D90">
      <formula1>$E$97:$E$122</formula1>
    </dataValidation>
    <dataValidation type="list" allowBlank="1" showInputMessage="1" showErrorMessage="1" sqref="N90">
      <formula1>$O$97:$O$105</formula1>
    </dataValidation>
    <dataValidation type="list" allowBlank="1" showInputMessage="1" showErrorMessage="1" sqref="E90">
      <formula1>$F$97:$F$105</formula1>
    </dataValidation>
    <dataValidation type="list" allowBlank="1" showInputMessage="1" showErrorMessage="1" sqref="F90:K90">
      <formula1>$G$97:$G$98</formula1>
    </dataValidation>
    <dataValidation type="list" allowBlank="1" showInputMessage="1" showErrorMessage="1" sqref="L90">
      <formula1>$M$97:$M$99</formula1>
    </dataValidation>
    <dataValidation type="list" allowBlank="1" showInputMessage="1" showErrorMessage="1" sqref="C90">
      <formula1>$D$97:$D$100</formula1>
    </dataValidation>
    <dataValidation type="list" allowBlank="1" showInputMessage="1" showErrorMessage="1" sqref="B89">
      <formula1>$C$98:$C$103</formula1>
    </dataValidation>
    <dataValidation type="list" allowBlank="1" showInputMessage="1" showErrorMessage="1" sqref="M89">
      <formula1>$N$96:$N$149</formula1>
    </dataValidation>
    <dataValidation type="list" allowBlank="1" showInputMessage="1" showErrorMessage="1" sqref="D89">
      <formula1>$E$96:$E$121</formula1>
    </dataValidation>
    <dataValidation type="list" allowBlank="1" showInputMessage="1" showErrorMessage="1" sqref="N89">
      <formula1>$O$96:$O$104</formula1>
    </dataValidation>
    <dataValidation type="list" allowBlank="1" showInputMessage="1" showErrorMessage="1" sqref="E89">
      <formula1>$F$96:$F$104</formula1>
    </dataValidation>
    <dataValidation type="list" allowBlank="1" showInputMessage="1" showErrorMessage="1" sqref="F89:K89">
      <formula1>$G$96:$G$97</formula1>
    </dataValidation>
    <dataValidation type="list" allowBlank="1" showInputMessage="1" showErrorMessage="1" sqref="L89">
      <formula1>$M$96:$M$98</formula1>
    </dataValidation>
    <dataValidation type="list" allowBlank="1" showInputMessage="1" showErrorMessage="1" sqref="C89">
      <formula1>$D$96:$D$99</formula1>
    </dataValidation>
    <dataValidation type="list" allowBlank="1" showInputMessage="1" showErrorMessage="1" sqref="B88">
      <formula1>$C$97:$C$102</formula1>
    </dataValidation>
    <dataValidation type="list" allowBlank="1" showInputMessage="1" showErrorMessage="1" sqref="M88">
      <formula1>$N$95:$N$148</formula1>
    </dataValidation>
    <dataValidation type="list" allowBlank="1" showInputMessage="1" showErrorMessage="1" sqref="D88">
      <formula1>$E$95:$E$120</formula1>
    </dataValidation>
    <dataValidation type="list" allowBlank="1" showInputMessage="1" showErrorMessage="1" sqref="N88">
      <formula1>$O$95:$O$103</formula1>
    </dataValidation>
    <dataValidation type="list" allowBlank="1" showInputMessage="1" showErrorMessage="1" sqref="E88">
      <formula1>$F$95:$F$103</formula1>
    </dataValidation>
    <dataValidation type="list" allowBlank="1" showInputMessage="1" showErrorMessage="1" sqref="F88:K88">
      <formula1>$G$95:$G$96</formula1>
    </dataValidation>
    <dataValidation type="list" allowBlank="1" showInputMessage="1" showErrorMessage="1" sqref="L88">
      <formula1>$M$95:$M$97</formula1>
    </dataValidation>
    <dataValidation type="list" allowBlank="1" showInputMessage="1" showErrorMessage="1" sqref="C88">
      <formula1>$D$95:$D$98</formula1>
    </dataValidation>
    <dataValidation type="list" allowBlank="1" showInputMessage="1" showErrorMessage="1" sqref="B87">
      <formula1>$C$96:$C$101</formula1>
    </dataValidation>
    <dataValidation type="list" allowBlank="1" showInputMessage="1" showErrorMessage="1" sqref="M87">
      <formula1>$N$94:$N$147</formula1>
    </dataValidation>
    <dataValidation type="list" allowBlank="1" showInputMessage="1" showErrorMessage="1" sqref="D87">
      <formula1>$E$94:$E$119</formula1>
    </dataValidation>
    <dataValidation type="list" allowBlank="1" showInputMessage="1" showErrorMessage="1" sqref="N87">
      <formula1>$O$94:$O$102</formula1>
    </dataValidation>
    <dataValidation type="list" allowBlank="1" showInputMessage="1" showErrorMessage="1" sqref="E87">
      <formula1>$F$94:$F$102</formula1>
    </dataValidation>
    <dataValidation type="list" allowBlank="1" showInputMessage="1" showErrorMessage="1" sqref="F87:K87">
      <formula1>$G$94:$G$95</formula1>
    </dataValidation>
    <dataValidation type="list" allowBlank="1" showInputMessage="1" showErrorMessage="1" sqref="L87">
      <formula1>$M$94:$M$96</formula1>
    </dataValidation>
    <dataValidation type="list" allowBlank="1" showInputMessage="1" showErrorMessage="1" sqref="C87">
      <formula1>$D$94:$D$97</formula1>
    </dataValidation>
    <dataValidation type="list" allowBlank="1" showInputMessage="1" showErrorMessage="1" sqref="B86">
      <formula1>$C$95:$C$100</formula1>
    </dataValidation>
    <dataValidation type="list" allowBlank="1" showInputMessage="1" showErrorMessage="1" sqref="M86">
      <formula1>$N$93:$N$146</formula1>
    </dataValidation>
    <dataValidation type="list" allowBlank="1" showInputMessage="1" showErrorMessage="1" sqref="D86">
      <formula1>$E$93:$E$118</formula1>
    </dataValidation>
    <dataValidation type="list" allowBlank="1" showInputMessage="1" showErrorMessage="1" sqref="N86">
      <formula1>$O$93:$O$101</formula1>
    </dataValidation>
    <dataValidation type="list" allowBlank="1" showInputMessage="1" showErrorMessage="1" sqref="E86">
      <formula1>$F$93:$F$101</formula1>
    </dataValidation>
    <dataValidation type="list" allowBlank="1" showInputMessage="1" showErrorMessage="1" sqref="F86:K86">
      <formula1>$G$93:$G$94</formula1>
    </dataValidation>
    <dataValidation type="list" allowBlank="1" showInputMessage="1" showErrorMessage="1" sqref="L86">
      <formula1>$M$93:$M$95</formula1>
    </dataValidation>
    <dataValidation type="list" allowBlank="1" showInputMessage="1" showErrorMessage="1" sqref="C86">
      <formula1>$D$93:$D$96</formula1>
    </dataValidation>
    <dataValidation type="list" allowBlank="1" showInputMessage="1" showErrorMessage="1" sqref="B85">
      <formula1>$C$94:$C$99</formula1>
    </dataValidation>
    <dataValidation type="list" allowBlank="1" showInputMessage="1" showErrorMessage="1" sqref="M85">
      <formula1>$N$92:$N$145</formula1>
    </dataValidation>
    <dataValidation type="list" allowBlank="1" showInputMessage="1" showErrorMessage="1" sqref="D85">
      <formula1>$E$92:$E$117</formula1>
    </dataValidation>
    <dataValidation type="list" allowBlank="1" showInputMessage="1" showErrorMessage="1" sqref="N85">
      <formula1>$O$92:$O$100</formula1>
    </dataValidation>
    <dataValidation type="list" allowBlank="1" showInputMessage="1" showErrorMessage="1" sqref="E85">
      <formula1>$F$92:$F$100</formula1>
    </dataValidation>
    <dataValidation type="list" allowBlank="1" showInputMessage="1" showErrorMessage="1" sqref="F85:K85">
      <formula1>$G$92:$G$93</formula1>
    </dataValidation>
    <dataValidation type="list" allowBlank="1" showInputMessage="1" showErrorMessage="1" sqref="L85">
      <formula1>$M$92:$M$94</formula1>
    </dataValidation>
    <dataValidation type="list" allowBlank="1" showInputMessage="1" showErrorMessage="1" sqref="C85">
      <formula1>$D$92:$D$95</formula1>
    </dataValidation>
    <dataValidation type="list" allowBlank="1" showInputMessage="1" showErrorMessage="1" sqref="B84">
      <formula1>$C$93:$C$98</formula1>
    </dataValidation>
    <dataValidation type="list" allowBlank="1" showInputMessage="1" showErrorMessage="1" sqref="M84">
      <formula1>$N$91:$N$144</formula1>
    </dataValidation>
    <dataValidation type="list" allowBlank="1" showInputMessage="1" showErrorMessage="1" sqref="D84">
      <formula1>$E$91:$E$116</formula1>
    </dataValidation>
    <dataValidation type="list" allowBlank="1" showInputMessage="1" showErrorMessage="1" sqref="N84">
      <formula1>$O$91:$O$99</formula1>
    </dataValidation>
    <dataValidation type="list" allowBlank="1" showInputMessage="1" showErrorMessage="1" sqref="E84">
      <formula1>$F$91:$F$99</formula1>
    </dataValidation>
    <dataValidation type="list" allowBlank="1" showInputMessage="1" showErrorMessage="1" sqref="F84:K84">
      <formula1>$G$91:$G$92</formula1>
    </dataValidation>
    <dataValidation type="list" allowBlank="1" showInputMessage="1" showErrorMessage="1" sqref="L84">
      <formula1>$M$91:$M$93</formula1>
    </dataValidation>
    <dataValidation type="list" allowBlank="1" showInputMessage="1" showErrorMessage="1" sqref="C84">
      <formula1>$D$91:$D$94</formula1>
    </dataValidation>
    <dataValidation type="list" allowBlank="1" showInputMessage="1" showErrorMessage="1" sqref="B83">
      <formula1>$C$92:$C$97</formula1>
    </dataValidation>
    <dataValidation type="list" allowBlank="1" showInputMessage="1" showErrorMessage="1" sqref="M83">
      <formula1>$N$90:$N$143</formula1>
    </dataValidation>
    <dataValidation type="list" allowBlank="1" showInputMessage="1" showErrorMessage="1" sqref="D83">
      <formula1>$E$90:$E$115</formula1>
    </dataValidation>
    <dataValidation type="list" allowBlank="1" showInputMessage="1" showErrorMessage="1" sqref="N83">
      <formula1>$O$90:$O$98</formula1>
    </dataValidation>
    <dataValidation type="list" allowBlank="1" showInputMessage="1" showErrorMessage="1" sqref="E83">
      <formula1>$F$90:$F$98</formula1>
    </dataValidation>
    <dataValidation type="list" allowBlank="1" showInputMessage="1" showErrorMessage="1" sqref="F83:K83">
      <formula1>$G$90:$G$91</formula1>
    </dataValidation>
    <dataValidation type="list" allowBlank="1" showInputMessage="1" showErrorMessage="1" sqref="L83">
      <formula1>$M$90:$M$92</formula1>
    </dataValidation>
    <dataValidation type="list" allowBlank="1" showInputMessage="1" showErrorMessage="1" sqref="C83">
      <formula1>$D$90:$D$93</formula1>
    </dataValidation>
    <dataValidation type="list" allowBlank="1" showInputMessage="1" showErrorMessage="1" sqref="B82">
      <formula1>$C$91:$C$96</formula1>
    </dataValidation>
    <dataValidation type="list" allowBlank="1" showInputMessage="1" showErrorMessage="1" sqref="M82">
      <formula1>$N$89:$N$142</formula1>
    </dataValidation>
    <dataValidation type="list" allowBlank="1" showInputMessage="1" showErrorMessage="1" sqref="D82">
      <formula1>$E$89:$E$114</formula1>
    </dataValidation>
    <dataValidation type="list" allowBlank="1" showInputMessage="1" showErrorMessage="1" sqref="N82">
      <formula1>$O$89:$O$97</formula1>
    </dataValidation>
    <dataValidation type="list" allowBlank="1" showInputMessage="1" showErrorMessage="1" sqref="E82">
      <formula1>$F$89:$F$97</formula1>
    </dataValidation>
    <dataValidation type="list" allowBlank="1" showInputMessage="1" showErrorMessage="1" sqref="F82:K82">
      <formula1>$G$89:$G$90</formula1>
    </dataValidation>
    <dataValidation type="list" allowBlank="1" showInputMessage="1" showErrorMessage="1" sqref="L82">
      <formula1>$M$89:$M$91</formula1>
    </dataValidation>
    <dataValidation type="list" allowBlank="1" showInputMessage="1" showErrorMessage="1" sqref="C82">
      <formula1>$D$89:$D$92</formula1>
    </dataValidation>
    <dataValidation type="list" allowBlank="1" showInputMessage="1" showErrorMessage="1" sqref="B81">
      <formula1>$C$90:$C$95</formula1>
    </dataValidation>
    <dataValidation type="list" allowBlank="1" showInputMessage="1" showErrorMessage="1" sqref="M81">
      <formula1>$N$88:$N$141</formula1>
    </dataValidation>
    <dataValidation type="list" allowBlank="1" showInputMessage="1" showErrorMessage="1" sqref="D81">
      <formula1>$E$88:$E$113</formula1>
    </dataValidation>
    <dataValidation type="list" allowBlank="1" showInputMessage="1" showErrorMessage="1" sqref="N81">
      <formula1>$O$88:$O$96</formula1>
    </dataValidation>
    <dataValidation type="list" allowBlank="1" showInputMessage="1" showErrorMessage="1" sqref="E81">
      <formula1>$F$88:$F$96</formula1>
    </dataValidation>
    <dataValidation type="list" allowBlank="1" showInputMessage="1" showErrorMessage="1" sqref="F81:K81">
      <formula1>$G$88:$G$89</formula1>
    </dataValidation>
    <dataValidation type="list" allowBlank="1" showInputMessage="1" showErrorMessage="1" sqref="L81">
      <formula1>$M$88:$M$90</formula1>
    </dataValidation>
    <dataValidation type="list" allowBlank="1" showInputMessage="1" showErrorMessage="1" sqref="C81">
      <formula1>$D$88:$D$91</formula1>
    </dataValidation>
    <dataValidation type="list" allowBlank="1" showInputMessage="1" showErrorMessage="1" sqref="B80">
      <formula1>$C$89:$C$94</formula1>
    </dataValidation>
    <dataValidation type="list" allowBlank="1" showInputMessage="1" showErrorMessage="1" sqref="M80">
      <formula1>$N$87:$N$140</formula1>
    </dataValidation>
    <dataValidation type="list" allowBlank="1" showInputMessage="1" showErrorMessage="1" sqref="D80">
      <formula1>$E$87:$E$112</formula1>
    </dataValidation>
    <dataValidation type="list" allowBlank="1" showInputMessage="1" showErrorMessage="1" sqref="N80">
      <formula1>$O$87:$O$95</formula1>
    </dataValidation>
    <dataValidation type="list" allowBlank="1" showInputMessage="1" showErrorMessage="1" sqref="E80">
      <formula1>$F$87:$F$95</formula1>
    </dataValidation>
    <dataValidation type="list" allowBlank="1" showInputMessage="1" showErrorMessage="1" sqref="F80:K80">
      <formula1>$G$87:$G$88</formula1>
    </dataValidation>
    <dataValidation type="list" allowBlank="1" showInputMessage="1" showErrorMessage="1" sqref="L80">
      <formula1>$M$87:$M$89</formula1>
    </dataValidation>
    <dataValidation type="list" allowBlank="1" showInputMessage="1" showErrorMessage="1" sqref="C80">
      <formula1>$D$87:$D$90</formula1>
    </dataValidation>
    <dataValidation type="list" allowBlank="1" showInputMessage="1" showErrorMessage="1" sqref="B79">
      <formula1>$C$88:$C$93</formula1>
    </dataValidation>
    <dataValidation type="list" allowBlank="1" showInputMessage="1" showErrorMessage="1" sqref="M79">
      <formula1>$N$86:$N$139</formula1>
    </dataValidation>
    <dataValidation type="list" allowBlank="1" showInputMessage="1" showErrorMessage="1" sqref="D79">
      <formula1>$E$86:$E$111</formula1>
    </dataValidation>
    <dataValidation type="list" allowBlank="1" showInputMessage="1" showErrorMessage="1" sqref="N79">
      <formula1>$O$86:$O$94</formula1>
    </dataValidation>
    <dataValidation type="list" allowBlank="1" showInputMessage="1" showErrorMessage="1" sqref="E79">
      <formula1>$F$86:$F$94</formula1>
    </dataValidation>
    <dataValidation type="list" allowBlank="1" showInputMessage="1" showErrorMessage="1" sqref="F79:K79">
      <formula1>$G$86:$G$87</formula1>
    </dataValidation>
    <dataValidation type="list" allowBlank="1" showInputMessage="1" showErrorMessage="1" sqref="L79">
      <formula1>$M$86:$M$88</formula1>
    </dataValidation>
    <dataValidation type="list" allowBlank="1" showInputMessage="1" showErrorMessage="1" sqref="C79">
      <formula1>$D$86:$D$89</formula1>
    </dataValidation>
    <dataValidation type="list" allowBlank="1" showInputMessage="1" showErrorMessage="1" sqref="B78">
      <formula1>$C$87:$C$92</formula1>
    </dataValidation>
    <dataValidation type="list" allowBlank="1" showInputMessage="1" showErrorMessage="1" sqref="M78">
      <formula1>$N$85:$N$138</formula1>
    </dataValidation>
    <dataValidation type="list" allowBlank="1" showInputMessage="1" showErrorMessage="1" sqref="D78">
      <formula1>$E$85:$E$110</formula1>
    </dataValidation>
    <dataValidation type="list" allowBlank="1" showInputMessage="1" showErrorMessage="1" sqref="N78">
      <formula1>$O$85:$O$93</formula1>
    </dataValidation>
    <dataValidation type="list" allowBlank="1" showInputMessage="1" showErrorMessage="1" sqref="E78">
      <formula1>$F$85:$F$93</formula1>
    </dataValidation>
    <dataValidation type="list" allowBlank="1" showInputMessage="1" showErrorMessage="1" sqref="F78:K78">
      <formula1>$G$85:$G$86</formula1>
    </dataValidation>
    <dataValidation type="list" allowBlank="1" showInputMessage="1" showErrorMessage="1" sqref="L78">
      <formula1>$M$85:$M$87</formula1>
    </dataValidation>
    <dataValidation type="list" allowBlank="1" showInputMessage="1" showErrorMessage="1" sqref="C78">
      <formula1>$D$85:$D$88</formula1>
    </dataValidation>
    <dataValidation type="list" allowBlank="1" showInputMessage="1" showErrorMessage="1" sqref="B77">
      <formula1>$C$86:$C$91</formula1>
    </dataValidation>
    <dataValidation type="list" allowBlank="1" showInputMessage="1" showErrorMessage="1" sqref="M77">
      <formula1>$N$84:$N$137</formula1>
    </dataValidation>
    <dataValidation type="list" allowBlank="1" showInputMessage="1" showErrorMessage="1" sqref="D77">
      <formula1>$E$84:$E$109</formula1>
    </dataValidation>
    <dataValidation type="list" allowBlank="1" showInputMessage="1" showErrorMessage="1" sqref="N77">
      <formula1>$O$84:$O$92</formula1>
    </dataValidation>
    <dataValidation type="list" allowBlank="1" showInputMessage="1" showErrorMessage="1" sqref="E77">
      <formula1>$F$84:$F$92</formula1>
    </dataValidation>
    <dataValidation type="list" allowBlank="1" showInputMessage="1" showErrorMessage="1" sqref="F77:K77">
      <formula1>$G$84:$G$85</formula1>
    </dataValidation>
    <dataValidation type="list" allowBlank="1" showInputMessage="1" showErrorMessage="1" sqref="L77">
      <formula1>$M$84:$M$86</formula1>
    </dataValidation>
    <dataValidation type="list" allowBlank="1" showInputMessage="1" showErrorMessage="1" sqref="C77">
      <formula1>$D$84:$D$87</formula1>
    </dataValidation>
    <dataValidation type="list" allowBlank="1" showInputMessage="1" showErrorMessage="1" sqref="B76">
      <formula1>$C$85:$C$90</formula1>
    </dataValidation>
    <dataValidation type="list" allowBlank="1" showInputMessage="1" showErrorMessage="1" sqref="M76">
      <formula1>$N$83:$N$136</formula1>
    </dataValidation>
    <dataValidation type="list" allowBlank="1" showInputMessage="1" showErrorMessage="1" sqref="D76">
      <formula1>$E$83:$E$108</formula1>
    </dataValidation>
    <dataValidation type="list" allowBlank="1" showInputMessage="1" showErrorMessage="1" sqref="N76">
      <formula1>$O$83:$O$91</formula1>
    </dataValidation>
    <dataValidation type="list" allowBlank="1" showInputMessage="1" showErrorMessage="1" sqref="E76">
      <formula1>$F$83:$F$91</formula1>
    </dataValidation>
    <dataValidation type="list" allowBlank="1" showInputMessage="1" showErrorMessage="1" sqref="F76:K76">
      <formula1>$G$83:$G$84</formula1>
    </dataValidation>
    <dataValidation type="list" allowBlank="1" showInputMessage="1" showErrorMessage="1" sqref="L76">
      <formula1>$M$83:$M$85</formula1>
    </dataValidation>
    <dataValidation type="list" allowBlank="1" showInputMessage="1" showErrorMessage="1" sqref="C76">
      <formula1>$D$83:$D$86</formula1>
    </dataValidation>
    <dataValidation type="list" allowBlank="1" showInputMessage="1" showErrorMessage="1" sqref="B75">
      <formula1>$C$84:$C$89</formula1>
    </dataValidation>
    <dataValidation type="list" allowBlank="1" showInputMessage="1" showErrorMessage="1" sqref="M75">
      <formula1>$N$82:$N$135</formula1>
    </dataValidation>
    <dataValidation type="list" allowBlank="1" showInputMessage="1" showErrorMessage="1" sqref="D75">
      <formula1>$E$82:$E$107</formula1>
    </dataValidation>
    <dataValidation type="list" allowBlank="1" showInputMessage="1" showErrorMessage="1" sqref="N75">
      <formula1>$O$82:$O$90</formula1>
    </dataValidation>
    <dataValidation type="list" allowBlank="1" showInputMessage="1" showErrorMessage="1" sqref="E75">
      <formula1>$F$82:$F$90</formula1>
    </dataValidation>
    <dataValidation type="list" allowBlank="1" showInputMessage="1" showErrorMessage="1" sqref="F75:K75">
      <formula1>$G$82:$G$83</formula1>
    </dataValidation>
    <dataValidation type="list" allowBlank="1" showInputMessage="1" showErrorMessage="1" sqref="L75">
      <formula1>$M$82:$M$84</formula1>
    </dataValidation>
    <dataValidation type="list" allowBlank="1" showInputMessage="1" showErrorMessage="1" sqref="C75">
      <formula1>$D$82:$D$85</formula1>
    </dataValidation>
    <dataValidation type="list" allowBlank="1" showInputMessage="1" showErrorMessage="1" sqref="B74">
      <formula1>$C$83:$C$88</formula1>
    </dataValidation>
    <dataValidation type="list" allowBlank="1" showInputMessage="1" showErrorMessage="1" sqref="M74">
      <formula1>$N$81:$N$134</formula1>
    </dataValidation>
    <dataValidation type="list" allowBlank="1" showInputMessage="1" showErrorMessage="1" sqref="D74">
      <formula1>$E$81:$E$106</formula1>
    </dataValidation>
    <dataValidation type="list" allowBlank="1" showInputMessage="1" showErrorMessage="1" sqref="N74">
      <formula1>$O$81:$O$89</formula1>
    </dataValidation>
    <dataValidation type="list" allowBlank="1" showInputMessage="1" showErrorMessage="1" sqref="E74">
      <formula1>$F$81:$F$89</formula1>
    </dataValidation>
    <dataValidation type="list" allowBlank="1" showInputMessage="1" showErrorMessage="1" sqref="F74:K74">
      <formula1>$G$81:$G$82</formula1>
    </dataValidation>
    <dataValidation type="list" allowBlank="1" showInputMessage="1" showErrorMessage="1" sqref="L74">
      <formula1>$M$81:$M$83</formula1>
    </dataValidation>
    <dataValidation type="list" allowBlank="1" showInputMessage="1" showErrorMessage="1" sqref="C74">
      <formula1>$D$81:$D$84</formula1>
    </dataValidation>
    <dataValidation type="list" allowBlank="1" showInputMessage="1" showErrorMessage="1" sqref="B73">
      <formula1>$C$82:$C$87</formula1>
    </dataValidation>
    <dataValidation type="list" allowBlank="1" showInputMessage="1" showErrorMessage="1" sqref="M73">
      <formula1>$N$80:$N$133</formula1>
    </dataValidation>
    <dataValidation type="list" allowBlank="1" showInputMessage="1" showErrorMessage="1" sqref="D73">
      <formula1>$E$80:$E$105</formula1>
    </dataValidation>
    <dataValidation type="list" allowBlank="1" showInputMessage="1" showErrorMessage="1" sqref="N73">
      <formula1>$O$80:$O$88</formula1>
    </dataValidation>
    <dataValidation type="list" allowBlank="1" showInputMessage="1" showErrorMessage="1" sqref="E73">
      <formula1>$F$80:$F$88</formula1>
    </dataValidation>
    <dataValidation type="list" allowBlank="1" showInputMessage="1" showErrorMessage="1" sqref="F73:K73">
      <formula1>$G$80:$G$81</formula1>
    </dataValidation>
    <dataValidation type="list" allowBlank="1" showInputMessage="1" showErrorMessage="1" sqref="L73">
      <formula1>$M$80:$M$82</formula1>
    </dataValidation>
    <dataValidation type="list" allowBlank="1" showInputMessage="1" showErrorMessage="1" sqref="C73">
      <formula1>$D$80:$D$83</formula1>
    </dataValidation>
    <dataValidation type="list" allowBlank="1" showInputMessage="1" showErrorMessage="1" sqref="B72">
      <formula1>$C$81:$C$86</formula1>
    </dataValidation>
    <dataValidation type="list" allowBlank="1" showInputMessage="1" showErrorMessage="1" sqref="M72">
      <formula1>$N$79:$N$132</formula1>
    </dataValidation>
    <dataValidation type="list" allowBlank="1" showInputMessage="1" showErrorMessage="1" sqref="D72">
      <formula1>$E$79:$E$104</formula1>
    </dataValidation>
    <dataValidation type="list" allowBlank="1" showInputMessage="1" showErrorMessage="1" sqref="N72">
      <formula1>$O$79:$O$87</formula1>
    </dataValidation>
    <dataValidation type="list" allowBlank="1" showInputMessage="1" showErrorMessage="1" sqref="E72">
      <formula1>$F$79:$F$87</formula1>
    </dataValidation>
    <dataValidation type="list" allowBlank="1" showInputMessage="1" showErrorMessage="1" sqref="F72:K72">
      <formula1>$G$79:$G$80</formula1>
    </dataValidation>
    <dataValidation type="list" allowBlank="1" showInputMessage="1" showErrorMessage="1" sqref="L72">
      <formula1>$M$79:$M$81</formula1>
    </dataValidation>
    <dataValidation type="list" allowBlank="1" showInputMessage="1" showErrorMessage="1" sqref="C72">
      <formula1>$D$79:$D$82</formula1>
    </dataValidation>
    <dataValidation type="list" allowBlank="1" showInputMessage="1" showErrorMessage="1" sqref="B71">
      <formula1>$C$80:$C$85</formula1>
    </dataValidation>
    <dataValidation type="list" allowBlank="1" showInputMessage="1" showErrorMessage="1" sqref="M71">
      <formula1>$N$78:$N$131</formula1>
    </dataValidation>
    <dataValidation type="list" allowBlank="1" showInputMessage="1" showErrorMessage="1" sqref="D71">
      <formula1>$E$78:$E$103</formula1>
    </dataValidation>
    <dataValidation type="list" allowBlank="1" showInputMessage="1" showErrorMessage="1" sqref="N71">
      <formula1>$O$78:$O$86</formula1>
    </dataValidation>
    <dataValidation type="list" allowBlank="1" showInputMessage="1" showErrorMessage="1" sqref="E71">
      <formula1>$F$78:$F$86</formula1>
    </dataValidation>
    <dataValidation type="list" allowBlank="1" showInputMessage="1" showErrorMessage="1" sqref="F71:K71">
      <formula1>$G$78:$G$79</formula1>
    </dataValidation>
    <dataValidation type="list" allowBlank="1" showInputMessage="1" showErrorMessage="1" sqref="L71">
      <formula1>$M$78:$M$80</formula1>
    </dataValidation>
    <dataValidation type="list" allowBlank="1" showInputMessage="1" showErrorMessage="1" sqref="C71">
      <formula1>$D$78:$D$81</formula1>
    </dataValidation>
    <dataValidation type="list" allowBlank="1" showInputMessage="1" showErrorMessage="1" sqref="B70">
      <formula1>$C$79:$C$84</formula1>
    </dataValidation>
    <dataValidation type="list" allowBlank="1" showInputMessage="1" showErrorMessage="1" sqref="M70">
      <formula1>$N$77:$N$130</formula1>
    </dataValidation>
    <dataValidation type="list" allowBlank="1" showInputMessage="1" showErrorMessage="1" sqref="D70">
      <formula1>$E$77:$E$102</formula1>
    </dataValidation>
    <dataValidation type="list" allowBlank="1" showInputMessage="1" showErrorMessage="1" sqref="N70">
      <formula1>$O$77:$O$85</formula1>
    </dataValidation>
    <dataValidation type="list" allowBlank="1" showInputMessage="1" showErrorMessage="1" sqref="E70">
      <formula1>$F$77:$F$85</formula1>
    </dataValidation>
    <dataValidation type="list" allowBlank="1" showInputMessage="1" showErrorMessage="1" sqref="F70:K70">
      <formula1>$G$77:$G$78</formula1>
    </dataValidation>
    <dataValidation type="list" allowBlank="1" showInputMessage="1" showErrorMessage="1" sqref="L70">
      <formula1>$M$77:$M$79</formula1>
    </dataValidation>
    <dataValidation type="list" allowBlank="1" showInputMessage="1" showErrorMessage="1" sqref="C70">
      <formula1>$D$77:$D$80</formula1>
    </dataValidation>
    <dataValidation type="list" allowBlank="1" showInputMessage="1" showErrorMessage="1" sqref="B69">
      <formula1>$C$78:$C$83</formula1>
    </dataValidation>
    <dataValidation type="list" allowBlank="1" showInputMessage="1" showErrorMessage="1" sqref="M69">
      <formula1>$N$76:$N$129</formula1>
    </dataValidation>
    <dataValidation type="list" allowBlank="1" showInputMessage="1" showErrorMessage="1" sqref="D69">
      <formula1>$E$76:$E$101</formula1>
    </dataValidation>
    <dataValidation type="list" allowBlank="1" showInputMessage="1" showErrorMessage="1" sqref="N69">
      <formula1>$O$76:$O$84</formula1>
    </dataValidation>
    <dataValidation type="list" allowBlank="1" showInputMessage="1" showErrorMessage="1" sqref="E69">
      <formula1>$F$76:$F$84</formula1>
    </dataValidation>
    <dataValidation type="list" allowBlank="1" showInputMessage="1" showErrorMessage="1" sqref="F69:K69">
      <formula1>$G$76:$G$77</formula1>
    </dataValidation>
    <dataValidation type="list" allowBlank="1" showInputMessage="1" showErrorMessage="1" sqref="L69">
      <formula1>$M$76:$M$78</formula1>
    </dataValidation>
    <dataValidation type="list" allowBlank="1" showInputMessage="1" showErrorMessage="1" sqref="C69">
      <formula1>$D$76:$D$79</formula1>
    </dataValidation>
    <dataValidation type="list" allowBlank="1" showInputMessage="1" showErrorMessage="1" sqref="B68">
      <formula1>$C$77:$C$82</formula1>
    </dataValidation>
    <dataValidation type="list" allowBlank="1" showInputMessage="1" showErrorMessage="1" sqref="M68">
      <formula1>$N$75:$N$128</formula1>
    </dataValidation>
    <dataValidation type="list" allowBlank="1" showInputMessage="1" showErrorMessage="1" sqref="D68">
      <formula1>$E$75:$E$100</formula1>
    </dataValidation>
    <dataValidation type="list" allowBlank="1" showInputMessage="1" showErrorMessage="1" sqref="N68">
      <formula1>$O$75:$O$83</formula1>
    </dataValidation>
    <dataValidation type="list" allowBlank="1" showInputMessage="1" showErrorMessage="1" sqref="E68">
      <formula1>$F$75:$F$83</formula1>
    </dataValidation>
    <dataValidation type="list" allowBlank="1" showInputMessage="1" showErrorMessage="1" sqref="F68:K68">
      <formula1>$G$75:$G$76</formula1>
    </dataValidation>
    <dataValidation type="list" allowBlank="1" showInputMessage="1" showErrorMessage="1" sqref="L68">
      <formula1>$M$75:$M$77</formula1>
    </dataValidation>
    <dataValidation type="list" allowBlank="1" showInputMessage="1" showErrorMessage="1" sqref="C68">
      <formula1>$D$75:$D$78</formula1>
    </dataValidation>
    <dataValidation type="list" allowBlank="1" showInputMessage="1" showErrorMessage="1" sqref="B67">
      <formula1>$C$76:$C$81</formula1>
    </dataValidation>
    <dataValidation type="list" allowBlank="1" showInputMessage="1" showErrorMessage="1" sqref="M67">
      <formula1>$N$74:$N$127</formula1>
    </dataValidation>
    <dataValidation type="list" allowBlank="1" showInputMessage="1" showErrorMessage="1" sqref="D67">
      <formula1>$E$74:$E$99</formula1>
    </dataValidation>
    <dataValidation type="list" allowBlank="1" showInputMessage="1" showErrorMessage="1" sqref="N67">
      <formula1>$O$74:$O$82</formula1>
    </dataValidation>
    <dataValidation type="list" allowBlank="1" showInputMessage="1" showErrorMessage="1" sqref="E67">
      <formula1>$F$74:$F$82</formula1>
    </dataValidation>
    <dataValidation type="list" allowBlank="1" showInputMessage="1" showErrorMessage="1" sqref="F67:K67">
      <formula1>$G$74:$G$75</formula1>
    </dataValidation>
    <dataValidation type="list" allowBlank="1" showInputMessage="1" showErrorMessage="1" sqref="L67">
      <formula1>$M$74:$M$76</formula1>
    </dataValidation>
    <dataValidation type="list" allowBlank="1" showInputMessage="1" showErrorMessage="1" sqref="C67">
      <formula1>$D$74:$D$77</formula1>
    </dataValidation>
    <dataValidation type="list" allowBlank="1" showInputMessage="1" showErrorMessage="1" sqref="B66">
      <formula1>$C$75:$C$80</formula1>
    </dataValidation>
    <dataValidation type="list" allowBlank="1" showInputMessage="1" showErrorMessage="1" sqref="M66">
      <formula1>$N$73:$N$126</formula1>
    </dataValidation>
    <dataValidation type="list" allowBlank="1" showInputMessage="1" showErrorMessage="1" sqref="D66">
      <formula1>$E$73:$E$98</formula1>
    </dataValidation>
    <dataValidation type="list" allowBlank="1" showInputMessage="1" showErrorMessage="1" sqref="N66">
      <formula1>$O$73:$O$81</formula1>
    </dataValidation>
    <dataValidation type="list" allowBlank="1" showInputMessage="1" showErrorMessage="1" sqref="E66">
      <formula1>$F$73:$F$81</formula1>
    </dataValidation>
    <dataValidation type="list" allowBlank="1" showInputMessage="1" showErrorMessage="1" sqref="F66:K66">
      <formula1>$G$73:$G$74</formula1>
    </dataValidation>
    <dataValidation type="list" allowBlank="1" showInputMessage="1" showErrorMessage="1" sqref="L66">
      <formula1>$M$73:$M$75</formula1>
    </dataValidation>
    <dataValidation type="list" allowBlank="1" showInputMessage="1" showErrorMessage="1" sqref="C66">
      <formula1>$D$73:$D$76</formula1>
    </dataValidation>
    <dataValidation type="list" allowBlank="1" showInputMessage="1" showErrorMessage="1" sqref="B65">
      <formula1>$C$74:$C$79</formula1>
    </dataValidation>
    <dataValidation type="list" allowBlank="1" showInputMessage="1" showErrorMessage="1" sqref="M65">
      <formula1>$N$72:$N$125</formula1>
    </dataValidation>
    <dataValidation type="list" allowBlank="1" showInputMessage="1" showErrorMessage="1" sqref="D65">
      <formula1>$E$72:$E$97</formula1>
    </dataValidation>
    <dataValidation type="list" allowBlank="1" showInputMessage="1" showErrorMessage="1" sqref="N65">
      <formula1>$O$72:$O$80</formula1>
    </dataValidation>
    <dataValidation type="list" allowBlank="1" showInputMessage="1" showErrorMessage="1" sqref="E65">
      <formula1>$F$72:$F$80</formula1>
    </dataValidation>
    <dataValidation type="list" allowBlank="1" showInputMessage="1" showErrorMessage="1" sqref="F65:K65">
      <formula1>$G$72:$G$73</formula1>
    </dataValidation>
    <dataValidation type="list" allowBlank="1" showInputMessage="1" showErrorMessage="1" sqref="L65">
      <formula1>$M$72:$M$74</formula1>
    </dataValidation>
    <dataValidation type="list" allowBlank="1" showInputMessage="1" showErrorMessage="1" sqref="C65">
      <formula1>$D$72:$D$75</formula1>
    </dataValidation>
    <dataValidation type="list" allowBlank="1" showInputMessage="1" showErrorMessage="1" sqref="B64">
      <formula1>$C$73:$C$78</formula1>
    </dataValidation>
    <dataValidation type="list" allowBlank="1" showInputMessage="1" showErrorMessage="1" sqref="M64">
      <formula1>$N$71:$N$124</formula1>
    </dataValidation>
    <dataValidation type="list" allowBlank="1" showInputMessage="1" showErrorMessage="1" sqref="D64">
      <formula1>$E$71:$E$96</formula1>
    </dataValidation>
    <dataValidation type="list" allowBlank="1" showInputMessage="1" showErrorMessage="1" sqref="N64">
      <formula1>$O$71:$O$79</formula1>
    </dataValidation>
    <dataValidation type="list" allowBlank="1" showInputMessage="1" showErrorMessage="1" sqref="E64">
      <formula1>$F$71:$F$79</formula1>
    </dataValidation>
    <dataValidation type="list" allowBlank="1" showInputMessage="1" showErrorMessage="1" sqref="F64:K64">
      <formula1>$G$71:$G$72</formula1>
    </dataValidation>
    <dataValidation type="list" allowBlank="1" showInputMessage="1" showErrorMessage="1" sqref="L64">
      <formula1>$M$71:$M$73</formula1>
    </dataValidation>
    <dataValidation type="list" allowBlank="1" showInputMessage="1" showErrorMessage="1" sqref="C64">
      <formula1>$D$71:$D$74</formula1>
    </dataValidation>
    <dataValidation type="list" allowBlank="1" showInputMessage="1" showErrorMessage="1" sqref="B63">
      <formula1>$C$72:$C$77</formula1>
    </dataValidation>
    <dataValidation type="list" allowBlank="1" showInputMessage="1" showErrorMessage="1" sqref="M63">
      <formula1>$N$70:$N$123</formula1>
    </dataValidation>
    <dataValidation type="list" allowBlank="1" showInputMessage="1" showErrorMessage="1" sqref="D63">
      <formula1>$E$70:$E$95</formula1>
    </dataValidation>
    <dataValidation type="list" allowBlank="1" showInputMessage="1" showErrorMessage="1" sqref="N63">
      <formula1>$O$70:$O$78</formula1>
    </dataValidation>
    <dataValidation type="list" allowBlank="1" showInputMessage="1" showErrorMessage="1" sqref="E63">
      <formula1>$F$70:$F$78</formula1>
    </dataValidation>
    <dataValidation type="list" allowBlank="1" showInputMessage="1" showErrorMessage="1" sqref="F63:K63">
      <formula1>$G$70:$G$71</formula1>
    </dataValidation>
    <dataValidation type="list" allowBlank="1" showInputMessage="1" showErrorMessage="1" sqref="L63">
      <formula1>$M$70:$M$72</formula1>
    </dataValidation>
    <dataValidation type="list" allowBlank="1" showInputMessage="1" showErrorMessage="1" sqref="C63">
      <formula1>$D$70:$D$73</formula1>
    </dataValidation>
    <dataValidation type="list" allowBlank="1" showInputMessage="1" showErrorMessage="1" sqref="B62">
      <formula1>$C$71:$C$76</formula1>
    </dataValidation>
    <dataValidation type="list" allowBlank="1" showInputMessage="1" showErrorMessage="1" sqref="M62">
      <formula1>$N$69:$N$122</formula1>
    </dataValidation>
    <dataValidation type="list" allowBlank="1" showInputMessage="1" showErrorMessage="1" sqref="D62">
      <formula1>$E$69:$E$94</formula1>
    </dataValidation>
    <dataValidation type="list" allowBlank="1" showInputMessage="1" showErrorMessage="1" sqref="N62">
      <formula1>$O$69:$O$77</formula1>
    </dataValidation>
    <dataValidation type="list" allowBlank="1" showInputMessage="1" showErrorMessage="1" sqref="E62">
      <formula1>$F$69:$F$77</formula1>
    </dataValidation>
    <dataValidation type="list" allowBlank="1" showInputMessage="1" showErrorMessage="1" sqref="F62:K62">
      <formula1>$G$69:$G$70</formula1>
    </dataValidation>
    <dataValidation type="list" allowBlank="1" showInputMessage="1" showErrorMessage="1" sqref="L62">
      <formula1>$M$69:$M$71</formula1>
    </dataValidation>
    <dataValidation type="list" allowBlank="1" showInputMessage="1" showErrorMessage="1" sqref="C62">
      <formula1>$D$69:$D$72</formula1>
    </dataValidation>
    <dataValidation type="list" allowBlank="1" showInputMessage="1" showErrorMessage="1" sqref="B61">
      <formula1>$C$70:$C$75</formula1>
    </dataValidation>
    <dataValidation type="list" allowBlank="1" showInputMessage="1" showErrorMessage="1" sqref="M61">
      <formula1>$N$68:$N$121</formula1>
    </dataValidation>
    <dataValidation type="list" allowBlank="1" showInputMessage="1" showErrorMessage="1" sqref="D61">
      <formula1>$E$68:$E$93</formula1>
    </dataValidation>
    <dataValidation type="list" allowBlank="1" showInputMessage="1" showErrorMessage="1" sqref="N61">
      <formula1>$O$68:$O$76</formula1>
    </dataValidation>
    <dataValidation type="list" allowBlank="1" showInputMessage="1" showErrorMessage="1" sqref="E61">
      <formula1>$F$68:$F$76</formula1>
    </dataValidation>
    <dataValidation type="list" allowBlank="1" showInputMessage="1" showErrorMessage="1" sqref="F61:K61">
      <formula1>$G$68:$G$69</formula1>
    </dataValidation>
    <dataValidation type="list" allowBlank="1" showInputMessage="1" showErrorMessage="1" sqref="L61">
      <formula1>$M$68:$M$70</formula1>
    </dataValidation>
    <dataValidation type="list" allowBlank="1" showInputMessage="1" showErrorMessage="1" sqref="C61">
      <formula1>$D$68:$D$71</formula1>
    </dataValidation>
    <dataValidation type="list" allowBlank="1" showInputMessage="1" showErrorMessage="1" sqref="B60">
      <formula1>$C$69:$C$74</formula1>
    </dataValidation>
    <dataValidation type="list" allowBlank="1" showInputMessage="1" showErrorMessage="1" sqref="M60">
      <formula1>$N$67:$N$120</formula1>
    </dataValidation>
    <dataValidation type="list" allowBlank="1" showInputMessage="1" showErrorMessage="1" sqref="D60">
      <formula1>$E$67:$E$92</formula1>
    </dataValidation>
    <dataValidation type="list" allowBlank="1" showInputMessage="1" showErrorMessage="1" sqref="N60">
      <formula1>$O$67:$O$75</formula1>
    </dataValidation>
    <dataValidation type="list" allowBlank="1" showInputMessage="1" showErrorMessage="1" sqref="E60">
      <formula1>$F$67:$F$75</formula1>
    </dataValidation>
    <dataValidation type="list" allowBlank="1" showInputMessage="1" showErrorMessage="1" sqref="F60:K60">
      <formula1>$G$67:$G$68</formula1>
    </dataValidation>
    <dataValidation type="list" allowBlank="1" showInputMessage="1" showErrorMessage="1" sqref="L60">
      <formula1>$M$67:$M$69</formula1>
    </dataValidation>
    <dataValidation type="list" allowBlank="1" showInputMessage="1" showErrorMessage="1" sqref="C60">
      <formula1>$D$67:$D$70</formula1>
    </dataValidation>
    <dataValidation type="list" allowBlank="1" showInputMessage="1" showErrorMessage="1" sqref="B59">
      <formula1>$C$68:$C$73</formula1>
    </dataValidation>
    <dataValidation type="list" allowBlank="1" showInputMessage="1" showErrorMessage="1" sqref="M59">
      <formula1>$N$66:$N$119</formula1>
    </dataValidation>
    <dataValidation type="list" allowBlank="1" showInputMessage="1" showErrorMessage="1" sqref="D59">
      <formula1>$E$66:$E$91</formula1>
    </dataValidation>
    <dataValidation type="list" allowBlank="1" showInputMessage="1" showErrorMessage="1" sqref="N59">
      <formula1>$O$66:$O$74</formula1>
    </dataValidation>
    <dataValidation type="list" allowBlank="1" showInputMessage="1" showErrorMessage="1" sqref="E59">
      <formula1>$F$66:$F$74</formula1>
    </dataValidation>
    <dataValidation type="list" allowBlank="1" showInputMessage="1" showErrorMessage="1" sqref="F59:K59">
      <formula1>$G$66:$G$67</formula1>
    </dataValidation>
    <dataValidation type="list" allowBlank="1" showInputMessage="1" showErrorMessage="1" sqref="L59">
      <formula1>$M$66:$M$68</formula1>
    </dataValidation>
    <dataValidation type="list" allowBlank="1" showInputMessage="1" showErrorMessage="1" sqref="C59">
      <formula1>$D$66:$D$69</formula1>
    </dataValidation>
    <dataValidation type="list" allowBlank="1" showInputMessage="1" showErrorMessage="1" sqref="B58">
      <formula1>$C$67:$C$72</formula1>
    </dataValidation>
    <dataValidation type="list" allowBlank="1" showInputMessage="1" showErrorMessage="1" sqref="M58">
      <formula1>$N$65:$N$118</formula1>
    </dataValidation>
    <dataValidation type="list" allowBlank="1" showInputMessage="1" showErrorMessage="1" sqref="D58">
      <formula1>$E$65:$E$90</formula1>
    </dataValidation>
    <dataValidation type="list" allowBlank="1" showInputMessage="1" showErrorMessage="1" sqref="N58">
      <formula1>$O$65:$O$73</formula1>
    </dataValidation>
    <dataValidation type="list" allowBlank="1" showInputMessage="1" showErrorMessage="1" sqref="E58">
      <formula1>$F$65:$F$73</formula1>
    </dataValidation>
    <dataValidation type="list" allowBlank="1" showInputMessage="1" showErrorMessage="1" sqref="F58:K58">
      <formula1>$G$65:$G$66</formula1>
    </dataValidation>
    <dataValidation type="list" allowBlank="1" showInputMessage="1" showErrorMessage="1" sqref="L58">
      <formula1>$M$65:$M$67</formula1>
    </dataValidation>
    <dataValidation type="list" allowBlank="1" showInputMessage="1" showErrorMessage="1" sqref="C58">
      <formula1>$D$65:$D$68</formula1>
    </dataValidation>
    <dataValidation type="list" allowBlank="1" showInputMessage="1" showErrorMessage="1" sqref="B57">
      <formula1>$C$66:$C$71</formula1>
    </dataValidation>
    <dataValidation type="list" allowBlank="1" showInputMessage="1" showErrorMessage="1" sqref="M57">
      <formula1>$N$64:$N$117</formula1>
    </dataValidation>
    <dataValidation type="list" allowBlank="1" showInputMessage="1" showErrorMessage="1" sqref="D57">
      <formula1>$E$64:$E$89</formula1>
    </dataValidation>
    <dataValidation type="list" allowBlank="1" showInputMessage="1" showErrorMessage="1" sqref="N57">
      <formula1>$O$64:$O$72</formula1>
    </dataValidation>
    <dataValidation type="list" allowBlank="1" showInputMessage="1" showErrorMessage="1" sqref="E57">
      <formula1>$F$64:$F$72</formula1>
    </dataValidation>
    <dataValidation type="list" allowBlank="1" showInputMessage="1" showErrorMessage="1" sqref="F57:K57">
      <formula1>$G$64:$G$65</formula1>
    </dataValidation>
    <dataValidation type="list" allowBlank="1" showInputMessage="1" showErrorMessage="1" sqref="L57">
      <formula1>$M$64:$M$66</formula1>
    </dataValidation>
    <dataValidation type="list" allowBlank="1" showInputMessage="1" showErrorMessage="1" sqref="C57">
      <formula1>$D$64:$D$67</formula1>
    </dataValidation>
    <dataValidation type="list" allowBlank="1" showInputMessage="1" showErrorMessage="1" sqref="B56">
      <formula1>$C$65:$C$70</formula1>
    </dataValidation>
    <dataValidation type="list" allowBlank="1" showInputMessage="1" showErrorMessage="1" sqref="M56">
      <formula1>$N$63:$N$116</formula1>
    </dataValidation>
    <dataValidation type="list" allowBlank="1" showInputMessage="1" showErrorMessage="1" sqref="D56">
      <formula1>$E$63:$E$88</formula1>
    </dataValidation>
    <dataValidation type="list" allowBlank="1" showInputMessage="1" showErrorMessage="1" sqref="N56">
      <formula1>$O$63:$O$71</formula1>
    </dataValidation>
    <dataValidation type="list" allowBlank="1" showInputMessage="1" showErrorMessage="1" sqref="E56">
      <formula1>$F$63:$F$71</formula1>
    </dataValidation>
    <dataValidation type="list" allowBlank="1" showInputMessage="1" showErrorMessage="1" sqref="F56:K56">
      <formula1>$G$63:$G$64</formula1>
    </dataValidation>
    <dataValidation type="list" allowBlank="1" showInputMessage="1" showErrorMessage="1" sqref="L56">
      <formula1>$M$63:$M$65</formula1>
    </dataValidation>
    <dataValidation type="list" allowBlank="1" showInputMessage="1" showErrorMessage="1" sqref="C56">
      <formula1>$D$63:$D$66</formula1>
    </dataValidation>
    <dataValidation type="list" allowBlank="1" showInputMessage="1" showErrorMessage="1" sqref="B55">
      <formula1>$C$64:$C$69</formula1>
    </dataValidation>
    <dataValidation type="list" allowBlank="1" showInputMessage="1" showErrorMessage="1" sqref="M55">
      <formula1>$N$62:$N$115</formula1>
    </dataValidation>
    <dataValidation type="list" allowBlank="1" showInputMessage="1" showErrorMessage="1" sqref="D55">
      <formula1>$E$62:$E$87</formula1>
    </dataValidation>
    <dataValidation type="list" allowBlank="1" showInputMessage="1" showErrorMessage="1" sqref="N55">
      <formula1>$O$62:$O$70</formula1>
    </dataValidation>
    <dataValidation type="list" allowBlank="1" showInputMessage="1" showErrorMessage="1" sqref="E55">
      <formula1>$F$62:$F$70</formula1>
    </dataValidation>
    <dataValidation type="list" allowBlank="1" showInputMessage="1" showErrorMessage="1" sqref="F55:K55">
      <formula1>$G$62:$G$63</formula1>
    </dataValidation>
    <dataValidation type="list" allowBlank="1" showInputMessage="1" showErrorMessage="1" sqref="L55">
      <formula1>$M$62:$M$64</formula1>
    </dataValidation>
    <dataValidation type="list" allowBlank="1" showInputMessage="1" showErrorMessage="1" sqref="C55">
      <formula1>$D$62:$D$65</formula1>
    </dataValidation>
    <dataValidation type="list" allowBlank="1" showInputMessage="1" showErrorMessage="1" sqref="B54">
      <formula1>$C$63:$C$68</formula1>
    </dataValidation>
    <dataValidation type="list" allowBlank="1" showInputMessage="1" showErrorMessage="1" sqref="M54">
      <formula1>$N$61:$N$114</formula1>
    </dataValidation>
    <dataValidation type="list" allowBlank="1" showInputMessage="1" showErrorMessage="1" sqref="D54">
      <formula1>$E$61:$E$86</formula1>
    </dataValidation>
    <dataValidation type="list" allowBlank="1" showInputMessage="1" showErrorMessage="1" sqref="N54">
      <formula1>$O$61:$O$69</formula1>
    </dataValidation>
    <dataValidation type="list" allowBlank="1" showInputMessage="1" showErrorMessage="1" sqref="E54">
      <formula1>$F$61:$F$69</formula1>
    </dataValidation>
    <dataValidation type="list" allowBlank="1" showInputMessage="1" showErrorMessage="1" sqref="F54:K54">
      <formula1>$G$61:$G$62</formula1>
    </dataValidation>
    <dataValidation type="list" allowBlank="1" showInputMessage="1" showErrorMessage="1" sqref="L54">
      <formula1>$M$61:$M$63</formula1>
    </dataValidation>
    <dataValidation type="list" allowBlank="1" showInputMessage="1" showErrorMessage="1" sqref="C54">
      <formula1>$D$61:$D$64</formula1>
    </dataValidation>
    <dataValidation type="list" allowBlank="1" showInputMessage="1" showErrorMessage="1" sqref="B53">
      <formula1>$C$62:$C$67</formula1>
    </dataValidation>
    <dataValidation type="list" allowBlank="1" showInputMessage="1" showErrorMessage="1" sqref="M53">
      <formula1>$N$60:$N$113</formula1>
    </dataValidation>
    <dataValidation type="list" allowBlank="1" showInputMessage="1" showErrorMessage="1" sqref="D53">
      <formula1>$E$60:$E$85</formula1>
    </dataValidation>
    <dataValidation type="list" allowBlank="1" showInputMessage="1" showErrorMessage="1" sqref="N53">
      <formula1>$O$60:$O$68</formula1>
    </dataValidation>
    <dataValidation type="list" allowBlank="1" showInputMessage="1" showErrorMessage="1" sqref="E53">
      <formula1>$F$60:$F$68</formula1>
    </dataValidation>
    <dataValidation type="list" allowBlank="1" showInputMessage="1" showErrorMessage="1" sqref="F53:K53">
      <formula1>$G$60:$G$61</formula1>
    </dataValidation>
    <dataValidation type="list" allowBlank="1" showInputMessage="1" showErrorMessage="1" sqref="L53">
      <formula1>$M$60:$M$62</formula1>
    </dataValidation>
    <dataValidation type="list" allowBlank="1" showInputMessage="1" showErrorMessage="1" sqref="C53">
      <formula1>$D$60:$D$63</formula1>
    </dataValidation>
    <dataValidation type="list" allowBlank="1" showInputMessage="1" showErrorMessage="1" sqref="B52">
      <formula1>$C$61:$C$66</formula1>
    </dataValidation>
    <dataValidation type="list" allowBlank="1" showInputMessage="1" showErrorMessage="1" sqref="M52">
      <formula1>$N$59:$N$112</formula1>
    </dataValidation>
    <dataValidation type="list" allowBlank="1" showInputMessage="1" showErrorMessage="1" sqref="D52">
      <formula1>$E$59:$E$84</formula1>
    </dataValidation>
    <dataValidation type="list" allowBlank="1" showInputMessage="1" showErrorMessage="1" sqref="N52">
      <formula1>$O$59:$O$67</formula1>
    </dataValidation>
    <dataValidation type="list" allowBlank="1" showInputMessage="1" showErrorMessage="1" sqref="E52">
      <formula1>$F$59:$F$67</formula1>
    </dataValidation>
    <dataValidation type="list" allowBlank="1" showInputMessage="1" showErrorMessage="1" sqref="F52:K52">
      <formula1>$G$59:$G$60</formula1>
    </dataValidation>
    <dataValidation type="list" allowBlank="1" showInputMessage="1" showErrorMessage="1" sqref="L52">
      <formula1>$M$59:$M$61</formula1>
    </dataValidation>
    <dataValidation type="list" allowBlank="1" showInputMessage="1" showErrorMessage="1" sqref="C52">
      <formula1>$D$59:$D$62</formula1>
    </dataValidation>
    <dataValidation type="list" allowBlank="1" showInputMessage="1" showErrorMessage="1" sqref="B51">
      <formula1>$C$60:$C$65</formula1>
    </dataValidation>
    <dataValidation type="list" allowBlank="1" showInputMessage="1" showErrorMessage="1" sqref="M51">
      <formula1>$N$58:$N$111</formula1>
    </dataValidation>
    <dataValidation type="list" allowBlank="1" showInputMessage="1" showErrorMessage="1" sqref="D51">
      <formula1>$E$58:$E$83</formula1>
    </dataValidation>
    <dataValidation type="list" allowBlank="1" showInputMessage="1" showErrorMessage="1" sqref="N51">
      <formula1>$O$58:$O$66</formula1>
    </dataValidation>
    <dataValidation type="list" allowBlank="1" showInputMessage="1" showErrorMessage="1" sqref="E51">
      <formula1>$F$58:$F$66</formula1>
    </dataValidation>
    <dataValidation type="list" allowBlank="1" showInputMessage="1" showErrorMessage="1" sqref="F51:K51">
      <formula1>$G$58:$G$59</formula1>
    </dataValidation>
    <dataValidation type="list" allowBlank="1" showInputMessage="1" showErrorMessage="1" sqref="L51">
      <formula1>$M$58:$M$60</formula1>
    </dataValidation>
    <dataValidation type="list" allowBlank="1" showInputMessage="1" showErrorMessage="1" sqref="C51">
      <formula1>$D$58:$D$61</formula1>
    </dataValidation>
    <dataValidation type="list" allowBlank="1" showInputMessage="1" showErrorMessage="1" sqref="B50">
      <formula1>$C$59:$C$64</formula1>
    </dataValidation>
    <dataValidation type="list" allowBlank="1" showInputMessage="1" showErrorMessage="1" sqref="M50">
      <formula1>$N$57:$N$110</formula1>
    </dataValidation>
    <dataValidation type="list" allowBlank="1" showInputMessage="1" showErrorMessage="1" sqref="D50">
      <formula1>$E$57:$E$82</formula1>
    </dataValidation>
    <dataValidation type="list" allowBlank="1" showInputMessage="1" showErrorMessage="1" sqref="N50">
      <formula1>$O$57:$O$65</formula1>
    </dataValidation>
    <dataValidation type="list" allowBlank="1" showInputMessage="1" showErrorMessage="1" sqref="E50">
      <formula1>$F$57:$F$65</formula1>
    </dataValidation>
    <dataValidation type="list" allowBlank="1" showInputMessage="1" showErrorMessage="1" sqref="F50:K50">
      <formula1>$G$57:$G$58</formula1>
    </dataValidation>
    <dataValidation type="list" allowBlank="1" showInputMessage="1" showErrorMessage="1" sqref="L50">
      <formula1>$M$57:$M$59</formula1>
    </dataValidation>
    <dataValidation type="list" allowBlank="1" showInputMessage="1" showErrorMessage="1" sqref="C50">
      <formula1>$D$57:$D$60</formula1>
    </dataValidation>
    <dataValidation type="list" allowBlank="1" showInputMessage="1" showErrorMessage="1" sqref="B49">
      <formula1>$C$58:$C$63</formula1>
    </dataValidation>
    <dataValidation type="list" allowBlank="1" showInputMessage="1" showErrorMessage="1" sqref="M49">
      <formula1>$N$56:$N$109</formula1>
    </dataValidation>
    <dataValidation type="list" allowBlank="1" showInputMessage="1" showErrorMessage="1" sqref="D49">
      <formula1>$E$56:$E$81</formula1>
    </dataValidation>
    <dataValidation type="list" allowBlank="1" showInputMessage="1" showErrorMessage="1" sqref="N49">
      <formula1>$O$56:$O$64</formula1>
    </dataValidation>
    <dataValidation type="list" allowBlank="1" showInputMessage="1" showErrorMessage="1" sqref="E49">
      <formula1>$F$56:$F$64</formula1>
    </dataValidation>
    <dataValidation type="list" allowBlank="1" showInputMessage="1" showErrorMessage="1" sqref="F49:K49">
      <formula1>$G$56:$G$57</formula1>
    </dataValidation>
    <dataValidation type="list" allowBlank="1" showInputMessage="1" showErrorMessage="1" sqref="L49">
      <formula1>$M$56:$M$58</formula1>
    </dataValidation>
    <dataValidation type="list" allowBlank="1" showInputMessage="1" showErrorMessage="1" sqref="C49">
      <formula1>$D$56:$D$59</formula1>
    </dataValidation>
    <dataValidation type="list" allowBlank="1" showInputMessage="1" showErrorMessage="1" sqref="B48">
      <formula1>$C$57:$C$62</formula1>
    </dataValidation>
    <dataValidation type="list" allowBlank="1" showInputMessage="1" showErrorMessage="1" sqref="M48">
      <formula1>$N$55:$N$108</formula1>
    </dataValidation>
    <dataValidation type="list" allowBlank="1" showInputMessage="1" showErrorMessage="1" sqref="D48">
      <formula1>$E$55:$E$80</formula1>
    </dataValidation>
    <dataValidation type="list" allowBlank="1" showInputMessage="1" showErrorMessage="1" sqref="N48">
      <formula1>$O$55:$O$63</formula1>
    </dataValidation>
    <dataValidation type="list" allowBlank="1" showInputMessage="1" showErrorMessage="1" sqref="E48">
      <formula1>$F$55:$F$63</formula1>
    </dataValidation>
    <dataValidation type="list" allowBlank="1" showInputMessage="1" showErrorMessage="1" sqref="F48:K48">
      <formula1>$G$55:$G$56</formula1>
    </dataValidation>
    <dataValidation type="list" allowBlank="1" showInputMessage="1" showErrorMessage="1" sqref="L48">
      <formula1>$M$55:$M$57</formula1>
    </dataValidation>
    <dataValidation type="list" allowBlank="1" showInputMessage="1" showErrorMessage="1" sqref="C48">
      <formula1>$D$55:$D$58</formula1>
    </dataValidation>
    <dataValidation type="list" allowBlank="1" showInputMessage="1" showErrorMessage="1" sqref="B47">
      <formula1>$C$56:$C$61</formula1>
    </dataValidation>
    <dataValidation type="list" allowBlank="1" showInputMessage="1" showErrorMessage="1" sqref="M47">
      <formula1>$N$54:$N$107</formula1>
    </dataValidation>
    <dataValidation type="list" allowBlank="1" showInputMessage="1" showErrorMessage="1" sqref="D47">
      <formula1>$E$54:$E$79</formula1>
    </dataValidation>
    <dataValidation type="list" allowBlank="1" showInputMessage="1" showErrorMessage="1" sqref="N47">
      <formula1>$O$54:$O$62</formula1>
    </dataValidation>
    <dataValidation type="list" allowBlank="1" showInputMessage="1" showErrorMessage="1" sqref="E47">
      <formula1>$F$54:$F$62</formula1>
    </dataValidation>
    <dataValidation type="list" allowBlank="1" showInputMessage="1" showErrorMessage="1" sqref="F47:K47">
      <formula1>$G$54:$G$55</formula1>
    </dataValidation>
    <dataValidation type="list" allowBlank="1" showInputMessage="1" showErrorMessage="1" sqref="L47">
      <formula1>$M$54:$M$56</formula1>
    </dataValidation>
    <dataValidation type="list" allowBlank="1" showInputMessage="1" showErrorMessage="1" sqref="C47">
      <formula1>$D$54:$D$57</formula1>
    </dataValidation>
    <dataValidation type="list" allowBlank="1" showInputMessage="1" showErrorMessage="1" sqref="B46">
      <formula1>$C$55:$C$60</formula1>
    </dataValidation>
    <dataValidation type="list" allowBlank="1" showInputMessage="1" showErrorMessage="1" sqref="M46">
      <formula1>$N$53:$N$106</formula1>
    </dataValidation>
    <dataValidation type="list" allowBlank="1" showInputMessage="1" showErrorMessage="1" sqref="D46">
      <formula1>$E$53:$E$78</formula1>
    </dataValidation>
    <dataValidation type="list" allowBlank="1" showInputMessage="1" showErrorMessage="1" sqref="N46">
      <formula1>$O$53:$O$61</formula1>
    </dataValidation>
    <dataValidation type="list" allowBlank="1" showInputMessage="1" showErrorMessage="1" sqref="E46">
      <formula1>$F$53:$F$61</formula1>
    </dataValidation>
    <dataValidation type="list" allowBlank="1" showInputMessage="1" showErrorMessage="1" sqref="F46:K46">
      <formula1>$G$53:$G$54</formula1>
    </dataValidation>
    <dataValidation type="list" allowBlank="1" showInputMessage="1" showErrorMessage="1" sqref="L46">
      <formula1>$M$53:$M$55</formula1>
    </dataValidation>
    <dataValidation type="list" allowBlank="1" showInputMessage="1" showErrorMessage="1" sqref="C46">
      <formula1>$D$53:$D$56</formula1>
    </dataValidation>
    <dataValidation type="list" allowBlank="1" showInputMessage="1" showErrorMessage="1" sqref="B45">
      <formula1>$C$54:$C$59</formula1>
    </dataValidation>
    <dataValidation type="list" allowBlank="1" showInputMessage="1" showErrorMessage="1" sqref="M45">
      <formula1>$N$52:$N$105</formula1>
    </dataValidation>
    <dataValidation type="list" allowBlank="1" showInputMessage="1" showErrorMessage="1" sqref="D45">
      <formula1>$E$52:$E$77</formula1>
    </dataValidation>
    <dataValidation type="list" allowBlank="1" showInputMessage="1" showErrorMessage="1" sqref="N45">
      <formula1>$O$52:$O$60</formula1>
    </dataValidation>
    <dataValidation type="list" allowBlank="1" showInputMessage="1" showErrorMessage="1" sqref="E45">
      <formula1>$F$52:$F$60</formula1>
    </dataValidation>
    <dataValidation type="list" allowBlank="1" showInputMessage="1" showErrorMessage="1" sqref="F45:K45">
      <formula1>$G$52:$G$53</formula1>
    </dataValidation>
    <dataValidation type="list" allowBlank="1" showInputMessage="1" showErrorMessage="1" sqref="L45">
      <formula1>$M$52:$M$54</formula1>
    </dataValidation>
    <dataValidation type="list" allowBlank="1" showInputMessage="1" showErrorMessage="1" sqref="C45">
      <formula1>$D$52:$D$55</formula1>
    </dataValidation>
    <dataValidation type="list" allowBlank="1" showInputMessage="1" showErrorMessage="1" sqref="B44">
      <formula1>$C$53:$C$58</formula1>
    </dataValidation>
    <dataValidation type="list" allowBlank="1" showInputMessage="1" showErrorMessage="1" sqref="M44">
      <formula1>$N$51:$N$104</formula1>
    </dataValidation>
    <dataValidation type="list" allowBlank="1" showInputMessage="1" showErrorMessage="1" sqref="D44">
      <formula1>$E$51:$E$76</formula1>
    </dataValidation>
    <dataValidation type="list" allowBlank="1" showInputMessage="1" showErrorMessage="1" sqref="N44">
      <formula1>$O$51:$O$59</formula1>
    </dataValidation>
    <dataValidation type="list" allowBlank="1" showInputMessage="1" showErrorMessage="1" sqref="E44">
      <formula1>$F$51:$F$59</formula1>
    </dataValidation>
    <dataValidation type="list" allowBlank="1" showInputMessage="1" showErrorMessage="1" sqref="F44:K44">
      <formula1>$G$51:$G$52</formula1>
    </dataValidation>
    <dataValidation type="list" allowBlank="1" showInputMessage="1" showErrorMessage="1" sqref="L44">
      <formula1>$M$51:$M$53</formula1>
    </dataValidation>
    <dataValidation type="list" allowBlank="1" showInputMessage="1" showErrorMessage="1" sqref="C44">
      <formula1>$D$51:$D$54</formula1>
    </dataValidation>
    <dataValidation type="list" allowBlank="1" showInputMessage="1" showErrorMessage="1" sqref="B43">
      <formula1>$C$52:$C$57</formula1>
    </dataValidation>
    <dataValidation type="list" allowBlank="1" showInputMessage="1" showErrorMessage="1" sqref="M43">
      <formula1>$N$50:$N$103</formula1>
    </dataValidation>
    <dataValidation type="list" allowBlank="1" showInputMessage="1" showErrorMessage="1" sqref="D43">
      <formula1>$E$50:$E$75</formula1>
    </dataValidation>
    <dataValidation type="list" allowBlank="1" showInputMessage="1" showErrorMessage="1" sqref="N43">
      <formula1>$O$50:$O$58</formula1>
    </dataValidation>
    <dataValidation type="list" allowBlank="1" showInputMessage="1" showErrorMessage="1" sqref="E43">
      <formula1>$F$50:$F$58</formula1>
    </dataValidation>
    <dataValidation type="list" allowBlank="1" showInputMessage="1" showErrorMessage="1" sqref="F43:K43">
      <formula1>$G$50:$G$51</formula1>
    </dataValidation>
    <dataValidation type="list" allowBlank="1" showInputMessage="1" showErrorMessage="1" sqref="L43">
      <formula1>$M$50:$M$52</formula1>
    </dataValidation>
    <dataValidation type="list" allowBlank="1" showInputMessage="1" showErrorMessage="1" sqref="C43">
      <formula1>$D$50:$D$53</formula1>
    </dataValidation>
    <dataValidation type="list" allowBlank="1" showInputMessage="1" showErrorMessage="1" sqref="B42">
      <formula1>$C$51:$C$56</formula1>
    </dataValidation>
    <dataValidation type="list" allowBlank="1" showInputMessage="1" showErrorMessage="1" sqref="M42">
      <formula1>$N$49:$N$102</formula1>
    </dataValidation>
    <dataValidation type="list" allowBlank="1" showInputMessage="1" showErrorMessage="1" sqref="D42">
      <formula1>$E$49:$E$74</formula1>
    </dataValidation>
    <dataValidation type="list" allowBlank="1" showInputMessage="1" showErrorMessage="1" sqref="N42">
      <formula1>$O$49:$O$57</formula1>
    </dataValidation>
    <dataValidation type="list" allowBlank="1" showInputMessage="1" showErrorMessage="1" sqref="E42">
      <formula1>$F$49:$F$57</formula1>
    </dataValidation>
    <dataValidation type="list" allowBlank="1" showInputMessage="1" showErrorMessage="1" sqref="F42:K42">
      <formula1>$G$49:$G$50</formula1>
    </dataValidation>
    <dataValidation type="list" allowBlank="1" showInputMessage="1" showErrorMessage="1" sqref="L42">
      <formula1>$M$49:$M$51</formula1>
    </dataValidation>
    <dataValidation type="list" allowBlank="1" showInputMessage="1" showErrorMessage="1" sqref="C42">
      <formula1>$D$49:$D$52</formula1>
    </dataValidation>
    <dataValidation type="list" allowBlank="1" showInputMessage="1" showErrorMessage="1" sqref="B41">
      <formula1>$C$50:$C$55</formula1>
    </dataValidation>
    <dataValidation type="list" allowBlank="1" showInputMessage="1" showErrorMessage="1" sqref="M41">
      <formula1>$N$48:$N$101</formula1>
    </dataValidation>
    <dataValidation type="list" allowBlank="1" showInputMessage="1" showErrorMessage="1" sqref="D41">
      <formula1>$E$48:$E$73</formula1>
    </dataValidation>
    <dataValidation type="list" allowBlank="1" showInputMessage="1" showErrorMessage="1" sqref="N41">
      <formula1>$O$48:$O$56</formula1>
    </dataValidation>
    <dataValidation type="list" allowBlank="1" showInputMessage="1" showErrorMessage="1" sqref="E41">
      <formula1>$F$48:$F$56</formula1>
    </dataValidation>
    <dataValidation type="list" allowBlank="1" showInputMessage="1" showErrorMessage="1" sqref="F41:K41">
      <formula1>$G$48:$G$49</formula1>
    </dataValidation>
    <dataValidation type="list" allowBlank="1" showInputMessage="1" showErrorMessage="1" sqref="L41">
      <formula1>$M$48:$M$50</formula1>
    </dataValidation>
    <dataValidation type="list" allowBlank="1" showInputMessage="1" showErrorMessage="1" sqref="C41">
      <formula1>$D$48:$D$51</formula1>
    </dataValidation>
    <dataValidation type="list" allowBlank="1" showInputMessage="1" showErrorMessage="1" sqref="B40">
      <formula1>$C$49:$C$54</formula1>
    </dataValidation>
    <dataValidation type="list" allowBlank="1" showInputMessage="1" showErrorMessage="1" sqref="M40">
      <formula1>$N$47:$N$100</formula1>
    </dataValidation>
    <dataValidation type="list" allowBlank="1" showInputMessage="1" showErrorMessage="1" sqref="D40">
      <formula1>$E$47:$E$72</formula1>
    </dataValidation>
    <dataValidation type="list" allowBlank="1" showInputMessage="1" showErrorMessage="1" sqref="N40">
      <formula1>$O$47:$O$55</formula1>
    </dataValidation>
    <dataValidation type="list" allowBlank="1" showInputMessage="1" showErrorMessage="1" sqref="E40">
      <formula1>$F$47:$F$55</formula1>
    </dataValidation>
    <dataValidation type="list" allowBlank="1" showInputMessage="1" showErrorMessage="1" sqref="F40:K40">
      <formula1>$G$47:$G$48</formula1>
    </dataValidation>
    <dataValidation type="list" allowBlank="1" showInputMessage="1" showErrorMessage="1" sqref="L40">
      <formula1>$M$47:$M$49</formula1>
    </dataValidation>
    <dataValidation type="list" allowBlank="1" showInputMessage="1" showErrorMessage="1" sqref="C40">
      <formula1>$D$47:$D$50</formula1>
    </dataValidation>
    <dataValidation type="list" allowBlank="1" showInputMessage="1" showErrorMessage="1" sqref="B39">
      <formula1>$C$48:$C$53</formula1>
    </dataValidation>
    <dataValidation type="list" allowBlank="1" showInputMessage="1" showErrorMessage="1" sqref="M39">
      <formula1>$N$46:$N$99</formula1>
    </dataValidation>
    <dataValidation type="list" allowBlank="1" showInputMessage="1" showErrorMessage="1" sqref="D39">
      <formula1>$E$46:$E$71</formula1>
    </dataValidation>
    <dataValidation type="list" allowBlank="1" showInputMessage="1" showErrorMessage="1" sqref="N39">
      <formula1>$O$46:$O$54</formula1>
    </dataValidation>
    <dataValidation type="list" allowBlank="1" showInputMessage="1" showErrorMessage="1" sqref="E39">
      <formula1>$F$46:$F$54</formula1>
    </dataValidation>
    <dataValidation type="list" allowBlank="1" showInputMessage="1" showErrorMessage="1" sqref="F39:K39">
      <formula1>$G$46:$G$47</formula1>
    </dataValidation>
    <dataValidation type="list" allowBlank="1" showInputMessage="1" showErrorMessage="1" sqref="L39">
      <formula1>$M$46:$M$48</formula1>
    </dataValidation>
    <dataValidation type="list" allowBlank="1" showInputMessage="1" showErrorMessage="1" sqref="C39">
      <formula1>$D$46:$D$49</formula1>
    </dataValidation>
    <dataValidation type="list" allowBlank="1" showInputMessage="1" showErrorMessage="1" sqref="B38">
      <formula1>$C$47:$C$52</formula1>
    </dataValidation>
    <dataValidation type="list" allowBlank="1" showInputMessage="1" showErrorMessage="1" sqref="M38">
      <formula1>$N$45:$N$98</formula1>
    </dataValidation>
    <dataValidation type="list" allowBlank="1" showInputMessage="1" showErrorMessage="1" sqref="D38">
      <formula1>$E$45:$E$70</formula1>
    </dataValidation>
    <dataValidation type="list" allowBlank="1" showInputMessage="1" showErrorMessage="1" sqref="N38">
      <formula1>$O$45:$O$53</formula1>
    </dataValidation>
    <dataValidation type="list" allowBlank="1" showInputMessage="1" showErrorMessage="1" sqref="E38">
      <formula1>$F$45:$F$53</formula1>
    </dataValidation>
    <dataValidation type="list" allowBlank="1" showInputMessage="1" showErrorMessage="1" sqref="F38:K38">
      <formula1>$G$45:$G$46</formula1>
    </dataValidation>
    <dataValidation type="list" allowBlank="1" showInputMessage="1" showErrorMessage="1" sqref="L38">
      <formula1>$M$45:$M$47</formula1>
    </dataValidation>
    <dataValidation type="list" allowBlank="1" showInputMessage="1" showErrorMessage="1" sqref="C38">
      <formula1>$D$45:$D$48</formula1>
    </dataValidation>
    <dataValidation type="list" allowBlank="1" showInputMessage="1" showErrorMessage="1" sqref="B37">
      <formula1>$C$46:$C$51</formula1>
    </dataValidation>
    <dataValidation type="list" allowBlank="1" showInputMessage="1" showErrorMessage="1" sqref="M37">
      <formula1>$N$44:$N$97</formula1>
    </dataValidation>
    <dataValidation type="list" allowBlank="1" showInputMessage="1" showErrorMessage="1" sqref="D37">
      <formula1>$E$44:$E$69</formula1>
    </dataValidation>
    <dataValidation type="list" allowBlank="1" showInputMessage="1" showErrorMessage="1" sqref="N37">
      <formula1>$O$44:$O$52</formula1>
    </dataValidation>
    <dataValidation type="list" allowBlank="1" showInputMessage="1" showErrorMessage="1" sqref="E37">
      <formula1>$F$44:$F$52</formula1>
    </dataValidation>
    <dataValidation type="list" allowBlank="1" showInputMessage="1" showErrorMessage="1" sqref="F37:K37">
      <formula1>$G$44:$G$45</formula1>
    </dataValidation>
    <dataValidation type="list" allowBlank="1" showInputMessage="1" showErrorMessage="1" sqref="L37">
      <formula1>$M$44:$M$46</formula1>
    </dataValidation>
    <dataValidation type="list" allowBlank="1" showInputMessage="1" showErrorMessage="1" sqref="C37">
      <formula1>$D$44:$D$47</formula1>
    </dataValidation>
    <dataValidation type="list" allowBlank="1" showInputMessage="1" showErrorMessage="1" sqref="B36">
      <formula1>$C$45:$C$50</formula1>
    </dataValidation>
    <dataValidation type="list" allowBlank="1" showInputMessage="1" showErrorMessage="1" sqref="M36">
      <formula1>$N$43:$N$96</formula1>
    </dataValidation>
    <dataValidation type="list" allowBlank="1" showInputMessage="1" showErrorMessage="1" sqref="D36">
      <formula1>$E$43:$E$68</formula1>
    </dataValidation>
    <dataValidation type="list" allowBlank="1" showInputMessage="1" showErrorMessage="1" sqref="N36">
      <formula1>$O$43:$O$51</formula1>
    </dataValidation>
    <dataValidation type="list" allowBlank="1" showInputMessage="1" showErrorMessage="1" sqref="E36">
      <formula1>$F$43:$F$51</formula1>
    </dataValidation>
    <dataValidation type="list" allowBlank="1" showInputMessage="1" showErrorMessage="1" sqref="F36:K36">
      <formula1>$G$43:$G$44</formula1>
    </dataValidation>
    <dataValidation type="list" allowBlank="1" showInputMessage="1" showErrorMessage="1" sqref="L36">
      <formula1>$M$43:$M$45</formula1>
    </dataValidation>
    <dataValidation type="list" allowBlank="1" showInputMessage="1" showErrorMessage="1" sqref="C36">
      <formula1>$D$43:$D$46</formula1>
    </dataValidation>
    <dataValidation type="list" allowBlank="1" showInputMessage="1" showErrorMessage="1" sqref="B35">
      <formula1>$C$44:$C$49</formula1>
    </dataValidation>
    <dataValidation type="list" allowBlank="1" showInputMessage="1" showErrorMessage="1" sqref="M35">
      <formula1>$N$42:$N$95</formula1>
    </dataValidation>
    <dataValidation type="list" allowBlank="1" showInputMessage="1" showErrorMessage="1" sqref="D35">
      <formula1>$E$42:$E$67</formula1>
    </dataValidation>
    <dataValidation type="list" allowBlank="1" showInputMessage="1" showErrorMessage="1" sqref="N35">
      <formula1>$O$42:$O$50</formula1>
    </dataValidation>
    <dataValidation type="list" allowBlank="1" showInputMessage="1" showErrorMessage="1" sqref="E35">
      <formula1>$F$42:$F$50</formula1>
    </dataValidation>
    <dataValidation type="list" allowBlank="1" showInputMessage="1" showErrorMessage="1" sqref="F35:K35">
      <formula1>$G$42:$G$43</formula1>
    </dataValidation>
    <dataValidation type="list" allowBlank="1" showInputMessage="1" showErrorMessage="1" sqref="L35">
      <formula1>$M$42:$M$44</formula1>
    </dataValidation>
    <dataValidation type="list" allowBlank="1" showInputMessage="1" showErrorMessage="1" sqref="C35">
      <formula1>$D$42:$D$45</formula1>
    </dataValidation>
    <dataValidation type="list" allowBlank="1" showInputMessage="1" showErrorMessage="1" sqref="B34">
      <formula1>$C$43:$C$48</formula1>
    </dataValidation>
    <dataValidation type="list" allowBlank="1" showInputMessage="1" showErrorMessage="1" sqref="M34">
      <formula1>$N$41:$N$94</formula1>
    </dataValidation>
    <dataValidation type="list" allowBlank="1" showInputMessage="1" showErrorMessage="1" sqref="D34">
      <formula1>$E$41:$E$66</formula1>
    </dataValidation>
    <dataValidation type="list" allowBlank="1" showInputMessage="1" showErrorMessage="1" sqref="N34">
      <formula1>$O$41:$O$49</formula1>
    </dataValidation>
    <dataValidation type="list" allowBlank="1" showInputMessage="1" showErrorMessage="1" sqref="E34">
      <formula1>$F$41:$F$49</formula1>
    </dataValidation>
    <dataValidation type="list" allowBlank="1" showInputMessage="1" showErrorMessage="1" sqref="F34:K34">
      <formula1>$G$41:$G$42</formula1>
    </dataValidation>
    <dataValidation type="list" allowBlank="1" showInputMessage="1" showErrorMessage="1" sqref="L34">
      <formula1>$M$41:$M$43</formula1>
    </dataValidation>
    <dataValidation type="list" allowBlank="1" showInputMessage="1" showErrorMessage="1" sqref="C34">
      <formula1>$D$41:$D$44</formula1>
    </dataValidation>
    <dataValidation type="list" allowBlank="1" showInputMessage="1" showErrorMessage="1" sqref="B33">
      <formula1>$C$42:$C$47</formula1>
    </dataValidation>
    <dataValidation type="list" allowBlank="1" showInputMessage="1" showErrorMessage="1" sqref="M33">
      <formula1>$N$40:$N$93</formula1>
    </dataValidation>
    <dataValidation type="list" allowBlank="1" showInputMessage="1" showErrorMessage="1" sqref="D33">
      <formula1>$E$40:$E$65</formula1>
    </dataValidation>
    <dataValidation type="list" allowBlank="1" showInputMessage="1" showErrorMessage="1" sqref="N33">
      <formula1>$O$40:$O$48</formula1>
    </dataValidation>
    <dataValidation type="list" allowBlank="1" showInputMessage="1" showErrorMessage="1" sqref="E33">
      <formula1>$F$40:$F$48</formula1>
    </dataValidation>
    <dataValidation type="list" allowBlank="1" showInputMessage="1" showErrorMessage="1" sqref="F33:K33">
      <formula1>$G$40:$G$41</formula1>
    </dataValidation>
    <dataValidation type="list" allowBlank="1" showInputMessage="1" showErrorMessage="1" sqref="L33">
      <formula1>$M$40:$M$42</formula1>
    </dataValidation>
    <dataValidation type="list" allowBlank="1" showInputMessage="1" showErrorMessage="1" sqref="C33">
      <formula1>$D$40:$D$43</formula1>
    </dataValidation>
    <dataValidation type="list" allowBlank="1" showInputMessage="1" showErrorMessage="1" sqref="B32">
      <formula1>$C$41:$C$46</formula1>
    </dataValidation>
    <dataValidation type="list" allowBlank="1" showInputMessage="1" showErrorMessage="1" sqref="M32">
      <formula1>$N$39:$N$92</formula1>
    </dataValidation>
    <dataValidation type="list" allowBlank="1" showInputMessage="1" showErrorMessage="1" sqref="D32">
      <formula1>$E$39:$E$64</formula1>
    </dataValidation>
    <dataValidation type="list" allowBlank="1" showInputMessage="1" showErrorMessage="1" sqref="N32">
      <formula1>$O$39:$O$47</formula1>
    </dataValidation>
    <dataValidation type="list" allowBlank="1" showInputMessage="1" showErrorMessage="1" sqref="E32">
      <formula1>$F$39:$F$47</formula1>
    </dataValidation>
    <dataValidation type="list" allowBlank="1" showInputMessage="1" showErrorMessage="1" sqref="F32:K32">
      <formula1>$G$39:$G$40</formula1>
    </dataValidation>
    <dataValidation type="list" allowBlank="1" showInputMessage="1" showErrorMessage="1" sqref="L32">
      <formula1>$M$39:$M$41</formula1>
    </dataValidation>
    <dataValidation type="list" allowBlank="1" showInputMessage="1" showErrorMessage="1" sqref="C32">
      <formula1>$D$39:$D$42</formula1>
    </dataValidation>
    <dataValidation type="list" allowBlank="1" showInputMessage="1" showErrorMessage="1" sqref="B31">
      <formula1>$C$40:$C$45</formula1>
    </dataValidation>
    <dataValidation type="list" allowBlank="1" showInputMessage="1" showErrorMessage="1" sqref="M31">
      <formula1>$N$38:$N$91</formula1>
    </dataValidation>
    <dataValidation type="list" allowBlank="1" showInputMessage="1" showErrorMessage="1" sqref="D31">
      <formula1>$E$38:$E$63</formula1>
    </dataValidation>
    <dataValidation type="list" allowBlank="1" showInputMessage="1" showErrorMessage="1" sqref="N31">
      <formula1>$O$38:$O$46</formula1>
    </dataValidation>
    <dataValidation type="list" allowBlank="1" showInputMessage="1" showErrorMessage="1" sqref="E31">
      <formula1>$F$38:$F$46</formula1>
    </dataValidation>
    <dataValidation type="list" allowBlank="1" showInputMessage="1" showErrorMessage="1" sqref="F31:K31">
      <formula1>$G$38:$G$39</formula1>
    </dataValidation>
    <dataValidation type="list" allowBlank="1" showInputMessage="1" showErrorMessage="1" sqref="L31">
      <formula1>$M$38:$M$40</formula1>
    </dataValidation>
    <dataValidation type="list" allowBlank="1" showInputMessage="1" showErrorMessage="1" sqref="C31">
      <formula1>$D$38:$D$41</formula1>
    </dataValidation>
    <dataValidation type="list" allowBlank="1" showInputMessage="1" showErrorMessage="1" sqref="B30">
      <formula1>$C$39:$C$44</formula1>
    </dataValidation>
    <dataValidation type="list" allowBlank="1" showInputMessage="1" showErrorMessage="1" sqref="M30">
      <formula1>$N$37:$N$90</formula1>
    </dataValidation>
    <dataValidation type="list" allowBlank="1" showInputMessage="1" showErrorMessage="1" sqref="D30">
      <formula1>$E$37:$E$62</formula1>
    </dataValidation>
    <dataValidation type="list" allowBlank="1" showInputMessage="1" showErrorMessage="1" sqref="N30">
      <formula1>$O$37:$O$45</formula1>
    </dataValidation>
    <dataValidation type="list" allowBlank="1" showInputMessage="1" showErrorMessage="1" sqref="E30">
      <formula1>$F$37:$F$45</formula1>
    </dataValidation>
    <dataValidation type="list" allowBlank="1" showInputMessage="1" showErrorMessage="1" sqref="F30:K30">
      <formula1>$G$37:$G$38</formula1>
    </dataValidation>
    <dataValidation type="list" allowBlank="1" showInputMessage="1" showErrorMessage="1" sqref="L30">
      <formula1>$M$37:$M$39</formula1>
    </dataValidation>
    <dataValidation type="list" allowBlank="1" showInputMessage="1" showErrorMessage="1" sqref="C30">
      <formula1>$D$37:$D$40</formula1>
    </dataValidation>
    <dataValidation type="list" allowBlank="1" showInputMessage="1" showErrorMessage="1" sqref="B29">
      <formula1>$C$38:$C$43</formula1>
    </dataValidation>
    <dataValidation type="list" allowBlank="1" showInputMessage="1" showErrorMessage="1" sqref="M29">
      <formula1>$N$36:$N$89</formula1>
    </dataValidation>
    <dataValidation type="list" allowBlank="1" showInputMessage="1" showErrorMessage="1" sqref="D29">
      <formula1>$E$36:$E$61</formula1>
    </dataValidation>
    <dataValidation type="list" allowBlank="1" showInputMessage="1" showErrorMessage="1" sqref="N29">
      <formula1>$O$36:$O$44</formula1>
    </dataValidation>
    <dataValidation type="list" allowBlank="1" showInputMessage="1" showErrorMessage="1" sqref="E29">
      <formula1>$F$36:$F$44</formula1>
    </dataValidation>
    <dataValidation type="list" allowBlank="1" showInputMessage="1" showErrorMessage="1" sqref="F29:K29">
      <formula1>$G$36:$G$37</formula1>
    </dataValidation>
    <dataValidation type="list" allowBlank="1" showInputMessage="1" showErrorMessage="1" sqref="L29">
      <formula1>$M$36:$M$38</formula1>
    </dataValidation>
    <dataValidation type="list" allowBlank="1" showInputMessage="1" showErrorMessage="1" sqref="C29">
      <formula1>$D$36:$D$39</formula1>
    </dataValidation>
    <dataValidation type="list" allowBlank="1" showInputMessage="1" showErrorMessage="1" sqref="B28">
      <formula1>$C$37:$C$42</formula1>
    </dataValidation>
    <dataValidation type="list" allowBlank="1" showInputMessage="1" showErrorMessage="1" sqref="M28">
      <formula1>$N$35:$N$88</formula1>
    </dataValidation>
    <dataValidation type="list" allowBlank="1" showInputMessage="1" showErrorMessage="1" sqref="D28">
      <formula1>$E$35:$E$60</formula1>
    </dataValidation>
    <dataValidation type="list" allowBlank="1" showInputMessage="1" showErrorMessage="1" sqref="N28">
      <formula1>$O$35:$O$43</formula1>
    </dataValidation>
    <dataValidation type="list" allowBlank="1" showInputMessage="1" showErrorMessage="1" sqref="E28">
      <formula1>$F$35:$F$43</formula1>
    </dataValidation>
    <dataValidation type="list" allowBlank="1" showInputMessage="1" showErrorMessage="1" sqref="F28:K28">
      <formula1>$G$35:$G$36</formula1>
    </dataValidation>
    <dataValidation type="list" allowBlank="1" showInputMessage="1" showErrorMessage="1" sqref="L28">
      <formula1>$M$35:$M$37</formula1>
    </dataValidation>
    <dataValidation type="list" allowBlank="1" showInputMessage="1" showErrorMessage="1" sqref="C28">
      <formula1>$D$35:$D$38</formula1>
    </dataValidation>
    <dataValidation type="list" allowBlank="1" showInputMessage="1" showErrorMessage="1" sqref="B27">
      <formula1>$C$36:$C$41</formula1>
    </dataValidation>
    <dataValidation type="list" allowBlank="1" showInputMessage="1" showErrorMessage="1" sqref="M27">
      <formula1>$N$34:$N$87</formula1>
    </dataValidation>
    <dataValidation type="list" allowBlank="1" showInputMessage="1" showErrorMessage="1" sqref="D27">
      <formula1>$E$34:$E$59</formula1>
    </dataValidation>
    <dataValidation type="list" allowBlank="1" showInputMessage="1" showErrorMessage="1" sqref="N27">
      <formula1>$O$34:$O$42</formula1>
    </dataValidation>
    <dataValidation type="list" allowBlank="1" showInputMessage="1" showErrorMessage="1" sqref="E27">
      <formula1>$F$34:$F$42</formula1>
    </dataValidation>
    <dataValidation type="list" allowBlank="1" showInputMessage="1" showErrorMessage="1" sqref="F27:K27">
      <formula1>$G$34:$G$35</formula1>
    </dataValidation>
    <dataValidation type="list" allowBlank="1" showInputMessage="1" showErrorMessage="1" sqref="L27">
      <formula1>$M$34:$M$36</formula1>
    </dataValidation>
    <dataValidation type="list" allowBlank="1" showInputMessage="1" showErrorMessage="1" sqref="C27">
      <formula1>$D$34:$D$37</formula1>
    </dataValidation>
    <dataValidation type="list" allowBlank="1" showInputMessage="1" showErrorMessage="1" sqref="B26">
      <formula1>$C$35:$C$40</formula1>
    </dataValidation>
    <dataValidation type="list" allowBlank="1" showInputMessage="1" showErrorMessage="1" sqref="M26">
      <formula1>$N$33:$N$86</formula1>
    </dataValidation>
    <dataValidation type="list" allowBlank="1" showInputMessage="1" showErrorMessage="1" sqref="D26">
      <formula1>$E$33:$E$58</formula1>
    </dataValidation>
    <dataValidation type="list" allowBlank="1" showInputMessage="1" showErrorMessage="1" sqref="N26">
      <formula1>$O$33:$O$41</formula1>
    </dataValidation>
    <dataValidation type="list" allowBlank="1" showInputMessage="1" showErrorMessage="1" sqref="E26">
      <formula1>$F$33:$F$41</formula1>
    </dataValidation>
    <dataValidation type="list" allowBlank="1" showInputMessage="1" showErrorMessage="1" sqref="F26:K26">
      <formula1>$G$33:$G$34</formula1>
    </dataValidation>
    <dataValidation type="list" allowBlank="1" showInputMessage="1" showErrorMessage="1" sqref="L26">
      <formula1>$M$33:$M$35</formula1>
    </dataValidation>
    <dataValidation type="list" allowBlank="1" showInputMessage="1" showErrorMessage="1" sqref="C26">
      <formula1>$D$33:$D$36</formula1>
    </dataValidation>
    <dataValidation type="list" allowBlank="1" showInputMessage="1" showErrorMessage="1" sqref="B25">
      <formula1>$C$34:$C$39</formula1>
    </dataValidation>
    <dataValidation type="list" allowBlank="1" showInputMessage="1" showErrorMessage="1" sqref="M25">
      <formula1>$N$32:$N$85</formula1>
    </dataValidation>
    <dataValidation type="list" allowBlank="1" showInputMessage="1" showErrorMessage="1" sqref="D25">
      <formula1>$E$32:$E$57</formula1>
    </dataValidation>
    <dataValidation type="list" allowBlank="1" showInputMessage="1" showErrorMessage="1" sqref="N25">
      <formula1>$O$32:$O$40</formula1>
    </dataValidation>
    <dataValidation type="list" allowBlank="1" showInputMessage="1" showErrorMessage="1" sqref="E25">
      <formula1>$F$32:$F$40</formula1>
    </dataValidation>
    <dataValidation type="list" allowBlank="1" showInputMessage="1" showErrorMessage="1" sqref="F25:K25">
      <formula1>$G$32:$G$33</formula1>
    </dataValidation>
    <dataValidation type="list" allowBlank="1" showInputMessage="1" showErrorMessage="1" sqref="L25">
      <formula1>$M$32:$M$34</formula1>
    </dataValidation>
    <dataValidation type="list" allowBlank="1" showInputMessage="1" showErrorMessage="1" sqref="C25">
      <formula1>$D$32:$D$35</formula1>
    </dataValidation>
    <dataValidation type="list" allowBlank="1" showInputMessage="1" showErrorMessage="1" sqref="B24">
      <formula1>$C$33:$C$38</formula1>
    </dataValidation>
    <dataValidation type="list" allowBlank="1" showInputMessage="1" showErrorMessage="1" sqref="M24">
      <formula1>$N$31:$N$84</formula1>
    </dataValidation>
    <dataValidation type="list" allowBlank="1" showInputMessage="1" showErrorMessage="1" sqref="D24">
      <formula1>$E$31:$E$56</formula1>
    </dataValidation>
    <dataValidation type="list" allowBlank="1" showInputMessage="1" showErrorMessage="1" sqref="N24">
      <formula1>$O$31:$O$39</formula1>
    </dataValidation>
    <dataValidation type="list" allowBlank="1" showInputMessage="1" showErrorMessage="1" sqref="E24">
      <formula1>$F$31:$F$39</formula1>
    </dataValidation>
    <dataValidation type="list" allowBlank="1" showInputMessage="1" showErrorMessage="1" sqref="F24:K24">
      <formula1>$G$31:$G$32</formula1>
    </dataValidation>
    <dataValidation type="list" allowBlank="1" showInputMessage="1" showErrorMessage="1" sqref="L24">
      <formula1>$M$31:$M$33</formula1>
    </dataValidation>
    <dataValidation type="list" allowBlank="1" showInputMessage="1" showErrorMessage="1" sqref="C24">
      <formula1>$D$31:$D$34</formula1>
    </dataValidation>
    <dataValidation type="list" allowBlank="1" showInputMessage="1" showErrorMessage="1" sqref="B23">
      <formula1>$C$32:$C$37</formula1>
    </dataValidation>
    <dataValidation type="list" allowBlank="1" showInputMessage="1" showErrorMessage="1" sqref="M23">
      <formula1>$N$30:$N$83</formula1>
    </dataValidation>
    <dataValidation type="list" allowBlank="1" showInputMessage="1" showErrorMessage="1" sqref="D23">
      <formula1>$E$30:$E$55</formula1>
    </dataValidation>
    <dataValidation type="list" allowBlank="1" showInputMessage="1" showErrorMessage="1" sqref="N23">
      <formula1>$O$30:$O$38</formula1>
    </dataValidation>
    <dataValidation type="list" allowBlank="1" showInputMessage="1" showErrorMessage="1" sqref="E23">
      <formula1>$F$30:$F$38</formula1>
    </dataValidation>
    <dataValidation type="list" allowBlank="1" showInputMessage="1" showErrorMessage="1" sqref="F23:K23">
      <formula1>$G$30:$G$31</formula1>
    </dataValidation>
    <dataValidation type="list" allowBlank="1" showInputMessage="1" showErrorMessage="1" sqref="L23">
      <formula1>$M$30:$M$32</formula1>
    </dataValidation>
    <dataValidation type="list" allowBlank="1" showInputMessage="1" showErrorMessage="1" sqref="C23">
      <formula1>$D$30:$D$33</formula1>
    </dataValidation>
    <dataValidation type="list" allowBlank="1" showInputMessage="1" showErrorMessage="1" sqref="B22">
      <formula1>$C$31:$C$36</formula1>
    </dataValidation>
    <dataValidation type="list" allowBlank="1" showInputMessage="1" showErrorMessage="1" sqref="M22">
      <formula1>$N$29:$N$82</formula1>
    </dataValidation>
    <dataValidation type="list" allowBlank="1" showInputMessage="1" showErrorMessage="1" sqref="D22">
      <formula1>$E$29:$E$54</formula1>
    </dataValidation>
    <dataValidation type="list" allowBlank="1" showInputMessage="1" showErrorMessage="1" sqref="N22">
      <formula1>$O$29:$O$37</formula1>
    </dataValidation>
    <dataValidation type="list" allowBlank="1" showInputMessage="1" showErrorMessage="1" sqref="E22">
      <formula1>$F$29:$F$37</formula1>
    </dataValidation>
    <dataValidation type="list" allowBlank="1" showInputMessage="1" showErrorMessage="1" sqref="F22:K22">
      <formula1>$G$29:$G$30</formula1>
    </dataValidation>
    <dataValidation type="list" allowBlank="1" showInputMessage="1" showErrorMessage="1" sqref="L22">
      <formula1>$M$29:$M$31</formula1>
    </dataValidation>
    <dataValidation type="list" allowBlank="1" showInputMessage="1" showErrorMessage="1" sqref="C22">
      <formula1>$D$29:$D$32</formula1>
    </dataValidation>
    <dataValidation type="list" allowBlank="1" showInputMessage="1" showErrorMessage="1" sqref="M21">
      <formula1>$N$25:$N$78</formula1>
    </dataValidation>
    <dataValidation type="list" allowBlank="1" showInputMessage="1" showErrorMessage="1" sqref="D21">
      <formula1>$E$25:$E$50</formula1>
    </dataValidation>
    <dataValidation type="list" allowBlank="1" showInputMessage="1" showErrorMessage="1" sqref="N21">
      <formula1>$O$25:$O$33</formula1>
    </dataValidation>
    <dataValidation type="list" allowBlank="1" showInputMessage="1" showErrorMessage="1" sqref="E21">
      <formula1>$F$25:$F$33</formula1>
    </dataValidation>
    <dataValidation type="list" allowBlank="1" showInputMessage="1" showErrorMessage="1" sqref="F21:K21">
      <formula1>$G$25:$G$26</formula1>
    </dataValidation>
    <dataValidation type="list" allowBlank="1" showInputMessage="1" showErrorMessage="1" sqref="L21">
      <formula1>$M$25:$M$27</formula1>
    </dataValidation>
    <dataValidation type="list" allowBlank="1" showInputMessage="1" showErrorMessage="1" sqref="C21">
      <formula1>$D$25:$D$28</formula1>
    </dataValidation>
    <dataValidation type="list" allowBlank="1" showInputMessage="1" showErrorMessage="1" sqref="B21">
      <formula1>$C$26:$C$31</formula1>
    </dataValidation>
    <dataValidation type="list" allowBlank="1" showInputMessage="1" showErrorMessage="1" sqref="M20 M17">
      <formula1>$N$24:$N$77</formula1>
    </dataValidation>
    <dataValidation type="list" allowBlank="1" showInputMessage="1" showErrorMessage="1" sqref="D20 D17">
      <formula1>$E$24:$E$49</formula1>
    </dataValidation>
    <dataValidation type="list" allowBlank="1" showInputMessage="1" showErrorMessage="1" sqref="N20 N17">
      <formula1>$O$24:$O$32</formula1>
    </dataValidation>
    <dataValidation type="list" allowBlank="1" showInputMessage="1" showErrorMessage="1" sqref="E20 E17">
      <formula1>$F$24:$F$32</formula1>
    </dataValidation>
    <dataValidation type="list" allowBlank="1" showInputMessage="1" showErrorMessage="1" sqref="F20:K20 F17:K17">
      <formula1>$G$24:$G$25</formula1>
    </dataValidation>
    <dataValidation type="list" allowBlank="1" showInputMessage="1" showErrorMessage="1" sqref="L20 L17">
      <formula1>$M$24:$M$26</formula1>
    </dataValidation>
    <dataValidation type="list" allowBlank="1" showInputMessage="1" showErrorMessage="1" sqref="C20 C17">
      <formula1>$D$24:$D$27</formula1>
    </dataValidation>
    <dataValidation type="list" allowBlank="1" showInputMessage="1" showErrorMessage="1" sqref="B20 B17">
      <formula1>$C$25:$C$30</formula1>
    </dataValidation>
    <dataValidation type="list" allowBlank="1" showInputMessage="1" showErrorMessage="1" sqref="M19 M16">
      <formula1>$N$23:$N$76</formula1>
    </dataValidation>
    <dataValidation type="list" allowBlank="1" showInputMessage="1" showErrorMessage="1" sqref="D19 D16">
      <formula1>$E$23:$E$48</formula1>
    </dataValidation>
    <dataValidation type="list" allowBlank="1" showInputMessage="1" showErrorMessage="1" sqref="N19 N16">
      <formula1>$O$23:$O$31</formula1>
    </dataValidation>
    <dataValidation type="list" allowBlank="1" showInputMessage="1" showErrorMessage="1" sqref="E19 E16">
      <formula1>$F$23:$F$31</formula1>
    </dataValidation>
    <dataValidation type="list" allowBlank="1" showInputMessage="1" showErrorMessage="1" sqref="F19:K19 F16:K16">
      <formula1>$G$23:$G$24</formula1>
    </dataValidation>
    <dataValidation type="list" allowBlank="1" showInputMessage="1" showErrorMessage="1" sqref="L19 L16">
      <formula1>$M$23:$M$25</formula1>
    </dataValidation>
    <dataValidation type="list" allowBlank="1" showInputMessage="1" showErrorMessage="1" sqref="C19 C16">
      <formula1>$D$23:$D$26</formula1>
    </dataValidation>
    <dataValidation type="list" allowBlank="1" showInputMessage="1" showErrorMessage="1" sqref="B19 B16">
      <formula1>$C$24:$C$29</formula1>
    </dataValidation>
    <dataValidation type="list" allowBlank="1" showInputMessage="1" showErrorMessage="1" sqref="M18 M15">
      <formula1>$N$22:$N$75</formula1>
    </dataValidation>
    <dataValidation type="list" allowBlank="1" showInputMessage="1" showErrorMessage="1" sqref="D18 D15">
      <formula1>$E$22:$E$47</formula1>
    </dataValidation>
    <dataValidation type="list" allowBlank="1" showInputMessage="1" showErrorMessage="1" sqref="N18 N15">
      <formula1>$O$22:$O$30</formula1>
    </dataValidation>
    <dataValidation type="list" allowBlank="1" showInputMessage="1" showErrorMessage="1" sqref="E18 E15">
      <formula1>$F$22:$F$30</formula1>
    </dataValidation>
    <dataValidation type="list" allowBlank="1" showInputMessage="1" showErrorMessage="1" sqref="F18:K18 F15:K15">
      <formula1>$G$22:$G$23</formula1>
    </dataValidation>
    <dataValidation type="list" allowBlank="1" showInputMessage="1" showErrorMessage="1" sqref="L18 L15">
      <formula1>$M$22:$M$24</formula1>
    </dataValidation>
    <dataValidation type="list" allowBlank="1" showInputMessage="1" showErrorMessage="1" sqref="C18 C15">
      <formula1>$D$22:$D$25</formula1>
    </dataValidation>
    <dataValidation type="list" allowBlank="1" showInputMessage="1" showErrorMessage="1" sqref="B18 B15">
      <formula1>$C$23:$C$28</formula1>
    </dataValidation>
    <dataValidation type="list" allowBlank="1" showInputMessage="1" showErrorMessage="1" sqref="M14">
      <formula1>$N$21:$N$74</formula1>
    </dataValidation>
    <dataValidation type="list" allowBlank="1" showInputMessage="1" showErrorMessage="1" sqref="D14">
      <formula1>$E$21:$E$46</formula1>
    </dataValidation>
    <dataValidation type="list" allowBlank="1" showInputMessage="1" showErrorMessage="1" sqref="N14">
      <formula1>$O$21:$O$29</formula1>
    </dataValidation>
    <dataValidation type="list" allowBlank="1" showInputMessage="1" showErrorMessage="1" sqref="E14">
      <formula1>$F$21:$F$29</formula1>
    </dataValidation>
    <dataValidation type="list" allowBlank="1" showInputMessage="1" showErrorMessage="1" sqref="F14:K14">
      <formula1>$G$21:$G$22</formula1>
    </dataValidation>
    <dataValidation type="list" allowBlank="1" showInputMessage="1" showErrorMessage="1" sqref="L14">
      <formula1>$M$21:$M$23</formula1>
    </dataValidation>
    <dataValidation type="list" allowBlank="1" showInputMessage="1" showErrorMessage="1" sqref="C14">
      <formula1>$D$21:$D$24</formula1>
    </dataValidation>
    <dataValidation type="list" allowBlank="1" showInputMessage="1" showErrorMessage="1" sqref="B14">
      <formula1>$C$22:$C$27</formula1>
    </dataValidation>
    <dataValidation type="list" allowBlank="1" showInputMessage="1" showErrorMessage="1" sqref="M13">
      <formula1>$N$20:$N$73</formula1>
    </dataValidation>
    <dataValidation type="list" allowBlank="1" showInputMessage="1" showErrorMessage="1" sqref="D13">
      <formula1>$E$20:$E$45</formula1>
    </dataValidation>
    <dataValidation type="list" allowBlank="1" showInputMessage="1" showErrorMessage="1" sqref="N13">
      <formula1>$O$20:$O$28</formula1>
    </dataValidation>
    <dataValidation type="list" allowBlank="1" showInputMessage="1" showErrorMessage="1" sqref="E13">
      <formula1>$F$20:$F$28</formula1>
    </dataValidation>
    <dataValidation type="list" allowBlank="1" showInputMessage="1" showErrorMessage="1" sqref="F13:K13">
      <formula1>$G$20:$G$21</formula1>
    </dataValidation>
    <dataValidation type="list" allowBlank="1" showInputMessage="1" showErrorMessage="1" sqref="L13">
      <formula1>$M$20:$M$22</formula1>
    </dataValidation>
    <dataValidation type="list" allowBlank="1" showInputMessage="1" showErrorMessage="1" sqref="C13">
      <formula1>$D$20:$D$23</formula1>
    </dataValidation>
    <dataValidation type="list" allowBlank="1" showInputMessage="1" showErrorMessage="1" sqref="B13">
      <formula1>$C$21:$C$26</formula1>
    </dataValidation>
    <dataValidation type="list" allowBlank="1" showInputMessage="1" showErrorMessage="1" sqref="M12">
      <formula1>$N$19:$N$72</formula1>
    </dataValidation>
    <dataValidation type="list" allowBlank="1" showInputMessage="1" showErrorMessage="1" sqref="D12">
      <formula1>$E$19:$E$44</formula1>
    </dataValidation>
    <dataValidation type="list" allowBlank="1" showInputMessage="1" showErrorMessage="1" sqref="N12">
      <formula1>$O$19:$O$27</formula1>
    </dataValidation>
    <dataValidation type="list" allowBlank="1" showInputMessage="1" showErrorMessage="1" sqref="E12">
      <formula1>$F$19:$F$27</formula1>
    </dataValidation>
    <dataValidation type="list" allowBlank="1" showInputMessage="1" showErrorMessage="1" sqref="F12:K12">
      <formula1>$G$19:$G$20</formula1>
    </dataValidation>
    <dataValidation type="list" allowBlank="1" showInputMessage="1" showErrorMessage="1" sqref="L12">
      <formula1>$M$19:$M$21</formula1>
    </dataValidation>
    <dataValidation type="list" allowBlank="1" showInputMessage="1" showErrorMessage="1" sqref="C12">
      <formula1>$D$19:$D$22</formula1>
    </dataValidation>
    <dataValidation type="list" allowBlank="1" showInputMessage="1" showErrorMessage="1" sqref="B12">
      <formula1>$C$20:$C$25</formula1>
    </dataValidation>
    <dataValidation type="list" allowBlank="1" showInputMessage="1" showErrorMessage="1" sqref="M11">
      <formula1>$N$18:$N$71</formula1>
    </dataValidation>
    <dataValidation type="list" allowBlank="1" showInputMessage="1" showErrorMessage="1" sqref="D11">
      <formula1>$E$18:$E$43</formula1>
    </dataValidation>
    <dataValidation type="list" allowBlank="1" showInputMessage="1" showErrorMessage="1" sqref="N11">
      <formula1>$O$18:$O$26</formula1>
    </dataValidation>
    <dataValidation type="list" allowBlank="1" showInputMessage="1" showErrorMessage="1" sqref="E11">
      <formula1>$F$18:$F$26</formula1>
    </dataValidation>
    <dataValidation type="list" allowBlank="1" showInputMessage="1" showErrorMessage="1" sqref="F11:K11">
      <formula1>$G$18:$G$19</formula1>
    </dataValidation>
    <dataValidation type="list" allowBlank="1" showInputMessage="1" showErrorMessage="1" sqref="L11">
      <formula1>$M$18:$M$20</formula1>
    </dataValidation>
    <dataValidation type="list" allowBlank="1" showInputMessage="1" showErrorMessage="1" sqref="C11">
      <formula1>$D$18:$D$21</formula1>
    </dataValidation>
    <dataValidation type="list" allowBlank="1" showInputMessage="1" showErrorMessage="1" sqref="B11">
      <formula1>$C$19:$C$24</formula1>
    </dataValidation>
    <dataValidation type="list" allowBlank="1" showInputMessage="1" showErrorMessage="1" sqref="M10">
      <formula1>$N$17:$N$70</formula1>
    </dataValidation>
    <dataValidation type="list" allowBlank="1" showInputMessage="1" showErrorMessage="1" sqref="D10">
      <formula1>$E$17:$E$42</formula1>
    </dataValidation>
    <dataValidation type="list" allowBlank="1" showInputMessage="1" showErrorMessage="1" sqref="N10">
      <formula1>$O$17:$O$25</formula1>
    </dataValidation>
    <dataValidation type="list" allowBlank="1" showInputMessage="1" showErrorMessage="1" sqref="E10">
      <formula1>$F$17:$F$25</formula1>
    </dataValidation>
    <dataValidation type="list" allowBlank="1" showInputMessage="1" showErrorMessage="1" sqref="F10:K10">
      <formula1>$G$17:$G$18</formula1>
    </dataValidation>
    <dataValidation type="list" allowBlank="1" showInputMessage="1" showErrorMessage="1" sqref="L10">
      <formula1>$M$17:$M$19</formula1>
    </dataValidation>
    <dataValidation type="list" allowBlank="1" showInputMessage="1" showErrorMessage="1" sqref="C10">
      <formula1>$D$17:$D$20</formula1>
    </dataValidation>
    <dataValidation type="list" allowBlank="1" showInputMessage="1" showErrorMessage="1" sqref="B10">
      <formula1>$C$18:$C$23</formula1>
    </dataValidation>
    <dataValidation type="list" allowBlank="1" showInputMessage="1" showErrorMessage="1" sqref="M9">
      <formula1>$N$16:$N$69</formula1>
    </dataValidation>
    <dataValidation type="list" allowBlank="1" showInputMessage="1" showErrorMessage="1" sqref="D9">
      <formula1>$E$16:$E$41</formula1>
    </dataValidation>
    <dataValidation type="list" allowBlank="1" showInputMessage="1" showErrorMessage="1" sqref="N9">
      <formula1>$O$16:$O$24</formula1>
    </dataValidation>
    <dataValidation type="list" allowBlank="1" showInputMessage="1" showErrorMessage="1" sqref="E9">
      <formula1>$F$16:$F$24</formula1>
    </dataValidation>
    <dataValidation type="list" allowBlank="1" showInputMessage="1" showErrorMessage="1" sqref="F9:K9">
      <formula1>$G$16:$G$17</formula1>
    </dataValidation>
    <dataValidation type="list" allowBlank="1" showInputMessage="1" showErrorMessage="1" sqref="L9">
      <formula1>$M$16:$M$18</formula1>
    </dataValidation>
    <dataValidation type="list" allowBlank="1" showInputMessage="1" showErrorMessage="1" sqref="C9">
      <formula1>$D$16:$D$19</formula1>
    </dataValidation>
    <dataValidation type="list" allowBlank="1" showInputMessage="1" showErrorMessage="1" sqref="B9">
      <formula1>$C$17:$C$22</formula1>
    </dataValidation>
    <dataValidation type="list" allowBlank="1" showInputMessage="1" showErrorMessage="1" sqref="M8">
      <formula1>$N$15:$N$68</formula1>
    </dataValidation>
    <dataValidation type="list" allowBlank="1" showInputMessage="1" showErrorMessage="1" sqref="D8">
      <formula1>$E$15:$E$40</formula1>
    </dataValidation>
    <dataValidation type="list" allowBlank="1" showInputMessage="1" showErrorMessage="1" sqref="N8">
      <formula1>$O$15:$O$23</formula1>
    </dataValidation>
    <dataValidation type="list" allowBlank="1" showInputMessage="1" showErrorMessage="1" sqref="E8">
      <formula1>$F$15:$F$23</formula1>
    </dataValidation>
    <dataValidation type="list" allowBlank="1" showInputMessage="1" showErrorMessage="1" sqref="F8:K8">
      <formula1>$G$15:$G$16</formula1>
    </dataValidation>
    <dataValidation type="list" allowBlank="1" showInputMessage="1" showErrorMessage="1" sqref="L8">
      <formula1>$M$15:$M$17</formula1>
    </dataValidation>
    <dataValidation type="list" allowBlank="1" showInputMessage="1" showErrorMessage="1" sqref="C8">
      <formula1>$D$15:$D$18</formula1>
    </dataValidation>
    <dataValidation type="list" allowBlank="1" showInputMessage="1" showErrorMessage="1" sqref="B8">
      <formula1>$C$16:$C$21</formula1>
    </dataValidation>
    <dataValidation type="list" allowBlank="1" showInputMessage="1" showErrorMessage="1" sqref="M7">
      <formula1>$N$14:$N$67</formula1>
    </dataValidation>
    <dataValidation type="list" allowBlank="1" showInputMessage="1" showErrorMessage="1" sqref="D7">
      <formula1>$E$14:$E$39</formula1>
    </dataValidation>
    <dataValidation type="list" allowBlank="1" showInputMessage="1" showErrorMessage="1" sqref="N7">
      <formula1>$O$14:$O$22</formula1>
    </dataValidation>
    <dataValidation type="list" allowBlank="1" showInputMessage="1" showErrorMessage="1" sqref="E7">
      <formula1>$F$14:$F$22</formula1>
    </dataValidation>
    <dataValidation type="list" allowBlank="1" showInputMessage="1" showErrorMessage="1" sqref="F7:K7">
      <formula1>$G$14:$G$15</formula1>
    </dataValidation>
    <dataValidation type="list" allowBlank="1" showInputMessage="1" showErrorMessage="1" sqref="L7">
      <formula1>$M$14:$M$16</formula1>
    </dataValidation>
    <dataValidation type="list" allowBlank="1" showInputMessage="1" showErrorMessage="1" sqref="C7">
      <formula1>$D$14:$D$17</formula1>
    </dataValidation>
    <dataValidation type="list" allowBlank="1" showInputMessage="1" showErrorMessage="1" sqref="B7">
      <formula1>$C$15:$C$20</formula1>
    </dataValidation>
    <dataValidation type="list" allowBlank="1" showInputMessage="1" showErrorMessage="1" sqref="M6">
      <formula1>$N$13:$N$66</formula1>
    </dataValidation>
    <dataValidation type="list" allowBlank="1" showInputMessage="1" showErrorMessage="1" sqref="D6">
      <formula1>$E$13:$E$38</formula1>
    </dataValidation>
    <dataValidation type="list" allowBlank="1" showInputMessage="1" showErrorMessage="1" sqref="N6">
      <formula1>$O$13:$O$21</formula1>
    </dataValidation>
    <dataValidation type="list" allowBlank="1" showInputMessage="1" showErrorMessage="1" sqref="E6">
      <formula1>$F$13:$F$21</formula1>
    </dataValidation>
    <dataValidation type="list" allowBlank="1" showInputMessage="1" showErrorMessage="1" sqref="F6:K6">
      <formula1>$G$13:$G$14</formula1>
    </dataValidation>
    <dataValidation type="list" allowBlank="1" showInputMessage="1" showErrorMessage="1" sqref="L6">
      <formula1>$M$13:$M$15</formula1>
    </dataValidation>
    <dataValidation type="list" allowBlank="1" showInputMessage="1" showErrorMessage="1" sqref="C6">
      <formula1>$D$13:$D$16</formula1>
    </dataValidation>
    <dataValidation type="list" allowBlank="1" showInputMessage="1" showErrorMessage="1" sqref="B6">
      <formula1>$C$14:$C$19</formula1>
    </dataValidation>
    <dataValidation type="list" allowBlank="1" showInputMessage="1" showErrorMessage="1" sqref="M5">
      <formula1>$N$12:$N$65</formula1>
    </dataValidation>
    <dataValidation type="list" allowBlank="1" showInputMessage="1" showErrorMessage="1" sqref="D5">
      <formula1>$E$12:$E$37</formula1>
    </dataValidation>
    <dataValidation type="list" allowBlank="1" showInputMessage="1" showErrorMessage="1" sqref="N5">
      <formula1>$O$12:$O$20</formula1>
    </dataValidation>
    <dataValidation type="list" allowBlank="1" showInputMessage="1" showErrorMessage="1" sqref="E5">
      <formula1>$F$12:$F$20</formula1>
    </dataValidation>
    <dataValidation type="list" allowBlank="1" showInputMessage="1" showErrorMessage="1" sqref="F5:K5">
      <formula1>$G$12:$G$13</formula1>
    </dataValidation>
    <dataValidation type="list" allowBlank="1" showInputMessage="1" showErrorMessage="1" sqref="L5">
      <formula1>$M$12:$M$14</formula1>
    </dataValidation>
    <dataValidation type="list" allowBlank="1" showInputMessage="1" showErrorMessage="1" sqref="C5">
      <formula1>$D$12:$D$15</formula1>
    </dataValidation>
    <dataValidation type="list" allowBlank="1" showInputMessage="1" showErrorMessage="1" sqref="B5">
      <formula1>$C$13:$C$18</formula1>
    </dataValidation>
    <dataValidation type="list" allowBlank="1" showInputMessage="1" showErrorMessage="1" sqref="M4">
      <formula1>$N$11:$N$64</formula1>
    </dataValidation>
    <dataValidation type="list" allowBlank="1" showInputMessage="1" showErrorMessage="1" sqref="D4">
      <formula1>$E$11:$E$36</formula1>
    </dataValidation>
    <dataValidation type="list" allowBlank="1" showInputMessage="1" showErrorMessage="1" sqref="N4">
      <formula1>$O$11:$O$19</formula1>
    </dataValidation>
    <dataValidation type="list" allowBlank="1" showInputMessage="1" showErrorMessage="1" sqref="E4">
      <formula1>$F$11:$F$19</formula1>
    </dataValidation>
    <dataValidation type="list" allowBlank="1" showInputMessage="1" showErrorMessage="1" sqref="F4:K4">
      <formula1>$G$11:$G$12</formula1>
    </dataValidation>
    <dataValidation type="list" allowBlank="1" showInputMessage="1" showErrorMessage="1" sqref="L4">
      <formula1>$M$11:$M$13</formula1>
    </dataValidation>
    <dataValidation type="list" allowBlank="1" showInputMessage="1" showErrorMessage="1" sqref="C4">
      <formula1>$D$11:$D$14</formula1>
    </dataValidation>
    <dataValidation type="list" allowBlank="1" showInputMessage="1" showErrorMessage="1" sqref="B4">
      <formula1>$C$12:$C$17</formula1>
    </dataValidation>
  </dataValidations>
  <pageMargins left="0.17" right="0.17" top="0.68" bottom="0.2" header="0.17" footer="0.16"/>
  <pageSetup paperSize="9" scale="66"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1380" id="{7556E6CA-B1A9-42B4-A4FE-8C659D13B443}">
            <xm:f xml:space="preserve"> ISBLANK('[Relevé de production - V1.2.xlsm]TM matin'!#REF!)</xm:f>
            <x14:dxf>
              <fill>
                <patternFill>
                  <bgColor rgb="FFFF0000"/>
                </patternFill>
              </fill>
            </x14:dxf>
          </x14:cfRule>
          <xm:sqref>L267:O267 C267:E267 B266</xm:sqref>
        </x14:conditionalFormatting>
        <x14:conditionalFormatting xmlns:xm="http://schemas.microsoft.com/office/excel/2006/main">
          <x14:cfRule type="expression" priority="1414" id="{F5181320-0D48-41E5-8345-9BCD045F8783}">
            <xm:f xml:space="preserve"> ISBLANK('[Relevé de production - V1.2.xlsm]TM matin'!#REF!)</xm:f>
            <x14:dxf>
              <fill>
                <patternFill>
                  <bgColor rgb="FFFF0000"/>
                </patternFill>
              </fill>
            </x14:dxf>
          </x14:cfRule>
          <xm:sqref>C273:E273 B272</xm:sqref>
        </x14:conditionalFormatting>
        <x14:conditionalFormatting xmlns:xm="http://schemas.microsoft.com/office/excel/2006/main">
          <x14:cfRule type="expression" priority="1413" id="{77E1A34E-4548-4218-9584-547A8B78A739}">
            <xm:f xml:space="preserve"> ISBLANK('[Relevé de production - V1.2.xlsm]TM matin'!#REF!)</xm:f>
            <x14:dxf>
              <fill>
                <patternFill>
                  <bgColor rgb="FFFF0000"/>
                </patternFill>
              </fill>
            </x14:dxf>
          </x14:cfRule>
          <xm:sqref>M273:O273</xm:sqref>
        </x14:conditionalFormatting>
        <x14:conditionalFormatting xmlns:xm="http://schemas.microsoft.com/office/excel/2006/main">
          <x14:cfRule type="expression" priority="1412" id="{4F322EC7-0734-407A-A4FA-2B0342F65BB9}">
            <xm:f xml:space="preserve"> ISBLANK('[Relevé de production - V1.2.xlsm]TM matin'!#REF!)</xm:f>
            <x14:dxf>
              <fill>
                <patternFill>
                  <bgColor rgb="FFFF0000"/>
                </patternFill>
              </fill>
            </x14:dxf>
          </x14:cfRule>
          <xm:sqref>L273 C268:E272 B267:B271</xm:sqref>
        </x14:conditionalFormatting>
        <x14:conditionalFormatting xmlns:xm="http://schemas.microsoft.com/office/excel/2006/main">
          <x14:cfRule type="expression" priority="1408" id="{6601BAF5-3E97-4194-B712-E2B52F2A8B0A}">
            <xm:f xml:space="preserve"> ISBLANK('[Relevé de production - V1.2.xlsm]TM matin'!#REF!)</xm:f>
            <x14:dxf>
              <fill>
                <patternFill>
                  <bgColor rgb="FFFF0000"/>
                </patternFill>
              </fill>
            </x14:dxf>
          </x14:cfRule>
          <xm:sqref>M272:O272</xm:sqref>
        </x14:conditionalFormatting>
        <x14:conditionalFormatting xmlns:xm="http://schemas.microsoft.com/office/excel/2006/main">
          <x14:cfRule type="expression" priority="1407" id="{5981B21C-D2B0-48C8-8AEB-2A7035411317}">
            <xm:f xml:space="preserve"> ISBLANK('[Relevé de production - V1.2.xlsm]TM matin'!#REF!)</xm:f>
            <x14:dxf>
              <fill>
                <patternFill>
                  <bgColor rgb="FFFF0000"/>
                </patternFill>
              </fill>
            </x14:dxf>
          </x14:cfRule>
          <xm:sqref>L272</xm:sqref>
        </x14:conditionalFormatting>
        <x14:conditionalFormatting xmlns:xm="http://schemas.microsoft.com/office/excel/2006/main">
          <x14:cfRule type="expression" priority="1403" id="{37625AB2-CA90-4483-BEE0-1FCC0453461A}">
            <xm:f xml:space="preserve"> ISBLANK('[Relevé de production - V1.2.xlsm]TM matin'!#REF!)</xm:f>
            <x14:dxf>
              <fill>
                <patternFill>
                  <bgColor rgb="FFFF0000"/>
                </patternFill>
              </fill>
            </x14:dxf>
          </x14:cfRule>
          <xm:sqref>M271:O271</xm:sqref>
        </x14:conditionalFormatting>
        <x14:conditionalFormatting xmlns:xm="http://schemas.microsoft.com/office/excel/2006/main">
          <x14:cfRule type="expression" priority="1402" id="{73DACF05-56ED-466C-8178-AC5651D59A26}">
            <xm:f xml:space="preserve"> ISBLANK('[Relevé de production - V1.2.xlsm]TM matin'!#REF!)</xm:f>
            <x14:dxf>
              <fill>
                <patternFill>
                  <bgColor rgb="FFFF0000"/>
                </patternFill>
              </fill>
            </x14:dxf>
          </x14:cfRule>
          <xm:sqref>L271</xm:sqref>
        </x14:conditionalFormatting>
        <x14:conditionalFormatting xmlns:xm="http://schemas.microsoft.com/office/excel/2006/main">
          <x14:cfRule type="expression" priority="1398" id="{CE39BC53-309B-4024-9C97-9D2C0DCD186B}">
            <xm:f xml:space="preserve"> ISBLANK('[Relevé de production - V1.2.xlsm]TM matin'!#REF!)</xm:f>
            <x14:dxf>
              <fill>
                <patternFill>
                  <bgColor rgb="FFFF0000"/>
                </patternFill>
              </fill>
            </x14:dxf>
          </x14:cfRule>
          <xm:sqref>M270:O270</xm:sqref>
        </x14:conditionalFormatting>
        <x14:conditionalFormatting xmlns:xm="http://schemas.microsoft.com/office/excel/2006/main">
          <x14:cfRule type="expression" priority="1397" id="{AFDD6B14-AB77-47F3-9396-D2C8D46FC17E}">
            <xm:f xml:space="preserve"> ISBLANK('[Relevé de production - V1.2.xlsm]TM matin'!#REF!)</xm:f>
            <x14:dxf>
              <fill>
                <patternFill>
                  <bgColor rgb="FFFF0000"/>
                </patternFill>
              </fill>
            </x14:dxf>
          </x14:cfRule>
          <xm:sqref>L270</xm:sqref>
        </x14:conditionalFormatting>
        <x14:conditionalFormatting xmlns:xm="http://schemas.microsoft.com/office/excel/2006/main">
          <x14:cfRule type="expression" priority="1393" id="{F08AACAE-4348-4118-B4CC-726B11AFAA2D}">
            <xm:f xml:space="preserve"> ISBLANK('[Relevé de production - V1.2.xlsm]TM matin'!#REF!)</xm:f>
            <x14:dxf>
              <fill>
                <patternFill>
                  <bgColor rgb="FFFF0000"/>
                </patternFill>
              </fill>
            </x14:dxf>
          </x14:cfRule>
          <xm:sqref>M269:O269</xm:sqref>
        </x14:conditionalFormatting>
        <x14:conditionalFormatting xmlns:xm="http://schemas.microsoft.com/office/excel/2006/main">
          <x14:cfRule type="expression" priority="1392" id="{9A297E6E-6B63-4B5F-BC31-AEC8D417C37E}">
            <xm:f xml:space="preserve"> ISBLANK('[Relevé de production - V1.2.xlsm]TM matin'!#REF!)</xm:f>
            <x14:dxf>
              <fill>
                <patternFill>
                  <bgColor rgb="FFFF0000"/>
                </patternFill>
              </fill>
            </x14:dxf>
          </x14:cfRule>
          <xm:sqref>L269</xm:sqref>
        </x14:conditionalFormatting>
        <x14:conditionalFormatting xmlns:xm="http://schemas.microsoft.com/office/excel/2006/main">
          <x14:cfRule type="expression" priority="1388" id="{657FF262-D49F-44B2-9E75-8A604C136F90}">
            <xm:f xml:space="preserve"> ISBLANK('[Relevé de production - V1.2.xlsm]TM matin'!#REF!)</xm:f>
            <x14:dxf>
              <fill>
                <patternFill>
                  <bgColor rgb="FFFF0000"/>
                </patternFill>
              </fill>
            </x14:dxf>
          </x14:cfRule>
          <xm:sqref>M268:O268</xm:sqref>
        </x14:conditionalFormatting>
        <x14:conditionalFormatting xmlns:xm="http://schemas.microsoft.com/office/excel/2006/main">
          <x14:cfRule type="expression" priority="1387" id="{94C9431A-5D1F-4321-B222-F0FBA5DC7E78}">
            <xm:f xml:space="preserve"> ISBLANK('[Relevé de production - V1.2.xlsm]TM matin'!#REF!)</xm:f>
            <x14:dxf>
              <fill>
                <patternFill>
                  <bgColor rgb="FFFF0000"/>
                </patternFill>
              </fill>
            </x14:dxf>
          </x14:cfRule>
          <xm:sqref>L268</xm:sqref>
        </x14:conditionalFormatting>
        <x14:conditionalFormatting xmlns:xm="http://schemas.microsoft.com/office/excel/2006/main">
          <x14:cfRule type="expression" priority="1377" id="{703C149E-5D5D-475C-9335-877DCAE35DB3}">
            <xm:f xml:space="preserve"> ISBLANK('[Relevé de production - V1.3.xlsm]TM matin'!#REF!)</xm:f>
            <x14:dxf>
              <fill>
                <patternFill>
                  <bgColor rgb="FFFF0000"/>
                </patternFill>
              </fill>
            </x14:dxf>
          </x14:cfRule>
          <xm:sqref>C249:E266 B248:B265</xm:sqref>
        </x14:conditionalFormatting>
        <x14:conditionalFormatting xmlns:xm="http://schemas.microsoft.com/office/excel/2006/main">
          <x14:cfRule type="expression" priority="1376" id="{1B6AEC5B-7B3A-45F7-B33D-BC03D755B0A0}">
            <xm:f xml:space="preserve"> ISBLANK('[Relevé de production - V1.3.xlsm]TM matin'!#REF!)</xm:f>
            <x14:dxf>
              <fill>
                <patternFill>
                  <bgColor rgb="FFFF0000"/>
                </patternFill>
              </fill>
            </x14:dxf>
          </x14:cfRule>
          <xm:sqref>M266:O266</xm:sqref>
        </x14:conditionalFormatting>
        <x14:conditionalFormatting xmlns:xm="http://schemas.microsoft.com/office/excel/2006/main">
          <x14:cfRule type="expression" priority="1375" id="{BA901618-60A5-48B9-B3EB-B691B8778860}">
            <xm:f xml:space="preserve"> ISBLANK('[Relevé de production - V1.3.xlsm]TM matin'!#REF!)</xm:f>
            <x14:dxf>
              <fill>
                <patternFill>
                  <bgColor rgb="FFFF0000"/>
                </patternFill>
              </fill>
            </x14:dxf>
          </x14:cfRule>
          <xm:sqref>L266</xm:sqref>
        </x14:conditionalFormatting>
        <x14:conditionalFormatting xmlns:xm="http://schemas.microsoft.com/office/excel/2006/main">
          <x14:cfRule type="expression" priority="1371" id="{B154AD9D-AE41-4A40-BAC3-9C79A35C90C8}">
            <xm:f xml:space="preserve"> ISBLANK('[Relevé de production - V1.3.xlsm]TM matin'!#REF!)</xm:f>
            <x14:dxf>
              <fill>
                <patternFill>
                  <bgColor rgb="FFFF0000"/>
                </patternFill>
              </fill>
            </x14:dxf>
          </x14:cfRule>
          <xm:sqref>M265:O265</xm:sqref>
        </x14:conditionalFormatting>
        <x14:conditionalFormatting xmlns:xm="http://schemas.microsoft.com/office/excel/2006/main">
          <x14:cfRule type="expression" priority="1370" id="{4360EC9B-37BB-4884-96EB-4462F8E8CCE0}">
            <xm:f xml:space="preserve"> ISBLANK('[Relevé de production - V1.3.xlsm]TM matin'!#REF!)</xm:f>
            <x14:dxf>
              <fill>
                <patternFill>
                  <bgColor rgb="FFFF0000"/>
                </patternFill>
              </fill>
            </x14:dxf>
          </x14:cfRule>
          <xm:sqref>L265</xm:sqref>
        </x14:conditionalFormatting>
        <x14:conditionalFormatting xmlns:xm="http://schemas.microsoft.com/office/excel/2006/main">
          <x14:cfRule type="expression" priority="1366" id="{D34DC9D1-2C79-4D95-A70C-49719C35AB5B}">
            <xm:f xml:space="preserve"> ISBLANK('[Relevé de production - V1.3.xlsm]TM matin'!#REF!)</xm:f>
            <x14:dxf>
              <fill>
                <patternFill>
                  <bgColor rgb="FFFF0000"/>
                </patternFill>
              </fill>
            </x14:dxf>
          </x14:cfRule>
          <xm:sqref>M264:O264</xm:sqref>
        </x14:conditionalFormatting>
        <x14:conditionalFormatting xmlns:xm="http://schemas.microsoft.com/office/excel/2006/main">
          <x14:cfRule type="expression" priority="1365" id="{076070F4-1812-435B-994B-A9CD9223B9A0}">
            <xm:f xml:space="preserve"> ISBLANK('[Relevé de production - V1.3.xlsm]TM matin'!#REF!)</xm:f>
            <x14:dxf>
              <fill>
                <patternFill>
                  <bgColor rgb="FFFF0000"/>
                </patternFill>
              </fill>
            </x14:dxf>
          </x14:cfRule>
          <xm:sqref>L264</xm:sqref>
        </x14:conditionalFormatting>
        <x14:conditionalFormatting xmlns:xm="http://schemas.microsoft.com/office/excel/2006/main">
          <x14:cfRule type="expression" priority="1361" id="{FA8F324C-8354-4EE2-ABAA-248D7DF9B58B}">
            <xm:f xml:space="preserve"> ISBLANK('[Relevé de production - V1.3.xlsm]TM matin'!#REF!)</xm:f>
            <x14:dxf>
              <fill>
                <patternFill>
                  <bgColor rgb="FFFF0000"/>
                </patternFill>
              </fill>
            </x14:dxf>
          </x14:cfRule>
          <xm:sqref>M263:O263</xm:sqref>
        </x14:conditionalFormatting>
        <x14:conditionalFormatting xmlns:xm="http://schemas.microsoft.com/office/excel/2006/main">
          <x14:cfRule type="expression" priority="1360" id="{CF2B4E0B-658C-4359-8B02-7935EB008D17}">
            <xm:f xml:space="preserve"> ISBLANK('[Relevé de production - V1.3.xlsm]TM matin'!#REF!)</xm:f>
            <x14:dxf>
              <fill>
                <patternFill>
                  <bgColor rgb="FFFF0000"/>
                </patternFill>
              </fill>
            </x14:dxf>
          </x14:cfRule>
          <xm:sqref>L263</xm:sqref>
        </x14:conditionalFormatting>
        <x14:conditionalFormatting xmlns:xm="http://schemas.microsoft.com/office/excel/2006/main">
          <x14:cfRule type="expression" priority="1356" id="{E63AF51C-D446-456E-998A-8A679D567226}">
            <xm:f xml:space="preserve"> ISBLANK('[Relevé de production - V1.3.xlsm]TM matin'!#REF!)</xm:f>
            <x14:dxf>
              <fill>
                <patternFill>
                  <bgColor rgb="FFFF0000"/>
                </patternFill>
              </fill>
            </x14:dxf>
          </x14:cfRule>
          <xm:sqref>M262:O262</xm:sqref>
        </x14:conditionalFormatting>
        <x14:conditionalFormatting xmlns:xm="http://schemas.microsoft.com/office/excel/2006/main">
          <x14:cfRule type="expression" priority="1355" id="{700D5104-8022-4AC9-9FF0-8B39C30A176C}">
            <xm:f xml:space="preserve"> ISBLANK('[Relevé de production - V1.3.xlsm]TM matin'!#REF!)</xm:f>
            <x14:dxf>
              <fill>
                <patternFill>
                  <bgColor rgb="FFFF0000"/>
                </patternFill>
              </fill>
            </x14:dxf>
          </x14:cfRule>
          <xm:sqref>L262</xm:sqref>
        </x14:conditionalFormatting>
        <x14:conditionalFormatting xmlns:xm="http://schemas.microsoft.com/office/excel/2006/main">
          <x14:cfRule type="expression" priority="1351" id="{D3053DE8-D8A8-4911-B0FE-1773E7501DD8}">
            <xm:f xml:space="preserve"> ISBLANK('[Relevé de production - V1.3.xlsm]TM matin'!#REF!)</xm:f>
            <x14:dxf>
              <fill>
                <patternFill>
                  <bgColor rgb="FFFF0000"/>
                </patternFill>
              </fill>
            </x14:dxf>
          </x14:cfRule>
          <xm:sqref>M261:O261</xm:sqref>
        </x14:conditionalFormatting>
        <x14:conditionalFormatting xmlns:xm="http://schemas.microsoft.com/office/excel/2006/main">
          <x14:cfRule type="expression" priority="1350" id="{D5592D61-C94A-4FB6-8E58-D6113BA60A06}">
            <xm:f xml:space="preserve"> ISBLANK('[Relevé de production - V1.3.xlsm]TM matin'!#REF!)</xm:f>
            <x14:dxf>
              <fill>
                <patternFill>
                  <bgColor rgb="FFFF0000"/>
                </patternFill>
              </fill>
            </x14:dxf>
          </x14:cfRule>
          <xm:sqref>L261</xm:sqref>
        </x14:conditionalFormatting>
        <x14:conditionalFormatting xmlns:xm="http://schemas.microsoft.com/office/excel/2006/main">
          <x14:cfRule type="expression" priority="1346" id="{F7F23DF1-B971-4851-8B21-65FA34039C30}">
            <xm:f xml:space="preserve"> ISBLANK('[Relevé de production - V1.3.xlsm]TM matin'!#REF!)</xm:f>
            <x14:dxf>
              <fill>
                <patternFill>
                  <bgColor rgb="FFFF0000"/>
                </patternFill>
              </fill>
            </x14:dxf>
          </x14:cfRule>
          <xm:sqref>M260:O260</xm:sqref>
        </x14:conditionalFormatting>
        <x14:conditionalFormatting xmlns:xm="http://schemas.microsoft.com/office/excel/2006/main">
          <x14:cfRule type="expression" priority="1345" id="{8D383546-A617-4D27-A894-BFE9194A38AD}">
            <xm:f xml:space="preserve"> ISBLANK('[Relevé de production - V1.3.xlsm]TM matin'!#REF!)</xm:f>
            <x14:dxf>
              <fill>
                <patternFill>
                  <bgColor rgb="FFFF0000"/>
                </patternFill>
              </fill>
            </x14:dxf>
          </x14:cfRule>
          <xm:sqref>L260</xm:sqref>
        </x14:conditionalFormatting>
        <x14:conditionalFormatting xmlns:xm="http://schemas.microsoft.com/office/excel/2006/main">
          <x14:cfRule type="expression" priority="1341" id="{D6BA964D-E27B-4DFF-B53A-8CE10BE1A8BB}">
            <xm:f xml:space="preserve"> ISBLANK('[Relevé de production - V1.3.xlsm]TM matin'!#REF!)</xm:f>
            <x14:dxf>
              <fill>
                <patternFill>
                  <bgColor rgb="FFFF0000"/>
                </patternFill>
              </fill>
            </x14:dxf>
          </x14:cfRule>
          <xm:sqref>M259:O259</xm:sqref>
        </x14:conditionalFormatting>
        <x14:conditionalFormatting xmlns:xm="http://schemas.microsoft.com/office/excel/2006/main">
          <x14:cfRule type="expression" priority="1340" id="{F78C8245-96FF-4723-B57A-4FEF4E8BA1BA}">
            <xm:f xml:space="preserve"> ISBLANK('[Relevé de production - V1.3.xlsm]TM matin'!#REF!)</xm:f>
            <x14:dxf>
              <fill>
                <patternFill>
                  <bgColor rgb="FFFF0000"/>
                </patternFill>
              </fill>
            </x14:dxf>
          </x14:cfRule>
          <xm:sqref>L259</xm:sqref>
        </x14:conditionalFormatting>
        <x14:conditionalFormatting xmlns:xm="http://schemas.microsoft.com/office/excel/2006/main">
          <x14:cfRule type="expression" priority="1336" id="{95A71872-4959-4CB7-85E3-7BF69DBFF006}">
            <xm:f xml:space="preserve"> ISBLANK('[Relevé de production - V1.3.xlsm]TM matin'!#REF!)</xm:f>
            <x14:dxf>
              <fill>
                <patternFill>
                  <bgColor rgb="FFFF0000"/>
                </patternFill>
              </fill>
            </x14:dxf>
          </x14:cfRule>
          <xm:sqref>M258:O258</xm:sqref>
        </x14:conditionalFormatting>
        <x14:conditionalFormatting xmlns:xm="http://schemas.microsoft.com/office/excel/2006/main">
          <x14:cfRule type="expression" priority="1335" id="{795F138D-BD21-41BF-86DB-014FE9155F70}">
            <xm:f xml:space="preserve"> ISBLANK('[Relevé de production - V1.3.xlsm]TM matin'!#REF!)</xm:f>
            <x14:dxf>
              <fill>
                <patternFill>
                  <bgColor rgb="FFFF0000"/>
                </patternFill>
              </fill>
            </x14:dxf>
          </x14:cfRule>
          <xm:sqref>L258</xm:sqref>
        </x14:conditionalFormatting>
        <x14:conditionalFormatting xmlns:xm="http://schemas.microsoft.com/office/excel/2006/main">
          <x14:cfRule type="expression" priority="1331" id="{56B958AD-6D6D-45A3-AF02-A59794026EDA}">
            <xm:f xml:space="preserve"> ISBLANK('[Relevé de production - V1.3.xlsm]TM matin'!#REF!)</xm:f>
            <x14:dxf>
              <fill>
                <patternFill>
                  <bgColor rgb="FFFF0000"/>
                </patternFill>
              </fill>
            </x14:dxf>
          </x14:cfRule>
          <xm:sqref>M257:O257</xm:sqref>
        </x14:conditionalFormatting>
        <x14:conditionalFormatting xmlns:xm="http://schemas.microsoft.com/office/excel/2006/main">
          <x14:cfRule type="expression" priority="1330" id="{DD621F5B-6CBD-464B-9363-8A9100EB41B2}">
            <xm:f xml:space="preserve"> ISBLANK('[Relevé de production - V1.3.xlsm]TM matin'!#REF!)</xm:f>
            <x14:dxf>
              <fill>
                <patternFill>
                  <bgColor rgb="FFFF0000"/>
                </patternFill>
              </fill>
            </x14:dxf>
          </x14:cfRule>
          <xm:sqref>L257</xm:sqref>
        </x14:conditionalFormatting>
        <x14:conditionalFormatting xmlns:xm="http://schemas.microsoft.com/office/excel/2006/main">
          <x14:cfRule type="expression" priority="1326" id="{49F3CA27-4551-4F98-A419-D07B915A4D4B}">
            <xm:f xml:space="preserve"> ISBLANK('[Relevé de production - V1.3.xlsm]TM matin'!#REF!)</xm:f>
            <x14:dxf>
              <fill>
                <patternFill>
                  <bgColor rgb="FFFF0000"/>
                </patternFill>
              </fill>
            </x14:dxf>
          </x14:cfRule>
          <xm:sqref>M256:O256</xm:sqref>
        </x14:conditionalFormatting>
        <x14:conditionalFormatting xmlns:xm="http://schemas.microsoft.com/office/excel/2006/main">
          <x14:cfRule type="expression" priority="1325" id="{7E947245-D593-435C-87EC-9916CD997439}">
            <xm:f xml:space="preserve"> ISBLANK('[Relevé de production - V1.3.xlsm]TM matin'!#REF!)</xm:f>
            <x14:dxf>
              <fill>
                <patternFill>
                  <bgColor rgb="FFFF0000"/>
                </patternFill>
              </fill>
            </x14:dxf>
          </x14:cfRule>
          <xm:sqref>L256</xm:sqref>
        </x14:conditionalFormatting>
        <x14:conditionalFormatting xmlns:xm="http://schemas.microsoft.com/office/excel/2006/main">
          <x14:cfRule type="expression" priority="1321" id="{9A10C695-9913-4733-9944-F0AA0A6A6360}">
            <xm:f xml:space="preserve"> ISBLANK('[Relevé de production - V1.3.xlsm]TM matin'!#REF!)</xm:f>
            <x14:dxf>
              <fill>
                <patternFill>
                  <bgColor rgb="FFFF0000"/>
                </patternFill>
              </fill>
            </x14:dxf>
          </x14:cfRule>
          <xm:sqref>M255:O255</xm:sqref>
        </x14:conditionalFormatting>
        <x14:conditionalFormatting xmlns:xm="http://schemas.microsoft.com/office/excel/2006/main">
          <x14:cfRule type="expression" priority="1320" id="{9730A3B2-845D-4E1B-B86D-E5D48C6963A6}">
            <xm:f xml:space="preserve"> ISBLANK('[Relevé de production - V1.3.xlsm]TM matin'!#REF!)</xm:f>
            <x14:dxf>
              <fill>
                <patternFill>
                  <bgColor rgb="FFFF0000"/>
                </patternFill>
              </fill>
            </x14:dxf>
          </x14:cfRule>
          <xm:sqref>L255</xm:sqref>
        </x14:conditionalFormatting>
        <x14:conditionalFormatting xmlns:xm="http://schemas.microsoft.com/office/excel/2006/main">
          <x14:cfRule type="expression" priority="1316" id="{A1D35948-4DDD-4963-9965-48F5E9278C4A}">
            <xm:f xml:space="preserve"> ISBLANK('[Relevé de production - V1.3.xlsm]TM matin'!#REF!)</xm:f>
            <x14:dxf>
              <fill>
                <patternFill>
                  <bgColor rgb="FFFF0000"/>
                </patternFill>
              </fill>
            </x14:dxf>
          </x14:cfRule>
          <xm:sqref>M254:O254</xm:sqref>
        </x14:conditionalFormatting>
        <x14:conditionalFormatting xmlns:xm="http://schemas.microsoft.com/office/excel/2006/main">
          <x14:cfRule type="expression" priority="1315" id="{836E7098-CA8E-4C9F-AB67-343E80C6D43F}">
            <xm:f xml:space="preserve"> ISBLANK('[Relevé de production - V1.3.xlsm]TM matin'!#REF!)</xm:f>
            <x14:dxf>
              <fill>
                <patternFill>
                  <bgColor rgb="FFFF0000"/>
                </patternFill>
              </fill>
            </x14:dxf>
          </x14:cfRule>
          <xm:sqref>L254</xm:sqref>
        </x14:conditionalFormatting>
        <x14:conditionalFormatting xmlns:xm="http://schemas.microsoft.com/office/excel/2006/main">
          <x14:cfRule type="expression" priority="1311" id="{FD22DA05-83CA-4945-BE68-AEA427D5C540}">
            <xm:f xml:space="preserve"> ISBLANK('[Relevé de production - V1.3.xlsm]TM matin'!#REF!)</xm:f>
            <x14:dxf>
              <fill>
                <patternFill>
                  <bgColor rgb="FFFF0000"/>
                </patternFill>
              </fill>
            </x14:dxf>
          </x14:cfRule>
          <xm:sqref>M253:O253</xm:sqref>
        </x14:conditionalFormatting>
        <x14:conditionalFormatting xmlns:xm="http://schemas.microsoft.com/office/excel/2006/main">
          <x14:cfRule type="expression" priority="1310" id="{993F5B9F-28E4-4092-B6A7-84FF50128025}">
            <xm:f xml:space="preserve"> ISBLANK('[Relevé de production - V1.3.xlsm]TM matin'!#REF!)</xm:f>
            <x14:dxf>
              <fill>
                <patternFill>
                  <bgColor rgb="FFFF0000"/>
                </patternFill>
              </fill>
            </x14:dxf>
          </x14:cfRule>
          <xm:sqref>L253</xm:sqref>
        </x14:conditionalFormatting>
        <x14:conditionalFormatting xmlns:xm="http://schemas.microsoft.com/office/excel/2006/main">
          <x14:cfRule type="expression" priority="1306" id="{50530B11-A77B-4F2B-A95B-2478BE510DDA}">
            <xm:f xml:space="preserve"> ISBLANK('[Relevé de production - V1.3.xlsm]TM matin'!#REF!)</xm:f>
            <x14:dxf>
              <fill>
                <patternFill>
                  <bgColor rgb="FFFF0000"/>
                </patternFill>
              </fill>
            </x14:dxf>
          </x14:cfRule>
          <xm:sqref>M252:O252</xm:sqref>
        </x14:conditionalFormatting>
        <x14:conditionalFormatting xmlns:xm="http://schemas.microsoft.com/office/excel/2006/main">
          <x14:cfRule type="expression" priority="1305" id="{916BDF85-78D1-4108-8F78-8F76A150DA89}">
            <xm:f xml:space="preserve"> ISBLANK('[Relevé de production - V1.3.xlsm]TM matin'!#REF!)</xm:f>
            <x14:dxf>
              <fill>
                <patternFill>
                  <bgColor rgb="FFFF0000"/>
                </patternFill>
              </fill>
            </x14:dxf>
          </x14:cfRule>
          <xm:sqref>L252</xm:sqref>
        </x14:conditionalFormatting>
        <x14:conditionalFormatting xmlns:xm="http://schemas.microsoft.com/office/excel/2006/main">
          <x14:cfRule type="expression" priority="1301" id="{10682D56-2575-45D3-9109-A5BC5D08A560}">
            <xm:f xml:space="preserve"> ISBLANK('[Relevé de production - V1.3.xlsm]TM matin'!#REF!)</xm:f>
            <x14:dxf>
              <fill>
                <patternFill>
                  <bgColor rgb="FFFF0000"/>
                </patternFill>
              </fill>
            </x14:dxf>
          </x14:cfRule>
          <xm:sqref>M251:O251</xm:sqref>
        </x14:conditionalFormatting>
        <x14:conditionalFormatting xmlns:xm="http://schemas.microsoft.com/office/excel/2006/main">
          <x14:cfRule type="expression" priority="1300" id="{28248CC7-6CD4-4FAA-B164-133CFDAF782D}">
            <xm:f xml:space="preserve"> ISBLANK('[Relevé de production - V1.3.xlsm]TM matin'!#REF!)</xm:f>
            <x14:dxf>
              <fill>
                <patternFill>
                  <bgColor rgb="FFFF0000"/>
                </patternFill>
              </fill>
            </x14:dxf>
          </x14:cfRule>
          <xm:sqref>L251</xm:sqref>
        </x14:conditionalFormatting>
        <x14:conditionalFormatting xmlns:xm="http://schemas.microsoft.com/office/excel/2006/main">
          <x14:cfRule type="expression" priority="1297" id="{088B994C-1A71-4DD0-991B-58B76E800F83}">
            <xm:f xml:space="preserve"> ISBLANK('[Relevé de production - V1.3.xlsm]TM matin'!#REF!)</xm:f>
            <x14:dxf>
              <fill>
                <patternFill>
                  <bgColor rgb="FFFF0000"/>
                </patternFill>
              </fill>
            </x14:dxf>
          </x14:cfRule>
          <xm:sqref>L250:O250</xm:sqref>
        </x14:conditionalFormatting>
        <x14:conditionalFormatting xmlns:xm="http://schemas.microsoft.com/office/excel/2006/main">
          <x14:cfRule type="expression" priority="1293" id="{1E04D8EA-0E41-446D-AE41-130770695FEE}">
            <xm:f xml:space="preserve"> ISBLANK('[Relevé de production - V1.3.xlsm]TM matin'!#REF!)</xm:f>
            <x14:dxf>
              <fill>
                <patternFill>
                  <bgColor rgb="FFFF0000"/>
                </patternFill>
              </fill>
            </x14:dxf>
          </x14:cfRule>
          <xm:sqref>M249:O249</xm:sqref>
        </x14:conditionalFormatting>
        <x14:conditionalFormatting xmlns:xm="http://schemas.microsoft.com/office/excel/2006/main">
          <x14:cfRule type="expression" priority="1292" id="{236BE880-BE4B-4E49-B66E-AAFD50481965}">
            <xm:f xml:space="preserve"> ISBLANK('[Relevé de production - V1.3.xlsm]TM matin'!#REF!)</xm:f>
            <x14:dxf>
              <fill>
                <patternFill>
                  <bgColor rgb="FFFF0000"/>
                </patternFill>
              </fill>
            </x14:dxf>
          </x14:cfRule>
          <xm:sqref>L249</xm:sqref>
        </x14:conditionalFormatting>
        <x14:conditionalFormatting xmlns:xm="http://schemas.microsoft.com/office/excel/2006/main">
          <x14:cfRule type="expression" priority="1284" id="{A401DC7B-847C-4A3D-ADB4-170F701CE645}">
            <xm:f xml:space="preserve"> ISBLANK(#REF!)</xm:f>
            <x14:dxf>
              <fill>
                <patternFill>
                  <bgColor rgb="FFFF0000"/>
                </patternFill>
              </fill>
            </x14:dxf>
          </x14:cfRule>
          <xm:sqref>C248:E248 L248:O248</xm:sqref>
        </x14:conditionalFormatting>
        <x14:conditionalFormatting xmlns:xm="http://schemas.microsoft.com/office/excel/2006/main">
          <x14:cfRule type="expression" priority="1274" id="{AE95D8D9-34DB-4806-A1E9-412DEBAA030C}">
            <xm:f xml:space="preserve"> ISBLANK(#REF!)</xm:f>
            <x14:dxf>
              <fill>
                <patternFill>
                  <bgColor rgb="FFFF0000"/>
                </patternFill>
              </fill>
            </x14:dxf>
          </x14:cfRule>
          <xm:sqref>B247:E247 L247:O247</xm:sqref>
        </x14:conditionalFormatting>
        <x14:conditionalFormatting xmlns:xm="http://schemas.microsoft.com/office/excel/2006/main">
          <x14:cfRule type="expression" priority="1269" id="{57C2A0BE-3756-4D08-BDC5-3FEC51A4C2EE}">
            <xm:f xml:space="preserve"> ISBLANK(#REF!)</xm:f>
            <x14:dxf>
              <fill>
                <patternFill>
                  <bgColor rgb="FFFF0000"/>
                </patternFill>
              </fill>
            </x14:dxf>
          </x14:cfRule>
          <xm:sqref>B246:E246 L246:O246</xm:sqref>
        </x14:conditionalFormatting>
        <x14:conditionalFormatting xmlns:xm="http://schemas.microsoft.com/office/excel/2006/main">
          <x14:cfRule type="expression" priority="1259" id="{F622D3E1-C8B2-41D4-A47F-7B2C41EECEBC}">
            <xm:f xml:space="preserve"> ISBLANK(#REF!)</xm:f>
            <x14:dxf>
              <fill>
                <patternFill>
                  <bgColor rgb="FFFF0000"/>
                </patternFill>
              </fill>
            </x14:dxf>
          </x14:cfRule>
          <xm:sqref>B245:E245 L245:O245</xm:sqref>
        </x14:conditionalFormatting>
        <x14:conditionalFormatting xmlns:xm="http://schemas.microsoft.com/office/excel/2006/main">
          <x14:cfRule type="expression" priority="1254" id="{96A324E5-89AF-4D0F-8219-D13FCFA44A92}">
            <xm:f xml:space="preserve"> ISBLANK(#REF!)</xm:f>
            <x14:dxf>
              <fill>
                <patternFill>
                  <bgColor rgb="FFFF0000"/>
                </patternFill>
              </fill>
            </x14:dxf>
          </x14:cfRule>
          <xm:sqref>B244:E244 L244:O244</xm:sqref>
        </x14:conditionalFormatting>
        <x14:conditionalFormatting xmlns:xm="http://schemas.microsoft.com/office/excel/2006/main">
          <x14:cfRule type="expression" priority="1249" id="{536D0DD2-E9F8-465F-95BE-9B669C2F3FFC}">
            <xm:f xml:space="preserve"> ISBLANK(#REF!)</xm:f>
            <x14:dxf>
              <fill>
                <patternFill>
                  <bgColor rgb="FFFF0000"/>
                </patternFill>
              </fill>
            </x14:dxf>
          </x14:cfRule>
          <xm:sqref>B243:E243 L243:O243</xm:sqref>
        </x14:conditionalFormatting>
        <x14:conditionalFormatting xmlns:xm="http://schemas.microsoft.com/office/excel/2006/main">
          <x14:cfRule type="expression" priority="1244" id="{7B0A9AC1-7CCA-4E0A-ABB9-966BED7B86E5}">
            <xm:f xml:space="preserve"> ISBLANK(#REF!)</xm:f>
            <x14:dxf>
              <fill>
                <patternFill>
                  <bgColor rgb="FFFF0000"/>
                </patternFill>
              </fill>
            </x14:dxf>
          </x14:cfRule>
          <xm:sqref>B242:E242 L242:O242</xm:sqref>
        </x14:conditionalFormatting>
        <x14:conditionalFormatting xmlns:xm="http://schemas.microsoft.com/office/excel/2006/main">
          <x14:cfRule type="expression" priority="1239" id="{1BC0DD09-D350-4C16-A6F1-9FAD4231757A}">
            <xm:f xml:space="preserve"> ISBLANK(#REF!)</xm:f>
            <x14:dxf>
              <fill>
                <patternFill>
                  <bgColor rgb="FFFF0000"/>
                </patternFill>
              </fill>
            </x14:dxf>
          </x14:cfRule>
          <xm:sqref>B241:E241 L241:O241</xm:sqref>
        </x14:conditionalFormatting>
        <x14:conditionalFormatting xmlns:xm="http://schemas.microsoft.com/office/excel/2006/main">
          <x14:cfRule type="expression" priority="1234" id="{ACC6058B-A9F2-4F12-89D9-DE610A776B52}">
            <xm:f xml:space="preserve"> ISBLANK(#REF!)</xm:f>
            <x14:dxf>
              <fill>
                <patternFill>
                  <bgColor rgb="FFFF0000"/>
                </patternFill>
              </fill>
            </x14:dxf>
          </x14:cfRule>
          <xm:sqref>B240:E240 L240:O240</xm:sqref>
        </x14:conditionalFormatting>
        <x14:conditionalFormatting xmlns:xm="http://schemas.microsoft.com/office/excel/2006/main">
          <x14:cfRule type="expression" priority="1229" id="{9C224581-469E-40B5-A7B7-081F2A0B4774}">
            <xm:f xml:space="preserve"> ISBLANK(#REF!)</xm:f>
            <x14:dxf>
              <fill>
                <patternFill>
                  <bgColor rgb="FFFF0000"/>
                </patternFill>
              </fill>
            </x14:dxf>
          </x14:cfRule>
          <xm:sqref>B239:E239 L239:O239</xm:sqref>
        </x14:conditionalFormatting>
        <x14:conditionalFormatting xmlns:xm="http://schemas.microsoft.com/office/excel/2006/main">
          <x14:cfRule type="expression" priority="1224" id="{2A24300C-3FD7-4D2E-8648-7ABE9A84A5D0}">
            <xm:f xml:space="preserve"> ISBLANK(#REF!)</xm:f>
            <x14:dxf>
              <fill>
                <patternFill>
                  <bgColor rgb="FFFF0000"/>
                </patternFill>
              </fill>
            </x14:dxf>
          </x14:cfRule>
          <xm:sqref>B238:E238 L238:O238</xm:sqref>
        </x14:conditionalFormatting>
        <x14:conditionalFormatting xmlns:xm="http://schemas.microsoft.com/office/excel/2006/main">
          <x14:cfRule type="expression" priority="1219" id="{026A042F-A065-49E0-A017-7110A9C87B6D}">
            <xm:f xml:space="preserve"> ISBLANK(#REF!)</xm:f>
            <x14:dxf>
              <fill>
                <patternFill>
                  <bgColor rgb="FFFF0000"/>
                </patternFill>
              </fill>
            </x14:dxf>
          </x14:cfRule>
          <xm:sqref>B237:E237 L237:O237</xm:sqref>
        </x14:conditionalFormatting>
        <x14:conditionalFormatting xmlns:xm="http://schemas.microsoft.com/office/excel/2006/main">
          <x14:cfRule type="expression" priority="1214" id="{E2566412-722A-483B-AAE4-C6C029EEA729}">
            <xm:f xml:space="preserve"> ISBLANK(#REF!)</xm:f>
            <x14:dxf>
              <fill>
                <patternFill>
                  <bgColor rgb="FFFF0000"/>
                </patternFill>
              </fill>
            </x14:dxf>
          </x14:cfRule>
          <xm:sqref>B236:E236 L236:O236</xm:sqref>
        </x14:conditionalFormatting>
        <x14:conditionalFormatting xmlns:xm="http://schemas.microsoft.com/office/excel/2006/main">
          <x14:cfRule type="expression" priority="1209" id="{3FBF6EAC-538D-42ED-BEE7-C160545DA387}">
            <xm:f xml:space="preserve"> ISBLANK(#REF!)</xm:f>
            <x14:dxf>
              <fill>
                <patternFill>
                  <bgColor rgb="FFFF0000"/>
                </patternFill>
              </fill>
            </x14:dxf>
          </x14:cfRule>
          <xm:sqref>B235:E235 L235:O235</xm:sqref>
        </x14:conditionalFormatting>
        <x14:conditionalFormatting xmlns:xm="http://schemas.microsoft.com/office/excel/2006/main">
          <x14:cfRule type="expression" priority="1204" id="{CDD4DA19-BFC4-4C50-91AB-44923AE9B6AC}">
            <xm:f xml:space="preserve"> ISBLANK(#REF!)</xm:f>
            <x14:dxf>
              <fill>
                <patternFill>
                  <bgColor rgb="FFFF0000"/>
                </patternFill>
              </fill>
            </x14:dxf>
          </x14:cfRule>
          <xm:sqref>B234:E234 L234:O234</xm:sqref>
        </x14:conditionalFormatting>
        <x14:conditionalFormatting xmlns:xm="http://schemas.microsoft.com/office/excel/2006/main">
          <x14:cfRule type="expression" priority="1199" id="{A925BC32-89BB-412F-B004-6903C93D54B0}">
            <xm:f xml:space="preserve"> ISBLANK(#REF!)</xm:f>
            <x14:dxf>
              <fill>
                <patternFill>
                  <bgColor rgb="FFFF0000"/>
                </patternFill>
              </fill>
            </x14:dxf>
          </x14:cfRule>
          <xm:sqref>B233:E233 L233:O233</xm:sqref>
        </x14:conditionalFormatting>
        <x14:conditionalFormatting xmlns:xm="http://schemas.microsoft.com/office/excel/2006/main">
          <x14:cfRule type="expression" priority="1194" id="{659C20A8-1634-4A75-9557-B96EC370DE3B}">
            <xm:f xml:space="preserve"> ISBLANK(#REF!)</xm:f>
            <x14:dxf>
              <fill>
                <patternFill>
                  <bgColor rgb="FFFF0000"/>
                </patternFill>
              </fill>
            </x14:dxf>
          </x14:cfRule>
          <xm:sqref>B232:E232 L232:O232</xm:sqref>
        </x14:conditionalFormatting>
        <x14:conditionalFormatting xmlns:xm="http://schemas.microsoft.com/office/excel/2006/main">
          <x14:cfRule type="expression" priority="1189" id="{90AB2964-3D60-4D40-BC60-DC2D45219786}">
            <xm:f xml:space="preserve"> ISBLANK(#REF!)</xm:f>
            <x14:dxf>
              <fill>
                <patternFill>
                  <bgColor rgb="FFFF0000"/>
                </patternFill>
              </fill>
            </x14:dxf>
          </x14:cfRule>
          <xm:sqref>B231:E231 L231:O231</xm:sqref>
        </x14:conditionalFormatting>
        <x14:conditionalFormatting xmlns:xm="http://schemas.microsoft.com/office/excel/2006/main">
          <x14:cfRule type="expression" priority="1184" id="{E8FE3BF0-2691-46A1-9818-841AE9ED10F1}">
            <xm:f xml:space="preserve"> ISBLANK(#REF!)</xm:f>
            <x14:dxf>
              <fill>
                <patternFill>
                  <bgColor rgb="FFFF0000"/>
                </patternFill>
              </fill>
            </x14:dxf>
          </x14:cfRule>
          <xm:sqref>B230:E230 L230:O230</xm:sqref>
        </x14:conditionalFormatting>
        <x14:conditionalFormatting xmlns:xm="http://schemas.microsoft.com/office/excel/2006/main">
          <x14:cfRule type="expression" priority="1179" id="{21EC5543-E900-4A3B-A10E-D3E599859835}">
            <xm:f xml:space="preserve"> ISBLANK(#REF!)</xm:f>
            <x14:dxf>
              <fill>
                <patternFill>
                  <bgColor rgb="FFFF0000"/>
                </patternFill>
              </fill>
            </x14:dxf>
          </x14:cfRule>
          <xm:sqref>B229:E229 L229:O229</xm:sqref>
        </x14:conditionalFormatting>
        <x14:conditionalFormatting xmlns:xm="http://schemas.microsoft.com/office/excel/2006/main">
          <x14:cfRule type="expression" priority="1174" id="{BD0F309A-6F9F-4CDF-8D65-6754951B7D36}">
            <xm:f xml:space="preserve"> ISBLANK(#REF!)</xm:f>
            <x14:dxf>
              <fill>
                <patternFill>
                  <bgColor rgb="FFFF0000"/>
                </patternFill>
              </fill>
            </x14:dxf>
          </x14:cfRule>
          <xm:sqref>B228:E228 L228:O228</xm:sqref>
        </x14:conditionalFormatting>
        <x14:conditionalFormatting xmlns:xm="http://schemas.microsoft.com/office/excel/2006/main">
          <x14:cfRule type="expression" priority="1169" id="{2499164D-8C15-466A-8F51-73F8B6FF6C6C}">
            <xm:f xml:space="preserve"> ISBLANK(#REF!)</xm:f>
            <x14:dxf>
              <fill>
                <patternFill>
                  <bgColor rgb="FFFF0000"/>
                </patternFill>
              </fill>
            </x14:dxf>
          </x14:cfRule>
          <xm:sqref>B227:E227 L227:O227</xm:sqref>
        </x14:conditionalFormatting>
        <x14:conditionalFormatting xmlns:xm="http://schemas.microsoft.com/office/excel/2006/main">
          <x14:cfRule type="expression" priority="1164" id="{A975A4C5-8AC6-4D11-8FEF-8D8C08158A76}">
            <xm:f xml:space="preserve"> ISBLANK(#REF!)</xm:f>
            <x14:dxf>
              <fill>
                <patternFill>
                  <bgColor rgb="FFFF0000"/>
                </patternFill>
              </fill>
            </x14:dxf>
          </x14:cfRule>
          <xm:sqref>B226:E226 L226:O226</xm:sqref>
        </x14:conditionalFormatting>
        <x14:conditionalFormatting xmlns:xm="http://schemas.microsoft.com/office/excel/2006/main">
          <x14:cfRule type="expression" priority="1159" id="{154AEBF8-2F60-439C-BA07-6048D1140BD0}">
            <xm:f xml:space="preserve"> ISBLANK(#REF!)</xm:f>
            <x14:dxf>
              <fill>
                <patternFill>
                  <bgColor rgb="FFFF0000"/>
                </patternFill>
              </fill>
            </x14:dxf>
          </x14:cfRule>
          <xm:sqref>B225:E225 L225:O225</xm:sqref>
        </x14:conditionalFormatting>
        <x14:conditionalFormatting xmlns:xm="http://schemas.microsoft.com/office/excel/2006/main">
          <x14:cfRule type="expression" priority="1154" id="{255485B8-4581-47C7-A03B-1758D516C7F7}">
            <xm:f xml:space="preserve"> ISBLANK(#REF!)</xm:f>
            <x14:dxf>
              <fill>
                <patternFill>
                  <bgColor rgb="FFFF0000"/>
                </patternFill>
              </fill>
            </x14:dxf>
          </x14:cfRule>
          <xm:sqref>B224:E224 L224:O224</xm:sqref>
        </x14:conditionalFormatting>
        <x14:conditionalFormatting xmlns:xm="http://schemas.microsoft.com/office/excel/2006/main">
          <x14:cfRule type="expression" priority="1149" id="{0ED9E289-4D08-448B-B2E3-20039BEFEA04}">
            <xm:f xml:space="preserve"> ISBLANK(#REF!)</xm:f>
            <x14:dxf>
              <fill>
                <patternFill>
                  <bgColor rgb="FFFF0000"/>
                </patternFill>
              </fill>
            </x14:dxf>
          </x14:cfRule>
          <xm:sqref>B223:E223 L223:O223</xm:sqref>
        </x14:conditionalFormatting>
        <x14:conditionalFormatting xmlns:xm="http://schemas.microsoft.com/office/excel/2006/main">
          <x14:cfRule type="expression" priority="1144" id="{B93A82AB-F343-44EE-A5BA-597974790EBA}">
            <xm:f xml:space="preserve"> ISBLANK(#REF!)</xm:f>
            <x14:dxf>
              <fill>
                <patternFill>
                  <bgColor rgb="FFFF0000"/>
                </patternFill>
              </fill>
            </x14:dxf>
          </x14:cfRule>
          <xm:sqref>B222:E222 L222:O222</xm:sqref>
        </x14:conditionalFormatting>
        <x14:conditionalFormatting xmlns:xm="http://schemas.microsoft.com/office/excel/2006/main">
          <x14:cfRule type="expression" priority="1139" id="{699A64C6-B590-49F5-8C25-9202C6DB3FAA}">
            <xm:f xml:space="preserve"> ISBLANK(#REF!)</xm:f>
            <x14:dxf>
              <fill>
                <patternFill>
                  <bgColor rgb="FFFF0000"/>
                </patternFill>
              </fill>
            </x14:dxf>
          </x14:cfRule>
          <xm:sqref>B221:E221 L221:O221</xm:sqref>
        </x14:conditionalFormatting>
        <x14:conditionalFormatting xmlns:xm="http://schemas.microsoft.com/office/excel/2006/main">
          <x14:cfRule type="expression" priority="1134" id="{01D41DBE-D196-46ED-BD74-8616F77CC0A8}">
            <xm:f xml:space="preserve"> ISBLANK(#REF!)</xm:f>
            <x14:dxf>
              <fill>
                <patternFill>
                  <bgColor rgb="FFFF0000"/>
                </patternFill>
              </fill>
            </x14:dxf>
          </x14:cfRule>
          <xm:sqref>B220:E220 L220:O220</xm:sqref>
        </x14:conditionalFormatting>
        <x14:conditionalFormatting xmlns:xm="http://schemas.microsoft.com/office/excel/2006/main">
          <x14:cfRule type="expression" priority="1129" id="{643F2154-EEA6-4B9F-8576-36EFBD84F3E7}">
            <xm:f xml:space="preserve"> ISBLANK(#REF!)</xm:f>
            <x14:dxf>
              <fill>
                <patternFill>
                  <bgColor rgb="FFFF0000"/>
                </patternFill>
              </fill>
            </x14:dxf>
          </x14:cfRule>
          <xm:sqref>B219:E219 L219:O219</xm:sqref>
        </x14:conditionalFormatting>
        <x14:conditionalFormatting xmlns:xm="http://schemas.microsoft.com/office/excel/2006/main">
          <x14:cfRule type="expression" priority="1119" id="{DF273890-A926-4FD6-9049-86A50A5BC361}">
            <xm:f xml:space="preserve"> ISBLANK(#REF!)</xm:f>
            <x14:dxf>
              <fill>
                <patternFill>
                  <bgColor rgb="FFFF0000"/>
                </patternFill>
              </fill>
            </x14:dxf>
          </x14:cfRule>
          <xm:sqref>B218:E218 L218:O218</xm:sqref>
        </x14:conditionalFormatting>
        <x14:conditionalFormatting xmlns:xm="http://schemas.microsoft.com/office/excel/2006/main">
          <x14:cfRule type="expression" priority="1114" id="{7A2C5F60-6B0F-47DA-A103-475CAF791FD1}">
            <xm:f xml:space="preserve"> ISBLANK(#REF!)</xm:f>
            <x14:dxf>
              <fill>
                <patternFill>
                  <bgColor rgb="FFFF0000"/>
                </patternFill>
              </fill>
            </x14:dxf>
          </x14:cfRule>
          <xm:sqref>B217:E217 L217:O217</xm:sqref>
        </x14:conditionalFormatting>
        <x14:conditionalFormatting xmlns:xm="http://schemas.microsoft.com/office/excel/2006/main">
          <x14:cfRule type="expression" priority="1109" id="{05455010-2896-4CBF-A1B1-F27AD6250A40}">
            <xm:f xml:space="preserve"> ISBLANK(#REF!)</xm:f>
            <x14:dxf>
              <fill>
                <patternFill>
                  <bgColor rgb="FFFF0000"/>
                </patternFill>
              </fill>
            </x14:dxf>
          </x14:cfRule>
          <xm:sqref>B216:E216 L216:O216</xm:sqref>
        </x14:conditionalFormatting>
        <x14:conditionalFormatting xmlns:xm="http://schemas.microsoft.com/office/excel/2006/main">
          <x14:cfRule type="expression" priority="1104" id="{43617AD4-1857-497B-AE13-C62B246406DB}">
            <xm:f xml:space="preserve"> ISBLANK(#REF!)</xm:f>
            <x14:dxf>
              <fill>
                <patternFill>
                  <bgColor rgb="FFFF0000"/>
                </patternFill>
              </fill>
            </x14:dxf>
          </x14:cfRule>
          <xm:sqref>B215:E215 L215:O215</xm:sqref>
        </x14:conditionalFormatting>
        <x14:conditionalFormatting xmlns:xm="http://schemas.microsoft.com/office/excel/2006/main">
          <x14:cfRule type="expression" priority="1099" id="{AF0658FD-85C0-4328-A713-55578A9840F7}">
            <xm:f xml:space="preserve"> ISBLANK(#REF!)</xm:f>
            <x14:dxf>
              <fill>
                <patternFill>
                  <bgColor rgb="FFFF0000"/>
                </patternFill>
              </fill>
            </x14:dxf>
          </x14:cfRule>
          <xm:sqref>B214:E214 L214:O214</xm:sqref>
        </x14:conditionalFormatting>
        <x14:conditionalFormatting xmlns:xm="http://schemas.microsoft.com/office/excel/2006/main">
          <x14:cfRule type="expression" priority="1094" id="{70FB04A4-5D80-4B21-B914-2846951DEF32}">
            <xm:f xml:space="preserve"> ISBLANK(#REF!)</xm:f>
            <x14:dxf>
              <fill>
                <patternFill>
                  <bgColor rgb="FFFF0000"/>
                </patternFill>
              </fill>
            </x14:dxf>
          </x14:cfRule>
          <xm:sqref>B213:E213 L213:O213</xm:sqref>
        </x14:conditionalFormatting>
        <x14:conditionalFormatting xmlns:xm="http://schemas.microsoft.com/office/excel/2006/main">
          <x14:cfRule type="expression" priority="1089" id="{6A99DA4A-6BCD-4F8B-8D43-76912EA242F3}">
            <xm:f xml:space="preserve"> ISBLANK(#REF!)</xm:f>
            <x14:dxf>
              <fill>
                <patternFill>
                  <bgColor rgb="FFFF0000"/>
                </patternFill>
              </fill>
            </x14:dxf>
          </x14:cfRule>
          <xm:sqref>B212:E212 L212:O212</xm:sqref>
        </x14:conditionalFormatting>
        <x14:conditionalFormatting xmlns:xm="http://schemas.microsoft.com/office/excel/2006/main">
          <x14:cfRule type="expression" priority="1084" id="{0FC0ACAA-7416-4BEF-A943-E6818997D773}">
            <xm:f xml:space="preserve"> ISBLANK(#REF!)</xm:f>
            <x14:dxf>
              <fill>
                <patternFill>
                  <bgColor rgb="FFFF0000"/>
                </patternFill>
              </fill>
            </x14:dxf>
          </x14:cfRule>
          <xm:sqref>B211:E211 L211:O211</xm:sqref>
        </x14:conditionalFormatting>
        <x14:conditionalFormatting xmlns:xm="http://schemas.microsoft.com/office/excel/2006/main">
          <x14:cfRule type="expression" priority="1079" id="{4B1D42EA-C303-4689-BFF7-1C1233DBE26C}">
            <xm:f xml:space="preserve"> ISBLANK(#REF!)</xm:f>
            <x14:dxf>
              <fill>
                <patternFill>
                  <bgColor rgb="FFFF0000"/>
                </patternFill>
              </fill>
            </x14:dxf>
          </x14:cfRule>
          <xm:sqref>B210:E210 L210:O210</xm:sqref>
        </x14:conditionalFormatting>
        <x14:conditionalFormatting xmlns:xm="http://schemas.microsoft.com/office/excel/2006/main">
          <x14:cfRule type="expression" priority="1074" id="{1A17411C-301D-4F57-95EF-A1258693F4BC}">
            <xm:f xml:space="preserve"> ISBLANK(#REF!)</xm:f>
            <x14:dxf>
              <fill>
                <patternFill>
                  <bgColor rgb="FFFF0000"/>
                </patternFill>
              </fill>
            </x14:dxf>
          </x14:cfRule>
          <xm:sqref>B209:E209 L209:O209</xm:sqref>
        </x14:conditionalFormatting>
        <x14:conditionalFormatting xmlns:xm="http://schemas.microsoft.com/office/excel/2006/main">
          <x14:cfRule type="expression" priority="1069" id="{D8785C66-2ACD-43CA-B89F-4F1D666FD848}">
            <xm:f xml:space="preserve"> ISBLANK(#REF!)</xm:f>
            <x14:dxf>
              <fill>
                <patternFill>
                  <bgColor rgb="FFFF0000"/>
                </patternFill>
              </fill>
            </x14:dxf>
          </x14:cfRule>
          <xm:sqref>B208:E208 L208:O208</xm:sqref>
        </x14:conditionalFormatting>
        <x14:conditionalFormatting xmlns:xm="http://schemas.microsoft.com/office/excel/2006/main">
          <x14:cfRule type="expression" priority="1064" id="{86A3DED3-5D26-4418-B3A6-F27E3C0A7365}">
            <xm:f xml:space="preserve"> ISBLANK(#REF!)</xm:f>
            <x14:dxf>
              <fill>
                <patternFill>
                  <bgColor rgb="FFFF0000"/>
                </patternFill>
              </fill>
            </x14:dxf>
          </x14:cfRule>
          <xm:sqref>B207:E207 L207:O207</xm:sqref>
        </x14:conditionalFormatting>
        <x14:conditionalFormatting xmlns:xm="http://schemas.microsoft.com/office/excel/2006/main">
          <x14:cfRule type="expression" priority="1059" id="{C7780763-2FB5-42A6-A505-A631F2F2A7C5}">
            <xm:f xml:space="preserve"> ISBLANK(#REF!)</xm:f>
            <x14:dxf>
              <fill>
                <patternFill>
                  <bgColor rgb="FFFF0000"/>
                </patternFill>
              </fill>
            </x14:dxf>
          </x14:cfRule>
          <xm:sqref>B206:E206 L206:O206</xm:sqref>
        </x14:conditionalFormatting>
        <x14:conditionalFormatting xmlns:xm="http://schemas.microsoft.com/office/excel/2006/main">
          <x14:cfRule type="expression" priority="1054" id="{182589FE-1A67-459A-9B66-9EDED8BDE54B}">
            <xm:f xml:space="preserve"> ISBLANK(#REF!)</xm:f>
            <x14:dxf>
              <fill>
                <patternFill>
                  <bgColor rgb="FFFF0000"/>
                </patternFill>
              </fill>
            </x14:dxf>
          </x14:cfRule>
          <xm:sqref>B205:E205 L205:O205</xm:sqref>
        </x14:conditionalFormatting>
        <x14:conditionalFormatting xmlns:xm="http://schemas.microsoft.com/office/excel/2006/main">
          <x14:cfRule type="expression" priority="1049" id="{47007D7C-81AB-4055-B912-50002E27EC74}">
            <xm:f xml:space="preserve"> ISBLANK(#REF!)</xm:f>
            <x14:dxf>
              <fill>
                <patternFill>
                  <bgColor rgb="FFFF0000"/>
                </patternFill>
              </fill>
            </x14:dxf>
          </x14:cfRule>
          <xm:sqref>B204:E204 L204:O204</xm:sqref>
        </x14:conditionalFormatting>
        <x14:conditionalFormatting xmlns:xm="http://schemas.microsoft.com/office/excel/2006/main">
          <x14:cfRule type="expression" priority="1044" id="{7FF5F975-5DF3-43B2-87E7-0CC7743B22FF}">
            <xm:f xml:space="preserve"> ISBLANK(#REF!)</xm:f>
            <x14:dxf>
              <fill>
                <patternFill>
                  <bgColor rgb="FFFF0000"/>
                </patternFill>
              </fill>
            </x14:dxf>
          </x14:cfRule>
          <xm:sqref>B203:E203 L203:O203</xm:sqref>
        </x14:conditionalFormatting>
        <x14:conditionalFormatting xmlns:xm="http://schemas.microsoft.com/office/excel/2006/main">
          <x14:cfRule type="expression" priority="1039" id="{2C4B01A6-D4EE-45C0-9766-8F3627BD616F}">
            <xm:f xml:space="preserve"> ISBLANK(#REF!)</xm:f>
            <x14:dxf>
              <fill>
                <patternFill>
                  <bgColor rgb="FFFF0000"/>
                </patternFill>
              </fill>
            </x14:dxf>
          </x14:cfRule>
          <xm:sqref>B202:E202 L202:O202</xm:sqref>
        </x14:conditionalFormatting>
        <x14:conditionalFormatting xmlns:xm="http://schemas.microsoft.com/office/excel/2006/main">
          <x14:cfRule type="expression" priority="1034" id="{C1893F22-13A1-48B0-A6AF-D1016CF969E8}">
            <xm:f xml:space="preserve"> ISBLANK(#REF!)</xm:f>
            <x14:dxf>
              <fill>
                <patternFill>
                  <bgColor rgb="FFFF0000"/>
                </patternFill>
              </fill>
            </x14:dxf>
          </x14:cfRule>
          <xm:sqref>B201:E201 L201:O201</xm:sqref>
        </x14:conditionalFormatting>
        <x14:conditionalFormatting xmlns:xm="http://schemas.microsoft.com/office/excel/2006/main">
          <x14:cfRule type="expression" priority="1029" id="{4364B4DF-FDE9-4325-95F7-F6DA47870AC6}">
            <xm:f xml:space="preserve"> ISBLANK(#REF!)</xm:f>
            <x14:dxf>
              <fill>
                <patternFill>
                  <bgColor rgb="FFFF0000"/>
                </patternFill>
              </fill>
            </x14:dxf>
          </x14:cfRule>
          <xm:sqref>B200:E200 L200:O200</xm:sqref>
        </x14:conditionalFormatting>
        <x14:conditionalFormatting xmlns:xm="http://schemas.microsoft.com/office/excel/2006/main">
          <x14:cfRule type="expression" priority="1024" id="{C64EE633-C515-4CB8-AD60-DE67C4AFABDC}">
            <xm:f xml:space="preserve"> ISBLANK(#REF!)</xm:f>
            <x14:dxf>
              <fill>
                <patternFill>
                  <bgColor rgb="FFFF0000"/>
                </patternFill>
              </fill>
            </x14:dxf>
          </x14:cfRule>
          <xm:sqref>B199:E199 L199:O199</xm:sqref>
        </x14:conditionalFormatting>
        <x14:conditionalFormatting xmlns:xm="http://schemas.microsoft.com/office/excel/2006/main">
          <x14:cfRule type="expression" priority="1019" id="{F1702F6B-08BE-438B-AF6A-2DD9C6C49E73}">
            <xm:f xml:space="preserve"> ISBLANK(#REF!)</xm:f>
            <x14:dxf>
              <fill>
                <patternFill>
                  <bgColor rgb="FFFF0000"/>
                </patternFill>
              </fill>
            </x14:dxf>
          </x14:cfRule>
          <xm:sqref>B198:E198 L198:O198</xm:sqref>
        </x14:conditionalFormatting>
        <x14:conditionalFormatting xmlns:xm="http://schemas.microsoft.com/office/excel/2006/main">
          <x14:cfRule type="expression" priority="1014" id="{0AE9890A-FEB3-426F-8FC3-1E400CCB4317}">
            <xm:f xml:space="preserve"> ISBLANK(#REF!)</xm:f>
            <x14:dxf>
              <fill>
                <patternFill>
                  <bgColor rgb="FFFF0000"/>
                </patternFill>
              </fill>
            </x14:dxf>
          </x14:cfRule>
          <xm:sqref>B197:E197 L197:O197</xm:sqref>
        </x14:conditionalFormatting>
        <x14:conditionalFormatting xmlns:xm="http://schemas.microsoft.com/office/excel/2006/main">
          <x14:cfRule type="expression" priority="1009" id="{37A4E00A-94B0-4D70-82D8-9DCDB1A868BE}">
            <xm:f xml:space="preserve"> ISBLANK(#REF!)</xm:f>
            <x14:dxf>
              <fill>
                <patternFill>
                  <bgColor rgb="FFFF0000"/>
                </patternFill>
              </fill>
            </x14:dxf>
          </x14:cfRule>
          <xm:sqref>B196:E196 L196:O196</xm:sqref>
        </x14:conditionalFormatting>
        <x14:conditionalFormatting xmlns:xm="http://schemas.microsoft.com/office/excel/2006/main">
          <x14:cfRule type="expression" priority="1004" id="{9F1B66A3-A282-4B93-AA94-D34AD5C77E15}">
            <xm:f xml:space="preserve"> ISBLANK(#REF!)</xm:f>
            <x14:dxf>
              <fill>
                <patternFill>
                  <bgColor rgb="FFFF0000"/>
                </patternFill>
              </fill>
            </x14:dxf>
          </x14:cfRule>
          <xm:sqref>B195:E195 L195:O195</xm:sqref>
        </x14:conditionalFormatting>
        <x14:conditionalFormatting xmlns:xm="http://schemas.microsoft.com/office/excel/2006/main">
          <x14:cfRule type="expression" priority="999" id="{A3CC79BD-8639-4C71-B070-68FB90570444}">
            <xm:f xml:space="preserve"> ISBLANK(#REF!)</xm:f>
            <x14:dxf>
              <fill>
                <patternFill>
                  <bgColor rgb="FFFF0000"/>
                </patternFill>
              </fill>
            </x14:dxf>
          </x14:cfRule>
          <xm:sqref>B194:E194 L194:O194</xm:sqref>
        </x14:conditionalFormatting>
        <x14:conditionalFormatting xmlns:xm="http://schemas.microsoft.com/office/excel/2006/main">
          <x14:cfRule type="expression" priority="994" id="{4DDB8DD9-9A11-49C6-A672-1F99B70F4FF2}">
            <xm:f xml:space="preserve"> ISBLANK(#REF!)</xm:f>
            <x14:dxf>
              <fill>
                <patternFill>
                  <bgColor rgb="FFFF0000"/>
                </patternFill>
              </fill>
            </x14:dxf>
          </x14:cfRule>
          <xm:sqref>B193:E193 L193:O193</xm:sqref>
        </x14:conditionalFormatting>
        <x14:conditionalFormatting xmlns:xm="http://schemas.microsoft.com/office/excel/2006/main">
          <x14:cfRule type="expression" priority="989" id="{CA92146F-A4B6-4CE7-BCE5-DB7ED4EAC3A8}">
            <xm:f xml:space="preserve"> ISBLANK(#REF!)</xm:f>
            <x14:dxf>
              <fill>
                <patternFill>
                  <bgColor rgb="FFFF0000"/>
                </patternFill>
              </fill>
            </x14:dxf>
          </x14:cfRule>
          <xm:sqref>B192:E192 L192:O192</xm:sqref>
        </x14:conditionalFormatting>
        <x14:conditionalFormatting xmlns:xm="http://schemas.microsoft.com/office/excel/2006/main">
          <x14:cfRule type="expression" priority="984" id="{078BF3FA-098E-4A66-85A1-356A78B4005C}">
            <xm:f xml:space="preserve"> ISBLANK(#REF!)</xm:f>
            <x14:dxf>
              <fill>
                <patternFill>
                  <bgColor rgb="FFFF0000"/>
                </patternFill>
              </fill>
            </x14:dxf>
          </x14:cfRule>
          <xm:sqref>B191:E191 L191:O191</xm:sqref>
        </x14:conditionalFormatting>
        <x14:conditionalFormatting xmlns:xm="http://schemas.microsoft.com/office/excel/2006/main">
          <x14:cfRule type="expression" priority="979" id="{24C869C3-5A19-4AB6-BCB9-E1193033922B}">
            <xm:f xml:space="preserve"> ISBLANK(#REF!)</xm:f>
            <x14:dxf>
              <fill>
                <patternFill>
                  <bgColor rgb="FFFF0000"/>
                </patternFill>
              </fill>
            </x14:dxf>
          </x14:cfRule>
          <xm:sqref>B190:E190 L190:O190</xm:sqref>
        </x14:conditionalFormatting>
        <x14:conditionalFormatting xmlns:xm="http://schemas.microsoft.com/office/excel/2006/main">
          <x14:cfRule type="expression" priority="974" id="{228A9990-A425-4D30-9C3D-19A1B266B336}">
            <xm:f xml:space="preserve"> ISBLANK(#REF!)</xm:f>
            <x14:dxf>
              <fill>
                <patternFill>
                  <bgColor rgb="FFFF0000"/>
                </patternFill>
              </fill>
            </x14:dxf>
          </x14:cfRule>
          <xm:sqref>B189:E189 L189:O189</xm:sqref>
        </x14:conditionalFormatting>
        <x14:conditionalFormatting xmlns:xm="http://schemas.microsoft.com/office/excel/2006/main">
          <x14:cfRule type="expression" priority="969" id="{496A9B59-B9DA-44A4-8068-AAB1E9090BDF}">
            <xm:f xml:space="preserve"> ISBLANK(#REF!)</xm:f>
            <x14:dxf>
              <fill>
                <patternFill>
                  <bgColor rgb="FFFF0000"/>
                </patternFill>
              </fill>
            </x14:dxf>
          </x14:cfRule>
          <xm:sqref>B188:E188 L188:O188</xm:sqref>
        </x14:conditionalFormatting>
        <x14:conditionalFormatting xmlns:xm="http://schemas.microsoft.com/office/excel/2006/main">
          <x14:cfRule type="expression" priority="964" id="{C2668615-12D8-4615-B04D-4C294D4B3324}">
            <xm:f xml:space="preserve"> ISBLANK(#REF!)</xm:f>
            <x14:dxf>
              <fill>
                <patternFill>
                  <bgColor rgb="FFFF0000"/>
                </patternFill>
              </fill>
            </x14:dxf>
          </x14:cfRule>
          <xm:sqref>B187:E187 L187:O187</xm:sqref>
        </x14:conditionalFormatting>
        <x14:conditionalFormatting xmlns:xm="http://schemas.microsoft.com/office/excel/2006/main">
          <x14:cfRule type="expression" priority="959" id="{AD3D63EA-0655-440F-98A2-778EEB13C53C}">
            <xm:f xml:space="preserve"> ISBLANK(#REF!)</xm:f>
            <x14:dxf>
              <fill>
                <patternFill>
                  <bgColor rgb="FFFF0000"/>
                </patternFill>
              </fill>
            </x14:dxf>
          </x14:cfRule>
          <xm:sqref>B186:E186 L186:O186</xm:sqref>
        </x14:conditionalFormatting>
        <x14:conditionalFormatting xmlns:xm="http://schemas.microsoft.com/office/excel/2006/main">
          <x14:cfRule type="expression" priority="954" id="{4A921E72-67C9-4561-B02E-CF0343620C27}">
            <xm:f xml:space="preserve"> ISBLANK(#REF!)</xm:f>
            <x14:dxf>
              <fill>
                <patternFill>
                  <bgColor rgb="FFFF0000"/>
                </patternFill>
              </fill>
            </x14:dxf>
          </x14:cfRule>
          <xm:sqref>B185:E185 L185:O185</xm:sqref>
        </x14:conditionalFormatting>
        <x14:conditionalFormatting xmlns:xm="http://schemas.microsoft.com/office/excel/2006/main">
          <x14:cfRule type="expression" priority="949" id="{73D576EC-9E4E-48BA-B657-BB5D53BE77A6}">
            <xm:f xml:space="preserve"> ISBLANK(#REF!)</xm:f>
            <x14:dxf>
              <fill>
                <patternFill>
                  <bgColor rgb="FFFF0000"/>
                </patternFill>
              </fill>
            </x14:dxf>
          </x14:cfRule>
          <xm:sqref>B184:E184 L184:O184</xm:sqref>
        </x14:conditionalFormatting>
        <x14:conditionalFormatting xmlns:xm="http://schemas.microsoft.com/office/excel/2006/main">
          <x14:cfRule type="expression" priority="944" id="{E73C81E7-12A6-4038-9E3C-73D51F7C1C01}">
            <xm:f xml:space="preserve"> ISBLANK(#REF!)</xm:f>
            <x14:dxf>
              <fill>
                <patternFill>
                  <bgColor rgb="FFFF0000"/>
                </patternFill>
              </fill>
            </x14:dxf>
          </x14:cfRule>
          <xm:sqref>B183:E183 L183:O183</xm:sqref>
        </x14:conditionalFormatting>
        <x14:conditionalFormatting xmlns:xm="http://schemas.microsoft.com/office/excel/2006/main">
          <x14:cfRule type="expression" priority="939" id="{D0F29425-4F02-4B07-8B6F-793F88404828}">
            <xm:f xml:space="preserve"> ISBLANK(#REF!)</xm:f>
            <x14:dxf>
              <fill>
                <patternFill>
                  <bgColor rgb="FFFF0000"/>
                </patternFill>
              </fill>
            </x14:dxf>
          </x14:cfRule>
          <xm:sqref>B182:E182 L182:O182</xm:sqref>
        </x14:conditionalFormatting>
        <x14:conditionalFormatting xmlns:xm="http://schemas.microsoft.com/office/excel/2006/main">
          <x14:cfRule type="expression" priority="934" id="{603BBC7D-B067-4190-AA70-4F8B6ACDAD25}">
            <xm:f xml:space="preserve"> ISBLANK(#REF!)</xm:f>
            <x14:dxf>
              <fill>
                <patternFill>
                  <bgColor rgb="FFFF0000"/>
                </patternFill>
              </fill>
            </x14:dxf>
          </x14:cfRule>
          <xm:sqref>B181:E181 L181:O181</xm:sqref>
        </x14:conditionalFormatting>
        <x14:conditionalFormatting xmlns:xm="http://schemas.microsoft.com/office/excel/2006/main">
          <x14:cfRule type="expression" priority="929" id="{6AB32ADC-E1E0-46CA-9B26-C5BE7FB0E781}">
            <xm:f xml:space="preserve"> ISBLANK(#REF!)</xm:f>
            <x14:dxf>
              <fill>
                <patternFill>
                  <bgColor rgb="FFFF0000"/>
                </patternFill>
              </fill>
            </x14:dxf>
          </x14:cfRule>
          <xm:sqref>B180:E180 L180:O180</xm:sqref>
        </x14:conditionalFormatting>
        <x14:conditionalFormatting xmlns:xm="http://schemas.microsoft.com/office/excel/2006/main">
          <x14:cfRule type="expression" priority="924" id="{6EF452F1-EC5B-4373-A6CB-427C163CE1D4}">
            <xm:f xml:space="preserve"> ISBLANK(#REF!)</xm:f>
            <x14:dxf>
              <fill>
                <patternFill>
                  <bgColor rgb="FFFF0000"/>
                </patternFill>
              </fill>
            </x14:dxf>
          </x14:cfRule>
          <xm:sqref>B179:E179 L179:O179</xm:sqref>
        </x14:conditionalFormatting>
        <x14:conditionalFormatting xmlns:xm="http://schemas.microsoft.com/office/excel/2006/main">
          <x14:cfRule type="expression" priority="919" id="{76A7A04D-523F-4462-AF04-43D7821E69C9}">
            <xm:f xml:space="preserve"> ISBLANK(#REF!)</xm:f>
            <x14:dxf>
              <fill>
                <patternFill>
                  <bgColor rgb="FFFF0000"/>
                </patternFill>
              </fill>
            </x14:dxf>
          </x14:cfRule>
          <xm:sqref>B178:E178 L178:O178</xm:sqref>
        </x14:conditionalFormatting>
        <x14:conditionalFormatting xmlns:xm="http://schemas.microsoft.com/office/excel/2006/main">
          <x14:cfRule type="expression" priority="914" id="{171EC67B-6341-46A3-BF5B-935093E50988}">
            <xm:f xml:space="preserve"> ISBLANK(#REF!)</xm:f>
            <x14:dxf>
              <fill>
                <patternFill>
                  <bgColor rgb="FFFF0000"/>
                </patternFill>
              </fill>
            </x14:dxf>
          </x14:cfRule>
          <xm:sqref>B177:E177 L177:O177</xm:sqref>
        </x14:conditionalFormatting>
        <x14:conditionalFormatting xmlns:xm="http://schemas.microsoft.com/office/excel/2006/main">
          <x14:cfRule type="expression" priority="909" id="{DBC2DDF8-4590-4EFE-AAE4-7FA202F2A188}">
            <xm:f xml:space="preserve"> ISBLANK(#REF!)</xm:f>
            <x14:dxf>
              <fill>
                <patternFill>
                  <bgColor rgb="FFFF0000"/>
                </patternFill>
              </fill>
            </x14:dxf>
          </x14:cfRule>
          <xm:sqref>B176:E176 L176:O176</xm:sqref>
        </x14:conditionalFormatting>
        <x14:conditionalFormatting xmlns:xm="http://schemas.microsoft.com/office/excel/2006/main">
          <x14:cfRule type="expression" priority="904" id="{00D27DB3-DA59-47B7-A5DA-49BA34E5C329}">
            <xm:f xml:space="preserve"> ISBLANK(#REF!)</xm:f>
            <x14:dxf>
              <fill>
                <patternFill>
                  <bgColor rgb="FFFF0000"/>
                </patternFill>
              </fill>
            </x14:dxf>
          </x14:cfRule>
          <xm:sqref>B175:E175 L175:O175</xm:sqref>
        </x14:conditionalFormatting>
        <x14:conditionalFormatting xmlns:xm="http://schemas.microsoft.com/office/excel/2006/main">
          <x14:cfRule type="expression" priority="899" id="{58169197-5CB3-4699-B0DB-6286FB9C118E}">
            <xm:f xml:space="preserve"> ISBLANK(#REF!)</xm:f>
            <x14:dxf>
              <fill>
                <patternFill>
                  <bgColor rgb="FFFF0000"/>
                </patternFill>
              </fill>
            </x14:dxf>
          </x14:cfRule>
          <xm:sqref>B174:E174 L174:O174</xm:sqref>
        </x14:conditionalFormatting>
        <x14:conditionalFormatting xmlns:xm="http://schemas.microsoft.com/office/excel/2006/main">
          <x14:cfRule type="expression" priority="894" id="{39803880-52D6-40DB-ACDF-072E5A519E71}">
            <xm:f xml:space="preserve"> ISBLANK(#REF!)</xm:f>
            <x14:dxf>
              <fill>
                <patternFill>
                  <bgColor rgb="FFFF0000"/>
                </patternFill>
              </fill>
            </x14:dxf>
          </x14:cfRule>
          <xm:sqref>B173:E173 L173:O173</xm:sqref>
        </x14:conditionalFormatting>
        <x14:conditionalFormatting xmlns:xm="http://schemas.microsoft.com/office/excel/2006/main">
          <x14:cfRule type="expression" priority="889" id="{0DA60172-22E3-4440-81AC-C903B1621B4D}">
            <xm:f xml:space="preserve"> ISBLANK(#REF!)</xm:f>
            <x14:dxf>
              <fill>
                <patternFill>
                  <bgColor rgb="FFFF0000"/>
                </patternFill>
              </fill>
            </x14:dxf>
          </x14:cfRule>
          <xm:sqref>B172:E172 L172:O172</xm:sqref>
        </x14:conditionalFormatting>
        <x14:conditionalFormatting xmlns:xm="http://schemas.microsoft.com/office/excel/2006/main">
          <x14:cfRule type="expression" priority="884" id="{3A33BB3B-772C-498F-B24B-B7ABE48EF017}">
            <xm:f xml:space="preserve"> ISBLANK(#REF!)</xm:f>
            <x14:dxf>
              <fill>
                <patternFill>
                  <bgColor rgb="FFFF0000"/>
                </patternFill>
              </fill>
            </x14:dxf>
          </x14:cfRule>
          <xm:sqref>B171:E171 L171:O171</xm:sqref>
        </x14:conditionalFormatting>
        <x14:conditionalFormatting xmlns:xm="http://schemas.microsoft.com/office/excel/2006/main">
          <x14:cfRule type="expression" priority="879" id="{932B246A-DB8E-4981-98AD-C86D17C3C6A4}">
            <xm:f xml:space="preserve"> ISBLANK(#REF!)</xm:f>
            <x14:dxf>
              <fill>
                <patternFill>
                  <bgColor rgb="FFFF0000"/>
                </patternFill>
              </fill>
            </x14:dxf>
          </x14:cfRule>
          <xm:sqref>B170:E170 L170:O170</xm:sqref>
        </x14:conditionalFormatting>
        <x14:conditionalFormatting xmlns:xm="http://schemas.microsoft.com/office/excel/2006/main">
          <x14:cfRule type="expression" priority="874" id="{9988EC4A-9189-4727-9F29-EEE5A814E256}">
            <xm:f xml:space="preserve"> ISBLANK(#REF!)</xm:f>
            <x14:dxf>
              <fill>
                <patternFill>
                  <bgColor rgb="FFFF0000"/>
                </patternFill>
              </fill>
            </x14:dxf>
          </x14:cfRule>
          <xm:sqref>B169:E169 L169:O169</xm:sqref>
        </x14:conditionalFormatting>
        <x14:conditionalFormatting xmlns:xm="http://schemas.microsoft.com/office/excel/2006/main">
          <x14:cfRule type="expression" priority="869" id="{961CB93E-F13A-4B0E-A744-2E9314D1A6BC}">
            <xm:f xml:space="preserve"> ISBLANK(#REF!)</xm:f>
            <x14:dxf>
              <fill>
                <patternFill>
                  <bgColor rgb="FFFF0000"/>
                </patternFill>
              </fill>
            </x14:dxf>
          </x14:cfRule>
          <xm:sqref>B168:E168 L168:O168</xm:sqref>
        </x14:conditionalFormatting>
        <x14:conditionalFormatting xmlns:xm="http://schemas.microsoft.com/office/excel/2006/main">
          <x14:cfRule type="expression" priority="864" id="{6075E22C-A746-4D25-8CFB-BBB037B5B91E}">
            <xm:f xml:space="preserve"> ISBLANK(#REF!)</xm:f>
            <x14:dxf>
              <fill>
                <patternFill>
                  <bgColor rgb="FFFF0000"/>
                </patternFill>
              </fill>
            </x14:dxf>
          </x14:cfRule>
          <xm:sqref>B167:E167 L167:O167</xm:sqref>
        </x14:conditionalFormatting>
        <x14:conditionalFormatting xmlns:xm="http://schemas.microsoft.com/office/excel/2006/main">
          <x14:cfRule type="expression" priority="859" id="{DF1B2101-7E38-4FE5-AE45-066D9B449480}">
            <xm:f xml:space="preserve"> ISBLANK(#REF!)</xm:f>
            <x14:dxf>
              <fill>
                <patternFill>
                  <bgColor rgb="FFFF0000"/>
                </patternFill>
              </fill>
            </x14:dxf>
          </x14:cfRule>
          <xm:sqref>B166:E166 L166:O166</xm:sqref>
        </x14:conditionalFormatting>
        <x14:conditionalFormatting xmlns:xm="http://schemas.microsoft.com/office/excel/2006/main">
          <x14:cfRule type="expression" priority="854" id="{CA1478DF-A21B-4335-BBB0-330C5337BBFB}">
            <xm:f xml:space="preserve"> ISBLANK(#REF!)</xm:f>
            <x14:dxf>
              <fill>
                <patternFill>
                  <bgColor rgb="FFFF0000"/>
                </patternFill>
              </fill>
            </x14:dxf>
          </x14:cfRule>
          <xm:sqref>B165:E165 L165:O165</xm:sqref>
        </x14:conditionalFormatting>
        <x14:conditionalFormatting xmlns:xm="http://schemas.microsoft.com/office/excel/2006/main">
          <x14:cfRule type="expression" priority="849" id="{1565EBA5-3ED2-462A-8758-CC7D41383045}">
            <xm:f xml:space="preserve"> ISBLANK(#REF!)</xm:f>
            <x14:dxf>
              <fill>
                <patternFill>
                  <bgColor rgb="FFFF0000"/>
                </patternFill>
              </fill>
            </x14:dxf>
          </x14:cfRule>
          <xm:sqref>B164:E164 L164:O164</xm:sqref>
        </x14:conditionalFormatting>
        <x14:conditionalFormatting xmlns:xm="http://schemas.microsoft.com/office/excel/2006/main">
          <x14:cfRule type="expression" priority="844" id="{475ADAFD-2890-4BDB-AC29-C34EB88CADB7}">
            <xm:f xml:space="preserve"> ISBLANK(#REF!)</xm:f>
            <x14:dxf>
              <fill>
                <patternFill>
                  <bgColor rgb="FFFF0000"/>
                </patternFill>
              </fill>
            </x14:dxf>
          </x14:cfRule>
          <xm:sqref>B163:E163 L163:O163</xm:sqref>
        </x14:conditionalFormatting>
        <x14:conditionalFormatting xmlns:xm="http://schemas.microsoft.com/office/excel/2006/main">
          <x14:cfRule type="expression" priority="839" id="{3825169F-A4C1-4022-8420-DC93ADC0B4EE}">
            <xm:f xml:space="preserve"> ISBLANK(#REF!)</xm:f>
            <x14:dxf>
              <fill>
                <patternFill>
                  <bgColor rgb="FFFF0000"/>
                </patternFill>
              </fill>
            </x14:dxf>
          </x14:cfRule>
          <xm:sqref>B162:E162 L162:O162</xm:sqref>
        </x14:conditionalFormatting>
        <x14:conditionalFormatting xmlns:xm="http://schemas.microsoft.com/office/excel/2006/main">
          <x14:cfRule type="expression" priority="834" id="{1FA35E0E-61C7-441A-9EB4-3E120C4F9424}">
            <xm:f xml:space="preserve"> ISBLANK(#REF!)</xm:f>
            <x14:dxf>
              <fill>
                <patternFill>
                  <bgColor rgb="FFFF0000"/>
                </patternFill>
              </fill>
            </x14:dxf>
          </x14:cfRule>
          <xm:sqref>B161:E161 L161:O161</xm:sqref>
        </x14:conditionalFormatting>
        <x14:conditionalFormatting xmlns:xm="http://schemas.microsoft.com/office/excel/2006/main">
          <x14:cfRule type="expression" priority="829" id="{C7ABBE02-BD46-4ACF-9830-9BAEDA501686}">
            <xm:f xml:space="preserve"> ISBLANK(#REF!)</xm:f>
            <x14:dxf>
              <fill>
                <patternFill>
                  <bgColor rgb="FFFF0000"/>
                </patternFill>
              </fill>
            </x14:dxf>
          </x14:cfRule>
          <xm:sqref>B160:E160 L160:O160</xm:sqref>
        </x14:conditionalFormatting>
        <x14:conditionalFormatting xmlns:xm="http://schemas.microsoft.com/office/excel/2006/main">
          <x14:cfRule type="expression" priority="824" id="{6F8EAAAF-DED7-48DF-87D9-F7A1298A46A6}">
            <xm:f xml:space="preserve"> ISBLANK(#REF!)</xm:f>
            <x14:dxf>
              <fill>
                <patternFill>
                  <bgColor rgb="FFFF0000"/>
                </patternFill>
              </fill>
            </x14:dxf>
          </x14:cfRule>
          <xm:sqref>B159:E159 L159:O159</xm:sqref>
        </x14:conditionalFormatting>
        <x14:conditionalFormatting xmlns:xm="http://schemas.microsoft.com/office/excel/2006/main">
          <x14:cfRule type="expression" priority="819" id="{A0B27589-3292-4B58-8B01-49DB7D9E7600}">
            <xm:f xml:space="preserve"> ISBLANK(#REF!)</xm:f>
            <x14:dxf>
              <fill>
                <patternFill>
                  <bgColor rgb="FFFF0000"/>
                </patternFill>
              </fill>
            </x14:dxf>
          </x14:cfRule>
          <xm:sqref>B158:E158 L158:O158</xm:sqref>
        </x14:conditionalFormatting>
        <x14:conditionalFormatting xmlns:xm="http://schemas.microsoft.com/office/excel/2006/main">
          <x14:cfRule type="expression" priority="814" id="{A2D0E0BC-C742-4576-A59E-8320540650D4}">
            <xm:f xml:space="preserve"> ISBLANK(#REF!)</xm:f>
            <x14:dxf>
              <fill>
                <patternFill>
                  <bgColor rgb="FFFF0000"/>
                </patternFill>
              </fill>
            </x14:dxf>
          </x14:cfRule>
          <xm:sqref>B157:E157 L157:O157</xm:sqref>
        </x14:conditionalFormatting>
        <x14:conditionalFormatting xmlns:xm="http://schemas.microsoft.com/office/excel/2006/main">
          <x14:cfRule type="expression" priority="809" id="{F0A65721-0737-40D7-AFB8-0355971E26D6}">
            <xm:f xml:space="preserve"> ISBLANK(#REF!)</xm:f>
            <x14:dxf>
              <fill>
                <patternFill>
                  <bgColor rgb="FFFF0000"/>
                </patternFill>
              </fill>
            </x14:dxf>
          </x14:cfRule>
          <xm:sqref>B156:E156 L156:O156</xm:sqref>
        </x14:conditionalFormatting>
        <x14:conditionalFormatting xmlns:xm="http://schemas.microsoft.com/office/excel/2006/main">
          <x14:cfRule type="expression" priority="804" id="{E073E96A-002C-4443-8195-56B2C5088580}">
            <xm:f xml:space="preserve"> ISBLANK(#REF!)</xm:f>
            <x14:dxf>
              <fill>
                <patternFill>
                  <bgColor rgb="FFFF0000"/>
                </patternFill>
              </fill>
            </x14:dxf>
          </x14:cfRule>
          <xm:sqref>B155:E155 L155:O155</xm:sqref>
        </x14:conditionalFormatting>
        <x14:conditionalFormatting xmlns:xm="http://schemas.microsoft.com/office/excel/2006/main">
          <x14:cfRule type="expression" priority="794" id="{0D1F8502-BF3C-43A8-8BFC-CF9499E610D2}">
            <xm:f xml:space="preserve"> ISBLANK(#REF!)</xm:f>
            <x14:dxf>
              <fill>
                <patternFill>
                  <bgColor rgb="FFFF0000"/>
                </patternFill>
              </fill>
            </x14:dxf>
          </x14:cfRule>
          <xm:sqref>B154:E154 L154:O154</xm:sqref>
        </x14:conditionalFormatting>
        <x14:conditionalFormatting xmlns:xm="http://schemas.microsoft.com/office/excel/2006/main">
          <x14:cfRule type="expression" priority="789" id="{2D15B995-69E3-476E-A97B-BD3D168114D1}">
            <xm:f xml:space="preserve"> ISBLANK(#REF!)</xm:f>
            <x14:dxf>
              <fill>
                <patternFill>
                  <bgColor rgb="FFFF0000"/>
                </patternFill>
              </fill>
            </x14:dxf>
          </x14:cfRule>
          <xm:sqref>B153:E153 L153:O153</xm:sqref>
        </x14:conditionalFormatting>
        <x14:conditionalFormatting xmlns:xm="http://schemas.microsoft.com/office/excel/2006/main">
          <x14:cfRule type="expression" priority="784" id="{C20829D9-CD69-4464-92A8-1E6EAD2D491A}">
            <xm:f xml:space="preserve"> ISBLANK(#REF!)</xm:f>
            <x14:dxf>
              <fill>
                <patternFill>
                  <bgColor rgb="FFFF0000"/>
                </patternFill>
              </fill>
            </x14:dxf>
          </x14:cfRule>
          <xm:sqref>B152:E152 L152:O152</xm:sqref>
        </x14:conditionalFormatting>
        <x14:conditionalFormatting xmlns:xm="http://schemas.microsoft.com/office/excel/2006/main">
          <x14:cfRule type="expression" priority="779" id="{24B8288F-E038-4271-9D18-469DD34D71FF}">
            <xm:f xml:space="preserve"> ISBLANK(#REF!)</xm:f>
            <x14:dxf>
              <fill>
                <patternFill>
                  <bgColor rgb="FFFF0000"/>
                </patternFill>
              </fill>
            </x14:dxf>
          </x14:cfRule>
          <xm:sqref>B151:E151 L151:O151</xm:sqref>
        </x14:conditionalFormatting>
        <x14:conditionalFormatting xmlns:xm="http://schemas.microsoft.com/office/excel/2006/main">
          <x14:cfRule type="expression" priority="774" id="{C2829EA7-8C08-4FC6-9921-76218D3061A2}">
            <xm:f xml:space="preserve"> ISBLANK(#REF!)</xm:f>
            <x14:dxf>
              <fill>
                <patternFill>
                  <bgColor rgb="FFFF0000"/>
                </patternFill>
              </fill>
            </x14:dxf>
          </x14:cfRule>
          <xm:sqref>B150:E150 L150:O150</xm:sqref>
        </x14:conditionalFormatting>
        <x14:conditionalFormatting xmlns:xm="http://schemas.microsoft.com/office/excel/2006/main">
          <x14:cfRule type="expression" priority="769" id="{3CD42FA1-FC33-4883-8300-BB1CA9A8BE16}">
            <xm:f xml:space="preserve"> ISBLANK(#REF!)</xm:f>
            <x14:dxf>
              <fill>
                <patternFill>
                  <bgColor rgb="FFFF0000"/>
                </patternFill>
              </fill>
            </x14:dxf>
          </x14:cfRule>
          <xm:sqref>B149:E149 L149:O149</xm:sqref>
        </x14:conditionalFormatting>
        <x14:conditionalFormatting xmlns:xm="http://schemas.microsoft.com/office/excel/2006/main">
          <x14:cfRule type="expression" priority="764" id="{936D593D-99BF-4163-8BDD-DEB1B82EE453}">
            <xm:f xml:space="preserve"> ISBLANK(#REF!)</xm:f>
            <x14:dxf>
              <fill>
                <patternFill>
                  <bgColor rgb="FFFF0000"/>
                </patternFill>
              </fill>
            </x14:dxf>
          </x14:cfRule>
          <xm:sqref>B148:E148 L148:O148</xm:sqref>
        </x14:conditionalFormatting>
        <x14:conditionalFormatting xmlns:xm="http://schemas.microsoft.com/office/excel/2006/main">
          <x14:cfRule type="expression" priority="759" id="{379E6EBD-C29D-4588-AADF-C68B62FC3785}">
            <xm:f xml:space="preserve"> ISBLANK(#REF!)</xm:f>
            <x14:dxf>
              <fill>
                <patternFill>
                  <bgColor rgb="FFFF0000"/>
                </patternFill>
              </fill>
            </x14:dxf>
          </x14:cfRule>
          <xm:sqref>B147:E147 L147:O147</xm:sqref>
        </x14:conditionalFormatting>
        <x14:conditionalFormatting xmlns:xm="http://schemas.microsoft.com/office/excel/2006/main">
          <x14:cfRule type="expression" priority="754" id="{1DEBD508-0785-488E-9EC3-BCFDE66E3853}">
            <xm:f xml:space="preserve"> ISBLANK(#REF!)</xm:f>
            <x14:dxf>
              <fill>
                <patternFill>
                  <bgColor rgb="FFFF0000"/>
                </patternFill>
              </fill>
            </x14:dxf>
          </x14:cfRule>
          <xm:sqref>B146:E146 L146:O146</xm:sqref>
        </x14:conditionalFormatting>
        <x14:conditionalFormatting xmlns:xm="http://schemas.microsoft.com/office/excel/2006/main">
          <x14:cfRule type="expression" priority="749" id="{FC41BA7F-4225-421B-A6F1-FCBA42213FB4}">
            <xm:f xml:space="preserve"> ISBLANK(#REF!)</xm:f>
            <x14:dxf>
              <fill>
                <patternFill>
                  <bgColor rgb="FFFF0000"/>
                </patternFill>
              </fill>
            </x14:dxf>
          </x14:cfRule>
          <xm:sqref>B145:E145 L145:O145</xm:sqref>
        </x14:conditionalFormatting>
        <x14:conditionalFormatting xmlns:xm="http://schemas.microsoft.com/office/excel/2006/main">
          <x14:cfRule type="expression" priority="744" id="{569363E6-AAA7-4335-9436-3A6A8ACFA53F}">
            <xm:f xml:space="preserve"> ISBLANK(#REF!)</xm:f>
            <x14:dxf>
              <fill>
                <patternFill>
                  <bgColor rgb="FFFF0000"/>
                </patternFill>
              </fill>
            </x14:dxf>
          </x14:cfRule>
          <xm:sqref>B144:E144 L144:O144</xm:sqref>
        </x14:conditionalFormatting>
        <x14:conditionalFormatting xmlns:xm="http://schemas.microsoft.com/office/excel/2006/main">
          <x14:cfRule type="expression" priority="739" id="{3350E8BC-A3DC-4A20-B46C-AF94629C65A5}">
            <xm:f xml:space="preserve"> ISBLANK(#REF!)</xm:f>
            <x14:dxf>
              <fill>
                <patternFill>
                  <bgColor rgb="FFFF0000"/>
                </patternFill>
              </fill>
            </x14:dxf>
          </x14:cfRule>
          <xm:sqref>B143:E143 L143:O143</xm:sqref>
        </x14:conditionalFormatting>
        <x14:conditionalFormatting xmlns:xm="http://schemas.microsoft.com/office/excel/2006/main">
          <x14:cfRule type="expression" priority="734" id="{7188A71F-4EEC-450B-9444-C84D262C93DB}">
            <xm:f xml:space="preserve"> ISBLANK(#REF!)</xm:f>
            <x14:dxf>
              <fill>
                <patternFill>
                  <bgColor rgb="FFFF0000"/>
                </patternFill>
              </fill>
            </x14:dxf>
          </x14:cfRule>
          <xm:sqref>B142:E142 L142:O142</xm:sqref>
        </x14:conditionalFormatting>
        <x14:conditionalFormatting xmlns:xm="http://schemas.microsoft.com/office/excel/2006/main">
          <x14:cfRule type="expression" priority="719" id="{18FC039F-C636-4267-ADA4-ED4083FA7B73}">
            <xm:f xml:space="preserve"> ISBLANK(#REF!)</xm:f>
            <x14:dxf>
              <fill>
                <patternFill>
                  <bgColor rgb="FFFF0000"/>
                </patternFill>
              </fill>
            </x14:dxf>
          </x14:cfRule>
          <xm:sqref>B141:E141 L141:O141</xm:sqref>
        </x14:conditionalFormatting>
        <x14:conditionalFormatting xmlns:xm="http://schemas.microsoft.com/office/excel/2006/main">
          <x14:cfRule type="expression" priority="714" id="{A88BC2F2-F93B-4F65-A70D-8505CD110F0A}">
            <xm:f xml:space="preserve"> ISBLANK(#REF!)</xm:f>
            <x14:dxf>
              <fill>
                <patternFill>
                  <bgColor rgb="FFFF0000"/>
                </patternFill>
              </fill>
            </x14:dxf>
          </x14:cfRule>
          <xm:sqref>B140:E140 L140:O140</xm:sqref>
        </x14:conditionalFormatting>
        <x14:conditionalFormatting xmlns:xm="http://schemas.microsoft.com/office/excel/2006/main">
          <x14:cfRule type="expression" priority="709" id="{DB64338A-9823-4192-B442-E29E71035BD1}">
            <xm:f xml:space="preserve"> ISBLANK(#REF!)</xm:f>
            <x14:dxf>
              <fill>
                <patternFill>
                  <bgColor rgb="FFFF0000"/>
                </patternFill>
              </fill>
            </x14:dxf>
          </x14:cfRule>
          <xm:sqref>B139:E139 L139:O139</xm:sqref>
        </x14:conditionalFormatting>
        <x14:conditionalFormatting xmlns:xm="http://schemas.microsoft.com/office/excel/2006/main">
          <x14:cfRule type="expression" priority="704" id="{48D7753E-E0A2-4F59-A360-6CAD2C5F6A3A}">
            <xm:f xml:space="preserve"> ISBLANK(#REF!)</xm:f>
            <x14:dxf>
              <fill>
                <patternFill>
                  <bgColor rgb="FFFF0000"/>
                </patternFill>
              </fill>
            </x14:dxf>
          </x14:cfRule>
          <xm:sqref>B138:E138 L138:O138</xm:sqref>
        </x14:conditionalFormatting>
        <x14:conditionalFormatting xmlns:xm="http://schemas.microsoft.com/office/excel/2006/main">
          <x14:cfRule type="expression" priority="699" id="{43B165CB-09D8-4AE8-8B79-09BCAA72160B}">
            <xm:f xml:space="preserve"> ISBLANK(#REF!)</xm:f>
            <x14:dxf>
              <fill>
                <patternFill>
                  <bgColor rgb="FFFF0000"/>
                </patternFill>
              </fill>
            </x14:dxf>
          </x14:cfRule>
          <xm:sqref>B137:E137 L137:O137</xm:sqref>
        </x14:conditionalFormatting>
        <x14:conditionalFormatting xmlns:xm="http://schemas.microsoft.com/office/excel/2006/main">
          <x14:cfRule type="expression" priority="694" id="{6F0E72F2-6570-4FC2-B260-8964E33C5624}">
            <xm:f xml:space="preserve"> ISBLANK(#REF!)</xm:f>
            <x14:dxf>
              <fill>
                <patternFill>
                  <bgColor rgb="FFFF0000"/>
                </patternFill>
              </fill>
            </x14:dxf>
          </x14:cfRule>
          <xm:sqref>B136:E136 L136:O136</xm:sqref>
        </x14:conditionalFormatting>
        <x14:conditionalFormatting xmlns:xm="http://schemas.microsoft.com/office/excel/2006/main">
          <x14:cfRule type="expression" priority="689" id="{77626DAF-42CE-479A-BDBB-5120D7700510}">
            <xm:f xml:space="preserve"> ISBLANK(#REF!)</xm:f>
            <x14:dxf>
              <fill>
                <patternFill>
                  <bgColor rgb="FFFF0000"/>
                </patternFill>
              </fill>
            </x14:dxf>
          </x14:cfRule>
          <xm:sqref>B135:E135 L135:O135</xm:sqref>
        </x14:conditionalFormatting>
        <x14:conditionalFormatting xmlns:xm="http://schemas.microsoft.com/office/excel/2006/main">
          <x14:cfRule type="expression" priority="684" id="{021E43FD-447E-4392-8AC8-662FBFAC5E0D}">
            <xm:f xml:space="preserve"> ISBLANK(#REF!)</xm:f>
            <x14:dxf>
              <fill>
                <patternFill>
                  <bgColor rgb="FFFF0000"/>
                </patternFill>
              </fill>
            </x14:dxf>
          </x14:cfRule>
          <xm:sqref>B134:E134 L134:O134</xm:sqref>
        </x14:conditionalFormatting>
        <x14:conditionalFormatting xmlns:xm="http://schemas.microsoft.com/office/excel/2006/main">
          <x14:cfRule type="expression" priority="679" id="{ADB88E56-9E48-4F4F-8AA7-D66BE99DB22D}">
            <xm:f xml:space="preserve"> ISBLANK(#REF!)</xm:f>
            <x14:dxf>
              <fill>
                <patternFill>
                  <bgColor rgb="FFFF0000"/>
                </patternFill>
              </fill>
            </x14:dxf>
          </x14:cfRule>
          <xm:sqref>B133:E133 L133:O133</xm:sqref>
        </x14:conditionalFormatting>
        <x14:conditionalFormatting xmlns:xm="http://schemas.microsoft.com/office/excel/2006/main">
          <x14:cfRule type="expression" priority="674" id="{4773A10D-88BC-45FA-91A8-F61DA18E0FCF}">
            <xm:f xml:space="preserve"> ISBLANK(#REF!)</xm:f>
            <x14:dxf>
              <fill>
                <patternFill>
                  <bgColor rgb="FFFF0000"/>
                </patternFill>
              </fill>
            </x14:dxf>
          </x14:cfRule>
          <xm:sqref>B132:E132 L132:O132</xm:sqref>
        </x14:conditionalFormatting>
        <x14:conditionalFormatting xmlns:xm="http://schemas.microsoft.com/office/excel/2006/main">
          <x14:cfRule type="expression" priority="669" id="{1F8E3BBF-9021-4C90-80FB-A04B90D10966}">
            <xm:f xml:space="preserve"> ISBLANK(#REF!)</xm:f>
            <x14:dxf>
              <fill>
                <patternFill>
                  <bgColor rgb="FFFF0000"/>
                </patternFill>
              </fill>
            </x14:dxf>
          </x14:cfRule>
          <xm:sqref>B131:E131 L131:O131</xm:sqref>
        </x14:conditionalFormatting>
        <x14:conditionalFormatting xmlns:xm="http://schemas.microsoft.com/office/excel/2006/main">
          <x14:cfRule type="expression" priority="664" id="{6B8C5B56-B506-4E9F-9842-33C6A254EB93}">
            <xm:f xml:space="preserve"> ISBLANK(#REF!)</xm:f>
            <x14:dxf>
              <fill>
                <patternFill>
                  <bgColor rgb="FFFF0000"/>
                </patternFill>
              </fill>
            </x14:dxf>
          </x14:cfRule>
          <xm:sqref>B130:E130 L130:O130</xm:sqref>
        </x14:conditionalFormatting>
        <x14:conditionalFormatting xmlns:xm="http://schemas.microsoft.com/office/excel/2006/main">
          <x14:cfRule type="expression" priority="659" id="{127498E8-29A2-464D-838C-318DE9E1446D}">
            <xm:f xml:space="preserve"> ISBLANK(#REF!)</xm:f>
            <x14:dxf>
              <fill>
                <patternFill>
                  <bgColor rgb="FFFF0000"/>
                </patternFill>
              </fill>
            </x14:dxf>
          </x14:cfRule>
          <xm:sqref>B129:E129 L129:O129</xm:sqref>
        </x14:conditionalFormatting>
        <x14:conditionalFormatting xmlns:xm="http://schemas.microsoft.com/office/excel/2006/main">
          <x14:cfRule type="expression" priority="654" id="{CFF012D5-EB83-4D45-B41E-99595E9563E2}">
            <xm:f xml:space="preserve"> ISBLANK(#REF!)</xm:f>
            <x14:dxf>
              <fill>
                <patternFill>
                  <bgColor rgb="FFFF0000"/>
                </patternFill>
              </fill>
            </x14:dxf>
          </x14:cfRule>
          <xm:sqref>B128:E128 L128:O128</xm:sqref>
        </x14:conditionalFormatting>
        <x14:conditionalFormatting xmlns:xm="http://schemas.microsoft.com/office/excel/2006/main">
          <x14:cfRule type="expression" priority="644" id="{B4939684-FD57-41C5-90CF-D1F4C9392164}">
            <xm:f xml:space="preserve"> ISBLANK(#REF!)</xm:f>
            <x14:dxf>
              <fill>
                <patternFill>
                  <bgColor rgb="FFFF0000"/>
                </patternFill>
              </fill>
            </x14:dxf>
          </x14:cfRule>
          <xm:sqref>B127:E127 L127:O127</xm:sqref>
        </x14:conditionalFormatting>
        <x14:conditionalFormatting xmlns:xm="http://schemas.microsoft.com/office/excel/2006/main">
          <x14:cfRule type="expression" priority="639" id="{8D662CAA-8E4B-498C-8DB9-BC67C4687C11}">
            <xm:f xml:space="preserve"> ISBLANK(#REF!)</xm:f>
            <x14:dxf>
              <fill>
                <patternFill>
                  <bgColor rgb="FFFF0000"/>
                </patternFill>
              </fill>
            </x14:dxf>
          </x14:cfRule>
          <xm:sqref>B126:E126 L126:O126</xm:sqref>
        </x14:conditionalFormatting>
        <x14:conditionalFormatting xmlns:xm="http://schemas.microsoft.com/office/excel/2006/main">
          <x14:cfRule type="expression" priority="634" id="{9290475F-85F0-49D9-99EC-792C714CB785}">
            <xm:f xml:space="preserve"> ISBLANK(#REF!)</xm:f>
            <x14:dxf>
              <fill>
                <patternFill>
                  <bgColor rgb="FFFF0000"/>
                </patternFill>
              </fill>
            </x14:dxf>
          </x14:cfRule>
          <xm:sqref>B125:E125 L125:O125</xm:sqref>
        </x14:conditionalFormatting>
        <x14:conditionalFormatting xmlns:xm="http://schemas.microsoft.com/office/excel/2006/main">
          <x14:cfRule type="expression" priority="629" id="{E34A8654-99A6-4628-A63A-84CB02A054DD}">
            <xm:f xml:space="preserve"> ISBLANK(#REF!)</xm:f>
            <x14:dxf>
              <fill>
                <patternFill>
                  <bgColor rgb="FFFF0000"/>
                </patternFill>
              </fill>
            </x14:dxf>
          </x14:cfRule>
          <xm:sqref>B124:E124 L124:O124</xm:sqref>
        </x14:conditionalFormatting>
        <x14:conditionalFormatting xmlns:xm="http://schemas.microsoft.com/office/excel/2006/main">
          <x14:cfRule type="expression" priority="624" id="{D4C96D78-F37D-4E77-AB1C-AECF041DAB9B}">
            <xm:f xml:space="preserve"> ISBLANK(#REF!)</xm:f>
            <x14:dxf>
              <fill>
                <patternFill>
                  <bgColor rgb="FFFF0000"/>
                </patternFill>
              </fill>
            </x14:dxf>
          </x14:cfRule>
          <xm:sqref>B123:E123 L123:O123</xm:sqref>
        </x14:conditionalFormatting>
        <x14:conditionalFormatting xmlns:xm="http://schemas.microsoft.com/office/excel/2006/main">
          <x14:cfRule type="expression" priority="619" id="{68952A78-C81E-471D-B307-BEF941B7B3E3}">
            <xm:f xml:space="preserve"> ISBLANK(#REF!)</xm:f>
            <x14:dxf>
              <fill>
                <patternFill>
                  <bgColor rgb="FFFF0000"/>
                </patternFill>
              </fill>
            </x14:dxf>
          </x14:cfRule>
          <xm:sqref>B122:E122 L122:O122</xm:sqref>
        </x14:conditionalFormatting>
        <x14:conditionalFormatting xmlns:xm="http://schemas.microsoft.com/office/excel/2006/main">
          <x14:cfRule type="expression" priority="614" id="{00804258-2E66-4EAA-9AD8-AEFA61922011}">
            <xm:f xml:space="preserve"> ISBLANK(#REF!)</xm:f>
            <x14:dxf>
              <fill>
                <patternFill>
                  <bgColor rgb="FFFF0000"/>
                </patternFill>
              </fill>
            </x14:dxf>
          </x14:cfRule>
          <xm:sqref>B121:E121 L121:O121</xm:sqref>
        </x14:conditionalFormatting>
        <x14:conditionalFormatting xmlns:xm="http://schemas.microsoft.com/office/excel/2006/main">
          <x14:cfRule type="expression" priority="609" id="{6FF30D26-0DE2-4B6F-8213-C94B7ED5B712}">
            <xm:f xml:space="preserve"> ISBLANK(#REF!)</xm:f>
            <x14:dxf>
              <fill>
                <patternFill>
                  <bgColor rgb="FFFF0000"/>
                </patternFill>
              </fill>
            </x14:dxf>
          </x14:cfRule>
          <xm:sqref>B120:E120 L120:O120</xm:sqref>
        </x14:conditionalFormatting>
        <x14:conditionalFormatting xmlns:xm="http://schemas.microsoft.com/office/excel/2006/main">
          <x14:cfRule type="expression" priority="604" id="{2093CC57-92E4-455C-8FDA-47634904F067}">
            <xm:f xml:space="preserve"> ISBLANK(#REF!)</xm:f>
            <x14:dxf>
              <fill>
                <patternFill>
                  <bgColor rgb="FFFF0000"/>
                </patternFill>
              </fill>
            </x14:dxf>
          </x14:cfRule>
          <xm:sqref>B119:E119 L119:O119</xm:sqref>
        </x14:conditionalFormatting>
        <x14:conditionalFormatting xmlns:xm="http://schemas.microsoft.com/office/excel/2006/main">
          <x14:cfRule type="expression" priority="599" id="{F2960941-0BB8-478D-8097-B779E20FC2E0}">
            <xm:f xml:space="preserve"> ISBLANK(#REF!)</xm:f>
            <x14:dxf>
              <fill>
                <patternFill>
                  <bgColor rgb="FFFF0000"/>
                </patternFill>
              </fill>
            </x14:dxf>
          </x14:cfRule>
          <xm:sqref>C118:E118 L118:O118</xm:sqref>
        </x14:conditionalFormatting>
        <x14:conditionalFormatting xmlns:xm="http://schemas.microsoft.com/office/excel/2006/main">
          <x14:cfRule type="expression" priority="594" id="{66A6CD3C-A6D4-4C5D-ADF3-603D96379CD2}">
            <xm:f xml:space="preserve"> ISBLANK(#REF!)</xm:f>
            <x14:dxf>
              <fill>
                <patternFill>
                  <bgColor rgb="FFFF0000"/>
                </patternFill>
              </fill>
            </x14:dxf>
          </x14:cfRule>
          <xm:sqref>B117:E117 L117:O117 B118</xm:sqref>
        </x14:conditionalFormatting>
        <x14:conditionalFormatting xmlns:xm="http://schemas.microsoft.com/office/excel/2006/main">
          <x14:cfRule type="expression" priority="588" id="{80537546-6104-4C34-9FB0-4C7A688CE735}">
            <xm:f xml:space="preserve"> ISBLANK(#REF!)</xm:f>
            <x14:dxf>
              <fill>
                <patternFill>
                  <bgColor rgb="FFFF0000"/>
                </patternFill>
              </fill>
            </x14:dxf>
          </x14:cfRule>
          <xm:sqref>B116:E116 L116:O116</xm:sqref>
        </x14:conditionalFormatting>
        <x14:conditionalFormatting xmlns:xm="http://schemas.microsoft.com/office/excel/2006/main">
          <x14:cfRule type="expression" priority="583" id="{98E4BCF7-632A-4EE5-BE56-A92DAFCB4C81}">
            <xm:f xml:space="preserve"> ISBLANK(#REF!)</xm:f>
            <x14:dxf>
              <fill>
                <patternFill>
                  <bgColor rgb="FFFF0000"/>
                </patternFill>
              </fill>
            </x14:dxf>
          </x14:cfRule>
          <xm:sqref>B115:E115 L115:O115</xm:sqref>
        </x14:conditionalFormatting>
        <x14:conditionalFormatting xmlns:xm="http://schemas.microsoft.com/office/excel/2006/main">
          <x14:cfRule type="expression" priority="578" id="{C42548DB-3C72-40D2-BCCA-4A1A6C50FB4B}">
            <xm:f xml:space="preserve"> ISBLANK(#REF!)</xm:f>
            <x14:dxf>
              <fill>
                <patternFill>
                  <bgColor rgb="FFFF0000"/>
                </patternFill>
              </fill>
            </x14:dxf>
          </x14:cfRule>
          <xm:sqref>B114:E114 L114:O114</xm:sqref>
        </x14:conditionalFormatting>
        <x14:conditionalFormatting xmlns:xm="http://schemas.microsoft.com/office/excel/2006/main">
          <x14:cfRule type="expression" priority="573" id="{8CA5265D-B56D-40FE-9F87-182E0C0800F4}">
            <xm:f xml:space="preserve"> ISBLANK(#REF!)</xm:f>
            <x14:dxf>
              <fill>
                <patternFill>
                  <bgColor rgb="FFFF0000"/>
                </patternFill>
              </fill>
            </x14:dxf>
          </x14:cfRule>
          <xm:sqref>B113:E113 L113:O113</xm:sqref>
        </x14:conditionalFormatting>
        <x14:conditionalFormatting xmlns:xm="http://schemas.microsoft.com/office/excel/2006/main">
          <x14:cfRule type="expression" priority="568" id="{2EB2E414-02C2-4FFB-99A3-57588D65BE92}">
            <xm:f xml:space="preserve"> ISBLANK(#REF!)</xm:f>
            <x14:dxf>
              <fill>
                <patternFill>
                  <bgColor rgb="FFFF0000"/>
                </patternFill>
              </fill>
            </x14:dxf>
          </x14:cfRule>
          <xm:sqref>B112:E112 L112:O112</xm:sqref>
        </x14:conditionalFormatting>
        <x14:conditionalFormatting xmlns:xm="http://schemas.microsoft.com/office/excel/2006/main">
          <x14:cfRule type="expression" priority="563" id="{E3F5FBAA-46FF-4B25-81B5-884C5455FE08}">
            <xm:f xml:space="preserve"> ISBLANK(#REF!)</xm:f>
            <x14:dxf>
              <fill>
                <patternFill>
                  <bgColor rgb="FFFF0000"/>
                </patternFill>
              </fill>
            </x14:dxf>
          </x14:cfRule>
          <xm:sqref>B111:E111 L111:O111</xm:sqref>
        </x14:conditionalFormatting>
        <x14:conditionalFormatting xmlns:xm="http://schemas.microsoft.com/office/excel/2006/main">
          <x14:cfRule type="expression" priority="558" id="{27D6DDEC-0FC3-48DC-ADDE-94B54AB145A8}">
            <xm:f xml:space="preserve"> ISBLANK(#REF!)</xm:f>
            <x14:dxf>
              <fill>
                <patternFill>
                  <bgColor rgb="FFFF0000"/>
                </patternFill>
              </fill>
            </x14:dxf>
          </x14:cfRule>
          <xm:sqref>B110:E110 L110:O110</xm:sqref>
        </x14:conditionalFormatting>
        <x14:conditionalFormatting xmlns:xm="http://schemas.microsoft.com/office/excel/2006/main">
          <x14:cfRule type="expression" priority="553" id="{5DFD7757-4CBF-4C79-8743-C7036E0CD9EF}">
            <xm:f xml:space="preserve"> ISBLANK(#REF!)</xm:f>
            <x14:dxf>
              <fill>
                <patternFill>
                  <bgColor rgb="FFFF0000"/>
                </patternFill>
              </fill>
            </x14:dxf>
          </x14:cfRule>
          <xm:sqref>B109:E109 L109:O109</xm:sqref>
        </x14:conditionalFormatting>
        <x14:conditionalFormatting xmlns:xm="http://schemas.microsoft.com/office/excel/2006/main">
          <x14:cfRule type="expression" priority="548" id="{6852C098-C56A-4039-8A41-330D45478E75}">
            <xm:f xml:space="preserve"> ISBLANK(#REF!)</xm:f>
            <x14:dxf>
              <fill>
                <patternFill>
                  <bgColor rgb="FFFF0000"/>
                </patternFill>
              </fill>
            </x14:dxf>
          </x14:cfRule>
          <xm:sqref>B108:E108 L108:O108</xm:sqref>
        </x14:conditionalFormatting>
        <x14:conditionalFormatting xmlns:xm="http://schemas.microsoft.com/office/excel/2006/main">
          <x14:cfRule type="expression" priority="543" id="{01673D48-8946-4A6E-92CB-81FD253D271C}">
            <xm:f xml:space="preserve"> ISBLANK(#REF!)</xm:f>
            <x14:dxf>
              <fill>
                <patternFill>
                  <bgColor rgb="FFFF0000"/>
                </patternFill>
              </fill>
            </x14:dxf>
          </x14:cfRule>
          <xm:sqref>B107:E107 L107:O107</xm:sqref>
        </x14:conditionalFormatting>
        <x14:conditionalFormatting xmlns:xm="http://schemas.microsoft.com/office/excel/2006/main">
          <x14:cfRule type="expression" priority="538" id="{ECC4A263-43FA-409E-BDEF-B466BD22750F}">
            <xm:f xml:space="preserve"> ISBLANK(#REF!)</xm:f>
            <x14:dxf>
              <fill>
                <patternFill>
                  <bgColor rgb="FFFF0000"/>
                </patternFill>
              </fill>
            </x14:dxf>
          </x14:cfRule>
          <xm:sqref>B106:E106 L106:O106</xm:sqref>
        </x14:conditionalFormatting>
        <x14:conditionalFormatting xmlns:xm="http://schemas.microsoft.com/office/excel/2006/main">
          <x14:cfRule type="expression" priority="533" id="{C38EFAAF-30D6-4C2A-857A-425A09186538}">
            <xm:f xml:space="preserve"> ISBLANK(#REF!)</xm:f>
            <x14:dxf>
              <fill>
                <patternFill>
                  <bgColor rgb="FFFF0000"/>
                </patternFill>
              </fill>
            </x14:dxf>
          </x14:cfRule>
          <xm:sqref>B105:E105 L105:O105</xm:sqref>
        </x14:conditionalFormatting>
        <x14:conditionalFormatting xmlns:xm="http://schemas.microsoft.com/office/excel/2006/main">
          <x14:cfRule type="expression" priority="528" id="{2D81D2EC-EC92-4692-A8B6-9E5CC68DD775}">
            <xm:f xml:space="preserve"> ISBLANK(#REF!)</xm:f>
            <x14:dxf>
              <fill>
                <patternFill>
                  <bgColor rgb="FFFF0000"/>
                </patternFill>
              </fill>
            </x14:dxf>
          </x14:cfRule>
          <xm:sqref>B104:E104 L104:O104</xm:sqref>
        </x14:conditionalFormatting>
        <x14:conditionalFormatting xmlns:xm="http://schemas.microsoft.com/office/excel/2006/main">
          <x14:cfRule type="expression" priority="523" id="{B7733FE0-C8E6-425C-AF32-781C68B0E124}">
            <xm:f xml:space="preserve"> ISBLANK(#REF!)</xm:f>
            <x14:dxf>
              <fill>
                <patternFill>
                  <bgColor rgb="FFFF0000"/>
                </patternFill>
              </fill>
            </x14:dxf>
          </x14:cfRule>
          <xm:sqref>B103:E103 L103:O103</xm:sqref>
        </x14:conditionalFormatting>
        <x14:conditionalFormatting xmlns:xm="http://schemas.microsoft.com/office/excel/2006/main">
          <x14:cfRule type="expression" priority="518" id="{E637588D-4C20-45ED-853E-517EC717E431}">
            <xm:f xml:space="preserve"> ISBLANK(#REF!)</xm:f>
            <x14:dxf>
              <fill>
                <patternFill>
                  <bgColor rgb="FFFF0000"/>
                </patternFill>
              </fill>
            </x14:dxf>
          </x14:cfRule>
          <xm:sqref>B102:E102 L102:O102</xm:sqref>
        </x14:conditionalFormatting>
        <x14:conditionalFormatting xmlns:xm="http://schemas.microsoft.com/office/excel/2006/main">
          <x14:cfRule type="expression" priority="513" id="{44B3894C-7B84-478B-9729-271DE42166B6}">
            <xm:f xml:space="preserve"> ISBLANK(#REF!)</xm:f>
            <x14:dxf>
              <fill>
                <patternFill>
                  <bgColor rgb="FFFF0000"/>
                </patternFill>
              </fill>
            </x14:dxf>
          </x14:cfRule>
          <xm:sqref>B101:E101 L101:O101</xm:sqref>
        </x14:conditionalFormatting>
        <x14:conditionalFormatting xmlns:xm="http://schemas.microsoft.com/office/excel/2006/main">
          <x14:cfRule type="expression" priority="508" id="{1C7803F3-088B-4330-BE82-106015726469}">
            <xm:f xml:space="preserve"> ISBLANK(#REF!)</xm:f>
            <x14:dxf>
              <fill>
                <patternFill>
                  <bgColor rgb="FFFF0000"/>
                </patternFill>
              </fill>
            </x14:dxf>
          </x14:cfRule>
          <xm:sqref>B100:E100 L100:O100</xm:sqref>
        </x14:conditionalFormatting>
        <x14:conditionalFormatting xmlns:xm="http://schemas.microsoft.com/office/excel/2006/main">
          <x14:cfRule type="expression" priority="503" id="{AF67FA54-1FEC-44CB-BE79-9716250FD5F6}">
            <xm:f xml:space="preserve"> ISBLANK(#REF!)</xm:f>
            <x14:dxf>
              <fill>
                <patternFill>
                  <bgColor rgb="FFFF0000"/>
                </patternFill>
              </fill>
            </x14:dxf>
          </x14:cfRule>
          <xm:sqref>B99:E99 L99:O99</xm:sqref>
        </x14:conditionalFormatting>
        <x14:conditionalFormatting xmlns:xm="http://schemas.microsoft.com/office/excel/2006/main">
          <x14:cfRule type="expression" priority="498" id="{392927A8-F051-4420-94C9-5A92B85BE154}">
            <xm:f xml:space="preserve"> ISBLANK(#REF!)</xm:f>
            <x14:dxf>
              <fill>
                <patternFill>
                  <bgColor rgb="FFFF0000"/>
                </patternFill>
              </fill>
            </x14:dxf>
          </x14:cfRule>
          <xm:sqref>B98:E98 L98:O98</xm:sqref>
        </x14:conditionalFormatting>
        <x14:conditionalFormatting xmlns:xm="http://schemas.microsoft.com/office/excel/2006/main">
          <x14:cfRule type="expression" priority="493" id="{861053D5-ED7A-420E-A354-D9333783D692}">
            <xm:f xml:space="preserve"> ISBLANK(#REF!)</xm:f>
            <x14:dxf>
              <fill>
                <patternFill>
                  <bgColor rgb="FFFF0000"/>
                </patternFill>
              </fill>
            </x14:dxf>
          </x14:cfRule>
          <xm:sqref>B97:E97 L97:O97</xm:sqref>
        </x14:conditionalFormatting>
        <x14:conditionalFormatting xmlns:xm="http://schemas.microsoft.com/office/excel/2006/main">
          <x14:cfRule type="expression" priority="488" id="{62F68190-F4B8-4B24-89A0-C0FDA93FEBA4}">
            <xm:f xml:space="preserve"> ISBLANK(#REF!)</xm:f>
            <x14:dxf>
              <fill>
                <patternFill>
                  <bgColor rgb="FFFF0000"/>
                </patternFill>
              </fill>
            </x14:dxf>
          </x14:cfRule>
          <xm:sqref>B96:E96 L96:O96</xm:sqref>
        </x14:conditionalFormatting>
        <x14:conditionalFormatting xmlns:xm="http://schemas.microsoft.com/office/excel/2006/main">
          <x14:cfRule type="expression" priority="483" id="{E9FAD66E-01A8-42E2-980A-F3406BAC1E6A}">
            <xm:f xml:space="preserve"> ISBLANK(#REF!)</xm:f>
            <x14:dxf>
              <fill>
                <patternFill>
                  <bgColor rgb="FFFF0000"/>
                </patternFill>
              </fill>
            </x14:dxf>
          </x14:cfRule>
          <xm:sqref>B95:E95 L95:O95</xm:sqref>
        </x14:conditionalFormatting>
        <x14:conditionalFormatting xmlns:xm="http://schemas.microsoft.com/office/excel/2006/main">
          <x14:cfRule type="expression" priority="478" id="{21D7BF7F-D1D1-4F12-9A5F-49F1939F24DC}">
            <xm:f xml:space="preserve"> ISBLANK(#REF!)</xm:f>
            <x14:dxf>
              <fill>
                <patternFill>
                  <bgColor rgb="FFFF0000"/>
                </patternFill>
              </fill>
            </x14:dxf>
          </x14:cfRule>
          <xm:sqref>B94:E94 L94:O94</xm:sqref>
        </x14:conditionalFormatting>
        <x14:conditionalFormatting xmlns:xm="http://schemas.microsoft.com/office/excel/2006/main">
          <x14:cfRule type="expression" priority="473" id="{4AAC8682-5CA4-454D-8421-2B3FBE15FBDD}">
            <xm:f xml:space="preserve"> ISBLANK(#REF!)</xm:f>
            <x14:dxf>
              <fill>
                <patternFill>
                  <bgColor rgb="FFFF0000"/>
                </patternFill>
              </fill>
            </x14:dxf>
          </x14:cfRule>
          <xm:sqref>B93:E93 L93:O93</xm:sqref>
        </x14:conditionalFormatting>
        <x14:conditionalFormatting xmlns:xm="http://schemas.microsoft.com/office/excel/2006/main">
          <x14:cfRule type="expression" priority="468" id="{E982F97D-3BAD-4E6B-A04E-01344608A6B0}">
            <xm:f xml:space="preserve"> ISBLANK(#REF!)</xm:f>
            <x14:dxf>
              <fill>
                <patternFill>
                  <bgColor rgb="FFFF0000"/>
                </patternFill>
              </fill>
            </x14:dxf>
          </x14:cfRule>
          <xm:sqref>B92:E92 L92:O92</xm:sqref>
        </x14:conditionalFormatting>
        <x14:conditionalFormatting xmlns:xm="http://schemas.microsoft.com/office/excel/2006/main">
          <x14:cfRule type="expression" priority="463" id="{B926DEA3-D53B-48A6-BA0D-8C71577D3792}">
            <xm:f xml:space="preserve"> ISBLANK(#REF!)</xm:f>
            <x14:dxf>
              <fill>
                <patternFill>
                  <bgColor rgb="FFFF0000"/>
                </patternFill>
              </fill>
            </x14:dxf>
          </x14:cfRule>
          <xm:sqref>B91:E91 L91:O91</xm:sqref>
        </x14:conditionalFormatting>
        <x14:conditionalFormatting xmlns:xm="http://schemas.microsoft.com/office/excel/2006/main">
          <x14:cfRule type="expression" priority="458" id="{A9C01BF5-A01B-4FCC-BFE0-B4E0F63E5616}">
            <xm:f xml:space="preserve"> ISBLANK(#REF!)</xm:f>
            <x14:dxf>
              <fill>
                <patternFill>
                  <bgColor rgb="FFFF0000"/>
                </patternFill>
              </fill>
            </x14:dxf>
          </x14:cfRule>
          <xm:sqref>B90:E90 L90:O90</xm:sqref>
        </x14:conditionalFormatting>
        <x14:conditionalFormatting xmlns:xm="http://schemas.microsoft.com/office/excel/2006/main">
          <x14:cfRule type="expression" priority="453" id="{ADDD6B69-0EF4-4A4F-A981-95523554070C}">
            <xm:f xml:space="preserve"> ISBLANK(#REF!)</xm:f>
            <x14:dxf>
              <fill>
                <patternFill>
                  <bgColor rgb="FFFF0000"/>
                </patternFill>
              </fill>
            </x14:dxf>
          </x14:cfRule>
          <xm:sqref>B89:E89 L89:O89</xm:sqref>
        </x14:conditionalFormatting>
        <x14:conditionalFormatting xmlns:xm="http://schemas.microsoft.com/office/excel/2006/main">
          <x14:cfRule type="expression" priority="448" id="{0A36789B-0A7A-41C2-95A8-8A669BEEF80B}">
            <xm:f xml:space="preserve"> ISBLANK(#REF!)</xm:f>
            <x14:dxf>
              <fill>
                <patternFill>
                  <bgColor rgb="FFFF0000"/>
                </patternFill>
              </fill>
            </x14:dxf>
          </x14:cfRule>
          <xm:sqref>B88:E88 L88:O88</xm:sqref>
        </x14:conditionalFormatting>
        <x14:conditionalFormatting xmlns:xm="http://schemas.microsoft.com/office/excel/2006/main">
          <x14:cfRule type="expression" priority="443" id="{18966093-81CA-45C2-9504-A2F67C7DCBC9}">
            <xm:f xml:space="preserve"> ISBLANK(#REF!)</xm:f>
            <x14:dxf>
              <fill>
                <patternFill>
                  <bgColor rgb="FFFF0000"/>
                </patternFill>
              </fill>
            </x14:dxf>
          </x14:cfRule>
          <xm:sqref>B87:E87 L87:O87</xm:sqref>
        </x14:conditionalFormatting>
        <x14:conditionalFormatting xmlns:xm="http://schemas.microsoft.com/office/excel/2006/main">
          <x14:cfRule type="expression" priority="438" id="{F8CCA8F9-BF68-4E59-93A6-548754077D08}">
            <xm:f xml:space="preserve"> ISBLANK(#REF!)</xm:f>
            <x14:dxf>
              <fill>
                <patternFill>
                  <bgColor rgb="FFFF0000"/>
                </patternFill>
              </fill>
            </x14:dxf>
          </x14:cfRule>
          <xm:sqref>B86:E86 L86:O86</xm:sqref>
        </x14:conditionalFormatting>
        <x14:conditionalFormatting xmlns:xm="http://schemas.microsoft.com/office/excel/2006/main">
          <x14:cfRule type="expression" priority="433" id="{8B15DD0F-ECD7-404B-84A6-5D065C032969}">
            <xm:f xml:space="preserve"> ISBLANK(#REF!)</xm:f>
            <x14:dxf>
              <fill>
                <patternFill>
                  <bgColor rgb="FFFF0000"/>
                </patternFill>
              </fill>
            </x14:dxf>
          </x14:cfRule>
          <xm:sqref>B85:E85 L85:O85</xm:sqref>
        </x14:conditionalFormatting>
        <x14:conditionalFormatting xmlns:xm="http://schemas.microsoft.com/office/excel/2006/main">
          <x14:cfRule type="expression" priority="428" id="{EC845979-0E96-43E7-9933-95088D4D80DD}">
            <xm:f xml:space="preserve"> ISBLANK(#REF!)</xm:f>
            <x14:dxf>
              <fill>
                <patternFill>
                  <bgColor rgb="FFFF0000"/>
                </patternFill>
              </fill>
            </x14:dxf>
          </x14:cfRule>
          <xm:sqref>B84:E84 L84:O84</xm:sqref>
        </x14:conditionalFormatting>
        <x14:conditionalFormatting xmlns:xm="http://schemas.microsoft.com/office/excel/2006/main">
          <x14:cfRule type="expression" priority="423" id="{478711F7-F43B-4D4A-8256-BCF2AF0A356E}">
            <xm:f xml:space="preserve"> ISBLANK(#REF!)</xm:f>
            <x14:dxf>
              <fill>
                <patternFill>
                  <bgColor rgb="FFFF0000"/>
                </patternFill>
              </fill>
            </x14:dxf>
          </x14:cfRule>
          <xm:sqref>B83:E83 L83:O83</xm:sqref>
        </x14:conditionalFormatting>
        <x14:conditionalFormatting xmlns:xm="http://schemas.microsoft.com/office/excel/2006/main">
          <x14:cfRule type="expression" priority="418" id="{B6033E7C-6DAF-4364-8919-EAB892BD5BF3}">
            <xm:f xml:space="preserve"> ISBLANK(#REF!)</xm:f>
            <x14:dxf>
              <fill>
                <patternFill>
                  <bgColor rgb="FFFF0000"/>
                </patternFill>
              </fill>
            </x14:dxf>
          </x14:cfRule>
          <xm:sqref>B82:E82 L82:O82</xm:sqref>
        </x14:conditionalFormatting>
        <x14:conditionalFormatting xmlns:xm="http://schemas.microsoft.com/office/excel/2006/main">
          <x14:cfRule type="expression" priority="413" id="{9A47B6A9-0AD7-42D6-A1CF-4E04DA037977}">
            <xm:f xml:space="preserve"> ISBLANK(#REF!)</xm:f>
            <x14:dxf>
              <fill>
                <patternFill>
                  <bgColor rgb="FFFF0000"/>
                </patternFill>
              </fill>
            </x14:dxf>
          </x14:cfRule>
          <xm:sqref>B81:E81 L81:O81</xm:sqref>
        </x14:conditionalFormatting>
        <x14:conditionalFormatting xmlns:xm="http://schemas.microsoft.com/office/excel/2006/main">
          <x14:cfRule type="expression" priority="408" id="{B2EE09B6-9A88-4D9A-8947-BED066669649}">
            <xm:f xml:space="preserve"> ISBLANK(#REF!)</xm:f>
            <x14:dxf>
              <fill>
                <patternFill>
                  <bgColor rgb="FFFF0000"/>
                </patternFill>
              </fill>
            </x14:dxf>
          </x14:cfRule>
          <xm:sqref>B80:E80 L80:O80</xm:sqref>
        </x14:conditionalFormatting>
        <x14:conditionalFormatting xmlns:xm="http://schemas.microsoft.com/office/excel/2006/main">
          <x14:cfRule type="expression" priority="403" id="{CE53EA0F-44C7-44B2-B4E3-8B383EFA820E}">
            <xm:f xml:space="preserve"> ISBLANK(#REF!)</xm:f>
            <x14:dxf>
              <fill>
                <patternFill>
                  <bgColor rgb="FFFF0000"/>
                </patternFill>
              </fill>
            </x14:dxf>
          </x14:cfRule>
          <xm:sqref>B79:E79 L79:O79</xm:sqref>
        </x14:conditionalFormatting>
        <x14:conditionalFormatting xmlns:xm="http://schemas.microsoft.com/office/excel/2006/main">
          <x14:cfRule type="expression" priority="398" id="{075428E8-26BE-4EA5-803F-638C031998B4}">
            <xm:f xml:space="preserve"> ISBLANK(#REF!)</xm:f>
            <x14:dxf>
              <fill>
                <patternFill>
                  <bgColor rgb="FFFF0000"/>
                </patternFill>
              </fill>
            </x14:dxf>
          </x14:cfRule>
          <xm:sqref>B78:E78 L78:O78</xm:sqref>
        </x14:conditionalFormatting>
        <x14:conditionalFormatting xmlns:xm="http://schemas.microsoft.com/office/excel/2006/main">
          <x14:cfRule type="expression" priority="393" id="{F6A5D740-C6C7-48EE-B285-526FE96D8868}">
            <xm:f xml:space="preserve"> ISBLANK(#REF!)</xm:f>
            <x14:dxf>
              <fill>
                <patternFill>
                  <bgColor rgb="FFFF0000"/>
                </patternFill>
              </fill>
            </x14:dxf>
          </x14:cfRule>
          <xm:sqref>B77:E77 L77:O77</xm:sqref>
        </x14:conditionalFormatting>
        <x14:conditionalFormatting xmlns:xm="http://schemas.microsoft.com/office/excel/2006/main">
          <x14:cfRule type="expression" priority="388" id="{317110DD-6900-4C02-9486-F44CBA1F16AC}">
            <xm:f xml:space="preserve"> ISBLANK(#REF!)</xm:f>
            <x14:dxf>
              <fill>
                <patternFill>
                  <bgColor rgb="FFFF0000"/>
                </patternFill>
              </fill>
            </x14:dxf>
          </x14:cfRule>
          <xm:sqref>B76:E76 L76:O76</xm:sqref>
        </x14:conditionalFormatting>
        <x14:conditionalFormatting xmlns:xm="http://schemas.microsoft.com/office/excel/2006/main">
          <x14:cfRule type="expression" priority="383" id="{EE4111C2-D5DF-48EC-BB3D-7B83E26F82CA}">
            <xm:f xml:space="preserve"> ISBLANK(#REF!)</xm:f>
            <x14:dxf>
              <fill>
                <patternFill>
                  <bgColor rgb="FFFF0000"/>
                </patternFill>
              </fill>
            </x14:dxf>
          </x14:cfRule>
          <xm:sqref>B75:E75 L75:O75</xm:sqref>
        </x14:conditionalFormatting>
        <x14:conditionalFormatting xmlns:xm="http://schemas.microsoft.com/office/excel/2006/main">
          <x14:cfRule type="expression" priority="378" id="{88747AFC-5D81-4D1D-AFC3-667958DD38B7}">
            <xm:f xml:space="preserve"> ISBLANK(#REF!)</xm:f>
            <x14:dxf>
              <fill>
                <patternFill>
                  <bgColor rgb="FFFF0000"/>
                </patternFill>
              </fill>
            </x14:dxf>
          </x14:cfRule>
          <xm:sqref>B74:E74 L74:O74</xm:sqref>
        </x14:conditionalFormatting>
        <x14:conditionalFormatting xmlns:xm="http://schemas.microsoft.com/office/excel/2006/main">
          <x14:cfRule type="expression" priority="373" id="{D0EF33ED-713D-4F58-B2BE-F3EFCF0050AF}">
            <xm:f xml:space="preserve"> ISBLANK(#REF!)</xm:f>
            <x14:dxf>
              <fill>
                <patternFill>
                  <bgColor rgb="FFFF0000"/>
                </patternFill>
              </fill>
            </x14:dxf>
          </x14:cfRule>
          <xm:sqref>B73:E73 L73:O73</xm:sqref>
        </x14:conditionalFormatting>
        <x14:conditionalFormatting xmlns:xm="http://schemas.microsoft.com/office/excel/2006/main">
          <x14:cfRule type="expression" priority="368" id="{0777C25B-0F28-4BB9-82D4-60BF1566FA88}">
            <xm:f xml:space="preserve"> ISBLANK(#REF!)</xm:f>
            <x14:dxf>
              <fill>
                <patternFill>
                  <bgColor rgb="FFFF0000"/>
                </patternFill>
              </fill>
            </x14:dxf>
          </x14:cfRule>
          <xm:sqref>B72:E72 L72:O72</xm:sqref>
        </x14:conditionalFormatting>
        <x14:conditionalFormatting xmlns:xm="http://schemas.microsoft.com/office/excel/2006/main">
          <x14:cfRule type="expression" priority="363" id="{EA205A62-C30C-42D0-8CC1-B8C1CAF74633}">
            <xm:f xml:space="preserve"> ISBLANK(#REF!)</xm:f>
            <x14:dxf>
              <fill>
                <patternFill>
                  <bgColor rgb="FFFF0000"/>
                </patternFill>
              </fill>
            </x14:dxf>
          </x14:cfRule>
          <xm:sqref>B71:E71 L71:O71</xm:sqref>
        </x14:conditionalFormatting>
        <x14:conditionalFormatting xmlns:xm="http://schemas.microsoft.com/office/excel/2006/main">
          <x14:cfRule type="expression" priority="358" id="{5310B311-9FF8-4A10-9A49-1F5C54B3E3C0}">
            <xm:f xml:space="preserve"> ISBLANK(#REF!)</xm:f>
            <x14:dxf>
              <fill>
                <patternFill>
                  <bgColor rgb="FFFF0000"/>
                </patternFill>
              </fill>
            </x14:dxf>
          </x14:cfRule>
          <xm:sqref>B70:E70 L70:O70</xm:sqref>
        </x14:conditionalFormatting>
        <x14:conditionalFormatting xmlns:xm="http://schemas.microsoft.com/office/excel/2006/main">
          <x14:cfRule type="expression" priority="353" id="{DBCCEF3E-A05E-4FDC-ACC8-1E96CC958BF4}">
            <xm:f xml:space="preserve"> ISBLANK(#REF!)</xm:f>
            <x14:dxf>
              <fill>
                <patternFill>
                  <bgColor rgb="FFFF0000"/>
                </patternFill>
              </fill>
            </x14:dxf>
          </x14:cfRule>
          <xm:sqref>B69:E69 L69:O69</xm:sqref>
        </x14:conditionalFormatting>
        <x14:conditionalFormatting xmlns:xm="http://schemas.microsoft.com/office/excel/2006/main">
          <x14:cfRule type="expression" priority="348" id="{A7B66705-3090-4213-80DC-BCA3811F3643}">
            <xm:f xml:space="preserve"> ISBLANK(#REF!)</xm:f>
            <x14:dxf>
              <fill>
                <patternFill>
                  <bgColor rgb="FFFF0000"/>
                </patternFill>
              </fill>
            </x14:dxf>
          </x14:cfRule>
          <xm:sqref>B68:E68 L68:O68</xm:sqref>
        </x14:conditionalFormatting>
        <x14:conditionalFormatting xmlns:xm="http://schemas.microsoft.com/office/excel/2006/main">
          <x14:cfRule type="expression" priority="343" id="{C7DF695A-B022-4445-9BE9-6F51165A7541}">
            <xm:f xml:space="preserve"> ISBLANK(#REF!)</xm:f>
            <x14:dxf>
              <fill>
                <patternFill>
                  <bgColor rgb="FFFF0000"/>
                </patternFill>
              </fill>
            </x14:dxf>
          </x14:cfRule>
          <xm:sqref>B67:E67 L67:O67</xm:sqref>
        </x14:conditionalFormatting>
        <x14:conditionalFormatting xmlns:xm="http://schemas.microsoft.com/office/excel/2006/main">
          <x14:cfRule type="expression" priority="338" id="{29A678AB-87A7-438A-9EC9-36B89713EF39}">
            <xm:f xml:space="preserve"> ISBLANK(#REF!)</xm:f>
            <x14:dxf>
              <fill>
                <patternFill>
                  <bgColor rgb="FFFF0000"/>
                </patternFill>
              </fill>
            </x14:dxf>
          </x14:cfRule>
          <xm:sqref>B66:E66 L66:O66</xm:sqref>
        </x14:conditionalFormatting>
        <x14:conditionalFormatting xmlns:xm="http://schemas.microsoft.com/office/excel/2006/main">
          <x14:cfRule type="expression" priority="333" id="{E1AF8A7C-095B-49A8-AA6A-6D7E9968C185}">
            <xm:f xml:space="preserve"> ISBLANK(#REF!)</xm:f>
            <x14:dxf>
              <fill>
                <patternFill>
                  <bgColor rgb="FFFF0000"/>
                </patternFill>
              </fill>
            </x14:dxf>
          </x14:cfRule>
          <xm:sqref>B65:E65 L65:O65</xm:sqref>
        </x14:conditionalFormatting>
        <x14:conditionalFormatting xmlns:xm="http://schemas.microsoft.com/office/excel/2006/main">
          <x14:cfRule type="expression" priority="328" id="{62424A55-F6CB-4D78-BD3D-ABA1E1A1CD45}">
            <xm:f xml:space="preserve"> ISBLANK(#REF!)</xm:f>
            <x14:dxf>
              <fill>
                <patternFill>
                  <bgColor rgb="FFFF0000"/>
                </patternFill>
              </fill>
            </x14:dxf>
          </x14:cfRule>
          <xm:sqref>B64:E64 L64:O64</xm:sqref>
        </x14:conditionalFormatting>
        <x14:conditionalFormatting xmlns:xm="http://schemas.microsoft.com/office/excel/2006/main">
          <x14:cfRule type="expression" priority="323" id="{8E8558DE-6FF0-4878-85AD-08CF852F39A5}">
            <xm:f xml:space="preserve"> ISBLANK(#REF!)</xm:f>
            <x14:dxf>
              <fill>
                <patternFill>
                  <bgColor rgb="FFFF0000"/>
                </patternFill>
              </fill>
            </x14:dxf>
          </x14:cfRule>
          <xm:sqref>B63:E63 L63:O63</xm:sqref>
        </x14:conditionalFormatting>
        <x14:conditionalFormatting xmlns:xm="http://schemas.microsoft.com/office/excel/2006/main">
          <x14:cfRule type="expression" priority="318" id="{3BBF0CF0-9171-4DA6-BCF9-E8FDDD906F03}">
            <xm:f xml:space="preserve"> ISBLANK(#REF!)</xm:f>
            <x14:dxf>
              <fill>
                <patternFill>
                  <bgColor rgb="FFFF0000"/>
                </patternFill>
              </fill>
            </x14:dxf>
          </x14:cfRule>
          <xm:sqref>B62:E62 L62:O62</xm:sqref>
        </x14:conditionalFormatting>
        <x14:conditionalFormatting xmlns:xm="http://schemas.microsoft.com/office/excel/2006/main">
          <x14:cfRule type="expression" priority="313" id="{EF35E488-117A-4F88-B234-86F34F913EAF}">
            <xm:f xml:space="preserve"> ISBLANK(#REF!)</xm:f>
            <x14:dxf>
              <fill>
                <patternFill>
                  <bgColor rgb="FFFF0000"/>
                </patternFill>
              </fill>
            </x14:dxf>
          </x14:cfRule>
          <xm:sqref>B61:E61 L61:O61</xm:sqref>
        </x14:conditionalFormatting>
        <x14:conditionalFormatting xmlns:xm="http://schemas.microsoft.com/office/excel/2006/main">
          <x14:cfRule type="expression" priority="308" id="{36E6CA7F-D968-41DF-8006-6D810F0ACBEE}">
            <xm:f xml:space="preserve"> ISBLANK(#REF!)</xm:f>
            <x14:dxf>
              <fill>
                <patternFill>
                  <bgColor rgb="FFFF0000"/>
                </patternFill>
              </fill>
            </x14:dxf>
          </x14:cfRule>
          <xm:sqref>B60:E60 L60:O60</xm:sqref>
        </x14:conditionalFormatting>
        <x14:conditionalFormatting xmlns:xm="http://schemas.microsoft.com/office/excel/2006/main">
          <x14:cfRule type="expression" priority="303" id="{B9CCF100-52EC-4A60-8318-8815359111F6}">
            <xm:f xml:space="preserve"> ISBLANK(#REF!)</xm:f>
            <x14:dxf>
              <fill>
                <patternFill>
                  <bgColor rgb="FFFF0000"/>
                </patternFill>
              </fill>
            </x14:dxf>
          </x14:cfRule>
          <xm:sqref>B59:E59 L59:O59</xm:sqref>
        </x14:conditionalFormatting>
        <x14:conditionalFormatting xmlns:xm="http://schemas.microsoft.com/office/excel/2006/main">
          <x14:cfRule type="expression" priority="298" id="{18902B88-A848-4BB1-89B1-3420CB525484}">
            <xm:f xml:space="preserve"> ISBLANK(#REF!)</xm:f>
            <x14:dxf>
              <fill>
                <patternFill>
                  <bgColor rgb="FFFF0000"/>
                </patternFill>
              </fill>
            </x14:dxf>
          </x14:cfRule>
          <xm:sqref>B58:E58 L58:O58</xm:sqref>
        </x14:conditionalFormatting>
        <x14:conditionalFormatting xmlns:xm="http://schemas.microsoft.com/office/excel/2006/main">
          <x14:cfRule type="expression" priority="293" id="{DD32441C-FA5D-4E48-8CED-F95E0257590A}">
            <xm:f xml:space="preserve"> ISBLANK(#REF!)</xm:f>
            <x14:dxf>
              <fill>
                <patternFill>
                  <bgColor rgb="FFFF0000"/>
                </patternFill>
              </fill>
            </x14:dxf>
          </x14:cfRule>
          <xm:sqref>B57:E57 L57:O57</xm:sqref>
        </x14:conditionalFormatting>
        <x14:conditionalFormatting xmlns:xm="http://schemas.microsoft.com/office/excel/2006/main">
          <x14:cfRule type="expression" priority="288" id="{3E17D29F-95D3-4DFE-94A7-09E2320F157C}">
            <xm:f xml:space="preserve"> ISBLANK(#REF!)</xm:f>
            <x14:dxf>
              <fill>
                <patternFill>
                  <bgColor rgb="FFFF0000"/>
                </patternFill>
              </fill>
            </x14:dxf>
          </x14:cfRule>
          <xm:sqref>B56:E56 L56:O56</xm:sqref>
        </x14:conditionalFormatting>
        <x14:conditionalFormatting xmlns:xm="http://schemas.microsoft.com/office/excel/2006/main">
          <x14:cfRule type="expression" priority="283" id="{D819FF15-5346-415B-ADCE-1777A88DB0CD}">
            <xm:f xml:space="preserve"> ISBLANK(#REF!)</xm:f>
            <x14:dxf>
              <fill>
                <patternFill>
                  <bgColor rgb="FFFF0000"/>
                </patternFill>
              </fill>
            </x14:dxf>
          </x14:cfRule>
          <xm:sqref>B55:E55 L55:O55</xm:sqref>
        </x14:conditionalFormatting>
        <x14:conditionalFormatting xmlns:xm="http://schemas.microsoft.com/office/excel/2006/main">
          <x14:cfRule type="expression" priority="278" id="{A38750E1-9D00-4BA7-BA2C-61C56261F028}">
            <xm:f xml:space="preserve"> ISBLANK(#REF!)</xm:f>
            <x14:dxf>
              <fill>
                <patternFill>
                  <bgColor rgb="FFFF0000"/>
                </patternFill>
              </fill>
            </x14:dxf>
          </x14:cfRule>
          <xm:sqref>B54:E54 L54:O54</xm:sqref>
        </x14:conditionalFormatting>
        <x14:conditionalFormatting xmlns:xm="http://schemas.microsoft.com/office/excel/2006/main">
          <x14:cfRule type="expression" priority="273" id="{5F305AA0-0C6A-4043-9F12-AA114BA127C8}">
            <xm:f xml:space="preserve"> ISBLANK(#REF!)</xm:f>
            <x14:dxf>
              <fill>
                <patternFill>
                  <bgColor rgb="FFFF0000"/>
                </patternFill>
              </fill>
            </x14:dxf>
          </x14:cfRule>
          <xm:sqref>B53:E53 L53:O53</xm:sqref>
        </x14:conditionalFormatting>
        <x14:conditionalFormatting xmlns:xm="http://schemas.microsoft.com/office/excel/2006/main">
          <x14:cfRule type="expression" priority="268" id="{C001634A-52E1-42EC-A996-15A617F19AF5}">
            <xm:f xml:space="preserve"> ISBLANK(#REF!)</xm:f>
            <x14:dxf>
              <fill>
                <patternFill>
                  <bgColor rgb="FFFF0000"/>
                </patternFill>
              </fill>
            </x14:dxf>
          </x14:cfRule>
          <xm:sqref>B52:E52 L52:O52</xm:sqref>
        </x14:conditionalFormatting>
        <x14:conditionalFormatting xmlns:xm="http://schemas.microsoft.com/office/excel/2006/main">
          <x14:cfRule type="expression" priority="263" id="{FF097761-F4F3-4DEB-AB15-B0A1A9447595}">
            <xm:f xml:space="preserve"> ISBLANK(#REF!)</xm:f>
            <x14:dxf>
              <fill>
                <patternFill>
                  <bgColor rgb="FFFF0000"/>
                </patternFill>
              </fill>
            </x14:dxf>
          </x14:cfRule>
          <xm:sqref>B51:E51 L51:O51</xm:sqref>
        </x14:conditionalFormatting>
        <x14:conditionalFormatting xmlns:xm="http://schemas.microsoft.com/office/excel/2006/main">
          <x14:cfRule type="expression" priority="258" id="{762E070B-ECA1-4161-AAC3-3E7D32FC2ADB}">
            <xm:f xml:space="preserve"> ISBLANK(#REF!)</xm:f>
            <x14:dxf>
              <fill>
                <patternFill>
                  <bgColor rgb="FFFF0000"/>
                </patternFill>
              </fill>
            </x14:dxf>
          </x14:cfRule>
          <xm:sqref>B50:E50 L50:O50</xm:sqref>
        </x14:conditionalFormatting>
        <x14:conditionalFormatting xmlns:xm="http://schemas.microsoft.com/office/excel/2006/main">
          <x14:cfRule type="expression" priority="253" id="{1570BF1C-A311-434D-A9BF-56970D37B32D}">
            <xm:f xml:space="preserve"> ISBLANK(#REF!)</xm:f>
            <x14:dxf>
              <fill>
                <patternFill>
                  <bgColor rgb="FFFF0000"/>
                </patternFill>
              </fill>
            </x14:dxf>
          </x14:cfRule>
          <xm:sqref>B49:E49 L49:O49</xm:sqref>
        </x14:conditionalFormatting>
        <x14:conditionalFormatting xmlns:xm="http://schemas.microsoft.com/office/excel/2006/main">
          <x14:cfRule type="expression" priority="248" id="{D887FF06-FD0B-46D7-AF70-000AAADA3B82}">
            <xm:f xml:space="preserve"> ISBLANK(#REF!)</xm:f>
            <x14:dxf>
              <fill>
                <patternFill>
                  <bgColor rgb="FFFF0000"/>
                </patternFill>
              </fill>
            </x14:dxf>
          </x14:cfRule>
          <xm:sqref>B48:E48 L48:O48</xm:sqref>
        </x14:conditionalFormatting>
        <x14:conditionalFormatting xmlns:xm="http://schemas.microsoft.com/office/excel/2006/main">
          <x14:cfRule type="expression" priority="243" id="{7DB69B6F-D2C4-4B60-999D-30D70E293F3F}">
            <xm:f xml:space="preserve"> ISBLANK(#REF!)</xm:f>
            <x14:dxf>
              <fill>
                <patternFill>
                  <bgColor rgb="FFFF0000"/>
                </patternFill>
              </fill>
            </x14:dxf>
          </x14:cfRule>
          <xm:sqref>B47:E47 L47:O47</xm:sqref>
        </x14:conditionalFormatting>
        <x14:conditionalFormatting xmlns:xm="http://schemas.microsoft.com/office/excel/2006/main">
          <x14:cfRule type="expression" priority="238" id="{854B3AAF-89B6-485B-9C1D-ABEBED273BAD}">
            <xm:f xml:space="preserve"> ISBLANK(#REF!)</xm:f>
            <x14:dxf>
              <fill>
                <patternFill>
                  <bgColor rgb="FFFF0000"/>
                </patternFill>
              </fill>
            </x14:dxf>
          </x14:cfRule>
          <xm:sqref>B46:E46 L46:O46</xm:sqref>
        </x14:conditionalFormatting>
        <x14:conditionalFormatting xmlns:xm="http://schemas.microsoft.com/office/excel/2006/main">
          <x14:cfRule type="expression" priority="233" id="{D7C1ED6A-B888-4146-B1EA-23F7E26316B4}">
            <xm:f xml:space="preserve"> ISBLANK(#REF!)</xm:f>
            <x14:dxf>
              <fill>
                <patternFill>
                  <bgColor rgb="FFFF0000"/>
                </patternFill>
              </fill>
            </x14:dxf>
          </x14:cfRule>
          <xm:sqref>B45:E45 L45:O45</xm:sqref>
        </x14:conditionalFormatting>
        <x14:conditionalFormatting xmlns:xm="http://schemas.microsoft.com/office/excel/2006/main">
          <x14:cfRule type="expression" priority="228" id="{D85B6594-88F1-4C02-B9D9-62F7B58BC497}">
            <xm:f xml:space="preserve"> ISBLANK(#REF!)</xm:f>
            <x14:dxf>
              <fill>
                <patternFill>
                  <bgColor rgb="FFFF0000"/>
                </patternFill>
              </fill>
            </x14:dxf>
          </x14:cfRule>
          <xm:sqref>B44:E44 L44:O44</xm:sqref>
        </x14:conditionalFormatting>
        <x14:conditionalFormatting xmlns:xm="http://schemas.microsoft.com/office/excel/2006/main">
          <x14:cfRule type="expression" priority="223" id="{E4FBF81D-2C6E-44C1-A10E-A1D144C79FD3}">
            <xm:f xml:space="preserve"> ISBLANK(#REF!)</xm:f>
            <x14:dxf>
              <fill>
                <patternFill>
                  <bgColor rgb="FFFF0000"/>
                </patternFill>
              </fill>
            </x14:dxf>
          </x14:cfRule>
          <xm:sqref>B43:E43 L43:O43</xm:sqref>
        </x14:conditionalFormatting>
        <x14:conditionalFormatting xmlns:xm="http://schemas.microsoft.com/office/excel/2006/main">
          <x14:cfRule type="expression" priority="218" id="{A26172FC-AB0D-47BD-8050-D339DFF65FD5}">
            <xm:f xml:space="preserve"> ISBLANK(#REF!)</xm:f>
            <x14:dxf>
              <fill>
                <patternFill>
                  <bgColor rgb="FFFF0000"/>
                </patternFill>
              </fill>
            </x14:dxf>
          </x14:cfRule>
          <xm:sqref>B42:E42 L42:O42</xm:sqref>
        </x14:conditionalFormatting>
        <x14:conditionalFormatting xmlns:xm="http://schemas.microsoft.com/office/excel/2006/main">
          <x14:cfRule type="expression" priority="213" id="{A1625A57-87E0-4FB5-B177-86279B8A3000}">
            <xm:f xml:space="preserve"> ISBLANK(#REF!)</xm:f>
            <x14:dxf>
              <fill>
                <patternFill>
                  <bgColor rgb="FFFF0000"/>
                </patternFill>
              </fill>
            </x14:dxf>
          </x14:cfRule>
          <xm:sqref>B41:E41 L41:O41</xm:sqref>
        </x14:conditionalFormatting>
        <x14:conditionalFormatting xmlns:xm="http://schemas.microsoft.com/office/excel/2006/main">
          <x14:cfRule type="expression" priority="208" id="{EAD8B2AA-385E-46B1-BBA4-94F1F92D0DF8}">
            <xm:f xml:space="preserve"> ISBLANK(#REF!)</xm:f>
            <x14:dxf>
              <fill>
                <patternFill>
                  <bgColor rgb="FFFF0000"/>
                </patternFill>
              </fill>
            </x14:dxf>
          </x14:cfRule>
          <xm:sqref>B40:E40 L40:O40</xm:sqref>
        </x14:conditionalFormatting>
        <x14:conditionalFormatting xmlns:xm="http://schemas.microsoft.com/office/excel/2006/main">
          <x14:cfRule type="expression" priority="203" id="{3C6696E4-7C03-43C6-B01F-9C67B987BF12}">
            <xm:f xml:space="preserve"> ISBLANK(#REF!)</xm:f>
            <x14:dxf>
              <fill>
                <patternFill>
                  <bgColor rgb="FFFF0000"/>
                </patternFill>
              </fill>
            </x14:dxf>
          </x14:cfRule>
          <xm:sqref>B39:E39 L39:O39</xm:sqref>
        </x14:conditionalFormatting>
        <x14:conditionalFormatting xmlns:xm="http://schemas.microsoft.com/office/excel/2006/main">
          <x14:cfRule type="expression" priority="198" id="{C6CB25DC-8893-4E2D-9B66-6BBFCE896E98}">
            <xm:f xml:space="preserve"> ISBLANK(#REF!)</xm:f>
            <x14:dxf>
              <fill>
                <patternFill>
                  <bgColor rgb="FFFF0000"/>
                </patternFill>
              </fill>
            </x14:dxf>
          </x14:cfRule>
          <xm:sqref>B38:E38 L38:O38</xm:sqref>
        </x14:conditionalFormatting>
        <x14:conditionalFormatting xmlns:xm="http://schemas.microsoft.com/office/excel/2006/main">
          <x14:cfRule type="expression" priority="193" id="{24CBDB3C-ACCF-4F0D-BAA9-E4438BE5509C}">
            <xm:f xml:space="preserve"> ISBLANK(#REF!)</xm:f>
            <x14:dxf>
              <fill>
                <patternFill>
                  <bgColor rgb="FFFF0000"/>
                </patternFill>
              </fill>
            </x14:dxf>
          </x14:cfRule>
          <xm:sqref>B37:E37 L37:O37</xm:sqref>
        </x14:conditionalFormatting>
        <x14:conditionalFormatting xmlns:xm="http://schemas.microsoft.com/office/excel/2006/main">
          <x14:cfRule type="expression" priority="188" id="{26D21474-8565-4DC9-9BFE-E3548D99A10D}">
            <xm:f xml:space="preserve"> ISBLANK(#REF!)</xm:f>
            <x14:dxf>
              <fill>
                <patternFill>
                  <bgColor rgb="FFFF0000"/>
                </patternFill>
              </fill>
            </x14:dxf>
          </x14:cfRule>
          <xm:sqref>B36:E36 L36:O36</xm:sqref>
        </x14:conditionalFormatting>
        <x14:conditionalFormatting xmlns:xm="http://schemas.microsoft.com/office/excel/2006/main">
          <x14:cfRule type="expression" priority="183" id="{72025298-1625-412A-B808-A64F0D129A9D}">
            <xm:f xml:space="preserve"> ISBLANK(#REF!)</xm:f>
            <x14:dxf>
              <fill>
                <patternFill>
                  <bgColor rgb="FFFF0000"/>
                </patternFill>
              </fill>
            </x14:dxf>
          </x14:cfRule>
          <xm:sqref>B35:E35 L35:O35</xm:sqref>
        </x14:conditionalFormatting>
        <x14:conditionalFormatting xmlns:xm="http://schemas.microsoft.com/office/excel/2006/main">
          <x14:cfRule type="expression" priority="178" id="{C4C31A65-4760-47CF-9BD1-452F929655BD}">
            <xm:f xml:space="preserve"> ISBLANK(#REF!)</xm:f>
            <x14:dxf>
              <fill>
                <patternFill>
                  <bgColor rgb="FFFF0000"/>
                </patternFill>
              </fill>
            </x14:dxf>
          </x14:cfRule>
          <xm:sqref>B34:E34 L34:O34</xm:sqref>
        </x14:conditionalFormatting>
        <x14:conditionalFormatting xmlns:xm="http://schemas.microsoft.com/office/excel/2006/main">
          <x14:cfRule type="expression" priority="173" id="{729142A2-3E66-4C35-B851-D214AD5BF6DF}">
            <xm:f xml:space="preserve"> ISBLANK(#REF!)</xm:f>
            <x14:dxf>
              <fill>
                <patternFill>
                  <bgColor rgb="FFFF0000"/>
                </patternFill>
              </fill>
            </x14:dxf>
          </x14:cfRule>
          <xm:sqref>B33:E33 L33:O33</xm:sqref>
        </x14:conditionalFormatting>
        <x14:conditionalFormatting xmlns:xm="http://schemas.microsoft.com/office/excel/2006/main">
          <x14:cfRule type="expression" priority="168" id="{BAFC2681-6827-4E38-A1B9-87FEC17FA344}">
            <xm:f xml:space="preserve"> ISBLANK(#REF!)</xm:f>
            <x14:dxf>
              <fill>
                <patternFill>
                  <bgColor rgb="FFFF0000"/>
                </patternFill>
              </fill>
            </x14:dxf>
          </x14:cfRule>
          <xm:sqref>B32:E32 L32:O32</xm:sqref>
        </x14:conditionalFormatting>
        <x14:conditionalFormatting xmlns:xm="http://schemas.microsoft.com/office/excel/2006/main">
          <x14:cfRule type="expression" priority="163" id="{9C06F128-D441-4D33-8788-C667800F8E2C}">
            <xm:f xml:space="preserve"> ISBLANK(#REF!)</xm:f>
            <x14:dxf>
              <fill>
                <patternFill>
                  <bgColor rgb="FFFF0000"/>
                </patternFill>
              </fill>
            </x14:dxf>
          </x14:cfRule>
          <xm:sqref>B31:E31 L31:O31</xm:sqref>
        </x14:conditionalFormatting>
        <x14:conditionalFormatting xmlns:xm="http://schemas.microsoft.com/office/excel/2006/main">
          <x14:cfRule type="expression" priority="158" id="{55EA7F91-A335-49EC-B07C-BF0D93DD4A83}">
            <xm:f xml:space="preserve"> ISBLANK(#REF!)</xm:f>
            <x14:dxf>
              <fill>
                <patternFill>
                  <bgColor rgb="FFFF0000"/>
                </patternFill>
              </fill>
            </x14:dxf>
          </x14:cfRule>
          <xm:sqref>B30:E30 L30:O30</xm:sqref>
        </x14:conditionalFormatting>
        <x14:conditionalFormatting xmlns:xm="http://schemas.microsoft.com/office/excel/2006/main">
          <x14:cfRule type="expression" priority="153" id="{5E819FD0-F5C1-4AC7-B1B0-CBC0D0847099}">
            <xm:f xml:space="preserve"> ISBLANK(#REF!)</xm:f>
            <x14:dxf>
              <fill>
                <patternFill>
                  <bgColor rgb="FFFF0000"/>
                </patternFill>
              </fill>
            </x14:dxf>
          </x14:cfRule>
          <xm:sqref>B29:E29 L29:O29</xm:sqref>
        </x14:conditionalFormatting>
        <x14:conditionalFormatting xmlns:xm="http://schemas.microsoft.com/office/excel/2006/main">
          <x14:cfRule type="expression" priority="148" id="{59481D25-5F11-4B12-A728-3CAA9A019FB9}">
            <xm:f xml:space="preserve"> ISBLANK(#REF!)</xm:f>
            <x14:dxf>
              <fill>
                <patternFill>
                  <bgColor rgb="FFFF0000"/>
                </patternFill>
              </fill>
            </x14:dxf>
          </x14:cfRule>
          <xm:sqref>B28:E28 L28:O28</xm:sqref>
        </x14:conditionalFormatting>
        <x14:conditionalFormatting xmlns:xm="http://schemas.microsoft.com/office/excel/2006/main">
          <x14:cfRule type="expression" priority="143" id="{396F9289-6BF3-4ABE-A403-037E3F9F8C0D}">
            <xm:f xml:space="preserve"> ISBLANK(#REF!)</xm:f>
            <x14:dxf>
              <fill>
                <patternFill>
                  <bgColor rgb="FFFF0000"/>
                </patternFill>
              </fill>
            </x14:dxf>
          </x14:cfRule>
          <xm:sqref>B27:E27 L27:O27</xm:sqref>
        </x14:conditionalFormatting>
        <x14:conditionalFormatting xmlns:xm="http://schemas.microsoft.com/office/excel/2006/main">
          <x14:cfRule type="expression" priority="138" id="{0EEEE52E-44D4-4A04-9CC7-FDA094C4CC8A}">
            <xm:f xml:space="preserve"> ISBLANK(#REF!)</xm:f>
            <x14:dxf>
              <fill>
                <patternFill>
                  <bgColor rgb="FFFF0000"/>
                </patternFill>
              </fill>
            </x14:dxf>
          </x14:cfRule>
          <xm:sqref>B26:E26 L26:O26</xm:sqref>
        </x14:conditionalFormatting>
        <x14:conditionalFormatting xmlns:xm="http://schemas.microsoft.com/office/excel/2006/main">
          <x14:cfRule type="expression" priority="133" id="{7EE25C27-1316-4574-BC17-DEB47EE34E54}">
            <xm:f xml:space="preserve"> ISBLANK(#REF!)</xm:f>
            <x14:dxf>
              <fill>
                <patternFill>
                  <bgColor rgb="FFFF0000"/>
                </patternFill>
              </fill>
            </x14:dxf>
          </x14:cfRule>
          <xm:sqref>B25:E25 L25:O25</xm:sqref>
        </x14:conditionalFormatting>
        <x14:conditionalFormatting xmlns:xm="http://schemas.microsoft.com/office/excel/2006/main">
          <x14:cfRule type="expression" priority="128" id="{E181A115-99DD-4E66-AAC9-57FD6AD7F184}">
            <xm:f xml:space="preserve"> ISBLANK(#REF!)</xm:f>
            <x14:dxf>
              <fill>
                <patternFill>
                  <bgColor rgb="FFFF0000"/>
                </patternFill>
              </fill>
            </x14:dxf>
          </x14:cfRule>
          <xm:sqref>B24:E24 L24:O24</xm:sqref>
        </x14:conditionalFormatting>
        <x14:conditionalFormatting xmlns:xm="http://schemas.microsoft.com/office/excel/2006/main">
          <x14:cfRule type="expression" priority="123" id="{CC31C856-09B7-43D6-9E1F-7C7F533C3963}">
            <xm:f xml:space="preserve"> ISBLANK(#REF!)</xm:f>
            <x14:dxf>
              <fill>
                <patternFill>
                  <bgColor rgb="FFFF0000"/>
                </patternFill>
              </fill>
            </x14:dxf>
          </x14:cfRule>
          <xm:sqref>B23:E23 L23:O23</xm:sqref>
        </x14:conditionalFormatting>
        <x14:conditionalFormatting xmlns:xm="http://schemas.microsoft.com/office/excel/2006/main">
          <x14:cfRule type="expression" priority="118" id="{C3568A22-A0C0-4A7A-946D-A61E563A1913}">
            <xm:f xml:space="preserve"> ISBLANK(#REF!)</xm:f>
            <x14:dxf>
              <fill>
                <patternFill>
                  <bgColor rgb="FFFF0000"/>
                </patternFill>
              </fill>
            </x14:dxf>
          </x14:cfRule>
          <xm:sqref>B22:E22 L22:O22</xm:sqref>
        </x14:conditionalFormatting>
        <x14:conditionalFormatting xmlns:xm="http://schemas.microsoft.com/office/excel/2006/main">
          <x14:cfRule type="expression" priority="88" id="{18F02AE6-7E7A-487A-9D08-B34558F499EA}">
            <xm:f xml:space="preserve"> ISBLANK(#REF!)</xm:f>
            <x14:dxf>
              <fill>
                <patternFill>
                  <bgColor rgb="FFFF0000"/>
                </patternFill>
              </fill>
            </x14:dxf>
          </x14:cfRule>
          <xm:sqref>B21:E21 L21:O21</xm:sqref>
        </x14:conditionalFormatting>
        <x14:conditionalFormatting xmlns:xm="http://schemas.microsoft.com/office/excel/2006/main">
          <x14:cfRule type="expression" priority="83" id="{8288D151-A2B4-4197-900A-E05E7384B785}">
            <xm:f xml:space="preserve"> ISBLANK(#REF!)</xm:f>
            <x14:dxf>
              <fill>
                <patternFill>
                  <bgColor rgb="FFFF0000"/>
                </patternFill>
              </fill>
            </x14:dxf>
          </x14:cfRule>
          <xm:sqref>B20:E20 L20:O20</xm:sqref>
        </x14:conditionalFormatting>
        <x14:conditionalFormatting xmlns:xm="http://schemas.microsoft.com/office/excel/2006/main">
          <x14:cfRule type="expression" priority="78" id="{B7A40DC6-807E-4D36-B997-F04744EAD567}">
            <xm:f xml:space="preserve"> ISBLANK(#REF!)</xm:f>
            <x14:dxf>
              <fill>
                <patternFill>
                  <bgColor rgb="FFFF0000"/>
                </patternFill>
              </fill>
            </x14:dxf>
          </x14:cfRule>
          <xm:sqref>B19:E19 L19:O19</xm:sqref>
        </x14:conditionalFormatting>
        <x14:conditionalFormatting xmlns:xm="http://schemas.microsoft.com/office/excel/2006/main">
          <x14:cfRule type="expression" priority="73" id="{DC35BB67-BA25-470C-AA16-E13E5FC090CE}">
            <xm:f xml:space="preserve"> ISBLANK(#REF!)</xm:f>
            <x14:dxf>
              <fill>
                <patternFill>
                  <bgColor rgb="FFFF0000"/>
                </patternFill>
              </fill>
            </x14:dxf>
          </x14:cfRule>
          <xm:sqref>B18:E18 L18:O18</xm:sqref>
        </x14:conditionalFormatting>
        <x14:conditionalFormatting xmlns:xm="http://schemas.microsoft.com/office/excel/2006/main">
          <x14:cfRule type="expression" priority="68" id="{1BA43B89-ADB7-4F39-A1BD-35967FE88B19}">
            <xm:f xml:space="preserve"> ISBLANK(#REF!)</xm:f>
            <x14:dxf>
              <fill>
                <patternFill>
                  <bgColor rgb="FFFF0000"/>
                </patternFill>
              </fill>
            </x14:dxf>
          </x14:cfRule>
          <xm:sqref>B17:E17 L17:O17</xm:sqref>
        </x14:conditionalFormatting>
        <x14:conditionalFormatting xmlns:xm="http://schemas.microsoft.com/office/excel/2006/main">
          <x14:cfRule type="expression" priority="63" id="{7F3E9A7E-E363-485D-BAC2-26040A2A81FB}">
            <xm:f xml:space="preserve"> ISBLANK(#REF!)</xm:f>
            <x14:dxf>
              <fill>
                <patternFill>
                  <bgColor rgb="FFFF0000"/>
                </patternFill>
              </fill>
            </x14:dxf>
          </x14:cfRule>
          <xm:sqref>B16:E16 L16:O16</xm:sqref>
        </x14:conditionalFormatting>
        <x14:conditionalFormatting xmlns:xm="http://schemas.microsoft.com/office/excel/2006/main">
          <x14:cfRule type="expression" priority="58" id="{50CB4C73-A531-4249-A189-4895420EDFA8}">
            <xm:f xml:space="preserve"> ISBLANK(#REF!)</xm:f>
            <x14:dxf>
              <fill>
                <patternFill>
                  <bgColor rgb="FFFF0000"/>
                </patternFill>
              </fill>
            </x14:dxf>
          </x14:cfRule>
          <xm:sqref>B15:E15 L15:O15</xm:sqref>
        </x14:conditionalFormatting>
        <x14:conditionalFormatting xmlns:xm="http://schemas.microsoft.com/office/excel/2006/main">
          <x14:cfRule type="expression" priority="53" id="{225654BC-6B4C-4075-843F-45B112DDE461}">
            <xm:f xml:space="preserve"> ISBLANK(#REF!)</xm:f>
            <x14:dxf>
              <fill>
                <patternFill>
                  <bgColor rgb="FFFF0000"/>
                </patternFill>
              </fill>
            </x14:dxf>
          </x14:cfRule>
          <xm:sqref>B14:E14 L14:O14</xm:sqref>
        </x14:conditionalFormatting>
        <x14:conditionalFormatting xmlns:xm="http://schemas.microsoft.com/office/excel/2006/main">
          <x14:cfRule type="expression" priority="48" id="{D35DAA94-4B5D-48B8-9851-BF5D050F389D}">
            <xm:f xml:space="preserve"> ISBLANK(#REF!)</xm:f>
            <x14:dxf>
              <fill>
                <patternFill>
                  <bgColor rgb="FFFF0000"/>
                </patternFill>
              </fill>
            </x14:dxf>
          </x14:cfRule>
          <xm:sqref>B13:E13 L13:O13</xm:sqref>
        </x14:conditionalFormatting>
        <x14:conditionalFormatting xmlns:xm="http://schemas.microsoft.com/office/excel/2006/main">
          <x14:cfRule type="expression" priority="43" id="{68ED1197-A03E-4BBC-B793-E3D76FBCCF2D}">
            <xm:f xml:space="preserve"> ISBLANK(#REF!)</xm:f>
            <x14:dxf>
              <fill>
                <patternFill>
                  <bgColor rgb="FFFF0000"/>
                </patternFill>
              </fill>
            </x14:dxf>
          </x14:cfRule>
          <xm:sqref>B12:E12 L12:O12</xm:sqref>
        </x14:conditionalFormatting>
        <x14:conditionalFormatting xmlns:xm="http://schemas.microsoft.com/office/excel/2006/main">
          <x14:cfRule type="expression" priority="38" id="{6BDA4596-E633-4D5A-809D-945A549A59BB}">
            <xm:f xml:space="preserve"> ISBLANK(#REF!)</xm:f>
            <x14:dxf>
              <fill>
                <patternFill>
                  <bgColor rgb="FFFF0000"/>
                </patternFill>
              </fill>
            </x14:dxf>
          </x14:cfRule>
          <xm:sqref>B11:E11 L11:O11</xm:sqref>
        </x14:conditionalFormatting>
        <x14:conditionalFormatting xmlns:xm="http://schemas.microsoft.com/office/excel/2006/main">
          <x14:cfRule type="expression" priority="33" id="{C6250A20-AA63-4813-8CCE-E83294D92D35}">
            <xm:f xml:space="preserve"> ISBLANK(#REF!)</xm:f>
            <x14:dxf>
              <fill>
                <patternFill>
                  <bgColor rgb="FFFF0000"/>
                </patternFill>
              </fill>
            </x14:dxf>
          </x14:cfRule>
          <xm:sqref>B10:E10 L10:O10</xm:sqref>
        </x14:conditionalFormatting>
        <x14:conditionalFormatting xmlns:xm="http://schemas.microsoft.com/office/excel/2006/main">
          <x14:cfRule type="expression" priority="28" id="{2FA9A99E-F9B6-4AD6-95BE-CCD0B3F36F7A}">
            <xm:f xml:space="preserve"> ISBLANK(#REF!)</xm:f>
            <x14:dxf>
              <fill>
                <patternFill>
                  <bgColor rgb="FFFF0000"/>
                </patternFill>
              </fill>
            </x14:dxf>
          </x14:cfRule>
          <xm:sqref>B9:E9 L9:O9</xm:sqref>
        </x14:conditionalFormatting>
        <x14:conditionalFormatting xmlns:xm="http://schemas.microsoft.com/office/excel/2006/main">
          <x14:cfRule type="expression" priority="23" id="{FC333C89-208A-4CFD-BB28-5C07F938B66D}">
            <xm:f xml:space="preserve"> ISBLANK(#REF!)</xm:f>
            <x14:dxf>
              <fill>
                <patternFill>
                  <bgColor rgb="FFFF0000"/>
                </patternFill>
              </fill>
            </x14:dxf>
          </x14:cfRule>
          <xm:sqref>B8:E8 L8:O8</xm:sqref>
        </x14:conditionalFormatting>
        <x14:conditionalFormatting xmlns:xm="http://schemas.microsoft.com/office/excel/2006/main">
          <x14:cfRule type="expression" priority="18" id="{33EEE923-2204-4830-A91A-16D6C3259727}">
            <xm:f xml:space="preserve"> ISBLANK(#REF!)</xm:f>
            <x14:dxf>
              <fill>
                <patternFill>
                  <bgColor rgb="FFFF0000"/>
                </patternFill>
              </fill>
            </x14:dxf>
          </x14:cfRule>
          <xm:sqref>B7:E7 L7:O7</xm:sqref>
        </x14:conditionalFormatting>
        <x14:conditionalFormatting xmlns:xm="http://schemas.microsoft.com/office/excel/2006/main">
          <x14:cfRule type="expression" priority="13" id="{4F4B55FC-6598-47C1-9959-676AA906BCB4}">
            <xm:f xml:space="preserve"> ISBLANK(#REF!)</xm:f>
            <x14:dxf>
              <fill>
                <patternFill>
                  <bgColor rgb="FFFF0000"/>
                </patternFill>
              </fill>
            </x14:dxf>
          </x14:cfRule>
          <xm:sqref>B6:E6 L6:O6</xm:sqref>
        </x14:conditionalFormatting>
        <x14:conditionalFormatting xmlns:xm="http://schemas.microsoft.com/office/excel/2006/main">
          <x14:cfRule type="expression" priority="8" id="{5B3AA197-3501-4276-BFD5-39AFEEC805E1}">
            <xm:f xml:space="preserve"> ISBLANK(#REF!)</xm:f>
            <x14:dxf>
              <fill>
                <patternFill>
                  <bgColor rgb="FFFF0000"/>
                </patternFill>
              </fill>
            </x14:dxf>
          </x14:cfRule>
          <xm:sqref>B5:E5 L5:O5</xm:sqref>
        </x14:conditionalFormatting>
        <x14:conditionalFormatting xmlns:xm="http://schemas.microsoft.com/office/excel/2006/main">
          <x14:cfRule type="expression" priority="3" id="{98E16F97-3981-4C10-86C1-4C7B16F15207}">
            <xm:f xml:space="preserve"> ISBLANK(#REF!)</xm:f>
            <x14:dxf>
              <fill>
                <patternFill>
                  <bgColor rgb="FFFF0000"/>
                </patternFill>
              </fill>
            </x14:dxf>
          </x14:cfRule>
          <xm:sqref>B4:E4 L4:O4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2:K74"/>
  <sheetViews>
    <sheetView tabSelected="1" workbookViewId="0">
      <selection activeCell="H64" sqref="H64"/>
    </sheetView>
  </sheetViews>
  <sheetFormatPr baseColWidth="10" defaultRowHeight="12.75" x14ac:dyDescent="0.2"/>
  <cols>
    <col min="1" max="1" width="20" customWidth="1"/>
    <col min="2" max="9" width="16.7109375" customWidth="1"/>
    <col min="10" max="10" width="18" customWidth="1"/>
    <col min="11" max="11" width="15.5703125" customWidth="1"/>
  </cols>
  <sheetData>
    <row r="2" spans="1:10" x14ac:dyDescent="0.2">
      <c r="A2" s="36"/>
      <c r="B2" s="40">
        <v>2000</v>
      </c>
      <c r="C2" s="40">
        <v>3020</v>
      </c>
      <c r="D2" s="40">
        <v>3040</v>
      </c>
      <c r="E2" s="40">
        <v>3240</v>
      </c>
      <c r="F2" s="40">
        <v>3500</v>
      </c>
      <c r="G2" s="40">
        <v>4540</v>
      </c>
      <c r="H2" s="40">
        <v>4560</v>
      </c>
      <c r="I2" s="40">
        <v>4580</v>
      </c>
      <c r="J2" s="41">
        <v>7000</v>
      </c>
    </row>
    <row r="3" spans="1:10" x14ac:dyDescent="0.2">
      <c r="A3" s="37" t="s">
        <v>71</v>
      </c>
      <c r="B3" s="43">
        <f>((($B$2-35)/60)*($B$58-$B$60))/1000</f>
        <v>0.25708749999999997</v>
      </c>
      <c r="C3" s="43">
        <f>((($C$2-35)/60)*($B$58-$B$60))/1000</f>
        <v>0.39053749999999998</v>
      </c>
      <c r="D3" s="43">
        <f>((($D$2-35)/60)*($B$58-$B$60))/1000</f>
        <v>0.39315416666666664</v>
      </c>
      <c r="E3" s="43">
        <f>((($E$2-35)/60)*($B$58-$B$60))/1000</f>
        <v>0.41932083333333325</v>
      </c>
      <c r="F3" s="43">
        <f>((($F$2-35)/60)*($B$58-$B$60))/1000</f>
        <v>0.4533375</v>
      </c>
      <c r="G3" s="43">
        <f>((($G$2-35)/60)*($B$58-$B$60))/1000</f>
        <v>0.58940416666666662</v>
      </c>
      <c r="H3" s="43">
        <f>((($H$2-35)/60)*($B$58-$B$60))/1000</f>
        <v>0.59202083333333333</v>
      </c>
      <c r="I3" s="43">
        <f>((($I$2-35)/60)*($B$58-$B$60))/1000</f>
        <v>0.59463749999999993</v>
      </c>
      <c r="J3" s="44">
        <f>((($J$2-35)/60)*($B$58-$B$60))/1000</f>
        <v>0.91125416666666659</v>
      </c>
    </row>
    <row r="4" spans="1:10" x14ac:dyDescent="0.2">
      <c r="A4" s="37" t="s">
        <v>74</v>
      </c>
      <c r="B4" s="45">
        <f>((($B$2-35)/60)*($B$58-$B$60))/1000</f>
        <v>0.25708749999999997</v>
      </c>
      <c r="C4" s="45">
        <f>((($C$2-35)/60)*($B$58-$B$60))/1000</f>
        <v>0.39053749999999998</v>
      </c>
      <c r="D4" s="45">
        <f>((($D$2-35)/60)*($B$58-$B$60))/1000</f>
        <v>0.39315416666666664</v>
      </c>
      <c r="E4" s="45">
        <f>((($E$2-35)/60)*($B$58-$B$60))/1000</f>
        <v>0.41932083333333325</v>
      </c>
      <c r="F4" s="45">
        <f>((($F$2-35)/60)*($B$58-$B$60))/1000</f>
        <v>0.4533375</v>
      </c>
      <c r="G4" s="45">
        <f>((($G$2-35)/60)*($B$58-$B$60))/1000</f>
        <v>0.58940416666666662</v>
      </c>
      <c r="H4" s="45">
        <f>((($H$2-35)/60)*($B$58-$B$60))/1000</f>
        <v>0.59202083333333333</v>
      </c>
      <c r="I4" s="45">
        <f>((($I$2-35)/60)*($B$58-$B$60))/1000</f>
        <v>0.59463749999999993</v>
      </c>
      <c r="J4" s="46">
        <f>((($J$2-35)/60)*($B$58-$B$60))/1000</f>
        <v>0.91125416666666659</v>
      </c>
    </row>
    <row r="5" spans="1:10" x14ac:dyDescent="0.2">
      <c r="A5" s="37" t="s">
        <v>73</v>
      </c>
      <c r="B5" s="45">
        <v>0</v>
      </c>
      <c r="C5" s="45">
        <v>0</v>
      </c>
      <c r="D5" s="45">
        <v>0</v>
      </c>
      <c r="E5" s="45">
        <v>0</v>
      </c>
      <c r="F5" s="45">
        <v>0</v>
      </c>
      <c r="G5" s="45">
        <v>0</v>
      </c>
      <c r="H5" s="45">
        <v>0</v>
      </c>
      <c r="I5" s="45">
        <v>0</v>
      </c>
      <c r="J5" s="46">
        <v>0</v>
      </c>
    </row>
    <row r="6" spans="1:10" x14ac:dyDescent="0.2">
      <c r="A6" s="37" t="s">
        <v>72</v>
      </c>
      <c r="B6" s="45">
        <f>((($B$2-35)/60)*($B$58-$B$60))/1000</f>
        <v>0.25708749999999997</v>
      </c>
      <c r="C6" s="45">
        <f>((($C$2-35)/60)*($B$58-$B$60))/1000</f>
        <v>0.39053749999999998</v>
      </c>
      <c r="D6" s="45">
        <f>((($D$2-35)/60)*($B$58-$B$60))/1000</f>
        <v>0.39315416666666664</v>
      </c>
      <c r="E6" s="45">
        <f>((($E$2-35)/60)*($B$58-$B$60))/1000</f>
        <v>0.41932083333333325</v>
      </c>
      <c r="F6" s="45">
        <f>((($F$2-35)/60)*($B$58-$B$60))/1000</f>
        <v>0.4533375</v>
      </c>
      <c r="G6" s="45">
        <f>((($G$2-35)/60)*($B$58-$B$60))/1000</f>
        <v>0.58940416666666662</v>
      </c>
      <c r="H6" s="45">
        <f>((($H$2-35)/60)*($B$58-$B$60))/1000</f>
        <v>0.59202083333333333</v>
      </c>
      <c r="I6" s="45">
        <f>((($I$2-35)/60)*($B$58-$B$60))/1000</f>
        <v>0.59463749999999993</v>
      </c>
      <c r="J6" s="46">
        <f>((($J$2-35)/60)*($B$58-$B$60))/1000</f>
        <v>0.91125416666666659</v>
      </c>
    </row>
    <row r="7" spans="1:10" x14ac:dyDescent="0.2">
      <c r="A7" s="37" t="s">
        <v>75</v>
      </c>
      <c r="B7" s="43">
        <f>((($B$2-35)/60)*($B$62-$B$63))/1000</f>
        <v>0.25774249999999999</v>
      </c>
      <c r="C7" s="43">
        <f>((($C$2-35)/60)*($B$62-$B$63))/1000</f>
        <v>0.39153250000000001</v>
      </c>
      <c r="D7" s="43">
        <f>((($D$2-35)/60)*($B$62-$B$63))/1000</f>
        <v>0.39415583333333343</v>
      </c>
      <c r="E7" s="43">
        <f>((($E$2-35)/60)*($B$62-$B$63))/1000</f>
        <v>0.4203891666666667</v>
      </c>
      <c r="F7" s="43">
        <f>((($F$2-35)/60)*($B$62-$B$63))/1000</f>
        <v>0.45449250000000008</v>
      </c>
      <c r="G7" s="43">
        <f>((($G$2-35)/60)*($B$62-$B$63))/1000</f>
        <v>0.59090583333333335</v>
      </c>
      <c r="H7" s="43">
        <f>((($H$2-35)/60)*($B$62-$B$63))/1000</f>
        <v>0.59352916666666677</v>
      </c>
      <c r="I7" s="43">
        <f>((($I$2-35)/60)*($B$62-$B$63))/1000</f>
        <v>0.59615250000000009</v>
      </c>
      <c r="J7" s="44">
        <f>((($J$2-35)/60)*($B$62-$B$63))/1000</f>
        <v>0.91357583333333348</v>
      </c>
    </row>
    <row r="8" spans="1:10" x14ac:dyDescent="0.2">
      <c r="A8" s="37" t="s">
        <v>76</v>
      </c>
      <c r="B8" s="43">
        <f>((($B$2-35)/60)*($B$62-$B$63))/1000</f>
        <v>0.25774249999999999</v>
      </c>
      <c r="C8" s="43">
        <f>((($C$2-35)/60)*($B$62-$B$63))/1000</f>
        <v>0.39153250000000001</v>
      </c>
      <c r="D8" s="43">
        <f>((($D$2-35)/60)*($B$62-$B$63))/1000</f>
        <v>0.39415583333333343</v>
      </c>
      <c r="E8" s="43">
        <f>((($E$2-35)/60)*($B$62-$B$63))/1000</f>
        <v>0.4203891666666667</v>
      </c>
      <c r="F8" s="43">
        <f>((($F$2-35)/60)*($B$62-$B$63))/1000</f>
        <v>0.45449250000000008</v>
      </c>
      <c r="G8" s="43">
        <f>((($G$2-35)/60)*($B$62-$B$63))/1000</f>
        <v>0.59090583333333335</v>
      </c>
      <c r="H8" s="43">
        <f>((($H$2-35)/60)*($B$62-$B$63))/1000</f>
        <v>0.59352916666666677</v>
      </c>
      <c r="I8" s="43">
        <f>((($I$2-35)/60)*($B$62-$B$63))/1000</f>
        <v>0.59615250000000009</v>
      </c>
      <c r="J8" s="44">
        <f>((($J$2-35)/60)*($B$62-$B$63))/1000</f>
        <v>0.91357583333333348</v>
      </c>
    </row>
    <row r="9" spans="1:10" x14ac:dyDescent="0.2">
      <c r="A9" s="37" t="s">
        <v>77</v>
      </c>
      <c r="B9" s="43">
        <v>0</v>
      </c>
      <c r="C9" s="43">
        <v>0</v>
      </c>
      <c r="D9" s="43">
        <v>0</v>
      </c>
      <c r="E9" s="43">
        <v>0</v>
      </c>
      <c r="F9" s="43">
        <v>0</v>
      </c>
      <c r="G9" s="43">
        <v>0</v>
      </c>
      <c r="H9" s="43">
        <v>0</v>
      </c>
      <c r="I9" s="43">
        <v>0</v>
      </c>
      <c r="J9" s="44">
        <v>0</v>
      </c>
    </row>
    <row r="10" spans="1:10" x14ac:dyDescent="0.2">
      <c r="A10" s="37" t="s">
        <v>79</v>
      </c>
      <c r="B10" s="45">
        <f>((($B$2-35)/60)*($B$65-$B$67))/1000</f>
        <v>0.37236750000000002</v>
      </c>
      <c r="C10" s="45">
        <f>((($C$2-35)/60)*($B$65-$B$67))/1000</f>
        <v>0.56565750000000004</v>
      </c>
      <c r="D10" s="45">
        <f>((($D$2-35)/60)*($B$65-$B$67))/1000</f>
        <v>0.56944750000000011</v>
      </c>
      <c r="E10" s="45">
        <f>((($E$2-35)/60)*($B$65-$B$67))/1000</f>
        <v>0.60734750000000004</v>
      </c>
      <c r="F10" s="45">
        <f>((($F$2-35)/60)*($B$65-$B$67))/1000</f>
        <v>0.65661750000000008</v>
      </c>
      <c r="G10" s="45">
        <f>((($G$2-35)/60)*($B$65-$B$67))/1000</f>
        <v>0.8536975</v>
      </c>
      <c r="H10" s="45">
        <f>((($H$2-35)/60)*($B$65-$B$67))/1000</f>
        <v>0.85748750000000018</v>
      </c>
      <c r="I10" s="45">
        <f>((($I$2-35)/60)*($B$65-$B$67))/1000</f>
        <v>0.86127750000000003</v>
      </c>
      <c r="J10" s="46">
        <f>((($J$2-35)/60)*($B$65-$B$67))/1000</f>
        <v>1.3198675</v>
      </c>
    </row>
    <row r="11" spans="1:10" x14ac:dyDescent="0.2">
      <c r="A11" s="37" t="s">
        <v>80</v>
      </c>
      <c r="B11" s="45">
        <f>((($B$2-35)/60)*($B$65-$B$67))/1000</f>
        <v>0.37236750000000002</v>
      </c>
      <c r="C11" s="45">
        <f>((($C$2-35)/60)*($B$65-$B$67))/1000</f>
        <v>0.56565750000000004</v>
      </c>
      <c r="D11" s="45">
        <f>((($D$2-35)/60)*($B$65-$B$67))/1000</f>
        <v>0.56944750000000011</v>
      </c>
      <c r="E11" s="45">
        <f>((($E$2-35)/60)*($B$65-$B$67))/1000</f>
        <v>0.60734750000000004</v>
      </c>
      <c r="F11" s="45">
        <f>((($F$2-35)/60)*($B$65-$B$67))/1000</f>
        <v>0.65661750000000008</v>
      </c>
      <c r="G11" s="45">
        <f>((($G$2-35)/60)*($B$65-$B$67))/1000</f>
        <v>0.8536975</v>
      </c>
      <c r="H11" s="45">
        <f>((($H$2-35)/60)*($B$65-$B$67))/1000</f>
        <v>0.85748750000000018</v>
      </c>
      <c r="I11" s="45">
        <f>((($I$2-35)/60)*($B$65-$B$67))/1000</f>
        <v>0.86127750000000003</v>
      </c>
      <c r="J11" s="46">
        <f>((($J$2-35)/60)*($B$65-$B$67))/1000</f>
        <v>1.3198675</v>
      </c>
    </row>
    <row r="12" spans="1:10" x14ac:dyDescent="0.2">
      <c r="A12" s="37" t="s">
        <v>81</v>
      </c>
      <c r="B12" s="45">
        <v>0</v>
      </c>
      <c r="C12" s="45">
        <v>0</v>
      </c>
      <c r="D12" s="45">
        <v>0</v>
      </c>
      <c r="E12" s="45">
        <v>0</v>
      </c>
      <c r="F12" s="45">
        <v>0</v>
      </c>
      <c r="G12" s="45">
        <v>0</v>
      </c>
      <c r="H12" s="45">
        <v>0</v>
      </c>
      <c r="I12" s="45">
        <v>0</v>
      </c>
      <c r="J12" s="46">
        <v>0</v>
      </c>
    </row>
    <row r="13" spans="1:10" x14ac:dyDescent="0.2">
      <c r="A13" s="37" t="s">
        <v>78</v>
      </c>
      <c r="B13" s="43">
        <f>((($B$2-35)/60)*($B$65-$B$67))/1000</f>
        <v>0.37236750000000002</v>
      </c>
      <c r="C13" s="43">
        <f>((($C$2-35)/60)*($B$65-$B$67))/1000</f>
        <v>0.56565750000000004</v>
      </c>
      <c r="D13" s="43">
        <f>((($D$2-35)/60)*($B$65-$B$67))/1000</f>
        <v>0.56944750000000011</v>
      </c>
      <c r="E13" s="43">
        <f>((($E$2-35)/60)*($B$65-$B$67))/1000</f>
        <v>0.60734750000000004</v>
      </c>
      <c r="F13" s="43">
        <f>((($F$2-35)/60)*($B$65-$B$67))/1000</f>
        <v>0.65661750000000008</v>
      </c>
      <c r="G13" s="43">
        <f>((($G$2-35)/60)*($B$65-$B$67))/1000</f>
        <v>0.8536975</v>
      </c>
      <c r="H13" s="43">
        <f>((($H$2-35)/60)*($B$65-$B$67))/1000</f>
        <v>0.85748750000000018</v>
      </c>
      <c r="I13" s="43">
        <f>((($I$2-35)/60)*($B$65-$B$67))/1000</f>
        <v>0.86127750000000003</v>
      </c>
      <c r="J13" s="44">
        <f>((($J$2-35)/60)*($B$65-$B$67))/1000</f>
        <v>1.3198675</v>
      </c>
    </row>
    <row r="14" spans="1:10" x14ac:dyDescent="0.2">
      <c r="A14" s="37" t="s">
        <v>82</v>
      </c>
      <c r="B14" s="45">
        <f>((($B$2-35)/60)*($B$69-$B$71))/1000</f>
        <v>0.45195000000000002</v>
      </c>
      <c r="C14" s="45">
        <f>((($C$2-35)/60)*($B$69-$B$71))/1000</f>
        <v>0.6865500000000001</v>
      </c>
      <c r="D14" s="45">
        <f>((($D$2-35)/60)*($B$69-$B$71))/1000</f>
        <v>0.69115000000000004</v>
      </c>
      <c r="E14" s="45">
        <f>((($E$2-35)/60)*($B$69-$B$71))/1000</f>
        <v>0.73714999999999997</v>
      </c>
      <c r="F14" s="45">
        <f>((($F$2-35)/60)*($B$69-$B$71))/1000</f>
        <v>0.79695000000000005</v>
      </c>
      <c r="G14" s="45">
        <f>((($G$2-35)/60)*($B$69-$B$71))/1000</f>
        <v>1.0361500000000001</v>
      </c>
      <c r="H14" s="45">
        <f>((($H$2-35)/60)*($B$69-$B$71))/1000</f>
        <v>1.0407500000000003</v>
      </c>
      <c r="I14" s="45">
        <f>((($I$2-35)/60)*($B$69-$B$71))/1000</f>
        <v>1.0453500000000002</v>
      </c>
      <c r="J14" s="46">
        <f>((($J$2-35)/60)*($B$69-$B$71))/1000</f>
        <v>1.60195</v>
      </c>
    </row>
    <row r="15" spans="1:10" x14ac:dyDescent="0.2">
      <c r="A15" s="37" t="s">
        <v>83</v>
      </c>
      <c r="B15" s="45">
        <f>((($B$2-35)/60)*($B$69-$B$71))/1000</f>
        <v>0.45195000000000002</v>
      </c>
      <c r="C15" s="45">
        <f>((($C$2-35)/60)*($B$69-$B$71))/1000</f>
        <v>0.6865500000000001</v>
      </c>
      <c r="D15" s="45">
        <f>((($D$2-35)/60)*($B$69-$B$71))/1000</f>
        <v>0.69115000000000004</v>
      </c>
      <c r="E15" s="45">
        <f>((($E$2-35)/60)*($B$69-$B$71))/1000</f>
        <v>0.73714999999999997</v>
      </c>
      <c r="F15" s="45">
        <f>((($F$2-35)/60)*($B$69-$B$71))/1000</f>
        <v>0.79695000000000005</v>
      </c>
      <c r="G15" s="45">
        <f>((($G$2-35)/60)*($B$69-$B$71))/1000</f>
        <v>1.0361500000000001</v>
      </c>
      <c r="H15" s="45">
        <f>((($H$2-35)/60)*($B$69-$B$71))/1000</f>
        <v>1.0407500000000003</v>
      </c>
      <c r="I15" s="45">
        <f>((($I$2-35)/60)*($B$69-$B$71))/1000</f>
        <v>1.0453500000000002</v>
      </c>
      <c r="J15" s="46">
        <f>((($J$2-35)/60)*($B$69-$B$71))/1000</f>
        <v>1.60195</v>
      </c>
    </row>
    <row r="16" spans="1:10" x14ac:dyDescent="0.2">
      <c r="A16" s="37" t="s">
        <v>84</v>
      </c>
      <c r="B16" s="45">
        <v>0</v>
      </c>
      <c r="C16" s="45">
        <v>0</v>
      </c>
      <c r="D16" s="45">
        <v>0</v>
      </c>
      <c r="E16" s="45">
        <v>0</v>
      </c>
      <c r="F16" s="45">
        <v>0</v>
      </c>
      <c r="G16" s="45">
        <v>0</v>
      </c>
      <c r="H16" s="45">
        <v>0</v>
      </c>
      <c r="I16" s="45">
        <v>0</v>
      </c>
      <c r="J16" s="46">
        <v>0</v>
      </c>
    </row>
    <row r="17" spans="1:10" x14ac:dyDescent="0.2">
      <c r="A17" s="37" t="s">
        <v>85</v>
      </c>
      <c r="B17" s="43">
        <f>((($B$2-35)/60)*($B$69-$B$70))/1000</f>
        <v>0.35370000000000007</v>
      </c>
      <c r="C17" s="43">
        <f>((($C$2-35)/60)*($B$69-$B$70))/1000</f>
        <v>0.53730000000000011</v>
      </c>
      <c r="D17" s="43">
        <f>((($D$2-35)/60)*($B$69-$B$70))/1000</f>
        <v>0.54090000000000005</v>
      </c>
      <c r="E17" s="43">
        <f>((($E$2-35)/60)*($B$69-$B$70))/1000</f>
        <v>0.57689999999999997</v>
      </c>
      <c r="F17" s="43">
        <f>((($F$2-35)/60)*($B$69-$B$70))/1000</f>
        <v>0.62370000000000003</v>
      </c>
      <c r="G17" s="43">
        <f>((($G$2-35)/60)*($B$69-$B$70))/1000</f>
        <v>0.81089999999999995</v>
      </c>
      <c r="H17" s="43">
        <f>((($H$2-35)/60)*($B$69-$B$70))/1000</f>
        <v>0.81450000000000011</v>
      </c>
      <c r="I17" s="43">
        <f>((($I$2-35)/60)*($B$69-$B$70))/1000</f>
        <v>0.81810000000000005</v>
      </c>
      <c r="J17" s="44">
        <f>((($J$2-35)/60)*($B$69-$B$70))/1000</f>
        <v>1.2537</v>
      </c>
    </row>
    <row r="18" spans="1:10" x14ac:dyDescent="0.2">
      <c r="A18" s="37" t="s">
        <v>86</v>
      </c>
      <c r="B18" s="43">
        <f>((($B$2-35)/60)*($B$69-$B$70))/1000</f>
        <v>0.35370000000000007</v>
      </c>
      <c r="C18" s="43">
        <f>((($C$2-35)/60)*($B$69-$B$70))/1000</f>
        <v>0.53730000000000011</v>
      </c>
      <c r="D18" s="43">
        <f>((($D$2-35)/60)*($B$69-$B$70))/1000</f>
        <v>0.54090000000000005</v>
      </c>
      <c r="E18" s="43">
        <f>((($E$2-35)/60)*($B$69-$B$70))/1000</f>
        <v>0.57689999999999997</v>
      </c>
      <c r="F18" s="43">
        <f>((($F$2-35)/60)*($B$69-$B$70))/1000</f>
        <v>0.62370000000000003</v>
      </c>
      <c r="G18" s="43">
        <f>((($G$2-35)/60)*($B$69-$B$70))/1000</f>
        <v>0.81089999999999995</v>
      </c>
      <c r="H18" s="43">
        <f>((($H$2-35)/60)*($B$69-$B$70))/1000</f>
        <v>0.81450000000000011</v>
      </c>
      <c r="I18" s="43">
        <f>((($I$2-35)/60)*($B$69-$B$70))/1000</f>
        <v>0.81810000000000005</v>
      </c>
      <c r="J18" s="44">
        <f>((($J$2-35)/60)*($B$69-$B$70))/1000</f>
        <v>1.2537</v>
      </c>
    </row>
    <row r="19" spans="1:10" x14ac:dyDescent="0.2">
      <c r="A19" s="37" t="s">
        <v>87</v>
      </c>
      <c r="B19" s="43">
        <v>0</v>
      </c>
      <c r="C19" s="43">
        <v>0</v>
      </c>
      <c r="D19" s="43">
        <v>0</v>
      </c>
      <c r="E19" s="43">
        <v>0</v>
      </c>
      <c r="F19" s="43">
        <v>0</v>
      </c>
      <c r="G19" s="43">
        <v>0</v>
      </c>
      <c r="H19" s="43">
        <v>0</v>
      </c>
      <c r="I19" s="43">
        <v>0</v>
      </c>
      <c r="J19" s="44">
        <v>0</v>
      </c>
    </row>
    <row r="20" spans="1:10" x14ac:dyDescent="0.2">
      <c r="A20" s="37" t="s">
        <v>68</v>
      </c>
      <c r="B20" s="45">
        <f>((($B$2-35)/60)*($B$58-$B$59))/1000</f>
        <v>0.23481749999999998</v>
      </c>
      <c r="C20" s="45">
        <f>((($C$2-35)/60)*($B$58-$B$59))/1000</f>
        <v>0.35670749999999996</v>
      </c>
      <c r="D20" s="45">
        <f>((($D$2-35)/60)*($B$58-$B$59))/1000</f>
        <v>0.35909750000000001</v>
      </c>
      <c r="E20" s="45">
        <f>((($E$2-35)/60)*($B$58-$B$59))/1000</f>
        <v>0.38299749999999999</v>
      </c>
      <c r="F20" s="45">
        <f>((($F$2-35)/60)*($B$58-$B$59))/1000</f>
        <v>0.41406749999999998</v>
      </c>
      <c r="G20" s="45">
        <f>((($G$2-35)/60)*($B$58-$B$59))/1000</f>
        <v>0.53834749999999998</v>
      </c>
      <c r="H20" s="45">
        <f>((($H$2-35)/60)*($B$58-$B$59))/1000</f>
        <v>0.54073750000000009</v>
      </c>
      <c r="I20" s="45">
        <f>((($I$2-35)/60)*($B$58-$B$59))/1000</f>
        <v>0.54312749999999999</v>
      </c>
      <c r="J20" s="46">
        <f>((($J$2-35)/60)*($B$58-$B$59))/1000</f>
        <v>0.83231750000000004</v>
      </c>
    </row>
    <row r="21" spans="1:10" x14ac:dyDescent="0.2">
      <c r="A21" s="37" t="s">
        <v>88</v>
      </c>
      <c r="B21" s="45">
        <f>((($B$2-35)/60)*($B$58-$B$59))/1000</f>
        <v>0.23481749999999998</v>
      </c>
      <c r="C21" s="45">
        <f>((($C$2-35)/60)*($B$58-$B$59))/1000</f>
        <v>0.35670749999999996</v>
      </c>
      <c r="D21" s="45">
        <f>((($D$2-35)/60)*($B$58-$B$59))/1000</f>
        <v>0.35909750000000001</v>
      </c>
      <c r="E21" s="45">
        <f>((($E$2-35)/60)*($B$58-$B$59))/1000</f>
        <v>0.38299749999999999</v>
      </c>
      <c r="F21" s="45">
        <f>((($F$2-35)/60)*($B$58-$B$59))/1000</f>
        <v>0.41406749999999998</v>
      </c>
      <c r="G21" s="45">
        <f>((($G$2-35)/60)*($B$58-$B$59))/1000</f>
        <v>0.53834749999999998</v>
      </c>
      <c r="H21" s="45">
        <f>((($H$2-35)/60)*($B$58-$B$59))/1000</f>
        <v>0.54073750000000009</v>
      </c>
      <c r="I21" s="45">
        <f>((($I$2-35)/60)*($B$58-$B$59))/1000</f>
        <v>0.54312749999999999</v>
      </c>
      <c r="J21" s="46">
        <f>((($J$2-35)/60)*($B$58-$B$59))/1000</f>
        <v>0.83231750000000004</v>
      </c>
    </row>
    <row r="22" spans="1:10" x14ac:dyDescent="0.2">
      <c r="A22" s="37" t="s">
        <v>89</v>
      </c>
      <c r="B22" s="45">
        <v>0</v>
      </c>
      <c r="C22" s="45">
        <v>0</v>
      </c>
      <c r="D22" s="45">
        <v>0</v>
      </c>
      <c r="E22" s="45">
        <v>0</v>
      </c>
      <c r="F22" s="45">
        <v>0</v>
      </c>
      <c r="G22" s="45">
        <v>0</v>
      </c>
      <c r="H22" s="45">
        <v>0</v>
      </c>
      <c r="I22" s="45">
        <v>0</v>
      </c>
      <c r="J22" s="46">
        <v>0</v>
      </c>
    </row>
    <row r="23" spans="1:10" x14ac:dyDescent="0.2">
      <c r="A23" s="37" t="s">
        <v>69</v>
      </c>
      <c r="B23" s="45">
        <f>((($B$2-35)/60)*($B$58-$B$59))/1000</f>
        <v>0.23481749999999998</v>
      </c>
      <c r="C23" s="45">
        <f>((($C$2-35)/60)*($B$58-$B$59))/1000</f>
        <v>0.35670749999999996</v>
      </c>
      <c r="D23" s="45">
        <f>((($D$2-35)/60)*($B$58-$B$59))/1000</f>
        <v>0.35909750000000001</v>
      </c>
      <c r="E23" s="45">
        <f>((($E$2-35)/60)*($B$58-$B$59))/1000</f>
        <v>0.38299749999999999</v>
      </c>
      <c r="F23" s="45">
        <f>((($F$2-35)/60)*($B$58-$B$59))/1000</f>
        <v>0.41406749999999998</v>
      </c>
      <c r="G23" s="45">
        <f>((($G$2-35)/60)*($B$58-$B$59))/1000</f>
        <v>0.53834749999999998</v>
      </c>
      <c r="H23" s="45">
        <f>((($H$2-35)/60)*($B$58-$B$59))/1000</f>
        <v>0.54073750000000009</v>
      </c>
      <c r="I23" s="45">
        <f>((($I$2-35)/60)*($B$58-$B$59))/1000</f>
        <v>0.54312749999999999</v>
      </c>
      <c r="J23" s="46">
        <f>((($J$2-35)/60)*($B$58-$B$59))/1000</f>
        <v>0.83231750000000004</v>
      </c>
    </row>
    <row r="24" spans="1:10" x14ac:dyDescent="0.2">
      <c r="A24" s="37" t="s">
        <v>101</v>
      </c>
      <c r="B24" s="45">
        <f>((($B$2-35)/60)*($B$58-$B$59))/1000</f>
        <v>0.23481749999999998</v>
      </c>
      <c r="C24" s="45">
        <f>((($C$2-35)/60)*($B$58-$B$59))/1000</f>
        <v>0.35670749999999996</v>
      </c>
      <c r="D24" s="45">
        <f>((($D$2-35)/60)*($B$58-$B$59))/1000</f>
        <v>0.35909750000000001</v>
      </c>
      <c r="E24" s="45">
        <f>((($E$2-35)/60)*($B$58-$B$59))/1000</f>
        <v>0.38299749999999999</v>
      </c>
      <c r="F24" s="45">
        <f>((($F$2-35)/60)*($B$58-$B$59))/1000</f>
        <v>0.41406749999999998</v>
      </c>
      <c r="G24" s="45">
        <f>((($G$2-35)/60)*($B$58-$B$59))/1000</f>
        <v>0.53834749999999998</v>
      </c>
      <c r="H24" s="45">
        <f>((($H$2-35)/60)*($B$58-$B$59))/1000</f>
        <v>0.54073750000000009</v>
      </c>
      <c r="I24" s="45">
        <f>((($I$2-35)/60)*($B$58-$B$59))/1000</f>
        <v>0.54312749999999999</v>
      </c>
      <c r="J24" s="46">
        <f>((($J$2-35)/60)*($B$58-$B$59))/1000</f>
        <v>0.83231750000000004</v>
      </c>
    </row>
    <row r="25" spans="1:10" x14ac:dyDescent="0.2">
      <c r="A25" s="37" t="s">
        <v>102</v>
      </c>
      <c r="B25" s="45">
        <v>0</v>
      </c>
      <c r="C25" s="45">
        <v>0</v>
      </c>
      <c r="D25" s="45">
        <v>0</v>
      </c>
      <c r="E25" s="45">
        <v>0</v>
      </c>
      <c r="F25" s="45">
        <v>0</v>
      </c>
      <c r="G25" s="45">
        <v>0</v>
      </c>
      <c r="H25" s="45">
        <v>0</v>
      </c>
      <c r="I25" s="45">
        <v>0</v>
      </c>
      <c r="J25" s="46">
        <v>0</v>
      </c>
    </row>
    <row r="26" spans="1:10" x14ac:dyDescent="0.2">
      <c r="A26" s="37" t="s">
        <v>60</v>
      </c>
      <c r="B26" s="43">
        <f>((($B$2-35)/60)*($B$62-$B$63))/1000</f>
        <v>0.25774249999999999</v>
      </c>
      <c r="C26" s="43">
        <f>((($C$2-35)/60)*($B$62-$B$63))/1000</f>
        <v>0.39153250000000001</v>
      </c>
      <c r="D26" s="43">
        <f>((($D$2-35)/60)*($B$62-$B$63))/1000</f>
        <v>0.39415583333333343</v>
      </c>
      <c r="E26" s="43">
        <f>((($E$2-35)/60)*($B$62-$B$63))/1000</f>
        <v>0.4203891666666667</v>
      </c>
      <c r="F26" s="43">
        <f>((($F$2-35)/60)*($B$62-$B$63))/1000</f>
        <v>0.45449250000000008</v>
      </c>
      <c r="G26" s="43">
        <f>((($G$2-35)/60)*($B$62-$B$63))/1000</f>
        <v>0.59090583333333335</v>
      </c>
      <c r="H26" s="43">
        <f>((($H$2-35)/60)*($B$62-$B$63))/1000</f>
        <v>0.59352916666666677</v>
      </c>
      <c r="I26" s="43">
        <f>((($I$2-35)/60)*($B$62-$B$63))/1000</f>
        <v>0.59615250000000009</v>
      </c>
      <c r="J26" s="44">
        <f>((($J$2-35)/60)*($B$62-$B$63))/1000</f>
        <v>0.91357583333333348</v>
      </c>
    </row>
    <row r="27" spans="1:10" x14ac:dyDescent="0.2">
      <c r="A27" s="37" t="s">
        <v>90</v>
      </c>
      <c r="B27" s="43">
        <f>((($B$2-35)/60)*($B$62-$B$63))/1000</f>
        <v>0.25774249999999999</v>
      </c>
      <c r="C27" s="43">
        <f>((($C$2-35)/60)*($B$62-$B$63))/1000</f>
        <v>0.39153250000000001</v>
      </c>
      <c r="D27" s="43">
        <f>((($D$2-35)/60)*($B$62-$B$63))/1000</f>
        <v>0.39415583333333343</v>
      </c>
      <c r="E27" s="43">
        <f>((($E$2-35)/60)*($B$62-$B$63))/1000</f>
        <v>0.4203891666666667</v>
      </c>
      <c r="F27" s="43">
        <f>((($F$2-35)/60)*($B$62-$B$63))/1000</f>
        <v>0.45449250000000008</v>
      </c>
      <c r="G27" s="43">
        <f>((($G$2-35)/60)*($B$62-$B$63))/1000</f>
        <v>0.59090583333333335</v>
      </c>
      <c r="H27" s="43">
        <f>((($H$2-35)/60)*($B$62-$B$63))/1000</f>
        <v>0.59352916666666677</v>
      </c>
      <c r="I27" s="43">
        <f>((($I$2-35)/60)*($B$62-$B$63))/1000</f>
        <v>0.59615250000000009</v>
      </c>
      <c r="J27" s="44">
        <f>((($J$2-35)/60)*($B$62-$B$63))/1000</f>
        <v>0.91357583333333348</v>
      </c>
    </row>
    <row r="28" spans="1:10" x14ac:dyDescent="0.2">
      <c r="A28" s="37" t="s">
        <v>91</v>
      </c>
      <c r="B28" s="43">
        <v>0</v>
      </c>
      <c r="C28" s="43">
        <v>0</v>
      </c>
      <c r="D28" s="43">
        <v>0</v>
      </c>
      <c r="E28" s="43">
        <v>0</v>
      </c>
      <c r="F28" s="43">
        <v>0</v>
      </c>
      <c r="G28" s="43">
        <v>0</v>
      </c>
      <c r="H28" s="43">
        <v>0</v>
      </c>
      <c r="I28" s="43">
        <v>0</v>
      </c>
      <c r="J28" s="44">
        <v>0</v>
      </c>
    </row>
    <row r="29" spans="1:10" x14ac:dyDescent="0.2">
      <c r="A29" s="37" t="s">
        <v>61</v>
      </c>
      <c r="B29" s="43">
        <f>((($B$2-35)/60)*($B$62-$B$63))/1000</f>
        <v>0.25774249999999999</v>
      </c>
      <c r="C29" s="43">
        <f>((($C$2-35)/60)*($B$62-$B$63))/1000</f>
        <v>0.39153250000000001</v>
      </c>
      <c r="D29" s="43">
        <f>((($D$2-35)/60)*($B$62-$B$63))/1000</f>
        <v>0.39415583333333343</v>
      </c>
      <c r="E29" s="43">
        <f>((($E$2-35)/60)*($B$62-$B$63))/1000</f>
        <v>0.4203891666666667</v>
      </c>
      <c r="F29" s="43">
        <f>((($F$2-35)/60)*($B$62-$B$63))/1000</f>
        <v>0.45449250000000008</v>
      </c>
      <c r="G29" s="43">
        <f>((($G$2-35)/60)*($B$62-$B$63))/1000</f>
        <v>0.59090583333333335</v>
      </c>
      <c r="H29" s="43">
        <f>((($H$2-35)/60)*($B$62-$B$63))/1000</f>
        <v>0.59352916666666677</v>
      </c>
      <c r="I29" s="43">
        <f>((($I$2-35)/60)*($B$62-$B$63))/1000</f>
        <v>0.59615250000000009</v>
      </c>
      <c r="J29" s="44">
        <f>((($J$2-35)/60)*($B$62-$B$63))/1000</f>
        <v>0.91357583333333348</v>
      </c>
    </row>
    <row r="30" spans="1:10" x14ac:dyDescent="0.2">
      <c r="A30" s="37" t="s">
        <v>103</v>
      </c>
      <c r="B30" s="43">
        <f>((($B$2-35)/60)*($B$62-$B$63))/1000</f>
        <v>0.25774249999999999</v>
      </c>
      <c r="C30" s="43">
        <f>((($C$2-35)/60)*($B$62-$B$63))/1000</f>
        <v>0.39153250000000001</v>
      </c>
      <c r="D30" s="43">
        <f>((($D$2-35)/60)*($B$62-$B$63))/1000</f>
        <v>0.39415583333333343</v>
      </c>
      <c r="E30" s="43">
        <f>((($E$2-35)/60)*($B$62-$B$63))/1000</f>
        <v>0.4203891666666667</v>
      </c>
      <c r="F30" s="43">
        <f>((($F$2-35)/60)*($B$62-$B$63))/1000</f>
        <v>0.45449250000000008</v>
      </c>
      <c r="G30" s="43">
        <f>((($G$2-35)/60)*($B$62-$B$63))/1000</f>
        <v>0.59090583333333335</v>
      </c>
      <c r="H30" s="43">
        <f>((($H$2-35)/60)*($B$62-$B$63))/1000</f>
        <v>0.59352916666666677</v>
      </c>
      <c r="I30" s="43">
        <f>((($I$2-35)/60)*($B$62-$B$63))/1000</f>
        <v>0.59615250000000009</v>
      </c>
      <c r="J30" s="44">
        <f>((($J$2-35)/60)*($B$62-$B$63))/1000</f>
        <v>0.91357583333333348</v>
      </c>
    </row>
    <row r="31" spans="1:10" x14ac:dyDescent="0.2">
      <c r="A31" s="37" t="s">
        <v>104</v>
      </c>
      <c r="B31" s="43">
        <v>0</v>
      </c>
      <c r="C31" s="43">
        <v>0</v>
      </c>
      <c r="D31" s="43">
        <v>0</v>
      </c>
      <c r="E31" s="43">
        <v>0</v>
      </c>
      <c r="F31" s="43">
        <v>0</v>
      </c>
      <c r="G31" s="43">
        <v>0</v>
      </c>
      <c r="H31" s="43">
        <v>0</v>
      </c>
      <c r="I31" s="43">
        <v>0</v>
      </c>
      <c r="J31" s="44">
        <v>0</v>
      </c>
    </row>
    <row r="32" spans="1:10" x14ac:dyDescent="0.2">
      <c r="A32" s="37" t="s">
        <v>62</v>
      </c>
      <c r="B32" s="45">
        <f>((($B$2-35)/60)*($B$65-$B$66))/1000</f>
        <v>0.35533750000000003</v>
      </c>
      <c r="C32" s="45">
        <f>((($C$2-35)/60)*($B$65-$B$66))/1000</f>
        <v>0.53978749999999998</v>
      </c>
      <c r="D32" s="45">
        <f>((($D$2-35)/60)*($B$65-$B$66))/1000</f>
        <v>0.5434041666666668</v>
      </c>
      <c r="E32" s="45">
        <f>((($E$2-35)/60)*($B$65-$B$66))/1000</f>
        <v>0.57957083333333348</v>
      </c>
      <c r="F32" s="45">
        <f>((($F$2-35)/60)*($B$65-$B$66))/1000</f>
        <v>0.62658750000000007</v>
      </c>
      <c r="G32" s="45">
        <f>((($G$2-35)/60)*($B$65-$B$66))/1000</f>
        <v>0.81465416666666668</v>
      </c>
      <c r="H32" s="45">
        <f>((($H$2-35)/60)*($B$65-$B$66))/1000</f>
        <v>0.8182708333333335</v>
      </c>
      <c r="I32" s="45">
        <f>((($I$2-35)/60)*($B$65-$B$66))/1000</f>
        <v>0.8218875000000001</v>
      </c>
      <c r="J32" s="46">
        <f>((($J$2-35)/60)*($B$65-$B$66))/1000</f>
        <v>1.2595041666666669</v>
      </c>
    </row>
    <row r="33" spans="1:10" x14ac:dyDescent="0.2">
      <c r="A33" s="37" t="s">
        <v>92</v>
      </c>
      <c r="B33" s="45">
        <f>((($B$2-35)/60)*($B$65-$B$66))/1000</f>
        <v>0.35533750000000003</v>
      </c>
      <c r="C33" s="45">
        <f>((($C$2-35)/60)*($B$65-$B$66))/1000</f>
        <v>0.53978749999999998</v>
      </c>
      <c r="D33" s="45">
        <f>((($D$2-35)/60)*($B$65-$B$66))/1000</f>
        <v>0.5434041666666668</v>
      </c>
      <c r="E33" s="45">
        <f>((($E$2-35)/60)*($B$65-$B$66))/1000</f>
        <v>0.57957083333333348</v>
      </c>
      <c r="F33" s="45">
        <f>((($F$2-35)/60)*($B$65-$B$66))/1000</f>
        <v>0.62658750000000007</v>
      </c>
      <c r="G33" s="45">
        <f>((($G$2-35)/60)*($B$65-$B$66))/1000</f>
        <v>0.81465416666666668</v>
      </c>
      <c r="H33" s="45">
        <f>((($H$2-35)/60)*($B$65-$B$66))/1000</f>
        <v>0.8182708333333335</v>
      </c>
      <c r="I33" s="45">
        <f>((($I$2-35)/60)*($B$65-$B$66))/1000</f>
        <v>0.8218875000000001</v>
      </c>
      <c r="J33" s="46">
        <f>((($J$2-35)/60)*($B$65-$B$66))/1000</f>
        <v>1.2595041666666669</v>
      </c>
    </row>
    <row r="34" spans="1:10" x14ac:dyDescent="0.2">
      <c r="A34" s="37" t="s">
        <v>93</v>
      </c>
      <c r="B34" s="45">
        <v>0</v>
      </c>
      <c r="C34" s="45">
        <v>0</v>
      </c>
      <c r="D34" s="45">
        <v>0</v>
      </c>
      <c r="E34" s="45">
        <v>0</v>
      </c>
      <c r="F34" s="45">
        <v>0</v>
      </c>
      <c r="G34" s="45">
        <v>0</v>
      </c>
      <c r="H34" s="45">
        <v>0</v>
      </c>
      <c r="I34" s="45">
        <v>0</v>
      </c>
      <c r="J34" s="46">
        <v>0</v>
      </c>
    </row>
    <row r="35" spans="1:10" x14ac:dyDescent="0.2">
      <c r="A35" s="37" t="s">
        <v>63</v>
      </c>
      <c r="B35" s="45">
        <f>((($B$2-35)/60)*($B$65-$B$66))/1000</f>
        <v>0.35533750000000003</v>
      </c>
      <c r="C35" s="45">
        <f>((($C$2-35)/60)*($B$65-$B$66))/1000</f>
        <v>0.53978749999999998</v>
      </c>
      <c r="D35" s="45">
        <f>((($D$2-35)/60)*($B$65-$B$66))/1000</f>
        <v>0.5434041666666668</v>
      </c>
      <c r="E35" s="45">
        <f>((($E$2-35)/60)*($B$65-$B$66))/1000</f>
        <v>0.57957083333333348</v>
      </c>
      <c r="F35" s="45">
        <f>((($F$2-35)/60)*($B$65-$B$66))/1000</f>
        <v>0.62658750000000007</v>
      </c>
      <c r="G35" s="45">
        <f>((($G$2-35)/60)*($B$65-$B$66))/1000</f>
        <v>0.81465416666666668</v>
      </c>
      <c r="H35" s="45">
        <f>((($H$2-35)/60)*($B$65-$B$66))/1000</f>
        <v>0.8182708333333335</v>
      </c>
      <c r="I35" s="45">
        <f>((($I$2-35)/60)*($B$65-$B$66))/1000</f>
        <v>0.8218875000000001</v>
      </c>
      <c r="J35" s="46">
        <f>((($J$2-35)/60)*($B$65-$B$66))/1000</f>
        <v>1.2595041666666669</v>
      </c>
    </row>
    <row r="36" spans="1:10" x14ac:dyDescent="0.2">
      <c r="A36" s="37" t="s">
        <v>105</v>
      </c>
      <c r="B36" s="45">
        <f>((($B$2-35)/60)*($B$65-$B$66))/1000</f>
        <v>0.35533750000000003</v>
      </c>
      <c r="C36" s="45">
        <f>((($C$2-35)/60)*($B$65-$B$66))/1000</f>
        <v>0.53978749999999998</v>
      </c>
      <c r="D36" s="45">
        <f>((($D$2-35)/60)*($B$65-$B$66))/1000</f>
        <v>0.5434041666666668</v>
      </c>
      <c r="E36" s="45">
        <f>((($E$2-35)/60)*($B$65-$B$66))/1000</f>
        <v>0.57957083333333348</v>
      </c>
      <c r="F36" s="45">
        <f>((($F$2-35)/60)*($B$65-$B$66))/1000</f>
        <v>0.62658750000000007</v>
      </c>
      <c r="G36" s="45">
        <f>((($G$2-35)/60)*($B$65-$B$66))/1000</f>
        <v>0.81465416666666668</v>
      </c>
      <c r="H36" s="45">
        <f>((($H$2-35)/60)*($B$65-$B$66))/1000</f>
        <v>0.8182708333333335</v>
      </c>
      <c r="I36" s="45">
        <f>((($I$2-35)/60)*($B$65-$B$66))/1000</f>
        <v>0.8218875000000001</v>
      </c>
      <c r="J36" s="46">
        <f>((($J$2-35)/60)*($B$65-$B$66))/1000</f>
        <v>1.2595041666666669</v>
      </c>
    </row>
    <row r="37" spans="1:10" x14ac:dyDescent="0.2">
      <c r="A37" s="37" t="s">
        <v>106</v>
      </c>
      <c r="B37" s="45">
        <v>0</v>
      </c>
      <c r="C37" s="45">
        <v>0</v>
      </c>
      <c r="D37" s="45">
        <v>0</v>
      </c>
      <c r="E37" s="45">
        <v>0</v>
      </c>
      <c r="F37" s="45">
        <v>0</v>
      </c>
      <c r="G37" s="45">
        <v>0</v>
      </c>
      <c r="H37" s="45">
        <v>0</v>
      </c>
      <c r="I37" s="45">
        <v>0</v>
      </c>
      <c r="J37" s="46">
        <v>0</v>
      </c>
    </row>
    <row r="38" spans="1:10" x14ac:dyDescent="0.2">
      <c r="A38" s="37" t="s">
        <v>64</v>
      </c>
      <c r="B38" s="43">
        <f>((($B$2-35)/80)*($B$69-$B$70))/1000</f>
        <v>0.26527500000000004</v>
      </c>
      <c r="C38" s="43">
        <f>((($C$2-35)/80)*($B$69-$B$70))/1000</f>
        <v>0.40297500000000003</v>
      </c>
      <c r="D38" s="43">
        <f>((($D$2-35)/80)*($B$69-$B$70))/1000</f>
        <v>0.40567500000000001</v>
      </c>
      <c r="E38" s="43">
        <f>((($E$2-35)/80)*($B$69-$B$70))/1000</f>
        <v>0.43267500000000003</v>
      </c>
      <c r="F38" s="43">
        <f>((($F$2-35)/80)*($B$69-$B$70))/1000</f>
        <v>0.46777500000000005</v>
      </c>
      <c r="G38" s="43">
        <f>((($G$2-35)/80)*($B$69-$B$70))/1000</f>
        <v>0.60817500000000002</v>
      </c>
      <c r="H38" s="43">
        <f>((($H$2-35)/80)*($B$69-$B$70))/1000</f>
        <v>0.61087499999999995</v>
      </c>
      <c r="I38" s="43">
        <f>((($I$2-35)/80)*($B$69-$B$70))/1000</f>
        <v>0.61357500000000009</v>
      </c>
      <c r="J38" s="44">
        <f>((($J$2-35)/80)*($B$69-$B$70))/1000</f>
        <v>0.94027500000000008</v>
      </c>
    </row>
    <row r="39" spans="1:10" x14ac:dyDescent="0.2">
      <c r="A39" s="37" t="s">
        <v>94</v>
      </c>
      <c r="B39" s="43">
        <f>((($B$2-35)/80)*($B$69-$B$70))/1000</f>
        <v>0.26527500000000004</v>
      </c>
      <c r="C39" s="43">
        <f>((($C$2-35)/80)*($B$69-$B$70))/1000</f>
        <v>0.40297500000000003</v>
      </c>
      <c r="D39" s="43">
        <f>((($D$2-35)/80)*($B$69-$B$70))/1000</f>
        <v>0.40567500000000001</v>
      </c>
      <c r="E39" s="43">
        <f>((($E$2-35)/80)*($B$69-$B$70))/1000</f>
        <v>0.43267500000000003</v>
      </c>
      <c r="F39" s="43">
        <f>((($F$2-35)/80)*($B$69-$B$70))/1000</f>
        <v>0.46777500000000005</v>
      </c>
      <c r="G39" s="43">
        <f>((($G$2-35)/80)*($B$69-$B$70))/1000</f>
        <v>0.60817500000000002</v>
      </c>
      <c r="H39" s="43">
        <f>((($H$2-35)/80)*($B$69-$B$70))/1000</f>
        <v>0.61087499999999995</v>
      </c>
      <c r="I39" s="43">
        <f>((($I$2-35)/80)*($B$69-$B$70))/1000</f>
        <v>0.61357500000000009</v>
      </c>
      <c r="J39" s="44">
        <f>((($J$2-35)/80)*($B$69-$B$70))/1000</f>
        <v>0.94027500000000008</v>
      </c>
    </row>
    <row r="40" spans="1:10" x14ac:dyDescent="0.2">
      <c r="A40" s="37" t="s">
        <v>95</v>
      </c>
      <c r="B40" s="43">
        <v>0</v>
      </c>
      <c r="C40" s="43">
        <v>0</v>
      </c>
      <c r="D40" s="43">
        <v>0</v>
      </c>
      <c r="E40" s="43">
        <v>0</v>
      </c>
      <c r="F40" s="43">
        <v>0</v>
      </c>
      <c r="G40" s="43">
        <v>0</v>
      </c>
      <c r="H40" s="43">
        <v>0</v>
      </c>
      <c r="I40" s="43">
        <v>0</v>
      </c>
      <c r="J40" s="44">
        <v>0</v>
      </c>
    </row>
    <row r="41" spans="1:10" x14ac:dyDescent="0.2">
      <c r="A41" s="37" t="s">
        <v>67</v>
      </c>
      <c r="B41" s="43">
        <f>((($B$2-35)/80)*($B$69-$B$70))/1000</f>
        <v>0.26527500000000004</v>
      </c>
      <c r="C41" s="43">
        <f>((($C$2-35)/80)*($B$69-$B$70))/1000</f>
        <v>0.40297500000000003</v>
      </c>
      <c r="D41" s="43">
        <f>((($D$2-35)/80)*($B$69-$B$70))/1000</f>
        <v>0.40567500000000001</v>
      </c>
      <c r="E41" s="43">
        <f>((($E$2-35)/80)*($B$69-$B$70))/1000</f>
        <v>0.43267500000000003</v>
      </c>
      <c r="F41" s="43">
        <f>((($F$2-35)/80)*($B$69-$B$70))/1000</f>
        <v>0.46777500000000005</v>
      </c>
      <c r="G41" s="43">
        <f>((($G$2-35)/80)*($B$69-$B$70))/1000</f>
        <v>0.60817500000000002</v>
      </c>
      <c r="H41" s="43">
        <f>((($H$2-35)/80)*($B$69-$B$70))/1000</f>
        <v>0.61087499999999995</v>
      </c>
      <c r="I41" s="43">
        <f>((($I$2-35)/80)*($B$69-$B$70))/1000</f>
        <v>0.61357500000000009</v>
      </c>
      <c r="J41" s="44">
        <f>((($J$2-35)/80)*($B$69-$B$70))/1000</f>
        <v>0.94027500000000008</v>
      </c>
    </row>
    <row r="42" spans="1:10" x14ac:dyDescent="0.2">
      <c r="A42" s="37" t="s">
        <v>107</v>
      </c>
      <c r="B42" s="43">
        <f>((($B$2-35)/80)*($B$69-$B$70))/1000</f>
        <v>0.26527500000000004</v>
      </c>
      <c r="C42" s="43">
        <f>((($C$2-35)/80)*($B$69-$B$70))/1000</f>
        <v>0.40297500000000003</v>
      </c>
      <c r="D42" s="43">
        <f>((($D$2-35)/80)*($B$69-$B$70))/1000</f>
        <v>0.40567500000000001</v>
      </c>
      <c r="E42" s="43">
        <f>((($E$2-35)/80)*($B$69-$B$70))/1000</f>
        <v>0.43267500000000003</v>
      </c>
      <c r="F42" s="43">
        <f>((($F$2-35)/80)*($B$69-$B$70))/1000</f>
        <v>0.46777500000000005</v>
      </c>
      <c r="G42" s="43">
        <f>((($G$2-35)/80)*($B$69-$B$70))/1000</f>
        <v>0.60817500000000002</v>
      </c>
      <c r="H42" s="43">
        <f>((($H$2-35)/80)*($B$69-$B$70))/1000</f>
        <v>0.61087499999999995</v>
      </c>
      <c r="I42" s="43">
        <f>((($I$2-35)/80)*($B$69-$B$70))/1000</f>
        <v>0.61357500000000009</v>
      </c>
      <c r="J42" s="44">
        <f>((($J$2-35)/80)*($B$69-$B$70))/1000</f>
        <v>0.94027500000000008</v>
      </c>
    </row>
    <row r="43" spans="1:10" x14ac:dyDescent="0.2">
      <c r="A43" s="37" t="s">
        <v>108</v>
      </c>
      <c r="B43" s="43">
        <v>0</v>
      </c>
      <c r="C43" s="43">
        <v>0</v>
      </c>
      <c r="D43" s="43">
        <v>0</v>
      </c>
      <c r="E43" s="43">
        <v>0</v>
      </c>
      <c r="F43" s="43">
        <v>0</v>
      </c>
      <c r="G43" s="43">
        <v>0</v>
      </c>
      <c r="H43" s="43">
        <v>0</v>
      </c>
      <c r="I43" s="43">
        <v>0</v>
      </c>
      <c r="J43" s="44">
        <v>0</v>
      </c>
    </row>
    <row r="44" spans="1:10" x14ac:dyDescent="0.2">
      <c r="A44" s="37" t="s">
        <v>65</v>
      </c>
      <c r="B44" s="45">
        <f>((($B$2-35)/80)*($B$69-$B$70))/1000</f>
        <v>0.26527500000000004</v>
      </c>
      <c r="C44" s="45">
        <f>((($C$2-35)/80)*($B$69-$B$70))/1000</f>
        <v>0.40297500000000003</v>
      </c>
      <c r="D44" s="45">
        <f>((($D$2-35)/80)*($B$69-$B$70))/1000</f>
        <v>0.40567500000000001</v>
      </c>
      <c r="E44" s="45">
        <f>((($E$2-35)/80)*($B$69-$B$70))/1000</f>
        <v>0.43267500000000003</v>
      </c>
      <c r="F44" s="45">
        <f>((($F$2-35)/80)*($B$69-$B$70))/1000</f>
        <v>0.46777500000000005</v>
      </c>
      <c r="G44" s="45">
        <f>((($G$2-35)/80)*($B$69-$B$70))/1000</f>
        <v>0.60817500000000002</v>
      </c>
      <c r="H44" s="45">
        <f>((($H$2-35)/80)*($B$69-$B$70))/1000</f>
        <v>0.61087499999999995</v>
      </c>
      <c r="I44" s="45">
        <f>((($I$2-35)/80)*($B$69-$B$70))/1000</f>
        <v>0.61357500000000009</v>
      </c>
      <c r="J44" s="46">
        <f>((($J$2-35)/80)*($B$69-$B$70))/1000</f>
        <v>0.94027500000000008</v>
      </c>
    </row>
    <row r="45" spans="1:10" x14ac:dyDescent="0.2">
      <c r="A45" s="37" t="s">
        <v>96</v>
      </c>
      <c r="B45" s="45">
        <f>((($B$2-35)/80)*($B$69-$B$70))/1000</f>
        <v>0.26527500000000004</v>
      </c>
      <c r="C45" s="45">
        <f>((($C$2-35)/80)*($B$69-$B$70))/1000</f>
        <v>0.40297500000000003</v>
      </c>
      <c r="D45" s="45">
        <f>((($D$2-35)/80)*($B$69-$B$70))/1000</f>
        <v>0.40567500000000001</v>
      </c>
      <c r="E45" s="45">
        <f>((($E$2-35)/80)*($B$69-$B$70))/1000</f>
        <v>0.43267500000000003</v>
      </c>
      <c r="F45" s="45">
        <f>((($F$2-35)/80)*($B$69-$B$70))/1000</f>
        <v>0.46777500000000005</v>
      </c>
      <c r="G45" s="45">
        <f>((($G$2-35)/80)*($B$69-$B$70))/1000</f>
        <v>0.60817500000000002</v>
      </c>
      <c r="H45" s="45">
        <f>((($H$2-35)/80)*($B$69-$B$70))/1000</f>
        <v>0.61087499999999995</v>
      </c>
      <c r="I45" s="45">
        <f>((($I$2-35)/80)*($B$69-$B$70))/1000</f>
        <v>0.61357500000000009</v>
      </c>
      <c r="J45" s="46">
        <f>((($J$2-35)/80)*($B$69-$B$70))/1000</f>
        <v>0.94027500000000008</v>
      </c>
    </row>
    <row r="46" spans="1:10" x14ac:dyDescent="0.2">
      <c r="A46" s="37" t="s">
        <v>97</v>
      </c>
      <c r="B46" s="45">
        <v>0</v>
      </c>
      <c r="C46" s="45">
        <v>0</v>
      </c>
      <c r="D46" s="45">
        <v>0</v>
      </c>
      <c r="E46" s="45">
        <v>0</v>
      </c>
      <c r="F46" s="45">
        <v>0</v>
      </c>
      <c r="G46" s="45">
        <v>0</v>
      </c>
      <c r="H46" s="45">
        <v>0</v>
      </c>
      <c r="I46" s="45">
        <v>0</v>
      </c>
      <c r="J46" s="46">
        <v>0</v>
      </c>
    </row>
    <row r="47" spans="1:10" x14ac:dyDescent="0.2">
      <c r="A47" s="37" t="s">
        <v>66</v>
      </c>
      <c r="B47" s="45">
        <f>((($B$2-35)/80)*($B$69-$B$70))/1000</f>
        <v>0.26527500000000004</v>
      </c>
      <c r="C47" s="45">
        <f>((($C$2-35)/80)*($B$69-$B$70))/1000</f>
        <v>0.40297500000000003</v>
      </c>
      <c r="D47" s="45">
        <f>((($D$2-35)/80)*($B$69-$B$70))/1000</f>
        <v>0.40567500000000001</v>
      </c>
      <c r="E47" s="45">
        <f>((($E$2-35)/80)*($B$69-$B$70))/1000</f>
        <v>0.43267500000000003</v>
      </c>
      <c r="F47" s="45">
        <f>((($F$2-35)/80)*($B$69-$B$70))/1000</f>
        <v>0.46777500000000005</v>
      </c>
      <c r="G47" s="45">
        <f>((($G$2-35)/80)*($B$69-$B$70))/1000</f>
        <v>0.60817500000000002</v>
      </c>
      <c r="H47" s="45">
        <f>((($H$2-35)/80)*($B$69-$B$70))/1000</f>
        <v>0.61087499999999995</v>
      </c>
      <c r="I47" s="45">
        <f>((($I$2-35)/80)*($B$69-$B$70))/1000</f>
        <v>0.61357500000000009</v>
      </c>
      <c r="J47" s="46">
        <f>((($J$2-35)/80)*($B$69-$B$70))/1000</f>
        <v>0.94027500000000008</v>
      </c>
    </row>
    <row r="48" spans="1:10" x14ac:dyDescent="0.2">
      <c r="A48" s="37" t="s">
        <v>109</v>
      </c>
      <c r="B48" s="45">
        <f>((($B$2-35)/80)*($B$69-$B$70))/1000</f>
        <v>0.26527500000000004</v>
      </c>
      <c r="C48" s="45">
        <f>((($C$2-35)/80)*($B$69-$B$70))/1000</f>
        <v>0.40297500000000003</v>
      </c>
      <c r="D48" s="45">
        <f>((($D$2-35)/80)*($B$69-$B$70))/1000</f>
        <v>0.40567500000000001</v>
      </c>
      <c r="E48" s="45">
        <f>((($E$2-35)/80)*($B$69-$B$70))/1000</f>
        <v>0.43267500000000003</v>
      </c>
      <c r="F48" s="45">
        <f>((($F$2-35)/80)*($B$69-$B$70))/1000</f>
        <v>0.46777500000000005</v>
      </c>
      <c r="G48" s="45">
        <f>((($G$2-35)/80)*($B$69-$B$70))/1000</f>
        <v>0.60817500000000002</v>
      </c>
      <c r="H48" s="45">
        <f>((($H$2-35)/80)*($B$69-$B$70))/1000</f>
        <v>0.61087499999999995</v>
      </c>
      <c r="I48" s="45">
        <f>((($I$2-35)/80)*($B$69-$B$70))/1000</f>
        <v>0.61357500000000009</v>
      </c>
      <c r="J48" s="46">
        <f>((($J$2-35)/80)*($B$69-$B$70))/1000</f>
        <v>0.94027500000000008</v>
      </c>
    </row>
    <row r="49" spans="1:10" x14ac:dyDescent="0.2">
      <c r="A49" s="37" t="s">
        <v>110</v>
      </c>
      <c r="B49" s="45">
        <v>0</v>
      </c>
      <c r="C49" s="45">
        <v>0</v>
      </c>
      <c r="D49" s="45">
        <v>0</v>
      </c>
      <c r="E49" s="45">
        <v>0</v>
      </c>
      <c r="F49" s="45">
        <v>0</v>
      </c>
      <c r="G49" s="45">
        <v>0</v>
      </c>
      <c r="H49" s="45">
        <v>0</v>
      </c>
      <c r="I49" s="45">
        <v>0</v>
      </c>
      <c r="J49" s="46">
        <v>0</v>
      </c>
    </row>
    <row r="50" spans="1:10" x14ac:dyDescent="0.2">
      <c r="A50" s="38" t="s">
        <v>98</v>
      </c>
      <c r="B50" s="47">
        <f>((($B$2-35)/105)*($B$73-$B$74))/1000</f>
        <v>0.27884285714285717</v>
      </c>
      <c r="C50" s="47">
        <f>((($C$2-35)/105)*($B$73-$B$74))/1000</f>
        <v>0.42358571428571423</v>
      </c>
      <c r="D50" s="47">
        <f>((($D$2-35)/105)*($B$73-$B$74))/1000</f>
        <v>0.42642380952380948</v>
      </c>
      <c r="E50" s="47">
        <f>((($E$2-35)/105)*($B$73-$B$74))/1000</f>
        <v>0.45480476190476188</v>
      </c>
      <c r="F50" s="47">
        <f>((($F$2-35)/105)*($B$73-$B$74))/1000</f>
        <v>0.49169999999999991</v>
      </c>
      <c r="G50" s="47">
        <f>((($G$2-35)/105)*($B$73-$B$74))/1000</f>
        <v>0.63928095238095228</v>
      </c>
      <c r="H50" s="47">
        <f>((($H$2-35)/105)*($B$73-$B$74))/1000</f>
        <v>0.64211904761904759</v>
      </c>
      <c r="I50" s="47">
        <f>((($I$2-35)/105)*($B$73-$B$74))/1000</f>
        <v>0.64495714285714278</v>
      </c>
      <c r="J50" s="48">
        <f>((($J$2-35)/105)*($B$73-$B$74))/1000</f>
        <v>0.98836666666666639</v>
      </c>
    </row>
    <row r="51" spans="1:10" x14ac:dyDescent="0.2">
      <c r="A51" s="38" t="s">
        <v>99</v>
      </c>
      <c r="B51" s="47">
        <f>((($B$2-35)/105)*($B$73-$B$74))/1000</f>
        <v>0.27884285714285717</v>
      </c>
      <c r="C51" s="47">
        <f>((($C$2-35)/105)*($B$73-$B$74))/1000</f>
        <v>0.42358571428571423</v>
      </c>
      <c r="D51" s="47">
        <f>((($D$2-35)/105)*($B$73-$B$74))/1000</f>
        <v>0.42642380952380948</v>
      </c>
      <c r="E51" s="47">
        <f>((($E$2-35)/105)*($B$73-$B$74))/1000</f>
        <v>0.45480476190476188</v>
      </c>
      <c r="F51" s="47">
        <f>((($F$2-35)/105)*($B$73-$B$74))/1000</f>
        <v>0.49169999999999991</v>
      </c>
      <c r="G51" s="47">
        <f>((($G$2-35)/105)*($B$73-$B$74))/1000</f>
        <v>0.63928095238095228</v>
      </c>
      <c r="H51" s="47">
        <f>((($H$2-35)/105)*($B$73-$B$74))/1000</f>
        <v>0.64211904761904759</v>
      </c>
      <c r="I51" s="47">
        <f>((($I$2-35)/105)*($B$73-$B$74))/1000</f>
        <v>0.64495714285714278</v>
      </c>
      <c r="J51" s="48">
        <f>((($J$2-35)/105)*($B$73-$B$74))/1000</f>
        <v>0.98836666666666639</v>
      </c>
    </row>
    <row r="52" spans="1:10" x14ac:dyDescent="0.2">
      <c r="A52" s="38" t="s">
        <v>100</v>
      </c>
      <c r="B52" s="47">
        <v>0</v>
      </c>
      <c r="C52" s="47">
        <v>0</v>
      </c>
      <c r="D52" s="47">
        <v>0</v>
      </c>
      <c r="E52" s="47">
        <v>0</v>
      </c>
      <c r="F52" s="47">
        <v>0</v>
      </c>
      <c r="G52" s="47">
        <v>0</v>
      </c>
      <c r="H52" s="47">
        <v>0</v>
      </c>
      <c r="I52" s="47">
        <v>0</v>
      </c>
      <c r="J52" s="48">
        <v>0</v>
      </c>
    </row>
    <row r="53" spans="1:10" x14ac:dyDescent="0.2">
      <c r="A53" s="38" t="s">
        <v>111</v>
      </c>
      <c r="B53" s="47">
        <f>((($B$2-35)/105)*($B$73-$B$74))/1000</f>
        <v>0.27884285714285717</v>
      </c>
      <c r="C53" s="47">
        <f>((($C$2-35)/105)*($B$73-$B$74))/1000</f>
        <v>0.42358571428571423</v>
      </c>
      <c r="D53" s="47">
        <f>((($D$2-35)/105)*($B$73-$B$74))/1000</f>
        <v>0.42642380952380948</v>
      </c>
      <c r="E53" s="47">
        <f>((($E$2-35)/105)*($B$73-$B$74))/1000</f>
        <v>0.45480476190476188</v>
      </c>
      <c r="F53" s="47">
        <f>((($F$2-35)/105)*($B$73-$B$74))/1000</f>
        <v>0.49169999999999991</v>
      </c>
      <c r="G53" s="47">
        <f>((($G$2-35)/105)*($B$73-$B$74))/1000</f>
        <v>0.63928095238095228</v>
      </c>
      <c r="H53" s="47">
        <f>((($H$2-35)/105)*($B$73-$B$74))/1000</f>
        <v>0.64211904761904759</v>
      </c>
      <c r="I53" s="47">
        <f>((($I$2-35)/105)*($B$73-$B$74))/1000</f>
        <v>0.64495714285714278</v>
      </c>
      <c r="J53" s="48">
        <f>((($J$2-35)/105)*($B$73-$B$74))/1000</f>
        <v>0.98836666666666639</v>
      </c>
    </row>
    <row r="54" spans="1:10" x14ac:dyDescent="0.2">
      <c r="A54" s="38" t="s">
        <v>112</v>
      </c>
      <c r="B54" s="47">
        <f>((($B$2-35)/105)*($B$73-$B$74))/1000</f>
        <v>0.27884285714285717</v>
      </c>
      <c r="C54" s="47">
        <f>((($C$2-35)/105)*($B$73-$B$74))/1000</f>
        <v>0.42358571428571423</v>
      </c>
      <c r="D54" s="47">
        <f>((($D$2-35)/105)*($B$73-$B$74))/1000</f>
        <v>0.42642380952380948</v>
      </c>
      <c r="E54" s="47">
        <f>((($E$2-35)/105)*($B$73-$B$74))/1000</f>
        <v>0.45480476190476188</v>
      </c>
      <c r="F54" s="47">
        <f>((($F$2-35)/105)*($B$73-$B$74))/1000</f>
        <v>0.49169999999999991</v>
      </c>
      <c r="G54" s="47">
        <f>((($G$2-35)/105)*($B$73-$B$74))/1000</f>
        <v>0.63928095238095228</v>
      </c>
      <c r="H54" s="47">
        <f>((($H$2-35)/105)*($B$73-$B$74))/1000</f>
        <v>0.64211904761904759</v>
      </c>
      <c r="I54" s="47">
        <f>((($I$2-35)/105)*($B$73-$B$74))/1000</f>
        <v>0.64495714285714278</v>
      </c>
      <c r="J54" s="48">
        <f>((($J$2-35)/105)*($B$73-$B$74))/1000</f>
        <v>0.98836666666666639</v>
      </c>
    </row>
    <row r="55" spans="1:10" x14ac:dyDescent="0.2">
      <c r="A55" s="38" t="s">
        <v>113</v>
      </c>
      <c r="B55" s="47">
        <v>0</v>
      </c>
      <c r="C55" s="47">
        <v>0</v>
      </c>
      <c r="D55" s="47">
        <v>0</v>
      </c>
      <c r="E55" s="47">
        <v>0</v>
      </c>
      <c r="F55" s="47">
        <v>0</v>
      </c>
      <c r="G55" s="47">
        <v>0</v>
      </c>
      <c r="H55" s="47">
        <v>0</v>
      </c>
      <c r="I55" s="47">
        <v>0</v>
      </c>
      <c r="J55" s="48">
        <v>0</v>
      </c>
    </row>
    <row r="57" spans="1:10" ht="13.5" thickBot="1" x14ac:dyDescent="0.25">
      <c r="A57" s="31"/>
      <c r="B57" s="31"/>
    </row>
    <row r="58" spans="1:10" x14ac:dyDescent="0.2">
      <c r="A58" s="24" t="s">
        <v>122</v>
      </c>
      <c r="B58" s="25">
        <v>12.85</v>
      </c>
    </row>
    <row r="59" spans="1:10" x14ac:dyDescent="0.2">
      <c r="A59" s="26" t="s">
        <v>131</v>
      </c>
      <c r="B59" s="27">
        <v>5.68</v>
      </c>
    </row>
    <row r="60" spans="1:10" ht="13.5" thickBot="1" x14ac:dyDescent="0.25">
      <c r="A60" s="28" t="s">
        <v>132</v>
      </c>
      <c r="B60" s="29">
        <v>5</v>
      </c>
    </row>
    <row r="61" spans="1:10" ht="13.5" thickBot="1" x14ac:dyDescent="0.25">
      <c r="A61" s="30"/>
      <c r="B61" s="31"/>
      <c r="F61" s="85" t="s">
        <v>135</v>
      </c>
      <c r="G61" t="s">
        <v>62</v>
      </c>
      <c r="J61" s="84"/>
    </row>
    <row r="62" spans="1:10" x14ac:dyDescent="0.2">
      <c r="A62" s="24" t="s">
        <v>123</v>
      </c>
      <c r="B62" s="25">
        <v>16.850000000000001</v>
      </c>
      <c r="F62" s="85" t="s">
        <v>136</v>
      </c>
      <c r="G62" s="39">
        <v>3040</v>
      </c>
    </row>
    <row r="63" spans="1:10" ht="13.5" thickBot="1" x14ac:dyDescent="0.25">
      <c r="A63" s="28" t="s">
        <v>130</v>
      </c>
      <c r="B63" s="29">
        <v>8.98</v>
      </c>
      <c r="F63" s="85" t="s">
        <v>138</v>
      </c>
      <c r="G63" s="42">
        <f>INDEX(B3:J55,MATCH(G61,A3:A55,0),MATCH(G62,B2:J2,0))</f>
        <v>0.5434041666666668</v>
      </c>
    </row>
    <row r="64" spans="1:10" ht="13.5" thickBot="1" x14ac:dyDescent="0.25">
      <c r="A64" s="30"/>
      <c r="B64" s="31"/>
    </row>
    <row r="65" spans="1:11" x14ac:dyDescent="0.2">
      <c r="A65" s="24" t="s">
        <v>124</v>
      </c>
      <c r="B65" s="25">
        <v>20.350000000000001</v>
      </c>
    </row>
    <row r="66" spans="1:11" x14ac:dyDescent="0.2">
      <c r="A66" s="26" t="s">
        <v>129</v>
      </c>
      <c r="B66" s="27">
        <v>9.5</v>
      </c>
      <c r="K66" s="35"/>
    </row>
    <row r="67" spans="1:11" ht="13.5" thickBot="1" x14ac:dyDescent="0.25">
      <c r="A67" s="28" t="s">
        <v>134</v>
      </c>
      <c r="B67" s="29">
        <v>8.98</v>
      </c>
    </row>
    <row r="68" spans="1:11" ht="13.5" thickBot="1" x14ac:dyDescent="0.25">
      <c r="A68" s="30"/>
      <c r="B68" s="31"/>
      <c r="D68" s="85"/>
    </row>
    <row r="69" spans="1:11" x14ac:dyDescent="0.2">
      <c r="A69" s="24" t="s">
        <v>126</v>
      </c>
      <c r="B69" s="25">
        <v>23.3</v>
      </c>
    </row>
    <row r="70" spans="1:11" x14ac:dyDescent="0.2">
      <c r="A70" s="26" t="s">
        <v>128</v>
      </c>
      <c r="B70" s="27">
        <v>12.5</v>
      </c>
    </row>
    <row r="71" spans="1:11" ht="13.5" thickBot="1" x14ac:dyDescent="0.25">
      <c r="A71" s="28" t="s">
        <v>133</v>
      </c>
      <c r="B71" s="29">
        <v>9.5</v>
      </c>
    </row>
    <row r="72" spans="1:11" ht="13.5" thickBot="1" x14ac:dyDescent="0.25">
      <c r="A72" s="30"/>
      <c r="B72" s="31"/>
    </row>
    <row r="73" spans="1:11" x14ac:dyDescent="0.2">
      <c r="A73" s="24" t="s">
        <v>125</v>
      </c>
      <c r="B73" s="25">
        <v>32.4</v>
      </c>
    </row>
    <row r="74" spans="1:11" ht="13.5" thickBot="1" x14ac:dyDescent="0.25">
      <c r="A74" s="32" t="s">
        <v>127</v>
      </c>
      <c r="B74" s="29">
        <v>17.5</v>
      </c>
    </row>
  </sheetData>
  <dataValidations count="2">
    <dataValidation type="list" allowBlank="1" showErrorMessage="1" sqref="G61">
      <formula1>$A$3:$A$55</formula1>
    </dataValidation>
    <dataValidation type="list" showErrorMessage="1" sqref="G62">
      <formula1>$B$2:$J$2</formula1>
    </dataValidation>
  </dataValidations>
  <pageMargins left="0.7" right="0.7" top="0.75" bottom="0.75" header="0.3" footer="0.3"/>
  <pageSetup paperSize="9" scale="5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2:S74"/>
  <sheetViews>
    <sheetView topLeftCell="A37" workbookViewId="0">
      <selection activeCell="K62" sqref="K62"/>
    </sheetView>
  </sheetViews>
  <sheetFormatPr baseColWidth="10" defaultRowHeight="12.75" x14ac:dyDescent="0.2"/>
  <cols>
    <col min="1" max="1" width="20" customWidth="1"/>
    <col min="2" max="2" width="16.7109375" hidden="1" customWidth="1"/>
    <col min="3" max="3" width="16.7109375" customWidth="1"/>
    <col min="4" max="4" width="16.7109375" hidden="1" customWidth="1"/>
    <col min="5" max="5" width="16.7109375" customWidth="1"/>
    <col min="6" max="6" width="16.7109375" hidden="1" customWidth="1"/>
    <col min="7" max="7" width="16.7109375" customWidth="1"/>
    <col min="8" max="8" width="16.7109375" hidden="1" customWidth="1"/>
    <col min="9" max="9" width="16.7109375" customWidth="1"/>
    <col min="10" max="10" width="16.7109375" hidden="1" customWidth="1"/>
    <col min="11" max="11" width="16.7109375" customWidth="1"/>
    <col min="12" max="12" width="16.7109375" hidden="1" customWidth="1"/>
    <col min="13" max="13" width="16.7109375" customWidth="1"/>
    <col min="14" max="14" width="16.7109375" hidden="1" customWidth="1"/>
    <col min="15" max="15" width="16.7109375" customWidth="1"/>
    <col min="16" max="16" width="16.7109375" hidden="1" customWidth="1"/>
    <col min="17" max="17" width="16.7109375" customWidth="1"/>
    <col min="18" max="18" width="16.7109375" hidden="1" customWidth="1"/>
    <col min="19" max="19" width="16.7109375" customWidth="1"/>
  </cols>
  <sheetData>
    <row r="2" spans="1:19" x14ac:dyDescent="0.2">
      <c r="A2" s="50"/>
      <c r="B2" s="143">
        <v>2000</v>
      </c>
      <c r="C2" s="144"/>
      <c r="D2" s="143">
        <v>3020</v>
      </c>
      <c r="E2" s="144"/>
      <c r="F2" s="143">
        <v>3040</v>
      </c>
      <c r="G2" s="144"/>
      <c r="H2" s="143">
        <v>3240</v>
      </c>
      <c r="I2" s="144"/>
      <c r="J2" s="143">
        <v>3500</v>
      </c>
      <c r="K2" s="144"/>
      <c r="L2" s="143">
        <v>4540</v>
      </c>
      <c r="M2" s="144"/>
      <c r="N2" s="143">
        <v>4560</v>
      </c>
      <c r="O2" s="144"/>
      <c r="P2" s="143">
        <v>4580</v>
      </c>
      <c r="Q2" s="144"/>
      <c r="R2" s="143">
        <v>7000</v>
      </c>
      <c r="S2" s="144"/>
    </row>
    <row r="3" spans="1:19" x14ac:dyDescent="0.2">
      <c r="A3" s="51" t="s">
        <v>71</v>
      </c>
      <c r="B3" s="52">
        <f>(((B2-35)/60)*($C58-$C59))/1000</f>
        <v>0.23481749999999998</v>
      </c>
      <c r="C3" s="53">
        <f>((($B$2-35)/60)*$C$60)/1000</f>
        <v>0.16375000000000001</v>
      </c>
      <c r="D3" s="52">
        <f>(((D2-35)/60)*($C58-$C59))/1000</f>
        <v>0.35670749999999996</v>
      </c>
      <c r="E3" s="53">
        <f>((($D$2-35)/60)*$C$60)/1000</f>
        <v>0.24875</v>
      </c>
      <c r="F3" s="52">
        <f>(((F2-35)/60)*($C58-$C59))/1000</f>
        <v>0.35909750000000001</v>
      </c>
      <c r="G3" s="53">
        <f>((($F$2-35)/60)*$C$60)/1000</f>
        <v>0.25041666666666668</v>
      </c>
      <c r="H3" s="52">
        <f>(((H2-35)/60)*($C58-$C59))/1000</f>
        <v>0.38299749999999999</v>
      </c>
      <c r="I3" s="53">
        <f>((($H$2-35)/60)*$C$60)/1000</f>
        <v>0.26708333333333334</v>
      </c>
      <c r="J3" s="52">
        <f>(((J2-35)/60)*($C58-$C59))/1000</f>
        <v>0.41406749999999998</v>
      </c>
      <c r="K3" s="53">
        <f>((($J$2-35)/60)*$C$60)/1000</f>
        <v>0.28875000000000001</v>
      </c>
      <c r="L3" s="52">
        <f>(((L2-35)/60)*($C58-$C59))/1000</f>
        <v>0.53834749999999998</v>
      </c>
      <c r="M3" s="53">
        <f>((($L$2-35)/60)*$C$60)/1000</f>
        <v>0.37541666666666662</v>
      </c>
      <c r="N3" s="52">
        <f>(((N2-35)/60)*($C58-$C59))/1000</f>
        <v>0.54073750000000009</v>
      </c>
      <c r="O3" s="53">
        <f>((($N$2-35)/60)*$C$60)/1000</f>
        <v>0.37708333333333338</v>
      </c>
      <c r="P3" s="52">
        <f>(((P2-35)/60)*($C58-$C59))/1000</f>
        <v>0.54312749999999999</v>
      </c>
      <c r="Q3" s="53">
        <f>((($P$2-35)/60)*$C$60)/1000</f>
        <v>0.37874999999999998</v>
      </c>
      <c r="R3" s="52">
        <f>(((R2-35)/60)*($C58-$C59))/1000</f>
        <v>0.83231750000000004</v>
      </c>
      <c r="S3" s="53">
        <f>((($R$2-35)/60)*$C$60)/1000</f>
        <v>0.58041666666666658</v>
      </c>
    </row>
    <row r="4" spans="1:19" x14ac:dyDescent="0.2">
      <c r="A4" s="51" t="s">
        <v>74</v>
      </c>
      <c r="B4" s="52">
        <f>(((B3-35)/60)*($C59-$C60))/1000</f>
        <v>-3.9400540166666651E-4</v>
      </c>
      <c r="C4" s="53">
        <f>((($B$2-35)/60)*$C$60)/1000</f>
        <v>0.16375000000000001</v>
      </c>
      <c r="D4" s="52">
        <f>(((D3-35)/60)*($C59-$C60))/1000</f>
        <v>-3.9262398166666651E-4</v>
      </c>
      <c r="E4" s="53">
        <f>((($D$2-35)/60)*$C$60)/1000</f>
        <v>0.24875</v>
      </c>
      <c r="F4" s="52">
        <f>(((F3-35)/60)*($C59-$C60))/1000</f>
        <v>-3.9259689499999983E-4</v>
      </c>
      <c r="G4" s="53">
        <f>((($F$2-35)/60)*$C$60)/1000</f>
        <v>0.25041666666666668</v>
      </c>
      <c r="H4" s="52">
        <f>(((H3-35)/60)*($C59-$C60))/1000</f>
        <v>-3.9232602833333315E-4</v>
      </c>
      <c r="I4" s="53">
        <f>((($H$2-35)/60)*$C$60)/1000</f>
        <v>0.26708333333333334</v>
      </c>
      <c r="J4" s="52">
        <f>(((J3-35)/60)*($C59-$C60))/1000</f>
        <v>-3.9197390166666646E-4</v>
      </c>
      <c r="K4" s="53">
        <f>((($J$2-35)/60)*$C$60)/1000</f>
        <v>0.28875000000000001</v>
      </c>
      <c r="L4" s="52">
        <f>(((L3-35)/60)*($C59-$C60))/1000</f>
        <v>-3.9056539499999983E-4</v>
      </c>
      <c r="M4" s="53">
        <f>((($L$2-35)/60)*$C$60)/1000</f>
        <v>0.37541666666666662</v>
      </c>
      <c r="N4" s="52">
        <f>(((N3-35)/60)*($C59-$C60))/1000</f>
        <v>-3.9053830833333316E-4</v>
      </c>
      <c r="O4" s="53">
        <f>((($N$2-35)/60)*$C$60)/1000</f>
        <v>0.37708333333333338</v>
      </c>
      <c r="P4" s="52">
        <f>(((P3-35)/60)*($C59-$C60))/1000</f>
        <v>-3.9051122166666659E-4</v>
      </c>
      <c r="Q4" s="53">
        <f>((($P$2-35)/60)*$C$60)/1000</f>
        <v>0.37874999999999998</v>
      </c>
      <c r="R4" s="52">
        <f>(((R3-35)/60)*($C59-$C60))/1000</f>
        <v>-3.8723373499999978E-4</v>
      </c>
      <c r="S4" s="53">
        <f>((($R$2-35)/60)*$C$60)/1000</f>
        <v>0.58041666666666658</v>
      </c>
    </row>
    <row r="5" spans="1:19" x14ac:dyDescent="0.2">
      <c r="A5" s="51" t="s">
        <v>73</v>
      </c>
      <c r="B5" s="52"/>
      <c r="C5" s="53">
        <v>0</v>
      </c>
      <c r="D5" s="52"/>
      <c r="E5" s="53">
        <v>0</v>
      </c>
      <c r="F5" s="52"/>
      <c r="G5" s="53">
        <v>0</v>
      </c>
      <c r="H5" s="52"/>
      <c r="I5" s="53">
        <v>0</v>
      </c>
      <c r="J5" s="52"/>
      <c r="K5" s="53">
        <v>0</v>
      </c>
      <c r="L5" s="52"/>
      <c r="M5" s="53">
        <v>0</v>
      </c>
      <c r="N5" s="52"/>
      <c r="O5" s="53">
        <v>0</v>
      </c>
      <c r="P5" s="52"/>
      <c r="Q5" s="53">
        <v>0</v>
      </c>
      <c r="R5" s="52"/>
      <c r="S5" s="53">
        <v>0</v>
      </c>
    </row>
    <row r="6" spans="1:19" x14ac:dyDescent="0.2">
      <c r="A6" s="51" t="s">
        <v>72</v>
      </c>
      <c r="B6" s="53">
        <f>(((B2-35)/60)*($C58-$C60))/1000</f>
        <v>0.25708749999999997</v>
      </c>
      <c r="C6" s="53">
        <f>((($B$2-35)/60)*$C$60)/1000</f>
        <v>0.16375000000000001</v>
      </c>
      <c r="D6" s="53">
        <f>(((D2-35)/60)*($C58-$C60))/1000</f>
        <v>0.39053749999999998</v>
      </c>
      <c r="E6" s="53">
        <f>((($D$2-35)/60)*$C$60)/1000</f>
        <v>0.24875</v>
      </c>
      <c r="F6" s="53">
        <f>(((F2-35)/60)*($C58-$C60))/1000</f>
        <v>0.39315416666666664</v>
      </c>
      <c r="G6" s="53">
        <f>((($F$2-35)/60)*$C$60)/1000</f>
        <v>0.25041666666666668</v>
      </c>
      <c r="H6" s="53">
        <f>(((H2-35)/60)*($C58-$C60))/1000</f>
        <v>0.41932083333333325</v>
      </c>
      <c r="I6" s="53">
        <f>((($H$2-35)/60)*$C$60)/1000</f>
        <v>0.26708333333333334</v>
      </c>
      <c r="J6" s="53">
        <f>(((J2-35)/60)*($C58-$C60))/1000</f>
        <v>0.4533375</v>
      </c>
      <c r="K6" s="53">
        <f>((($J$2-35)/60)*$C$60)/1000</f>
        <v>0.28875000000000001</v>
      </c>
      <c r="L6" s="53">
        <f>(((L2-35)/60)*($C58-$C60))/1000</f>
        <v>0.58940416666666662</v>
      </c>
      <c r="M6" s="53">
        <f>((($L$2-35)/60)*$C$60)/1000</f>
        <v>0.37541666666666662</v>
      </c>
      <c r="N6" s="53">
        <f>(((N2-35)/60)*($C58-$C60))/1000</f>
        <v>0.59202083333333333</v>
      </c>
      <c r="O6" s="53">
        <f>((($N$2-35)/60)*$C$60)/1000</f>
        <v>0.37708333333333338</v>
      </c>
      <c r="P6" s="53">
        <f>(((P2-35)/60)*($C58-$C60))/1000</f>
        <v>0.59463749999999993</v>
      </c>
      <c r="Q6" s="53">
        <f>((($P$2-35)/60)*$C$60)/1000</f>
        <v>0.37874999999999998</v>
      </c>
      <c r="R6" s="53">
        <f>(((R2-35)/60)*($C58-$C60))/1000</f>
        <v>0.91125416666666659</v>
      </c>
      <c r="S6" s="53">
        <f>(((R2-35)/60)*$C60)/1000</f>
        <v>0.58041666666666658</v>
      </c>
    </row>
    <row r="7" spans="1:19" x14ac:dyDescent="0.2">
      <c r="A7" s="51" t="s">
        <v>75</v>
      </c>
      <c r="B7" s="53">
        <f>(((B2-35)/60)*($C62-$C63))/1000</f>
        <v>0.25774249999999999</v>
      </c>
      <c r="C7" s="53">
        <f>((($B$2-35)/60)*$C$63)/1000</f>
        <v>0.29409500000000005</v>
      </c>
      <c r="D7" s="53">
        <f>(((D2-35)/60)*($C62-$C63))/1000</f>
        <v>0.39153250000000001</v>
      </c>
      <c r="E7" s="53">
        <f>((($D$2-35)/60)*$C$63)/1000</f>
        <v>0.44675500000000001</v>
      </c>
      <c r="F7" s="53">
        <f>(((F2-35)/60)*($C62-$C63))/1000</f>
        <v>0.39415583333333343</v>
      </c>
      <c r="G7" s="53">
        <f>((($F$2-35)/60)*$C$63)/1000</f>
        <v>0.44974833333333342</v>
      </c>
      <c r="H7" s="53">
        <f>(((H2-35)/60)*($C62-$C63))/1000</f>
        <v>0.4203891666666667</v>
      </c>
      <c r="I7" s="53">
        <f>((($H$2-35)/60)*$C$63)/1000</f>
        <v>0.47968166666666667</v>
      </c>
      <c r="J7" s="53">
        <f>(((J2-35)/60)*($C62-$C63))/1000</f>
        <v>0.45449250000000008</v>
      </c>
      <c r="K7" s="53">
        <f>((($J$2-35)/60)*$C$63)/1000</f>
        <v>0.51859500000000003</v>
      </c>
      <c r="L7" s="53">
        <f>(((L2-35)/60)*($C62-$C63))/1000</f>
        <v>0.59090583333333335</v>
      </c>
      <c r="M7" s="53">
        <f>((($L$2-35)/60)*$C$63)/1000</f>
        <v>0.67424833333333334</v>
      </c>
      <c r="N7" s="53">
        <f>(((N2-35)/60)*($C62-$C63))/1000</f>
        <v>0.59352916666666677</v>
      </c>
      <c r="O7" s="53">
        <f>((($N$2-35)/60)*$C$63)/1000</f>
        <v>0.67724166666666674</v>
      </c>
      <c r="P7" s="53">
        <f>(((P2-35)/60)*($C62-$C63))/1000</f>
        <v>0.59615250000000009</v>
      </c>
      <c r="Q7" s="53">
        <f>((($P$2-35)/60)*$C$63)/1000</f>
        <v>0.68023500000000003</v>
      </c>
      <c r="R7" s="53">
        <f>(((R2-35)/60)*($C62-$C63))/1000</f>
        <v>0.91357583333333348</v>
      </c>
      <c r="S7" s="53">
        <f>((($R$2-35)/60)*$C$63)/1000</f>
        <v>1.0424283333333333</v>
      </c>
    </row>
    <row r="8" spans="1:19" x14ac:dyDescent="0.2">
      <c r="A8" s="51" t="s">
        <v>76</v>
      </c>
      <c r="B8" s="53">
        <f>(((B3-35)/60)*($C63-$C64))/1000</f>
        <v>-5.2031889808333339E-3</v>
      </c>
      <c r="C8" s="53">
        <f>((($B$2-35)/60)*$C$63)/1000</f>
        <v>0.29409500000000005</v>
      </c>
      <c r="D8" s="53">
        <f>(((D3-35)/60)*($C63-$C64))/1000</f>
        <v>-5.184946110833334E-3</v>
      </c>
      <c r="E8" s="53">
        <f>((($D$2-35)/60)*$C$63)/1000</f>
        <v>0.44675500000000001</v>
      </c>
      <c r="F8" s="53">
        <f>(((F3-35)/60)*($C63-$C64))/1000</f>
        <v>-5.1845884075000003E-3</v>
      </c>
      <c r="G8" s="53">
        <f>((($F$2-35)/60)*$C$63)/1000</f>
        <v>0.44974833333333342</v>
      </c>
      <c r="H8" s="53">
        <f>(((H3-35)/60)*($C63-$C64))/1000</f>
        <v>-5.1810113741666665E-3</v>
      </c>
      <c r="I8" s="53">
        <f>((($H$2-35)/60)*$C$63)/1000</f>
        <v>0.47968166666666667</v>
      </c>
      <c r="J8" s="53">
        <f>(((J3-35)/60)*($C63-$C64))/1000</f>
        <v>-5.1763612308333342E-3</v>
      </c>
      <c r="K8" s="53">
        <f>((($J$2-35)/60)*$C$63)/1000</f>
        <v>0.51859500000000003</v>
      </c>
      <c r="L8" s="53">
        <f>(((L3-35)/60)*($C63-$C64))/1000</f>
        <v>-5.1577606574999997E-3</v>
      </c>
      <c r="M8" s="53">
        <f>((($L$2-35)/60)*$C$63)/1000</f>
        <v>0.67424833333333334</v>
      </c>
      <c r="N8" s="53">
        <f>(((N3-35)/60)*($C63-$C64))/1000</f>
        <v>-5.1574029541666669E-3</v>
      </c>
      <c r="O8" s="53">
        <f>((($N$2-35)/60)*$C$63)/1000</f>
        <v>0.67724166666666674</v>
      </c>
      <c r="P8" s="53">
        <f>(((P3-35)/60)*($C63-$C64))/1000</f>
        <v>-5.1570452508333349E-3</v>
      </c>
      <c r="Q8" s="53">
        <f>((($P$2-35)/60)*$C$63)/1000</f>
        <v>0.68023500000000003</v>
      </c>
      <c r="R8" s="53">
        <f>(((R3-35)/60)*($C63-$C64))/1000</f>
        <v>-5.1137631474999995E-3</v>
      </c>
      <c r="S8" s="53">
        <f>((($R$2-35)/60)*$C$63)/1000</f>
        <v>1.0424283333333333</v>
      </c>
    </row>
    <row r="9" spans="1:19" x14ac:dyDescent="0.2">
      <c r="A9" s="51" t="s">
        <v>77</v>
      </c>
      <c r="B9" s="53"/>
      <c r="C9" s="53">
        <v>0</v>
      </c>
      <c r="D9" s="53"/>
      <c r="E9" s="53">
        <v>0</v>
      </c>
      <c r="F9" s="53"/>
      <c r="G9" s="53">
        <v>0</v>
      </c>
      <c r="H9" s="53"/>
      <c r="I9" s="53">
        <v>0</v>
      </c>
      <c r="J9" s="53"/>
      <c r="K9" s="53">
        <v>0</v>
      </c>
      <c r="L9" s="53"/>
      <c r="M9" s="53">
        <v>0</v>
      </c>
      <c r="N9" s="53"/>
      <c r="O9" s="53">
        <v>0</v>
      </c>
      <c r="P9" s="53"/>
      <c r="Q9" s="53">
        <v>0</v>
      </c>
      <c r="R9" s="53"/>
      <c r="S9" s="53">
        <v>0</v>
      </c>
    </row>
    <row r="10" spans="1:19" x14ac:dyDescent="0.2">
      <c r="A10" s="51" t="s">
        <v>79</v>
      </c>
      <c r="B10" s="53">
        <f>(((B2-35)/60)*($C65-$C66))/1000</f>
        <v>0.35533750000000003</v>
      </c>
      <c r="C10" s="53">
        <f>((($B$2-35)/60)*$C$67)/1000</f>
        <v>0.29409500000000005</v>
      </c>
      <c r="D10" s="53">
        <f>(((D2-35)/60)*($C65-$C66))/1000</f>
        <v>0.53978749999999998</v>
      </c>
      <c r="E10" s="53">
        <f>((($D$2-35)/60)*$C$67)/1000</f>
        <v>0.44675500000000001</v>
      </c>
      <c r="F10" s="53">
        <f>(((F2-35)/60)*($C65-$C66))/1000</f>
        <v>0.5434041666666668</v>
      </c>
      <c r="G10" s="53">
        <f>((($F$2-35)/60)*$C$67)/1000</f>
        <v>0.44974833333333342</v>
      </c>
      <c r="H10" s="53">
        <f>(((H2-35)/60)*($C65-$C66))/1000</f>
        <v>0.57957083333333348</v>
      </c>
      <c r="I10" s="53">
        <f>((($H$2-35)/60)*$C$67)/1000</f>
        <v>0.47968166666666667</v>
      </c>
      <c r="J10" s="53">
        <f>(((J2-35)/60)*($C65-$C66))/1000</f>
        <v>0.62658750000000007</v>
      </c>
      <c r="K10" s="53">
        <f>((($J$2-35)/60)*$C$67)/1000</f>
        <v>0.51859500000000003</v>
      </c>
      <c r="L10" s="53">
        <f>(((L2-35)/60)*($C65-$C66))/1000</f>
        <v>0.81465416666666668</v>
      </c>
      <c r="M10" s="53">
        <f>((($L$2-35)/60)*$C$67)/1000</f>
        <v>0.67424833333333334</v>
      </c>
      <c r="N10" s="53">
        <f>(((N2-35)/60)*($C65-$C66))/1000</f>
        <v>0.8182708333333335</v>
      </c>
      <c r="O10" s="53">
        <f>((($N$2-35)/60)*$C$67)/1000</f>
        <v>0.67724166666666674</v>
      </c>
      <c r="P10" s="53">
        <f>(((P2-35)/60)*($C65-$C66))/1000</f>
        <v>0.8218875000000001</v>
      </c>
      <c r="Q10" s="53">
        <f>((($P$2-35)/60)*$C$67)/1000</f>
        <v>0.68023500000000003</v>
      </c>
      <c r="R10" s="53">
        <f>(((R2-35)/60)*($C65-$C66))/1000</f>
        <v>1.2595041666666669</v>
      </c>
      <c r="S10" s="53">
        <f>((($R$2-35)/60)*$C$67)/1000</f>
        <v>1.0424283333333333</v>
      </c>
    </row>
    <row r="11" spans="1:19" x14ac:dyDescent="0.2">
      <c r="A11" s="51" t="s">
        <v>80</v>
      </c>
      <c r="B11" s="53">
        <f>(((B3-35)/60)*($C66-$C67))/1000</f>
        <v>-3.0129824833333309E-4</v>
      </c>
      <c r="C11" s="53">
        <f>((($B$2-35)/60)*$C$67)/1000</f>
        <v>0.29409500000000005</v>
      </c>
      <c r="D11" s="53">
        <f>(((D3-35)/60)*($C66-$C67))/1000</f>
        <v>-3.0024186833333311E-4</v>
      </c>
      <c r="E11" s="53">
        <f>((($D$2-35)/60)*$C$67)/1000</f>
        <v>0.44675500000000001</v>
      </c>
      <c r="F11" s="53">
        <f>(((F3-35)/60)*($C66-$C67))/1000</f>
        <v>-3.0022115499999974E-4</v>
      </c>
      <c r="G11" s="53">
        <f>((($F$2-35)/60)*$C$67)/1000</f>
        <v>0.44974833333333342</v>
      </c>
      <c r="H11" s="53">
        <f>(((H3-35)/60)*($C66-$C67))/1000</f>
        <v>-3.0001402166666643E-4</v>
      </c>
      <c r="I11" s="53">
        <f>((($H$2-35)/60)*$C$67)/1000</f>
        <v>0.47968166666666667</v>
      </c>
      <c r="J11" s="53">
        <f>(((J3-35)/60)*($C66-$C67))/1000</f>
        <v>-2.9974474833333308E-4</v>
      </c>
      <c r="K11" s="53">
        <f>((($J$2-35)/60)*$C$67)/1000</f>
        <v>0.51859500000000003</v>
      </c>
      <c r="L11" s="53">
        <f>(((L3-35)/60)*($C66-$C67))/1000</f>
        <v>-2.9866765499999973E-4</v>
      </c>
      <c r="M11" s="53">
        <f>((($L$2-35)/60)*$C$67)/1000</f>
        <v>0.67424833333333334</v>
      </c>
      <c r="N11" s="53">
        <f>(((N3-35)/60)*($C66-$C67))/1000</f>
        <v>-2.9864694166666637E-4</v>
      </c>
      <c r="O11" s="53">
        <f>((($N$2-35)/60)*$C$67)/1000</f>
        <v>0.67724166666666674</v>
      </c>
      <c r="P11" s="53">
        <f>(((P3-35)/60)*($C66-$C67))/1000</f>
        <v>-2.9862622833333311E-4</v>
      </c>
      <c r="Q11" s="53">
        <f>((($P$2-35)/60)*$C$67)/1000</f>
        <v>0.68023500000000003</v>
      </c>
      <c r="R11" s="53">
        <f>(((R3-35)/60)*($C66-$C67))/1000</f>
        <v>-2.9611991499999972E-4</v>
      </c>
      <c r="S11" s="53">
        <f>((($R$2-35)/60)*$C$67)/1000</f>
        <v>1.0424283333333333</v>
      </c>
    </row>
    <row r="12" spans="1:19" x14ac:dyDescent="0.2">
      <c r="A12" s="51" t="s">
        <v>81</v>
      </c>
      <c r="B12" s="53"/>
      <c r="C12" s="53">
        <v>0</v>
      </c>
      <c r="D12" s="53"/>
      <c r="E12" s="53">
        <v>0</v>
      </c>
      <c r="F12" s="53"/>
      <c r="G12" s="53">
        <v>0</v>
      </c>
      <c r="H12" s="53"/>
      <c r="I12" s="53">
        <v>0</v>
      </c>
      <c r="J12" s="53"/>
      <c r="K12" s="53">
        <v>0</v>
      </c>
      <c r="L12" s="53"/>
      <c r="M12" s="53">
        <v>0</v>
      </c>
      <c r="N12" s="53"/>
      <c r="O12" s="53">
        <v>0</v>
      </c>
      <c r="P12" s="53"/>
      <c r="Q12" s="53">
        <v>0</v>
      </c>
      <c r="R12" s="53"/>
      <c r="S12" s="53">
        <v>0</v>
      </c>
    </row>
    <row r="13" spans="1:19" x14ac:dyDescent="0.2">
      <c r="A13" s="51" t="s">
        <v>78</v>
      </c>
      <c r="B13" s="53">
        <f>(((B2-35)/60)*($C65-$C67))/1000</f>
        <v>0.37236750000000002</v>
      </c>
      <c r="C13" s="53">
        <f>((($B$2-35)/60)*$C$67)/1000</f>
        <v>0.29409500000000005</v>
      </c>
      <c r="D13" s="53">
        <f>(((D2-35)/60)*($C65-$C67))/1000</f>
        <v>0.56565750000000004</v>
      </c>
      <c r="E13" s="53">
        <f>((($D$2-35)/60)*$C$67)/1000</f>
        <v>0.44675500000000001</v>
      </c>
      <c r="F13" s="53">
        <f>(((F2-35)/60)*($C65-$C67))/1000</f>
        <v>0.56944750000000011</v>
      </c>
      <c r="G13" s="53">
        <f>((($F$2-35)/60)*$C$67)/1000</f>
        <v>0.44974833333333342</v>
      </c>
      <c r="H13" s="53">
        <f>(((H2-35)/60)*($C65-$C67))/1000</f>
        <v>0.60734750000000004</v>
      </c>
      <c r="I13" s="53">
        <f>((($H$2-35)/60)*$C$67)/1000</f>
        <v>0.47968166666666667</v>
      </c>
      <c r="J13" s="53">
        <f>(((J2-35)/60)*($C65-$C67))/1000</f>
        <v>0.65661750000000008</v>
      </c>
      <c r="K13" s="53">
        <f>((($J$2-35)/60)*$C$67)/1000</f>
        <v>0.51859500000000003</v>
      </c>
      <c r="L13" s="53">
        <f>(((L2-35)/60)*($C65-$C67))/1000</f>
        <v>0.8536975</v>
      </c>
      <c r="M13" s="53">
        <f>((($L$2-35)/60)*$C$67)/1000</f>
        <v>0.67424833333333334</v>
      </c>
      <c r="N13" s="53">
        <f>(((N2-35)/60)*($C65-$C67))/1000</f>
        <v>0.85748750000000018</v>
      </c>
      <c r="O13" s="53">
        <f>((($N$2-35)/60)*$C$67)/1000</f>
        <v>0.67724166666666674</v>
      </c>
      <c r="P13" s="53">
        <f>(((P2-35)/60)*($C65-$C67))/1000</f>
        <v>0.86127750000000003</v>
      </c>
      <c r="Q13" s="53">
        <f>((($P$2-35)/60)*$C$67)/1000</f>
        <v>0.68023500000000003</v>
      </c>
      <c r="R13" s="53">
        <f>(((R2-35)/60)*($C65-$C67))/1000</f>
        <v>1.3198675</v>
      </c>
      <c r="S13" s="53">
        <f>(((R2-35)/60)*$C67)/1000</f>
        <v>1.0424283333333333</v>
      </c>
    </row>
    <row r="14" spans="1:19" x14ac:dyDescent="0.2">
      <c r="A14" s="51" t="s">
        <v>82</v>
      </c>
      <c r="B14" s="53">
        <f>(((B2-35)/60)*($C69-$C71))/1000</f>
        <v>0.45195000000000002</v>
      </c>
      <c r="C14" s="53">
        <f>((($B$2-35)/80)*$C$71)/1000</f>
        <v>0.23334374999999999</v>
      </c>
      <c r="D14" s="53">
        <f>(((D2-35)/60)*($C69-$C71))/1000</f>
        <v>0.6865500000000001</v>
      </c>
      <c r="E14" s="53">
        <f>((($D$2-35)/80)*$C$71)/1000</f>
        <v>0.35446875</v>
      </c>
      <c r="F14" s="53">
        <f>(((F2-35)/60)*($C69-$C71))/1000</f>
        <v>0.69115000000000004</v>
      </c>
      <c r="G14" s="53">
        <f>((($F$2-35)/80)*$C$71)/1000</f>
        <v>0.35684375000000002</v>
      </c>
      <c r="H14" s="53">
        <f>(((H2-35)/60)*($C69-$C71))/1000</f>
        <v>0.73714999999999997</v>
      </c>
      <c r="I14" s="53">
        <f>((($H$2-35)/80)*$C$71)/1000</f>
        <v>0.38059375000000001</v>
      </c>
      <c r="J14" s="53">
        <f>(((J2-35)/60)*($C69-$C71))/1000</f>
        <v>0.79695000000000005</v>
      </c>
      <c r="K14" s="53">
        <f>((($J$2-35)/80)*$C$71)/1000</f>
        <v>0.41146874999999999</v>
      </c>
      <c r="L14" s="53">
        <f>(((L2-35)/60)*($C69-$C71))/1000</f>
        <v>1.0361500000000001</v>
      </c>
      <c r="M14" s="53">
        <f>((($L$2-35)/80)*$C$71)/1000</f>
        <v>0.53496874999999999</v>
      </c>
      <c r="N14" s="53">
        <f>(((N2-35)/60)*($C69-$C71))/1000</f>
        <v>1.0407500000000003</v>
      </c>
      <c r="O14" s="53">
        <f>((($N$2-35)/80)*$C$71)/1000</f>
        <v>0.53734375000000001</v>
      </c>
      <c r="P14" s="53">
        <f>(((P2-35)/60)*($C69-$C71))/1000</f>
        <v>1.0453500000000002</v>
      </c>
      <c r="Q14" s="53">
        <f>((($P$2-35)/80)*$C$71)/1000</f>
        <v>0.53971875000000002</v>
      </c>
      <c r="R14" s="53">
        <f>(((R2-35)/60)*($C69-$C71))/1000</f>
        <v>1.60195</v>
      </c>
      <c r="S14" s="53">
        <f>((($R$2-35)/80)*$C$71)/1000</f>
        <v>0.82709374999999996</v>
      </c>
    </row>
    <row r="15" spans="1:19" x14ac:dyDescent="0.2">
      <c r="A15" s="51" t="s">
        <v>83</v>
      </c>
      <c r="B15" s="53">
        <f>(((B3-35)/60)*($C70-$C72))/1000</f>
        <v>-7.2427463541666669E-3</v>
      </c>
      <c r="C15" s="53">
        <f>((($B$2-35)/80)*$C$71)/1000</f>
        <v>0.23334374999999999</v>
      </c>
      <c r="D15" s="53">
        <f>(((D3-35)/60)*($C70-$C72))/1000</f>
        <v>-7.217352604166667E-3</v>
      </c>
      <c r="E15" s="53">
        <f>((($D$2-35)/80)*$C$71)/1000</f>
        <v>0.35446875</v>
      </c>
      <c r="F15" s="53">
        <f>(((F3-35)/60)*($C70-$C72))/1000</f>
        <v>-7.2168546875000005E-3</v>
      </c>
      <c r="G15" s="53">
        <f>((($F$2-35)/80)*$C$71)/1000</f>
        <v>0.35684375000000002</v>
      </c>
      <c r="H15" s="53">
        <f>(((H3-35)/60)*($C70-$C72))/1000</f>
        <v>-7.2118755208333326E-3</v>
      </c>
      <c r="I15" s="53">
        <f>((($H$2-35)/80)*$C$71)/1000</f>
        <v>0.38059375000000001</v>
      </c>
      <c r="J15" s="53">
        <f>(((J3-35)/60)*($C70-$C72))/1000</f>
        <v>-7.205402604166666E-3</v>
      </c>
      <c r="K15" s="53">
        <f>((($J$2-35)/80)*$C$71)/1000</f>
        <v>0.41146874999999999</v>
      </c>
      <c r="L15" s="53">
        <f>(((L3-35)/60)*($C70-$C72))/1000</f>
        <v>-7.1795109374999996E-3</v>
      </c>
      <c r="M15" s="53">
        <f>((($L$2-35)/80)*$C$71)/1000</f>
        <v>0.53496874999999999</v>
      </c>
      <c r="N15" s="53">
        <f>(((N3-35)/60)*($C70-$C72))/1000</f>
        <v>-7.179013020833333E-3</v>
      </c>
      <c r="O15" s="53">
        <f>((($N$2-35)/80)*$C$71)/1000</f>
        <v>0.53734375000000001</v>
      </c>
      <c r="P15" s="53">
        <f>(((P3-35)/60)*($C70-$C72))/1000</f>
        <v>-7.1785151041666674E-3</v>
      </c>
      <c r="Q15" s="53">
        <f>((($P$2-35)/80)*$C$71)/1000</f>
        <v>0.53971875000000002</v>
      </c>
      <c r="R15" s="53">
        <f>(((R3-35)/60)*($C70-$C72))/1000</f>
        <v>-7.1182671874999992E-3</v>
      </c>
      <c r="S15" s="53">
        <f>((($R$2-35)/80)*$C$71)/1000</f>
        <v>0.82709374999999996</v>
      </c>
    </row>
    <row r="16" spans="1:19" x14ac:dyDescent="0.2">
      <c r="A16" s="51" t="s">
        <v>84</v>
      </c>
      <c r="B16" s="53"/>
      <c r="C16" s="53">
        <v>0</v>
      </c>
      <c r="D16" s="53"/>
      <c r="E16" s="53">
        <v>0</v>
      </c>
      <c r="F16" s="53"/>
      <c r="G16" s="53">
        <v>0</v>
      </c>
      <c r="H16" s="53"/>
      <c r="I16" s="53">
        <v>0</v>
      </c>
      <c r="J16" s="53"/>
      <c r="K16" s="53">
        <v>0</v>
      </c>
      <c r="L16" s="53"/>
      <c r="M16" s="53">
        <v>0</v>
      </c>
      <c r="N16" s="53"/>
      <c r="O16" s="53">
        <v>0</v>
      </c>
      <c r="P16" s="53"/>
      <c r="Q16" s="53">
        <v>0</v>
      </c>
      <c r="R16" s="53"/>
      <c r="S16" s="53">
        <v>0</v>
      </c>
    </row>
    <row r="17" spans="1:19" x14ac:dyDescent="0.2">
      <c r="A17" s="51" t="s">
        <v>85</v>
      </c>
      <c r="B17" s="53">
        <f>(((B2-35)/60)*($C69-$C70))/1000</f>
        <v>0.35370000000000007</v>
      </c>
      <c r="C17" s="53">
        <f>((($B$2-35)/80)*$C$70)/1000</f>
        <v>0.30703124999999998</v>
      </c>
      <c r="D17" s="53">
        <f>(((D2-35)/60)*($C69-$C70))/1000</f>
        <v>0.53730000000000011</v>
      </c>
      <c r="E17" s="53">
        <f>((($D$2-35)/80)*$C$70)/1000</f>
        <v>0.46640625000000002</v>
      </c>
      <c r="F17" s="53">
        <f>(((F2-35)/60)*($C69-$C70))/1000</f>
        <v>0.54090000000000005</v>
      </c>
      <c r="G17" s="53">
        <f>((($F$2-35)/80)*$C$70)/1000</f>
        <v>0.46953125000000001</v>
      </c>
      <c r="H17" s="53">
        <f>(((H2-35)/60)*($C69-$C70))/1000</f>
        <v>0.57689999999999997</v>
      </c>
      <c r="I17" s="53">
        <f>((($H$2-35)/80)*$C$70)/1000</f>
        <v>0.50078124999999996</v>
      </c>
      <c r="J17" s="53">
        <f>(((J2-35)/60)*($C69-$C70))/1000</f>
        <v>0.62370000000000003</v>
      </c>
      <c r="K17" s="53">
        <f>((($J$2-35)/80)*$C$70)/1000</f>
        <v>0.54140624999999998</v>
      </c>
      <c r="L17" s="53">
        <f>(((L2-35)/60)*($C69-$C70))/1000</f>
        <v>0.81089999999999995</v>
      </c>
      <c r="M17" s="53">
        <f>((($L$2-35)/80)*$C$70)/1000</f>
        <v>0.70390624999999996</v>
      </c>
      <c r="N17" s="53">
        <f>(((N2-35)/60)*($C69-$C70))/1000</f>
        <v>0.81450000000000011</v>
      </c>
      <c r="O17" s="53">
        <f>((($N$2-35)/80)*$C$70)/1000</f>
        <v>0.70703125</v>
      </c>
      <c r="P17" s="53">
        <f>(((P2-35)/60)*($C69-$C70))/1000</f>
        <v>0.81810000000000005</v>
      </c>
      <c r="Q17" s="53">
        <f>((($P$2-35)/80)*$C$70)/1000</f>
        <v>0.71015625000000004</v>
      </c>
      <c r="R17" s="53">
        <f>(((R2-35)/60)*($C69-$C70))/1000</f>
        <v>1.2537</v>
      </c>
      <c r="S17" s="53">
        <f>((($R$2-35)/80)*$C$70)/1000</f>
        <v>1.0882812500000001</v>
      </c>
    </row>
    <row r="18" spans="1:19" x14ac:dyDescent="0.2">
      <c r="A18" s="51" t="s">
        <v>86</v>
      </c>
      <c r="B18" s="53">
        <f>(((B3-35)/60)*($C70-$C71))/1000</f>
        <v>-1.738259125E-3</v>
      </c>
      <c r="C18" s="53">
        <f>((($B$2-35)/80)*$C$70)/1000</f>
        <v>0.30703124999999998</v>
      </c>
      <c r="D18" s="53">
        <f>(((D3-35)/60)*($C70-$C71))/1000</f>
        <v>-1.7321646250000003E-3</v>
      </c>
      <c r="E18" s="53">
        <f>((($D$2-35)/80)*$C$70)/1000</f>
        <v>0.46640625000000002</v>
      </c>
      <c r="F18" s="53">
        <f>(((F3-35)/60)*($C70-$C71))/1000</f>
        <v>-1.7320451249999999E-3</v>
      </c>
      <c r="G18" s="53">
        <f>((($F$2-35)/80)*$C$70)/1000</f>
        <v>0.46953125000000001</v>
      </c>
      <c r="H18" s="53">
        <f>(((H3-35)/60)*($C70-$C71))/1000</f>
        <v>-1.7308501249999999E-3</v>
      </c>
      <c r="I18" s="53">
        <f>((($H$2-35)/80)*$C$70)/1000</f>
        <v>0.50078124999999996</v>
      </c>
      <c r="J18" s="53">
        <f>(((J3-35)/60)*($C70-$C71))/1000</f>
        <v>-1.7292966249999998E-3</v>
      </c>
      <c r="K18" s="53">
        <f>((($J$2-35)/80)*$C$70)/1000</f>
        <v>0.54140624999999998</v>
      </c>
      <c r="L18" s="53">
        <f>(((L3-35)/60)*($C70-$C71))/1000</f>
        <v>-1.723082625E-3</v>
      </c>
      <c r="M18" s="53">
        <f>((($L$2-35)/80)*$C$70)/1000</f>
        <v>0.70390624999999996</v>
      </c>
      <c r="N18" s="53">
        <f>(((N3-35)/60)*($C70-$C71))/1000</f>
        <v>-1.722963125E-3</v>
      </c>
      <c r="O18" s="53">
        <f>((($N$2-35)/80)*$C$70)/1000</f>
        <v>0.70703125</v>
      </c>
      <c r="P18" s="53">
        <f>(((P3-35)/60)*($C70-$C71))/1000</f>
        <v>-1.7228436250000003E-3</v>
      </c>
      <c r="Q18" s="53">
        <f>((($P$2-35)/80)*$C$70)/1000</f>
        <v>0.71015625000000004</v>
      </c>
      <c r="R18" s="53">
        <f>(((R3-35)/60)*($C70-$C71))/1000</f>
        <v>-1.7083841249999998E-3</v>
      </c>
      <c r="S18" s="53">
        <f>((($R$2-35)/80)*$C$70)/1000</f>
        <v>1.0882812500000001</v>
      </c>
    </row>
    <row r="19" spans="1:19" x14ac:dyDescent="0.2">
      <c r="A19" s="51" t="s">
        <v>87</v>
      </c>
      <c r="B19" s="53"/>
      <c r="C19" s="53">
        <v>0</v>
      </c>
      <c r="D19" s="53"/>
      <c r="E19" s="53">
        <v>0</v>
      </c>
      <c r="F19" s="53"/>
      <c r="G19" s="53">
        <v>0</v>
      </c>
      <c r="H19" s="53"/>
      <c r="I19" s="53">
        <v>0</v>
      </c>
      <c r="J19" s="53"/>
      <c r="K19" s="53">
        <v>0</v>
      </c>
      <c r="L19" s="53"/>
      <c r="M19" s="53">
        <v>0</v>
      </c>
      <c r="N19" s="53"/>
      <c r="O19" s="53">
        <v>0</v>
      </c>
      <c r="P19" s="53"/>
      <c r="Q19" s="53">
        <v>0</v>
      </c>
      <c r="R19" s="53"/>
      <c r="S19" s="53">
        <v>0</v>
      </c>
    </row>
    <row r="20" spans="1:19" x14ac:dyDescent="0.2">
      <c r="A20" s="51" t="s">
        <v>68</v>
      </c>
      <c r="B20" s="53">
        <f>(((B2-35)/60)*($C58-$C59))/1000</f>
        <v>0.23481749999999998</v>
      </c>
      <c r="C20" s="53">
        <f>((($B$2-35)/60)*$C$59)/1000</f>
        <v>0.18601999999999999</v>
      </c>
      <c r="D20" s="53">
        <f>(((D2-35)/60)*($C58-$C59))/1000</f>
        <v>0.35670749999999996</v>
      </c>
      <c r="E20" s="53">
        <f>((($D$2-35)/60)*$C$59)/1000</f>
        <v>0.28258</v>
      </c>
      <c r="F20" s="53">
        <f>(((F2-35)/60)*($C58-$C59))/1000</f>
        <v>0.35909750000000001</v>
      </c>
      <c r="G20" s="53">
        <f>((($F$2-35)/60)*$C$59)/1000</f>
        <v>0.28447333333333336</v>
      </c>
      <c r="H20" s="53">
        <f>(((H2-35)/60)*($C58-$C59))/1000</f>
        <v>0.38299749999999999</v>
      </c>
      <c r="I20" s="53">
        <f>((($H$2-35)/60)*$C$59)/1000</f>
        <v>0.30340666666666666</v>
      </c>
      <c r="J20" s="53">
        <f>(((J2-35)/60)*($C58-$C59))/1000</f>
        <v>0.41406749999999998</v>
      </c>
      <c r="K20" s="53">
        <f>((($J$2-35)/60)*$C$59)/1000</f>
        <v>0.32801999999999998</v>
      </c>
      <c r="L20" s="53">
        <f>(((L2-35)/60)*($C58-$C59))/1000</f>
        <v>0.53834749999999998</v>
      </c>
      <c r="M20" s="53">
        <f>((($L$2-35)/60)*$C$59)/1000</f>
        <v>0.42647333333333332</v>
      </c>
      <c r="N20" s="53">
        <f>(((N2-35)/60)*($C58-$C59))/1000</f>
        <v>0.54073750000000009</v>
      </c>
      <c r="O20" s="53">
        <f>((($N$2-35)/60)*$C$59)/1000</f>
        <v>0.42836666666666667</v>
      </c>
      <c r="P20" s="53">
        <f>(((P2-35)/60)*($C58-$C59))/1000</f>
        <v>0.54312749999999999</v>
      </c>
      <c r="Q20" s="53">
        <f>((($P$2-35)/60)*$C$59)/1000</f>
        <v>0.43025999999999998</v>
      </c>
      <c r="R20" s="53">
        <f>(((R2-35)/60)*($C58-$C59))/1000</f>
        <v>0.83231750000000004</v>
      </c>
      <c r="S20" s="53">
        <f>((($R$2-35)/60)*$C$59)/1000</f>
        <v>0.65935333333333324</v>
      </c>
    </row>
    <row r="21" spans="1:19" x14ac:dyDescent="0.2">
      <c r="A21" s="51" t="s">
        <v>88</v>
      </c>
      <c r="B21" s="53">
        <f>(((B3-35)/60)*($C59-$C60))/1000</f>
        <v>-3.9400540166666651E-4</v>
      </c>
      <c r="C21" s="53">
        <f>((($B$2-35)/60)*$C$59)/1000</f>
        <v>0.18601999999999999</v>
      </c>
      <c r="D21" s="53">
        <f>(((D3-35)/60)*($C59-$C60))/1000</f>
        <v>-3.9262398166666651E-4</v>
      </c>
      <c r="E21" s="53">
        <f>((($D$2-35)/60)*$C$59)/1000</f>
        <v>0.28258</v>
      </c>
      <c r="F21" s="53">
        <f>(((F3-35)/60)*($C59-$C60))/1000</f>
        <v>-3.9259689499999983E-4</v>
      </c>
      <c r="G21" s="53">
        <f>((($F$2-35)/60)*$C$59)/1000</f>
        <v>0.28447333333333336</v>
      </c>
      <c r="H21" s="53">
        <f>(((H3-35)/60)*($C59-$C60))/1000</f>
        <v>-3.9232602833333315E-4</v>
      </c>
      <c r="I21" s="53">
        <f>((($H$2-35)/60)*$C$59)/1000</f>
        <v>0.30340666666666666</v>
      </c>
      <c r="J21" s="53">
        <f>(((J3-35)/60)*($C59-$C60))/1000</f>
        <v>-3.9197390166666646E-4</v>
      </c>
      <c r="K21" s="53">
        <f>((($J$2-35)/60)*$C$59)/1000</f>
        <v>0.32801999999999998</v>
      </c>
      <c r="L21" s="53">
        <f>(((L3-35)/60)*($C59-$C60))/1000</f>
        <v>-3.9056539499999983E-4</v>
      </c>
      <c r="M21" s="53">
        <f>((($L$2-35)/60)*$C$59)/1000</f>
        <v>0.42647333333333332</v>
      </c>
      <c r="N21" s="53">
        <f>(((N3-35)/60)*($C59-$C60))/1000</f>
        <v>-3.9053830833333316E-4</v>
      </c>
      <c r="O21" s="53">
        <f>((($N$2-35)/60)*$C$59)/1000</f>
        <v>0.42836666666666667</v>
      </c>
      <c r="P21" s="53">
        <f>(((P3-35)/60)*($C59-$C60))/1000</f>
        <v>-3.9051122166666659E-4</v>
      </c>
      <c r="Q21" s="53">
        <f>((($P$2-35)/60)*$C$59)/1000</f>
        <v>0.43025999999999998</v>
      </c>
      <c r="R21" s="53">
        <f>(((R3-35)/60)*($C59-$C60))/1000</f>
        <v>-3.8723373499999978E-4</v>
      </c>
      <c r="S21" s="53">
        <f>((($R$2-35)/60)*$C$59)/1000</f>
        <v>0.65935333333333324</v>
      </c>
    </row>
    <row r="22" spans="1:19" x14ac:dyDescent="0.2">
      <c r="A22" s="51" t="s">
        <v>89</v>
      </c>
      <c r="B22" s="53"/>
      <c r="C22" s="53">
        <v>0</v>
      </c>
      <c r="D22" s="53"/>
      <c r="E22" s="53">
        <v>0</v>
      </c>
      <c r="F22" s="53"/>
      <c r="G22" s="53">
        <v>0</v>
      </c>
      <c r="H22" s="53"/>
      <c r="I22" s="53">
        <v>0</v>
      </c>
      <c r="J22" s="53"/>
      <c r="K22" s="53">
        <v>0</v>
      </c>
      <c r="L22" s="53"/>
      <c r="M22" s="53">
        <v>0</v>
      </c>
      <c r="N22" s="53"/>
      <c r="O22" s="53">
        <v>0</v>
      </c>
      <c r="P22" s="53"/>
      <c r="Q22" s="53">
        <v>0</v>
      </c>
      <c r="R22" s="53"/>
      <c r="S22" s="53">
        <v>0</v>
      </c>
    </row>
    <row r="23" spans="1:19" x14ac:dyDescent="0.2">
      <c r="A23" s="51" t="s">
        <v>69</v>
      </c>
      <c r="B23" s="53">
        <f>(((B3-35)/60)*($C59-$C60))/1000</f>
        <v>-3.9400540166666651E-4</v>
      </c>
      <c r="C23" s="53">
        <f>((($B$2-35)/60)*$C$59)/1000</f>
        <v>0.18601999999999999</v>
      </c>
      <c r="D23" s="53">
        <f>(((D3-35)/60)*($C59-$C60))/1000</f>
        <v>-3.9262398166666651E-4</v>
      </c>
      <c r="E23" s="53">
        <f>((($D$2-35)/60)*$C$59)/1000</f>
        <v>0.28258</v>
      </c>
      <c r="F23" s="53">
        <f>(((F3-35)/60)*($C59-$C60))/1000</f>
        <v>-3.9259689499999983E-4</v>
      </c>
      <c r="G23" s="53">
        <f>((($F$2-35)/60)*$C$59)/1000</f>
        <v>0.28447333333333336</v>
      </c>
      <c r="H23" s="53">
        <f>(((H3-35)/60)*($C59-$C60))/1000</f>
        <v>-3.9232602833333315E-4</v>
      </c>
      <c r="I23" s="53">
        <f>((($H$2-35)/60)*$C$59)/1000</f>
        <v>0.30340666666666666</v>
      </c>
      <c r="J23" s="53">
        <f>(((J3-35)/60)*($C59-$C60))/1000</f>
        <v>-3.9197390166666646E-4</v>
      </c>
      <c r="K23" s="53">
        <f>((($J$2-35)/60)*$C$59)/1000</f>
        <v>0.32801999999999998</v>
      </c>
      <c r="L23" s="53">
        <f>(((L3-35)/60)*($C59-$C60))/1000</f>
        <v>-3.9056539499999983E-4</v>
      </c>
      <c r="M23" s="53">
        <f>((($L$2-35)/60)*$C$59)/1000</f>
        <v>0.42647333333333332</v>
      </c>
      <c r="N23" s="53">
        <f>(((N3-35)/60)*($C59-$C60))/1000</f>
        <v>-3.9053830833333316E-4</v>
      </c>
      <c r="O23" s="53">
        <f>((($N$2-35)/60)*$C$59)/1000</f>
        <v>0.42836666666666667</v>
      </c>
      <c r="P23" s="53">
        <f>(((P3-35)/60)*($C59-$C60))/1000</f>
        <v>-3.9051122166666659E-4</v>
      </c>
      <c r="Q23" s="53">
        <f>((($P$2-35)/60)*$C$59)/1000</f>
        <v>0.43025999999999998</v>
      </c>
      <c r="R23" s="53">
        <f>(((R3-35)/60)*($C59-$C60))/1000</f>
        <v>-3.8723373499999978E-4</v>
      </c>
      <c r="S23" s="53">
        <f>((($R$2-35)/60)*$C$59)/1000</f>
        <v>0.65935333333333324</v>
      </c>
    </row>
    <row r="24" spans="1:19" x14ac:dyDescent="0.2">
      <c r="A24" s="51" t="s">
        <v>101</v>
      </c>
      <c r="B24" s="53">
        <f>(((B4-35)/60)*($C60-$C61))/1000</f>
        <v>-2.9166995004501388E-3</v>
      </c>
      <c r="C24" s="53">
        <f>((($B$2-35)/60)*$C$59)/1000</f>
        <v>0.18601999999999999</v>
      </c>
      <c r="D24" s="53">
        <f>(((D4-35)/60)*($C60-$C61))/1000</f>
        <v>-2.916699385331806E-3</v>
      </c>
      <c r="E24" s="53">
        <f>((($D$2-35)/60)*$C$59)/1000</f>
        <v>0.28258</v>
      </c>
      <c r="F24" s="53">
        <f>(((F4-35)/60)*($C60-$C61))/1000</f>
        <v>-2.9166993830745829E-3</v>
      </c>
      <c r="G24" s="53">
        <f>((($F$2-35)/60)*$C$59)/1000</f>
        <v>0.28447333333333336</v>
      </c>
      <c r="H24" s="53">
        <f>(((H4-35)/60)*($C60-$C61))/1000</f>
        <v>-2.9166993605023611E-3</v>
      </c>
      <c r="I24" s="53">
        <f>((($H$2-35)/60)*$C$59)/1000</f>
        <v>0.30340666666666666</v>
      </c>
      <c r="J24" s="53">
        <f>(((J4-35)/60)*($C60-$C61))/1000</f>
        <v>-2.9166993311584722E-3</v>
      </c>
      <c r="K24" s="53">
        <f>((($J$2-35)/60)*$C$59)/1000</f>
        <v>0.32801999999999998</v>
      </c>
      <c r="L24" s="53">
        <f>(((L4-35)/60)*($C60-$C61))/1000</f>
        <v>-2.9166992137829167E-3</v>
      </c>
      <c r="M24" s="53">
        <f>((($L$2-35)/60)*$C$59)/1000</f>
        <v>0.42647333333333332</v>
      </c>
      <c r="N24" s="53">
        <f>(((N4-35)/60)*($C60-$C61))/1000</f>
        <v>-2.9166992115256941E-3</v>
      </c>
      <c r="O24" s="53">
        <f>((($N$2-35)/60)*$C$59)/1000</f>
        <v>0.42836666666666667</v>
      </c>
      <c r="P24" s="53">
        <f>(((P4-35)/60)*($C60-$C61))/1000</f>
        <v>-2.9166992092684724E-3</v>
      </c>
      <c r="Q24" s="53">
        <f>((($P$2-35)/60)*$C$59)/1000</f>
        <v>0.43025999999999998</v>
      </c>
      <c r="R24" s="53">
        <f>(((R4-35)/60)*($C60-$C61))/1000</f>
        <v>-2.9166989361445834E-3</v>
      </c>
      <c r="S24" s="53">
        <f>((($R$2-35)/60)*$C$59)/1000</f>
        <v>0.65935333333333324</v>
      </c>
    </row>
    <row r="25" spans="1:19" x14ac:dyDescent="0.2">
      <c r="A25" s="51" t="s">
        <v>102</v>
      </c>
      <c r="B25" s="53"/>
      <c r="C25" s="53">
        <v>0</v>
      </c>
      <c r="D25" s="53"/>
      <c r="E25" s="53">
        <v>0</v>
      </c>
      <c r="F25" s="53"/>
      <c r="G25" s="53">
        <v>0</v>
      </c>
      <c r="H25" s="53"/>
      <c r="I25" s="53">
        <v>0</v>
      </c>
      <c r="J25" s="53"/>
      <c r="K25" s="53">
        <v>0</v>
      </c>
      <c r="L25" s="53"/>
      <c r="M25" s="53">
        <v>0</v>
      </c>
      <c r="N25" s="53"/>
      <c r="O25" s="53">
        <v>0</v>
      </c>
      <c r="P25" s="53"/>
      <c r="Q25" s="53">
        <v>0</v>
      </c>
      <c r="R25" s="53"/>
      <c r="S25" s="53">
        <v>0</v>
      </c>
    </row>
    <row r="26" spans="1:19" x14ac:dyDescent="0.2">
      <c r="A26" s="51" t="s">
        <v>60</v>
      </c>
      <c r="B26" s="53">
        <f>(((B2-35)/60)*($C62-$C63))/1000</f>
        <v>0.25774249999999999</v>
      </c>
      <c r="C26" s="53">
        <f>((($B$2-35)/60)*$C$63)/1000</f>
        <v>0.29409500000000005</v>
      </c>
      <c r="D26" s="53">
        <f>(((D2-35)/60)*($C62-$C63))/1000</f>
        <v>0.39153250000000001</v>
      </c>
      <c r="E26" s="53">
        <f>((($D$2-35)/60)*$C$63)/1000</f>
        <v>0.44675500000000001</v>
      </c>
      <c r="F26" s="53">
        <f>(((F2-35)/60)*($C62-$C63))/1000</f>
        <v>0.39415583333333343</v>
      </c>
      <c r="G26" s="53">
        <f>((($F$2-35)/60)*$C$63)/1000</f>
        <v>0.44974833333333342</v>
      </c>
      <c r="H26" s="53">
        <f>(((H2-35)/60)*($C62-$C63))/1000</f>
        <v>0.4203891666666667</v>
      </c>
      <c r="I26" s="53">
        <f>((($H$2-35)/60)*$C$63)/1000</f>
        <v>0.47968166666666667</v>
      </c>
      <c r="J26" s="53">
        <f>(((J2-35)/60)*($C62-$C63))/1000</f>
        <v>0.45449250000000008</v>
      </c>
      <c r="K26" s="53">
        <f>((($J$2-35)/60)*$C$63)/1000</f>
        <v>0.51859500000000003</v>
      </c>
      <c r="L26" s="53">
        <f>(((L2-35)/60)*($C62-$C63))/1000</f>
        <v>0.59090583333333335</v>
      </c>
      <c r="M26" s="53">
        <f>((($L$2-35)/60)*$C$63)/1000</f>
        <v>0.67424833333333334</v>
      </c>
      <c r="N26" s="53">
        <f>(((N2-35)/60)*($C62-$C63))/1000</f>
        <v>0.59352916666666677</v>
      </c>
      <c r="O26" s="53">
        <f>((($N$2-35)/60)*$C$63)/1000</f>
        <v>0.67724166666666674</v>
      </c>
      <c r="P26" s="53">
        <f>(((P2-35)/60)*($C62-$C63))/1000</f>
        <v>0.59615250000000009</v>
      </c>
      <c r="Q26" s="53">
        <f>((($P$2-35)/60)*$C$63)/1000</f>
        <v>0.68023500000000003</v>
      </c>
      <c r="R26" s="53">
        <f>(((R2-35)/60)*($C62-$C63))/1000</f>
        <v>0.91357583333333348</v>
      </c>
      <c r="S26" s="53">
        <f>((($R$2-35)/60)*$C$63)/1000</f>
        <v>1.0424283333333333</v>
      </c>
    </row>
    <row r="27" spans="1:19" x14ac:dyDescent="0.2">
      <c r="A27" s="51" t="s">
        <v>90</v>
      </c>
      <c r="B27" s="53">
        <f>(((B3-35)/60)*($C63-$C64))/1000</f>
        <v>-5.2031889808333339E-3</v>
      </c>
      <c r="C27" s="53">
        <f>((($B$2-35)/60)*$C$63)/1000</f>
        <v>0.29409500000000005</v>
      </c>
      <c r="D27" s="53">
        <f>(((D3-35)/60)*($C63-$C64))/1000</f>
        <v>-5.184946110833334E-3</v>
      </c>
      <c r="E27" s="53">
        <f>((($D$2-35)/60)*$C$63)/1000</f>
        <v>0.44675500000000001</v>
      </c>
      <c r="F27" s="53">
        <f>(((F3-35)/60)*($C63-$C64))/1000</f>
        <v>-5.1845884075000003E-3</v>
      </c>
      <c r="G27" s="53">
        <f>((($F$2-35)/60)*$C$63)/1000</f>
        <v>0.44974833333333342</v>
      </c>
      <c r="H27" s="53">
        <f>(((H3-35)/60)*($C63-$C64))/1000</f>
        <v>-5.1810113741666665E-3</v>
      </c>
      <c r="I27" s="53">
        <f>((($H$2-35)/60)*$C$63)/1000</f>
        <v>0.47968166666666667</v>
      </c>
      <c r="J27" s="53">
        <f>(((J3-35)/60)*($C63-$C64))/1000</f>
        <v>-5.1763612308333342E-3</v>
      </c>
      <c r="K27" s="53">
        <f>((($J$2-35)/60)*$C$63)/1000</f>
        <v>0.51859500000000003</v>
      </c>
      <c r="L27" s="53">
        <f>(((L3-35)/60)*($C63-$C64))/1000</f>
        <v>-5.1577606574999997E-3</v>
      </c>
      <c r="M27" s="53">
        <f>((($L$2-35)/60)*$C$63)/1000</f>
        <v>0.67424833333333334</v>
      </c>
      <c r="N27" s="53">
        <f>(((N3-35)/60)*($C63-$C64))/1000</f>
        <v>-5.1574029541666669E-3</v>
      </c>
      <c r="O27" s="53">
        <f>((($N$2-35)/60)*$C$63)/1000</f>
        <v>0.67724166666666674</v>
      </c>
      <c r="P27" s="53">
        <f>(((P3-35)/60)*($C63-$C64))/1000</f>
        <v>-5.1570452508333349E-3</v>
      </c>
      <c r="Q27" s="53">
        <f>((($P$2-35)/60)*$C$63)/1000</f>
        <v>0.68023500000000003</v>
      </c>
      <c r="R27" s="53">
        <f>(((R3-35)/60)*($C63-$C64))/1000</f>
        <v>-5.1137631474999995E-3</v>
      </c>
      <c r="S27" s="53">
        <f>((($R$2-35)/60)*$C$63)/1000</f>
        <v>1.0424283333333333</v>
      </c>
    </row>
    <row r="28" spans="1:19" x14ac:dyDescent="0.2">
      <c r="A28" s="51" t="s">
        <v>91</v>
      </c>
      <c r="B28" s="53"/>
      <c r="C28" s="53">
        <v>0</v>
      </c>
      <c r="D28" s="53"/>
      <c r="E28" s="53">
        <v>0</v>
      </c>
      <c r="F28" s="53"/>
      <c r="G28" s="53">
        <v>0</v>
      </c>
      <c r="H28" s="53"/>
      <c r="I28" s="53">
        <v>0</v>
      </c>
      <c r="J28" s="53"/>
      <c r="K28" s="53">
        <v>0</v>
      </c>
      <c r="L28" s="53"/>
      <c r="M28" s="53">
        <v>0</v>
      </c>
      <c r="N28" s="53"/>
      <c r="O28" s="53">
        <v>0</v>
      </c>
      <c r="P28" s="53"/>
      <c r="Q28" s="53">
        <v>0</v>
      </c>
      <c r="R28" s="53"/>
      <c r="S28" s="53">
        <v>0</v>
      </c>
    </row>
    <row r="29" spans="1:19" x14ac:dyDescent="0.2">
      <c r="A29" s="51" t="s">
        <v>61</v>
      </c>
      <c r="B29" s="53">
        <f>(((B3-35)/60)*($C63-$C64))/1000</f>
        <v>-5.2031889808333339E-3</v>
      </c>
      <c r="C29" s="53">
        <f>((($B$2-35)/60)*$C$63)/1000</f>
        <v>0.29409500000000005</v>
      </c>
      <c r="D29" s="53">
        <f>(((D3-35)/60)*($C63-$C64))/1000</f>
        <v>-5.184946110833334E-3</v>
      </c>
      <c r="E29" s="53">
        <f>((($D$2-35)/60)*$C$63)/1000</f>
        <v>0.44675500000000001</v>
      </c>
      <c r="F29" s="53">
        <f>(((F3-35)/60)*($C63-$C64))/1000</f>
        <v>-5.1845884075000003E-3</v>
      </c>
      <c r="G29" s="53">
        <f>((($F$2-35)/60)*$C$63)/1000</f>
        <v>0.44974833333333342</v>
      </c>
      <c r="H29" s="53">
        <f>(((H3-35)/60)*($C63-$C64))/1000</f>
        <v>-5.1810113741666665E-3</v>
      </c>
      <c r="I29" s="53">
        <f>((($H$2-35)/60)*$C$63)/1000</f>
        <v>0.47968166666666667</v>
      </c>
      <c r="J29" s="53">
        <f>(((J3-35)/60)*($C63-$C64))/1000</f>
        <v>-5.1763612308333342E-3</v>
      </c>
      <c r="K29" s="53">
        <f>((($J$2-35)/60)*$C$63)/1000</f>
        <v>0.51859500000000003</v>
      </c>
      <c r="L29" s="53">
        <f>(((L3-35)/60)*($C63-$C64))/1000</f>
        <v>-5.1577606574999997E-3</v>
      </c>
      <c r="M29" s="53">
        <f>((($L$2-35)/60)*$C$63)/1000</f>
        <v>0.67424833333333334</v>
      </c>
      <c r="N29" s="53">
        <f>(((N3-35)/60)*($C63-$C64))/1000</f>
        <v>-5.1574029541666669E-3</v>
      </c>
      <c r="O29" s="53">
        <f>((($N$2-35)/60)*$C$63)/1000</f>
        <v>0.67724166666666674</v>
      </c>
      <c r="P29" s="53">
        <f>(((P3-35)/60)*($C63-$C64))/1000</f>
        <v>-5.1570452508333349E-3</v>
      </c>
      <c r="Q29" s="53">
        <f>((($P$2-35)/60)*$C$63)/1000</f>
        <v>0.68023500000000003</v>
      </c>
      <c r="R29" s="53">
        <f>(((R3-35)/60)*($C63-$C64))/1000</f>
        <v>-5.1137631474999995E-3</v>
      </c>
      <c r="S29" s="53">
        <f>((($R$2-35)/60)*$C$63)/1000</f>
        <v>1.0424283333333333</v>
      </c>
    </row>
    <row r="30" spans="1:19" x14ac:dyDescent="0.2">
      <c r="A30" s="51" t="s">
        <v>103</v>
      </c>
      <c r="B30" s="53">
        <f>(((B4-35)/60)*($C64-$C65))/1000</f>
        <v>1.1870966966832066E-2</v>
      </c>
      <c r="C30" s="53">
        <f>((($B$2-35)/60)*$C$63)/1000</f>
        <v>0.29409500000000005</v>
      </c>
      <c r="D30" s="53">
        <f>(((D4-35)/60)*($C64-$C65))/1000</f>
        <v>1.1870966498300451E-2</v>
      </c>
      <c r="E30" s="53">
        <f>((($D$2-35)/60)*$C$63)/1000</f>
        <v>0.44675500000000001</v>
      </c>
      <c r="F30" s="53">
        <f>(((F4-35)/60)*($C64-$C65))/1000</f>
        <v>1.1870966489113554E-2</v>
      </c>
      <c r="G30" s="53">
        <f>((($F$2-35)/60)*$C$63)/1000</f>
        <v>0.44974833333333342</v>
      </c>
      <c r="H30" s="53">
        <f>(((H4-35)/60)*($C64-$C65))/1000</f>
        <v>1.1870966397244611E-2</v>
      </c>
      <c r="I30" s="53">
        <f>((($H$2-35)/60)*$C$63)/1000</f>
        <v>0.47968166666666667</v>
      </c>
      <c r="J30" s="53">
        <f>(((J4-35)/60)*($C64-$C65))/1000</f>
        <v>1.1870966277814983E-2</v>
      </c>
      <c r="K30" s="53">
        <f>((($J$2-35)/60)*$C$63)/1000</f>
        <v>0.51859500000000003</v>
      </c>
      <c r="L30" s="53">
        <f>(((L4-35)/60)*($C64-$C65))/1000</f>
        <v>1.1870965800096472E-2</v>
      </c>
      <c r="M30" s="53">
        <f>((($L$2-35)/60)*$C$63)/1000</f>
        <v>0.67424833333333334</v>
      </c>
      <c r="N30" s="53">
        <f>(((N4-35)/60)*($C64-$C65))/1000</f>
        <v>1.1870965790909576E-2</v>
      </c>
      <c r="O30" s="53">
        <f>((($N$2-35)/60)*$C$63)/1000</f>
        <v>0.67724166666666674</v>
      </c>
      <c r="P30" s="53">
        <f>(((P4-35)/60)*($C64-$C65))/1000</f>
        <v>1.1870965781722684E-2</v>
      </c>
      <c r="Q30" s="53">
        <f>((($P$2-35)/60)*$C$63)/1000</f>
        <v>0.68023500000000003</v>
      </c>
      <c r="R30" s="53">
        <f>(((R4-35)/60)*($C64-$C65))/1000</f>
        <v>1.1870964670108454E-2</v>
      </c>
      <c r="S30" s="53">
        <f>((($R$2-35)/60)*$C$63)/1000</f>
        <v>1.0424283333333333</v>
      </c>
    </row>
    <row r="31" spans="1:19" x14ac:dyDescent="0.2">
      <c r="A31" s="51" t="s">
        <v>104</v>
      </c>
      <c r="B31" s="53"/>
      <c r="C31" s="53">
        <v>0</v>
      </c>
      <c r="D31" s="53"/>
      <c r="E31" s="53">
        <v>0</v>
      </c>
      <c r="F31" s="53"/>
      <c r="G31" s="53">
        <v>0</v>
      </c>
      <c r="H31" s="53"/>
      <c r="I31" s="53">
        <v>0</v>
      </c>
      <c r="J31" s="53"/>
      <c r="K31" s="53">
        <v>0</v>
      </c>
      <c r="L31" s="53"/>
      <c r="M31" s="53">
        <v>0</v>
      </c>
      <c r="N31" s="53"/>
      <c r="O31" s="53">
        <v>0</v>
      </c>
      <c r="P31" s="53"/>
      <c r="Q31" s="53">
        <v>0</v>
      </c>
      <c r="R31" s="53"/>
      <c r="S31" s="53">
        <v>0</v>
      </c>
    </row>
    <row r="32" spans="1:19" x14ac:dyDescent="0.2">
      <c r="A32" s="51" t="s">
        <v>62</v>
      </c>
      <c r="B32" s="53">
        <f>(((B2-35)/60)*($C65-$C66))/1000</f>
        <v>0.35533750000000003</v>
      </c>
      <c r="C32" s="53">
        <f>((($B$2-35)/60)*$C$66)/1000</f>
        <v>0.31112499999999998</v>
      </c>
      <c r="D32" s="53">
        <f>(((D2-35)/60)*($C65-$C66))/1000</f>
        <v>0.53978749999999998</v>
      </c>
      <c r="E32" s="53">
        <f>((($D$2-35)/60)*$C$66)/1000</f>
        <v>0.47262500000000002</v>
      </c>
      <c r="F32" s="53">
        <f>(((F2-35)/60)*($C65-$C66))/1000</f>
        <v>0.5434041666666668</v>
      </c>
      <c r="G32" s="53">
        <f>((($F$2-35)/60)*$C$66)/1000</f>
        <v>0.47579166666666667</v>
      </c>
      <c r="H32" s="53">
        <f>(((H2-35)/60)*($C65-$C66))/1000</f>
        <v>0.57957083333333348</v>
      </c>
      <c r="I32" s="53">
        <f>((($H$2-35)/60)*$C$66)/1000</f>
        <v>0.50745833333333334</v>
      </c>
      <c r="J32" s="53">
        <f>(((J2-35)/60)*($C65-$C66))/1000</f>
        <v>0.62658750000000007</v>
      </c>
      <c r="K32" s="53">
        <f>((($J$2-35)/60)*$C$66)/1000</f>
        <v>0.54862500000000003</v>
      </c>
      <c r="L32" s="53">
        <f>(((L2-35)/60)*($C65-$C66))/1000</f>
        <v>0.81465416666666668</v>
      </c>
      <c r="M32" s="53">
        <f>((($L$2-35)/60)*$C$66)/1000</f>
        <v>0.71329166666666666</v>
      </c>
      <c r="N32" s="53">
        <f>(((N2-35)/60)*($C65-$C66))/1000</f>
        <v>0.8182708333333335</v>
      </c>
      <c r="O32" s="53">
        <f>((($N$2-35)/60)*$C$66)/1000</f>
        <v>0.71645833333333342</v>
      </c>
      <c r="P32" s="53">
        <f>(((P2-35)/60)*($C65-$C66))/1000</f>
        <v>0.8218875000000001</v>
      </c>
      <c r="Q32" s="53">
        <f>((($P$2-35)/60)*$C$66)/1000</f>
        <v>0.71962499999999996</v>
      </c>
      <c r="R32" s="53">
        <f>(((R2-35)/60)*($C65-$C66))/1000</f>
        <v>1.2595041666666669</v>
      </c>
      <c r="S32" s="53">
        <f>((($R$2-35)/60)*$C$66)/1000</f>
        <v>1.1027916666666666</v>
      </c>
    </row>
    <row r="33" spans="1:19" x14ac:dyDescent="0.2">
      <c r="A33" s="51" t="s">
        <v>92</v>
      </c>
      <c r="B33" s="53">
        <f>(((B3-35)/60)*($C66-$C67))/1000</f>
        <v>-3.0129824833333309E-4</v>
      </c>
      <c r="C33" s="53">
        <f>((($B$2-35)/60)*$C$66)/1000</f>
        <v>0.31112499999999998</v>
      </c>
      <c r="D33" s="53">
        <f>(((D3-35)/60)*($C66-$C67))/1000</f>
        <v>-3.0024186833333311E-4</v>
      </c>
      <c r="E33" s="53">
        <f>((($D$2-35)/60)*$C$66)/1000</f>
        <v>0.47262500000000002</v>
      </c>
      <c r="F33" s="53">
        <f>(((F3-35)/60)*($C66-$C67))/1000</f>
        <v>-3.0022115499999974E-4</v>
      </c>
      <c r="G33" s="53">
        <f>((($F$2-35)/60)*$C$66)/1000</f>
        <v>0.47579166666666667</v>
      </c>
      <c r="H33" s="53">
        <f>(((H3-35)/60)*($C66-$C67))/1000</f>
        <v>-3.0001402166666643E-4</v>
      </c>
      <c r="I33" s="53">
        <f>((($H$2-35)/60)*$C$66)/1000</f>
        <v>0.50745833333333334</v>
      </c>
      <c r="J33" s="53">
        <f>(((J3-35)/60)*($C66-$C67))/1000</f>
        <v>-2.9974474833333308E-4</v>
      </c>
      <c r="K33" s="53">
        <f>((($J$2-35)/60)*$C$66)/1000</f>
        <v>0.54862500000000003</v>
      </c>
      <c r="L33" s="53">
        <f>(((L3-35)/60)*($C66-$C67))/1000</f>
        <v>-2.9866765499999973E-4</v>
      </c>
      <c r="M33" s="53">
        <f>((($L$2-35)/60)*$C$66)/1000</f>
        <v>0.71329166666666666</v>
      </c>
      <c r="N33" s="53">
        <f>(((N3-35)/60)*($C66-$C67))/1000</f>
        <v>-2.9864694166666637E-4</v>
      </c>
      <c r="O33" s="53">
        <f>((($N$2-35)/60)*$C$66)/1000</f>
        <v>0.71645833333333342</v>
      </c>
      <c r="P33" s="53">
        <f>(((P3-35)/60)*($C66-$C67))/1000</f>
        <v>-2.9862622833333311E-4</v>
      </c>
      <c r="Q33" s="53">
        <f>((($P$2-35)/60)*$C$66)/1000</f>
        <v>0.71962499999999996</v>
      </c>
      <c r="R33" s="53">
        <f>(((R3-35)/60)*($C66-$C67))/1000</f>
        <v>-2.9611991499999972E-4</v>
      </c>
      <c r="S33" s="53">
        <f>((($R$2-35)/60)*$C$66)/1000</f>
        <v>1.1027916666666666</v>
      </c>
    </row>
    <row r="34" spans="1:19" x14ac:dyDescent="0.2">
      <c r="A34" s="51" t="s">
        <v>93</v>
      </c>
      <c r="B34" s="53"/>
      <c r="C34" s="53">
        <v>0</v>
      </c>
      <c r="D34" s="53"/>
      <c r="E34" s="53">
        <v>0</v>
      </c>
      <c r="F34" s="53"/>
      <c r="G34" s="53">
        <v>0</v>
      </c>
      <c r="H34" s="53"/>
      <c r="I34" s="53">
        <v>0</v>
      </c>
      <c r="J34" s="53"/>
      <c r="K34" s="53">
        <v>0</v>
      </c>
      <c r="L34" s="53"/>
      <c r="M34" s="53">
        <v>0</v>
      </c>
      <c r="N34" s="53"/>
      <c r="O34" s="53">
        <v>0</v>
      </c>
      <c r="P34" s="53"/>
      <c r="Q34" s="53">
        <v>0</v>
      </c>
      <c r="R34" s="53"/>
      <c r="S34" s="53">
        <v>0</v>
      </c>
    </row>
    <row r="35" spans="1:19" x14ac:dyDescent="0.2">
      <c r="A35" s="51" t="s">
        <v>63</v>
      </c>
      <c r="B35" s="53">
        <f>(((B3-35)/60)*($C66-$C67))/1000</f>
        <v>-3.0129824833333309E-4</v>
      </c>
      <c r="C35" s="53">
        <f>((($B$2-35)/60)*$C$66)/1000</f>
        <v>0.31112499999999998</v>
      </c>
      <c r="D35" s="53">
        <f>(((D3-35)/60)*($C66-$C67))/1000</f>
        <v>-3.0024186833333311E-4</v>
      </c>
      <c r="E35" s="53">
        <f>((($D$2-35)/60)*$C$66)/1000</f>
        <v>0.47262500000000002</v>
      </c>
      <c r="F35" s="53">
        <f>(((F3-35)/60)*($C66-$C67))/1000</f>
        <v>-3.0022115499999974E-4</v>
      </c>
      <c r="G35" s="53">
        <f>((($F$2-35)/60)*$C$66)/1000</f>
        <v>0.47579166666666667</v>
      </c>
      <c r="H35" s="53">
        <f>(((H3-35)/60)*($C66-$C67))/1000</f>
        <v>-3.0001402166666643E-4</v>
      </c>
      <c r="I35" s="53">
        <f>((($H$2-35)/60)*$C$66)/1000</f>
        <v>0.50745833333333334</v>
      </c>
      <c r="J35" s="53">
        <f>(((J3-35)/60)*($C66-$C67))/1000</f>
        <v>-2.9974474833333308E-4</v>
      </c>
      <c r="K35" s="53">
        <f>((($J$2-35)/60)*$C$66)/1000</f>
        <v>0.54862500000000003</v>
      </c>
      <c r="L35" s="53">
        <f>(((L3-35)/60)*($C66-$C67))/1000</f>
        <v>-2.9866765499999973E-4</v>
      </c>
      <c r="M35" s="53">
        <f>((($L$2-35)/60)*$C$66)/1000</f>
        <v>0.71329166666666666</v>
      </c>
      <c r="N35" s="53">
        <f>(((N3-35)/60)*($C66-$C67))/1000</f>
        <v>-2.9864694166666637E-4</v>
      </c>
      <c r="O35" s="53">
        <f>((($N$2-35)/60)*$C$66)/1000</f>
        <v>0.71645833333333342</v>
      </c>
      <c r="P35" s="53">
        <f>(((P3-35)/60)*($C66-$C67))/1000</f>
        <v>-2.9862622833333311E-4</v>
      </c>
      <c r="Q35" s="53">
        <f>((($P$2-35)/60)*$C$66)/1000</f>
        <v>0.71962499999999996</v>
      </c>
      <c r="R35" s="53">
        <f>(((R3-35)/60)*($C66-$C67))/1000</f>
        <v>-2.9611991499999972E-4</v>
      </c>
      <c r="S35" s="53">
        <f>((($R$2-35)/60)*$C$66)/1000</f>
        <v>1.1027916666666666</v>
      </c>
    </row>
    <row r="36" spans="1:19" x14ac:dyDescent="0.2">
      <c r="A36" s="51" t="s">
        <v>105</v>
      </c>
      <c r="B36" s="53">
        <f>(((B4-35)/60)*($C67-$C68))/1000</f>
        <v>-5.2383923028084499E-3</v>
      </c>
      <c r="C36" s="53">
        <f>((($B$2-35)/60)*$C$66)/1000</f>
        <v>0.31112499999999998</v>
      </c>
      <c r="D36" s="53">
        <f>(((D4-35)/60)*($C67-$C68))/1000</f>
        <v>-5.2383920960559233E-3</v>
      </c>
      <c r="E36" s="53">
        <f>((($D$2-35)/60)*$C$66)/1000</f>
        <v>0.47262500000000002</v>
      </c>
      <c r="F36" s="53">
        <f>(((F4-35)/60)*($C67-$C68))/1000</f>
        <v>-5.2383920920019509E-3</v>
      </c>
      <c r="G36" s="53">
        <f>((($F$2-35)/60)*$C$66)/1000</f>
        <v>0.47579166666666667</v>
      </c>
      <c r="H36" s="53">
        <f>(((H4-35)/60)*($C67-$C68))/1000</f>
        <v>-5.2383920514622404E-3</v>
      </c>
      <c r="I36" s="53">
        <f>((($H$2-35)/60)*$C$66)/1000</f>
        <v>0.50745833333333334</v>
      </c>
      <c r="J36" s="53">
        <f>(((J4-35)/60)*($C67-$C68))/1000</f>
        <v>-5.2383919987606161E-3</v>
      </c>
      <c r="K36" s="53">
        <f>((($J$2-35)/60)*$C$66)/1000</f>
        <v>0.54862500000000003</v>
      </c>
      <c r="L36" s="53">
        <f>(((L4-35)/60)*($C67-$C68))/1000</f>
        <v>-5.2383917879541188E-3</v>
      </c>
      <c r="M36" s="53">
        <f>((($L$2-35)/60)*$C$66)/1000</f>
        <v>0.71329166666666666</v>
      </c>
      <c r="N36" s="53">
        <f>(((N4-35)/60)*($C67-$C68))/1000</f>
        <v>-5.2383917839001464E-3</v>
      </c>
      <c r="O36" s="53">
        <f>((($N$2-35)/60)*$C$66)/1000</f>
        <v>0.71645833333333342</v>
      </c>
      <c r="P36" s="53">
        <f>(((P4-35)/60)*($C67-$C68))/1000</f>
        <v>-5.2383917798461766E-3</v>
      </c>
      <c r="Q36" s="53">
        <f>((($P$2-35)/60)*$C$66)/1000</f>
        <v>0.71962499999999996</v>
      </c>
      <c r="R36" s="53">
        <f>(((R4-35)/60)*($C67-$C68))/1000</f>
        <v>-5.2383912893156715E-3</v>
      </c>
      <c r="S36" s="53">
        <f>((($R$2-35)/60)*$C$66)/1000</f>
        <v>1.1027916666666666</v>
      </c>
    </row>
    <row r="37" spans="1:19" x14ac:dyDescent="0.2">
      <c r="A37" s="51" t="s">
        <v>106</v>
      </c>
      <c r="B37" s="53"/>
      <c r="C37" s="53">
        <v>0</v>
      </c>
      <c r="D37" s="53"/>
      <c r="E37" s="53">
        <v>0</v>
      </c>
      <c r="F37" s="53"/>
      <c r="G37" s="53">
        <v>0</v>
      </c>
      <c r="H37" s="53"/>
      <c r="I37" s="53">
        <v>0</v>
      </c>
      <c r="J37" s="53"/>
      <c r="K37" s="53">
        <v>0</v>
      </c>
      <c r="L37" s="53"/>
      <c r="M37" s="53">
        <v>0</v>
      </c>
      <c r="N37" s="53"/>
      <c r="O37" s="53">
        <v>0</v>
      </c>
      <c r="P37" s="53"/>
      <c r="Q37" s="53">
        <v>0</v>
      </c>
      <c r="R37" s="53"/>
      <c r="S37" s="53">
        <v>0</v>
      </c>
    </row>
    <row r="38" spans="1:19" x14ac:dyDescent="0.2">
      <c r="A38" s="51" t="s">
        <v>64</v>
      </c>
      <c r="B38" s="53">
        <f>(((B2-35)/60)*($C69-$C70))/1000</f>
        <v>0.35370000000000007</v>
      </c>
      <c r="C38" s="53">
        <f>((($B$2-35)/80)*$C$70)/1000</f>
        <v>0.30703124999999998</v>
      </c>
      <c r="D38" s="53">
        <f>(((D2-35)/60)*($C69-$C70))/1000</f>
        <v>0.53730000000000011</v>
      </c>
      <c r="E38" s="53">
        <f>((($D$2-35)/80)*$C$70)/1000</f>
        <v>0.46640625000000002</v>
      </c>
      <c r="F38" s="53">
        <f>(((F2-35)/60)*($C69-$C70))/1000</f>
        <v>0.54090000000000005</v>
      </c>
      <c r="G38" s="53">
        <f>((($F$2-35)/80)*$C$70)/1000</f>
        <v>0.46953125000000001</v>
      </c>
      <c r="H38" s="53">
        <f>(((H2-35)/60)*($C69-$C70))/1000</f>
        <v>0.57689999999999997</v>
      </c>
      <c r="I38" s="53">
        <f>((($H$2-35)/80)*$C$70)/1000</f>
        <v>0.50078124999999996</v>
      </c>
      <c r="J38" s="53">
        <f>(((J2-35)/60)*($C69-$C70))/1000</f>
        <v>0.62370000000000003</v>
      </c>
      <c r="K38" s="53">
        <f>((($J$2-35)/80)*$C$70)/1000</f>
        <v>0.54140624999999998</v>
      </c>
      <c r="L38" s="53">
        <f>(((L2-35)/60)*($C69-$C70))/1000</f>
        <v>0.81089999999999995</v>
      </c>
      <c r="M38" s="53">
        <f>((($L$2-35)/80)*$C$70)/1000</f>
        <v>0.70390624999999996</v>
      </c>
      <c r="N38" s="53">
        <f>(((N2-35)/60)*($C69-$C70))/1000</f>
        <v>0.81450000000000011</v>
      </c>
      <c r="O38" s="53">
        <f>((($N$2-35)/80)*$C$70)/1000</f>
        <v>0.70703125</v>
      </c>
      <c r="P38" s="53">
        <f>(((P2-35)/60)*($C69-$C70))/1000</f>
        <v>0.81810000000000005</v>
      </c>
      <c r="Q38" s="53">
        <f>((($P$2-35)/80)*$C$70)/1000</f>
        <v>0.71015625000000004</v>
      </c>
      <c r="R38" s="53">
        <f>(((R2-35)/60)*($C69-$C70))/1000</f>
        <v>1.2537</v>
      </c>
      <c r="S38" s="53">
        <f>((($R$2-35)/80)*$C$70)/1000</f>
        <v>1.0882812500000001</v>
      </c>
    </row>
    <row r="39" spans="1:19" x14ac:dyDescent="0.2">
      <c r="A39" s="51" t="s">
        <v>94</v>
      </c>
      <c r="B39" s="53">
        <f>(((B3-35)/60)*($C70-$C71))/1000</f>
        <v>-1.738259125E-3</v>
      </c>
      <c r="C39" s="53">
        <f>((($B$2-35)/80)*$C$70)/1000</f>
        <v>0.30703124999999998</v>
      </c>
      <c r="D39" s="53">
        <f>(((D3-35)/60)*($C70-$C71))/1000</f>
        <v>-1.7321646250000003E-3</v>
      </c>
      <c r="E39" s="53">
        <f>((($D$2-35)/80)*$C$70)/1000</f>
        <v>0.46640625000000002</v>
      </c>
      <c r="F39" s="53">
        <f>(((F3-35)/60)*($C70-$C71))/1000</f>
        <v>-1.7320451249999999E-3</v>
      </c>
      <c r="G39" s="53">
        <f>((($F$2-35)/80)*$C$70)/1000</f>
        <v>0.46953125000000001</v>
      </c>
      <c r="H39" s="53">
        <f>(((H3-35)/60)*($C70-$C71))/1000</f>
        <v>-1.7308501249999999E-3</v>
      </c>
      <c r="I39" s="53">
        <f>((($H$2-35)/80)*$C$70)/1000</f>
        <v>0.50078124999999996</v>
      </c>
      <c r="J39" s="53">
        <f>(((J3-35)/60)*($C70-$C71))/1000</f>
        <v>-1.7292966249999998E-3</v>
      </c>
      <c r="K39" s="53">
        <f>((($J$2-35)/80)*$C$70)/1000</f>
        <v>0.54140624999999998</v>
      </c>
      <c r="L39" s="53">
        <f>(((L3-35)/60)*($C70-$C71))/1000</f>
        <v>-1.723082625E-3</v>
      </c>
      <c r="M39" s="53">
        <f>((($L$2-35)/80)*$C$70)/1000</f>
        <v>0.70390624999999996</v>
      </c>
      <c r="N39" s="53">
        <f>(((N3-35)/60)*($C70-$C71))/1000</f>
        <v>-1.722963125E-3</v>
      </c>
      <c r="O39" s="53">
        <f>((($N$2-35)/80)*$C$70)/1000</f>
        <v>0.70703125</v>
      </c>
      <c r="P39" s="53">
        <f>(((P3-35)/60)*($C70-$C71))/1000</f>
        <v>-1.7228436250000003E-3</v>
      </c>
      <c r="Q39" s="53">
        <f>((($P$2-35)/80)*$C$70)/1000</f>
        <v>0.71015625000000004</v>
      </c>
      <c r="R39" s="53">
        <f>(((R3-35)/60)*($C70-$C71))/1000</f>
        <v>-1.7083841249999998E-3</v>
      </c>
      <c r="S39" s="53">
        <f>((($R$2-35)/80)*$C$70)/1000</f>
        <v>1.0882812500000001</v>
      </c>
    </row>
    <row r="40" spans="1:19" x14ac:dyDescent="0.2">
      <c r="A40" s="51" t="s">
        <v>95</v>
      </c>
      <c r="B40" s="53"/>
      <c r="C40" s="53">
        <v>0</v>
      </c>
      <c r="D40" s="53"/>
      <c r="E40" s="53">
        <v>0</v>
      </c>
      <c r="F40" s="53"/>
      <c r="G40" s="53">
        <v>0</v>
      </c>
      <c r="H40" s="53"/>
      <c r="I40" s="53">
        <v>0</v>
      </c>
      <c r="J40" s="53"/>
      <c r="K40" s="53">
        <v>0</v>
      </c>
      <c r="L40" s="53"/>
      <c r="M40" s="53">
        <v>0</v>
      </c>
      <c r="N40" s="53"/>
      <c r="O40" s="53">
        <v>0</v>
      </c>
      <c r="P40" s="53"/>
      <c r="Q40" s="53">
        <v>0</v>
      </c>
      <c r="R40" s="53"/>
      <c r="S40" s="53">
        <v>0</v>
      </c>
    </row>
    <row r="41" spans="1:19" x14ac:dyDescent="0.2">
      <c r="A41" s="51" t="s">
        <v>67</v>
      </c>
      <c r="B41" s="53">
        <f>(((B3-35)/60)*($C70-$C71))/1000</f>
        <v>-1.738259125E-3</v>
      </c>
      <c r="C41" s="53">
        <f>((($B$2-35)/80)*$C$70)/1000</f>
        <v>0.30703124999999998</v>
      </c>
      <c r="D41" s="53">
        <f>(((D3-35)/60)*($C70-$C71))/1000</f>
        <v>-1.7321646250000003E-3</v>
      </c>
      <c r="E41" s="53">
        <f>((($D$2-35)/80)*$C$70)/1000</f>
        <v>0.46640625000000002</v>
      </c>
      <c r="F41" s="53">
        <f>(((F3-35)/60)*($C70-$C71))/1000</f>
        <v>-1.7320451249999999E-3</v>
      </c>
      <c r="G41" s="53">
        <f>((($F$2-35)/80)*$C$70)/1000</f>
        <v>0.46953125000000001</v>
      </c>
      <c r="H41" s="53">
        <f>(((H3-35)/60)*($C70-$C71))/1000</f>
        <v>-1.7308501249999999E-3</v>
      </c>
      <c r="I41" s="53">
        <f>((($H$2-35)/80)*$C$70)/1000</f>
        <v>0.50078124999999996</v>
      </c>
      <c r="J41" s="53">
        <f>(((J3-35)/60)*($C70-$C71))/1000</f>
        <v>-1.7292966249999998E-3</v>
      </c>
      <c r="K41" s="53">
        <f>((($J$2-35)/80)*$C$70)/1000</f>
        <v>0.54140624999999998</v>
      </c>
      <c r="L41" s="53">
        <f>(((L3-35)/60)*($C70-$C71))/1000</f>
        <v>-1.723082625E-3</v>
      </c>
      <c r="M41" s="53">
        <f>((($L$2-35)/80)*$C$70)/1000</f>
        <v>0.70390624999999996</v>
      </c>
      <c r="N41" s="53">
        <f>(((N3-35)/60)*($C70-$C71))/1000</f>
        <v>-1.722963125E-3</v>
      </c>
      <c r="O41" s="53">
        <f>((($N$2-35)/80)*$C$70)/1000</f>
        <v>0.70703125</v>
      </c>
      <c r="P41" s="53">
        <f>(((P3-35)/60)*($C70-$C71))/1000</f>
        <v>-1.7228436250000003E-3</v>
      </c>
      <c r="Q41" s="53">
        <f>((($P$2-35)/80)*$C$70)/1000</f>
        <v>0.71015625000000004</v>
      </c>
      <c r="R41" s="53">
        <f>(((R3-35)/60)*($C70-$C71))/1000</f>
        <v>-1.7083841249999998E-3</v>
      </c>
      <c r="S41" s="53">
        <f>((($R$2-35)/80)*$C$70)/1000</f>
        <v>1.0882812500000001</v>
      </c>
    </row>
    <row r="42" spans="1:19" x14ac:dyDescent="0.2">
      <c r="A42" s="51" t="s">
        <v>107</v>
      </c>
      <c r="B42" s="53">
        <f>(((B4-35)/60)*($C71-$C72))/1000</f>
        <v>-5.541729050855264E-3</v>
      </c>
      <c r="C42" s="53">
        <f>((($B$2-35)/80)*$C$70)/1000</f>
        <v>0.30703124999999998</v>
      </c>
      <c r="D42" s="53">
        <f>(((D4-35)/60)*($C71-$C72))/1000</f>
        <v>-5.5417288321304315E-3</v>
      </c>
      <c r="E42" s="53">
        <f>((($D$2-35)/80)*$C$70)/1000</f>
        <v>0.46640625000000002</v>
      </c>
      <c r="F42" s="53">
        <f>(((F4-35)/60)*($C71-$C72))/1000</f>
        <v>-5.5417288278417085E-3</v>
      </c>
      <c r="G42" s="53">
        <f>((($F$2-35)/80)*$C$70)/1000</f>
        <v>0.46953125000000001</v>
      </c>
      <c r="H42" s="53">
        <f>(((H4-35)/60)*($C71-$C72))/1000</f>
        <v>-5.5417287849544861E-3</v>
      </c>
      <c r="I42" s="53">
        <f>((($H$2-35)/80)*$C$70)/1000</f>
        <v>0.50078124999999996</v>
      </c>
      <c r="J42" s="53">
        <f>(((J4-35)/60)*($C71-$C72))/1000</f>
        <v>-5.5417287292010972E-3</v>
      </c>
      <c r="K42" s="53">
        <f>((($J$2-35)/80)*$C$70)/1000</f>
        <v>0.54140624999999998</v>
      </c>
      <c r="L42" s="53">
        <f>(((L4-35)/60)*($C71-$C72))/1000</f>
        <v>-5.5417285061875416E-3</v>
      </c>
      <c r="M42" s="53">
        <f>((($L$2-35)/80)*$C$70)/1000</f>
        <v>0.70390624999999996</v>
      </c>
      <c r="N42" s="53">
        <f>(((N4-35)/60)*($C71-$C72))/1000</f>
        <v>-5.5417285018988186E-3</v>
      </c>
      <c r="O42" s="53">
        <f>((($N$2-35)/80)*$C$70)/1000</f>
        <v>0.70703125</v>
      </c>
      <c r="P42" s="53">
        <f>(((P4-35)/60)*($C71-$C72))/1000</f>
        <v>-5.5417284976100973E-3</v>
      </c>
      <c r="Q42" s="53">
        <f>((($P$2-35)/80)*$C$70)/1000</f>
        <v>0.71015625000000004</v>
      </c>
      <c r="R42" s="53">
        <f>(((R4-35)/60)*($C71-$C72))/1000</f>
        <v>-5.5417279786747079E-3</v>
      </c>
      <c r="S42" s="53">
        <f>((($R$2-35)/80)*$C$70)/1000</f>
        <v>1.0882812500000001</v>
      </c>
    </row>
    <row r="43" spans="1:19" x14ac:dyDescent="0.2">
      <c r="A43" s="51" t="s">
        <v>108</v>
      </c>
      <c r="B43" s="53"/>
      <c r="C43" s="53">
        <v>0</v>
      </c>
      <c r="D43" s="53"/>
      <c r="E43" s="53">
        <v>0</v>
      </c>
      <c r="F43" s="53"/>
      <c r="G43" s="53">
        <v>0</v>
      </c>
      <c r="H43" s="53"/>
      <c r="I43" s="53">
        <v>0</v>
      </c>
      <c r="J43" s="53"/>
      <c r="K43" s="53">
        <v>0</v>
      </c>
      <c r="L43" s="53"/>
      <c r="M43" s="53">
        <v>0</v>
      </c>
      <c r="N43" s="53"/>
      <c r="O43" s="53">
        <v>0</v>
      </c>
      <c r="P43" s="53"/>
      <c r="Q43" s="53">
        <v>0</v>
      </c>
      <c r="R43" s="53"/>
      <c r="S43" s="53">
        <v>0</v>
      </c>
    </row>
    <row r="44" spans="1:19" x14ac:dyDescent="0.2">
      <c r="A44" s="51" t="s">
        <v>65</v>
      </c>
      <c r="B44" s="53">
        <f>(((B2-35)/60)*($C69-$C70))/1000</f>
        <v>0.35370000000000007</v>
      </c>
      <c r="C44" s="53">
        <f>((($B$2-35)/80)*$C$70)/1000</f>
        <v>0.30703124999999998</v>
      </c>
      <c r="D44" s="53">
        <f>(((D2-35)/60)*($C69-$C70))/1000</f>
        <v>0.53730000000000011</v>
      </c>
      <c r="E44" s="53">
        <f>((($D$2-35)/80)*$C$70)/1000</f>
        <v>0.46640625000000002</v>
      </c>
      <c r="F44" s="53">
        <f>(((F2-35)/60)*($C69-$C70))/1000</f>
        <v>0.54090000000000005</v>
      </c>
      <c r="G44" s="53">
        <f>((($F$2-35)/80)*$C$70)/1000</f>
        <v>0.46953125000000001</v>
      </c>
      <c r="H44" s="53">
        <f>(((H2-35)/60)*($C69-$C70))/1000</f>
        <v>0.57689999999999997</v>
      </c>
      <c r="I44" s="53">
        <f>((($H$2-35)/80)*$C$70)/1000</f>
        <v>0.50078124999999996</v>
      </c>
      <c r="J44" s="53">
        <f>(((J2-35)/60)*($C69-$C70))/1000</f>
        <v>0.62370000000000003</v>
      </c>
      <c r="K44" s="53">
        <f>((($J$2-35)/80)*$C$70)/1000</f>
        <v>0.54140624999999998</v>
      </c>
      <c r="L44" s="53">
        <f>(((L2-35)/60)*($C69-$C70))/1000</f>
        <v>0.81089999999999995</v>
      </c>
      <c r="M44" s="53">
        <f>((($L$2-35)/80)*$C$70)/1000</f>
        <v>0.70390624999999996</v>
      </c>
      <c r="N44" s="53">
        <f>(((N2-35)/60)*($C69-$C70))/1000</f>
        <v>0.81450000000000011</v>
      </c>
      <c r="O44" s="53">
        <f>((($N$2-35)/80)*$C$70)/1000</f>
        <v>0.70703125</v>
      </c>
      <c r="P44" s="53">
        <f>(((P2-35)/60)*($C69-$C70))/1000</f>
        <v>0.81810000000000005</v>
      </c>
      <c r="Q44" s="53">
        <f>((($P$2-35)/80)*$C$70)/1000</f>
        <v>0.71015625000000004</v>
      </c>
      <c r="R44" s="53">
        <f>(((R2-35)/60)*($C69-$C70))/1000</f>
        <v>1.2537</v>
      </c>
      <c r="S44" s="53">
        <f>((($R$2-35)/80)*$C$70)/1000</f>
        <v>1.0882812500000001</v>
      </c>
    </row>
    <row r="45" spans="1:19" x14ac:dyDescent="0.2">
      <c r="A45" s="51" t="s">
        <v>96</v>
      </c>
      <c r="B45" s="53">
        <f>(((B3-35)/60)*($C70-$C71))/1000</f>
        <v>-1.738259125E-3</v>
      </c>
      <c r="C45" s="53">
        <f>((($B$2-35)/80)*$C$70)/1000</f>
        <v>0.30703124999999998</v>
      </c>
      <c r="D45" s="53">
        <f>(((D3-35)/60)*($C70-$C71))/1000</f>
        <v>-1.7321646250000003E-3</v>
      </c>
      <c r="E45" s="53">
        <f>((($D$2-35)/80)*$C$70)/1000</f>
        <v>0.46640625000000002</v>
      </c>
      <c r="F45" s="53">
        <f>(((F3-35)/60)*($C70-$C71))/1000</f>
        <v>-1.7320451249999999E-3</v>
      </c>
      <c r="G45" s="53">
        <f>((($F$2-35)/80)*$C$70)/1000</f>
        <v>0.46953125000000001</v>
      </c>
      <c r="H45" s="53">
        <f>(((H3-35)/60)*($C70-$C71))/1000</f>
        <v>-1.7308501249999999E-3</v>
      </c>
      <c r="I45" s="53">
        <f>((($H$2-35)/80)*$C$70)/1000</f>
        <v>0.50078124999999996</v>
      </c>
      <c r="J45" s="53">
        <f>(((J3-35)/60)*($C70-$C71))/1000</f>
        <v>-1.7292966249999998E-3</v>
      </c>
      <c r="K45" s="53">
        <f>((($J$2-35)/80)*$C$70)/1000</f>
        <v>0.54140624999999998</v>
      </c>
      <c r="L45" s="53">
        <f>(((L3-35)/60)*($C70-$C71))/1000</f>
        <v>-1.723082625E-3</v>
      </c>
      <c r="M45" s="53">
        <f>((($L$2-35)/80)*$C$70)/1000</f>
        <v>0.70390624999999996</v>
      </c>
      <c r="N45" s="53">
        <f>(((N3-35)/60)*($C70-$C71))/1000</f>
        <v>-1.722963125E-3</v>
      </c>
      <c r="O45" s="53">
        <f>((($N$2-35)/80)*$C$70)/1000</f>
        <v>0.70703125</v>
      </c>
      <c r="P45" s="53">
        <f>(((P3-35)/60)*($C70-$C71))/1000</f>
        <v>-1.7228436250000003E-3</v>
      </c>
      <c r="Q45" s="53">
        <f>((($P$2-35)/80)*$C$70)/1000</f>
        <v>0.71015625000000004</v>
      </c>
      <c r="R45" s="53">
        <f>(((R3-35)/60)*($C70-$C71))/1000</f>
        <v>-1.7083841249999998E-3</v>
      </c>
      <c r="S45" s="53">
        <f>((($R$2-35)/80)*$C$70)/1000</f>
        <v>1.0882812500000001</v>
      </c>
    </row>
    <row r="46" spans="1:19" x14ac:dyDescent="0.2">
      <c r="A46" s="51" t="s">
        <v>97</v>
      </c>
      <c r="B46" s="53"/>
      <c r="C46" s="53">
        <v>0</v>
      </c>
      <c r="D46" s="53"/>
      <c r="E46" s="53">
        <v>0</v>
      </c>
      <c r="F46" s="53"/>
      <c r="G46" s="53">
        <v>0</v>
      </c>
      <c r="H46" s="53"/>
      <c r="I46" s="53">
        <v>0</v>
      </c>
      <c r="J46" s="53"/>
      <c r="K46" s="53">
        <v>0</v>
      </c>
      <c r="L46" s="53"/>
      <c r="M46" s="53">
        <v>0</v>
      </c>
      <c r="N46" s="53"/>
      <c r="O46" s="53">
        <v>0</v>
      </c>
      <c r="P46" s="53"/>
      <c r="Q46" s="53">
        <v>0</v>
      </c>
      <c r="R46" s="53"/>
      <c r="S46" s="53">
        <v>0</v>
      </c>
    </row>
    <row r="47" spans="1:19" x14ac:dyDescent="0.2">
      <c r="A47" s="51" t="s">
        <v>66</v>
      </c>
      <c r="B47" s="53">
        <f>(((B3-35)/60)*($C70-$C71))/1000</f>
        <v>-1.738259125E-3</v>
      </c>
      <c r="C47" s="53">
        <f>((($B$2-35)/80)*$C$70)/1000</f>
        <v>0.30703124999999998</v>
      </c>
      <c r="D47" s="53">
        <f>(((D3-35)/60)*($C70-$C71))/1000</f>
        <v>-1.7321646250000003E-3</v>
      </c>
      <c r="E47" s="53">
        <f>((($D$2-35)/80)*$C$70)/1000</f>
        <v>0.46640625000000002</v>
      </c>
      <c r="F47" s="53">
        <f>(((F3-35)/60)*($C70-$C71))/1000</f>
        <v>-1.7320451249999999E-3</v>
      </c>
      <c r="G47" s="53">
        <f>((($F$2-35)/80)*$C$70)/1000</f>
        <v>0.46953125000000001</v>
      </c>
      <c r="H47" s="53">
        <f>(((H3-35)/60)*($C70-$C71))/1000</f>
        <v>-1.7308501249999999E-3</v>
      </c>
      <c r="I47" s="53">
        <f>((($H$2-35)/80)*$C$70)/1000</f>
        <v>0.50078124999999996</v>
      </c>
      <c r="J47" s="53">
        <f>(((J3-35)/60)*($C70-$C71))/1000</f>
        <v>-1.7292966249999998E-3</v>
      </c>
      <c r="K47" s="53">
        <f>((($J$2-35)/80)*$C$70)/1000</f>
        <v>0.54140624999999998</v>
      </c>
      <c r="L47" s="53">
        <f>(((L3-35)/60)*($C70-$C71))/1000</f>
        <v>-1.723082625E-3</v>
      </c>
      <c r="M47" s="53">
        <f>((($L$2-35)/80)*$C$70)/1000</f>
        <v>0.70390624999999996</v>
      </c>
      <c r="N47" s="53">
        <f>(((N3-35)/60)*($C70-$C71))/1000</f>
        <v>-1.722963125E-3</v>
      </c>
      <c r="O47" s="53">
        <f>((($N$2-35)/80)*$C$70)/1000</f>
        <v>0.70703125</v>
      </c>
      <c r="P47" s="53">
        <f>(((P3-35)/60)*($C70-$C71))/1000</f>
        <v>-1.7228436250000003E-3</v>
      </c>
      <c r="Q47" s="53">
        <f>((($P$2-35)/80)*$C$70)/1000</f>
        <v>0.71015625000000004</v>
      </c>
      <c r="R47" s="53">
        <f>(((R3-35)/60)*($C70-$C71))/1000</f>
        <v>-1.7083841249999998E-3</v>
      </c>
      <c r="S47" s="53">
        <f>((($R$2-35)/80)*$C$70)/1000</f>
        <v>1.0882812500000001</v>
      </c>
    </row>
    <row r="48" spans="1:19" x14ac:dyDescent="0.2">
      <c r="A48" s="51" t="s">
        <v>109</v>
      </c>
      <c r="B48" s="53">
        <f>(((B4-35)/60)*($C71-$C72))/1000</f>
        <v>-5.541729050855264E-3</v>
      </c>
      <c r="C48" s="53">
        <f>((($B$2-35)/80)*$C$70)/1000</f>
        <v>0.30703124999999998</v>
      </c>
      <c r="D48" s="53">
        <f>(((D4-35)/60)*($C71-$C72))/1000</f>
        <v>-5.5417288321304315E-3</v>
      </c>
      <c r="E48" s="53">
        <f>((($D$2-35)/80)*$C$70)/1000</f>
        <v>0.46640625000000002</v>
      </c>
      <c r="F48" s="53">
        <f>(((F4-35)/60)*($C71-$C72))/1000</f>
        <v>-5.5417288278417085E-3</v>
      </c>
      <c r="G48" s="53">
        <f>((($F$2-35)/80)*$C$70)/1000</f>
        <v>0.46953125000000001</v>
      </c>
      <c r="H48" s="53">
        <f>(((H4-35)/60)*($C71-$C72))/1000</f>
        <v>-5.5417287849544861E-3</v>
      </c>
      <c r="I48" s="53">
        <f>((($H$2-35)/80)*$C$70)/1000</f>
        <v>0.50078124999999996</v>
      </c>
      <c r="J48" s="53">
        <f>(((J4-35)/60)*($C71-$C72))/1000</f>
        <v>-5.5417287292010972E-3</v>
      </c>
      <c r="K48" s="53">
        <f>((($J$2-35)/80)*$C$70)/1000</f>
        <v>0.54140624999999998</v>
      </c>
      <c r="L48" s="53">
        <f>(((L4-35)/60)*($C71-$C72))/1000</f>
        <v>-5.5417285061875416E-3</v>
      </c>
      <c r="M48" s="53">
        <f>((($L$2-35)/80)*$C$70)/1000</f>
        <v>0.70390624999999996</v>
      </c>
      <c r="N48" s="53">
        <f>(((N4-35)/60)*($C71-$C72))/1000</f>
        <v>-5.5417285018988186E-3</v>
      </c>
      <c r="O48" s="53">
        <f>((($N$2-35)/80)*$C$70)/1000</f>
        <v>0.70703125</v>
      </c>
      <c r="P48" s="53">
        <f>(((P4-35)/60)*($C71-$C72))/1000</f>
        <v>-5.5417284976100973E-3</v>
      </c>
      <c r="Q48" s="53">
        <f>((($P$2-35)/80)*$C$70)/1000</f>
        <v>0.71015625000000004</v>
      </c>
      <c r="R48" s="53">
        <f>(((R4-35)/60)*($C71-$C72))/1000</f>
        <v>-5.5417279786747079E-3</v>
      </c>
      <c r="S48" s="53">
        <f>((($R$2-35)/80)*$C$70)/1000</f>
        <v>1.0882812500000001</v>
      </c>
    </row>
    <row r="49" spans="1:19" x14ac:dyDescent="0.2">
      <c r="A49" s="51" t="s">
        <v>110</v>
      </c>
      <c r="B49" s="53"/>
      <c r="C49" s="53">
        <v>0</v>
      </c>
      <c r="D49" s="53"/>
      <c r="E49" s="53">
        <v>0</v>
      </c>
      <c r="F49" s="53"/>
      <c r="G49" s="53">
        <v>0</v>
      </c>
      <c r="H49" s="53"/>
      <c r="I49" s="53">
        <v>0</v>
      </c>
      <c r="J49" s="53"/>
      <c r="K49" s="53">
        <v>0</v>
      </c>
      <c r="L49" s="53"/>
      <c r="M49" s="53">
        <v>0</v>
      </c>
      <c r="N49" s="53"/>
      <c r="O49" s="53">
        <v>0</v>
      </c>
      <c r="P49" s="53"/>
      <c r="Q49" s="53">
        <v>0</v>
      </c>
      <c r="R49" s="53"/>
      <c r="S49" s="53">
        <v>0</v>
      </c>
    </row>
    <row r="50" spans="1:19" x14ac:dyDescent="0.2">
      <c r="A50" s="51" t="s">
        <v>98</v>
      </c>
      <c r="B50" s="53">
        <f>(((B1-35)/60)*($C72-$C73))/1000</f>
        <v>1.8900000000000004E-2</v>
      </c>
      <c r="C50" s="53">
        <f>((($B$2-35)/105)*$C$74)/1000</f>
        <v>0.32750000000000001</v>
      </c>
      <c r="D50" s="53">
        <f>(((D1-35)/60)*($C72-$C73))/1000</f>
        <v>1.8900000000000004E-2</v>
      </c>
      <c r="E50" s="53">
        <f>((($D$2-35)/105)*$C$74)/1000</f>
        <v>0.4975</v>
      </c>
      <c r="F50" s="53">
        <f>(((F1-35)/60)*($C72-$C73))/1000</f>
        <v>1.8900000000000004E-2</v>
      </c>
      <c r="G50" s="53">
        <f>((($F$2-35)/105)*$C$74)/1000</f>
        <v>0.50083333333333335</v>
      </c>
      <c r="H50" s="53">
        <f>(((H1-35)/60)*($C72-$C73))/1000</f>
        <v>1.8900000000000004E-2</v>
      </c>
      <c r="I50" s="53">
        <f>((($H$2-35)/105)*$C$74)/1000</f>
        <v>0.53416666666666679</v>
      </c>
      <c r="J50" s="53">
        <f>(((J1-35)/60)*($C72-$C73))/1000</f>
        <v>1.8900000000000004E-2</v>
      </c>
      <c r="K50" s="53">
        <f>((($J$2-35)/105)*$C$74)/1000</f>
        <v>0.57750000000000001</v>
      </c>
      <c r="L50" s="53">
        <f>(((L1-35)/60)*($C72-$C73))/1000</f>
        <v>1.8900000000000004E-2</v>
      </c>
      <c r="M50" s="53">
        <f>((($L$2-35)/105)*$C$74)/1000</f>
        <v>0.75083333333333335</v>
      </c>
      <c r="N50" s="53">
        <f>(((N1-35)/60)*($C72-$C73))/1000</f>
        <v>1.8900000000000004E-2</v>
      </c>
      <c r="O50" s="53">
        <f>((($N$2-35)/105)*$C$74)/1000</f>
        <v>0.75416666666666665</v>
      </c>
      <c r="P50" s="53">
        <f>(((P1-35)/60)*($C72-$C73))/1000</f>
        <v>1.8900000000000004E-2</v>
      </c>
      <c r="Q50" s="53">
        <f>((($P$2-35)/105)*$C$74)/1000</f>
        <v>0.75749999999999995</v>
      </c>
      <c r="R50" s="53">
        <f>(((R1-35)/60)*($C72-$C73))/1000</f>
        <v>1.8900000000000004E-2</v>
      </c>
      <c r="S50" s="53">
        <f>((($R$2-35)/105)*$C$74)/1000</f>
        <v>1.1608333333333332</v>
      </c>
    </row>
    <row r="51" spans="1:19" x14ac:dyDescent="0.2">
      <c r="A51" s="51" t="s">
        <v>99</v>
      </c>
      <c r="B51" s="53">
        <f>(((B2-35)/60)*($C73-$C74))/1000</f>
        <v>0.48797499999999999</v>
      </c>
      <c r="C51" s="53">
        <f>((($B$2-35)/105)*$C$74)/1000</f>
        <v>0.32750000000000001</v>
      </c>
      <c r="D51" s="53">
        <f>(((D2-35)/60)*($C73-$C74))/1000</f>
        <v>0.74127500000000002</v>
      </c>
      <c r="E51" s="53">
        <f>((($D$2-35)/105)*$C$74)/1000</f>
        <v>0.4975</v>
      </c>
      <c r="F51" s="53">
        <f>(((F2-35)/60)*($C73-$C74))/1000</f>
        <v>0.74624166666666669</v>
      </c>
      <c r="G51" s="53">
        <f>((($F$2-35)/105)*$C$74)/1000</f>
        <v>0.50083333333333335</v>
      </c>
      <c r="H51" s="53">
        <f>(((H2-35)/60)*($C73-$C74))/1000</f>
        <v>0.79590833333333322</v>
      </c>
      <c r="I51" s="53">
        <f>((($H$2-35)/105)*$C$74)/1000</f>
        <v>0.53416666666666679</v>
      </c>
      <c r="J51" s="53">
        <f>(((J2-35)/60)*($C73-$C74))/1000</f>
        <v>0.86047499999999988</v>
      </c>
      <c r="K51" s="53">
        <f>((($J$2-35)/105)*$C$74)/1000</f>
        <v>0.57750000000000001</v>
      </c>
      <c r="L51" s="53">
        <f>(((L2-35)/60)*($C73-$C74))/1000</f>
        <v>1.1187416666666665</v>
      </c>
      <c r="M51" s="53">
        <f>((($L$2-35)/105)*$C$74)/1000</f>
        <v>0.75083333333333335</v>
      </c>
      <c r="N51" s="53">
        <f>(((N2-35)/60)*($C73-$C74))/1000</f>
        <v>1.1237083333333333</v>
      </c>
      <c r="O51" s="53">
        <f>((($N$2-35)/105)*$C$74)/1000</f>
        <v>0.75416666666666665</v>
      </c>
      <c r="P51" s="53">
        <f>(((P2-35)/60)*($C73-$C74))/1000</f>
        <v>1.1286749999999999</v>
      </c>
      <c r="Q51" s="53">
        <f>((($P$2-35)/105)*$C$74)/1000</f>
        <v>0.75749999999999995</v>
      </c>
      <c r="R51" s="53">
        <f>(((R2-35)/60)*($C73-$C74))/1000</f>
        <v>1.7296416666666665</v>
      </c>
      <c r="S51" s="53">
        <f>((($R$2-35)/105)*$C$74)/1000</f>
        <v>1.1608333333333332</v>
      </c>
    </row>
    <row r="52" spans="1:19" x14ac:dyDescent="0.2">
      <c r="A52" s="51" t="s">
        <v>100</v>
      </c>
      <c r="B52" s="53"/>
      <c r="C52" s="53">
        <v>0</v>
      </c>
      <c r="D52" s="53"/>
      <c r="E52" s="53">
        <v>0</v>
      </c>
      <c r="F52" s="53"/>
      <c r="G52" s="53">
        <v>0</v>
      </c>
      <c r="H52" s="53"/>
      <c r="I52" s="53">
        <v>0</v>
      </c>
      <c r="J52" s="53"/>
      <c r="K52" s="53">
        <v>0</v>
      </c>
      <c r="L52" s="53"/>
      <c r="M52" s="53">
        <v>0</v>
      </c>
      <c r="N52" s="53"/>
      <c r="O52" s="53">
        <v>0</v>
      </c>
      <c r="P52" s="53"/>
      <c r="Q52" s="53">
        <v>0</v>
      </c>
      <c r="R52" s="53"/>
      <c r="S52" s="53">
        <v>0</v>
      </c>
    </row>
    <row r="53" spans="1:19" x14ac:dyDescent="0.2">
      <c r="A53" s="51" t="s">
        <v>111</v>
      </c>
      <c r="B53" s="53" t="e">
        <f>(((#REF!-35)/60)*($C71-$C72))/1000</f>
        <v>#REF!</v>
      </c>
      <c r="C53" s="53">
        <f>((($B$2-35)/105)*$C$74)/1000</f>
        <v>0.32750000000000001</v>
      </c>
      <c r="D53" s="53" t="e">
        <f>(((#REF!-35)/60)*($C71-$C72))/1000</f>
        <v>#REF!</v>
      </c>
      <c r="E53" s="53">
        <f>((($D$2-35)/105)*$C$74)/1000</f>
        <v>0.4975</v>
      </c>
      <c r="F53" s="53" t="e">
        <f>(((#REF!-35)/60)*($C71-$C72))/1000</f>
        <v>#REF!</v>
      </c>
      <c r="G53" s="53">
        <f>((($F$2-35)/105)*$C$74)/1000</f>
        <v>0.50083333333333335</v>
      </c>
      <c r="H53" s="53" t="e">
        <f>(((#REF!-35)/60)*($C71-$C72))/1000</f>
        <v>#REF!</v>
      </c>
      <c r="I53" s="53">
        <f>((($H$2-35)/105)*$C$74)/1000</f>
        <v>0.53416666666666679</v>
      </c>
      <c r="J53" s="53" t="e">
        <f>(((#REF!-35)/60)*($C71-$C72))/1000</f>
        <v>#REF!</v>
      </c>
      <c r="K53" s="53">
        <f>((($J$2-35)/105)*$C$74)/1000</f>
        <v>0.57750000000000001</v>
      </c>
      <c r="L53" s="53" t="e">
        <f>(((#REF!-35)/60)*($C71-$C72))/1000</f>
        <v>#REF!</v>
      </c>
      <c r="M53" s="53">
        <f>((($L$2-35)/105)*$C$74)/1000</f>
        <v>0.75083333333333335</v>
      </c>
      <c r="N53" s="53" t="e">
        <f>(((#REF!-35)/60)*($C71-$C72))/1000</f>
        <v>#REF!</v>
      </c>
      <c r="O53" s="53">
        <f>((($N$2-35)/105)*$C$74)/1000</f>
        <v>0.75416666666666665</v>
      </c>
      <c r="P53" s="53" t="e">
        <f>(((#REF!-35)/60)*($C71-$C72))/1000</f>
        <v>#REF!</v>
      </c>
      <c r="Q53" s="53">
        <f>((($P$2-35)/105)*$C$74)/1000</f>
        <v>0.75749999999999995</v>
      </c>
      <c r="R53" s="53" t="e">
        <f>(((#REF!-35)/60)*($C71-$C72))/1000</f>
        <v>#REF!</v>
      </c>
      <c r="S53" s="53">
        <f>((($R$2-35)/105)*$C$74)/1000</f>
        <v>1.1608333333333332</v>
      </c>
    </row>
    <row r="54" spans="1:19" x14ac:dyDescent="0.2">
      <c r="A54" s="51" t="s">
        <v>112</v>
      </c>
      <c r="B54" s="53" t="e">
        <f>(((#REF!-35)/60)*($C72-$C73))/1000</f>
        <v>#REF!</v>
      </c>
      <c r="C54" s="53">
        <f>((($B$2-35)/105)*$C$74)/1000</f>
        <v>0.32750000000000001</v>
      </c>
      <c r="D54" s="53" t="e">
        <f>(((#REF!-35)/60)*($C72-$C73))/1000</f>
        <v>#REF!</v>
      </c>
      <c r="E54" s="53">
        <f>((($D$2-35)/105)*$C$74)/1000</f>
        <v>0.4975</v>
      </c>
      <c r="F54" s="53" t="e">
        <f>(((#REF!-35)/60)*($C72-$C73))/1000</f>
        <v>#REF!</v>
      </c>
      <c r="G54" s="53">
        <f>((($F$2-35)/105)*$C$74)/1000</f>
        <v>0.50083333333333335</v>
      </c>
      <c r="H54" s="53" t="e">
        <f>(((#REF!-35)/60)*($C72-$C73))/1000</f>
        <v>#REF!</v>
      </c>
      <c r="I54" s="53">
        <f>((($H$2-35)/105)*$C$74)/1000</f>
        <v>0.53416666666666679</v>
      </c>
      <c r="J54" s="53" t="e">
        <f>(((#REF!-35)/60)*($C72-$C73))/1000</f>
        <v>#REF!</v>
      </c>
      <c r="K54" s="53">
        <f>((($J$2-35)/105)*$C$74)/1000</f>
        <v>0.57750000000000001</v>
      </c>
      <c r="L54" s="53" t="e">
        <f>(((#REF!-35)/60)*($C72-$C73))/1000</f>
        <v>#REF!</v>
      </c>
      <c r="M54" s="53">
        <f>((($L$2-35)/105)*$C$74)/1000</f>
        <v>0.75083333333333335</v>
      </c>
      <c r="N54" s="53" t="e">
        <f>(((#REF!-35)/60)*($C72-$C73))/1000</f>
        <v>#REF!</v>
      </c>
      <c r="O54" s="53">
        <f>((($N$2-35)/105)*$C$74)/1000</f>
        <v>0.75416666666666665</v>
      </c>
      <c r="P54" s="53" t="e">
        <f>(((#REF!-35)/60)*($C72-$C73))/1000</f>
        <v>#REF!</v>
      </c>
      <c r="Q54" s="53">
        <f>((($P$2-35)/105)*$C$74)/1000</f>
        <v>0.75749999999999995</v>
      </c>
      <c r="R54" s="53" t="e">
        <f>(((#REF!-35)/60)*($C72-$C73))/1000</f>
        <v>#REF!</v>
      </c>
      <c r="S54" s="53">
        <f>((($R$2-35)/105)*$C$74)/1000</f>
        <v>1.1608333333333332</v>
      </c>
    </row>
    <row r="55" spans="1:19" x14ac:dyDescent="0.2">
      <c r="A55" s="51" t="s">
        <v>113</v>
      </c>
      <c r="B55" s="53">
        <f>(((B2-35)/60)*($C73-$C74))/1000</f>
        <v>0.48797499999999999</v>
      </c>
      <c r="C55" s="53">
        <v>0</v>
      </c>
      <c r="D55" s="53">
        <f>(((D2-35)/60)*($C73-$C74))/1000</f>
        <v>0.74127500000000002</v>
      </c>
      <c r="E55" s="53">
        <v>0</v>
      </c>
      <c r="F55" s="53">
        <f>(((F2-35)/60)*($C73-$C74))/1000</f>
        <v>0.74624166666666669</v>
      </c>
      <c r="G55" s="53">
        <v>0</v>
      </c>
      <c r="H55" s="53">
        <f>(((H2-35)/60)*($C73-$C74))/1000</f>
        <v>0.79590833333333322</v>
      </c>
      <c r="I55" s="53">
        <v>0</v>
      </c>
      <c r="J55" s="53">
        <f>(((J2-35)/60)*($C73-$C74))/1000</f>
        <v>0.86047499999999988</v>
      </c>
      <c r="K55" s="53">
        <v>0</v>
      </c>
      <c r="L55" s="53">
        <f>(((L2-35)/60)*($C73-$C74))/1000</f>
        <v>1.1187416666666665</v>
      </c>
      <c r="M55" s="53">
        <v>0</v>
      </c>
      <c r="N55" s="53">
        <f>(((N2-35)/60)*($C73-$C74))/1000</f>
        <v>1.1237083333333333</v>
      </c>
      <c r="O55" s="53">
        <v>0</v>
      </c>
      <c r="P55" s="53">
        <f>(((P2-35)/60)*($C73-$C74))/1000</f>
        <v>1.1286749999999999</v>
      </c>
      <c r="Q55" s="53">
        <v>0</v>
      </c>
      <c r="R55" s="53">
        <f>(((R2-35)/60)*($C73-$C74))/1000</f>
        <v>1.7296416666666665</v>
      </c>
      <c r="S55" s="53">
        <v>0</v>
      </c>
    </row>
    <row r="57" spans="1:19" ht="13.5" thickBot="1" x14ac:dyDescent="0.25">
      <c r="A57" s="31"/>
      <c r="B57" s="31"/>
      <c r="C57" s="31"/>
    </row>
    <row r="58" spans="1:19" x14ac:dyDescent="0.2">
      <c r="A58" s="24" t="s">
        <v>122</v>
      </c>
      <c r="C58" s="25">
        <v>12.85</v>
      </c>
    </row>
    <row r="59" spans="1:19" x14ac:dyDescent="0.2">
      <c r="A59" s="26" t="s">
        <v>131</v>
      </c>
      <c r="C59" s="27">
        <v>5.68</v>
      </c>
    </row>
    <row r="60" spans="1:19" ht="13.5" thickBot="1" x14ac:dyDescent="0.25">
      <c r="A60" s="28" t="s">
        <v>132</v>
      </c>
      <c r="C60" s="29">
        <v>5</v>
      </c>
      <c r="I60" s="85" t="s">
        <v>135</v>
      </c>
      <c r="K60" t="s">
        <v>112</v>
      </c>
    </row>
    <row r="61" spans="1:19" ht="13.5" thickBot="1" x14ac:dyDescent="0.25">
      <c r="A61" s="30"/>
      <c r="C61" s="31"/>
      <c r="I61" s="85" t="s">
        <v>136</v>
      </c>
      <c r="K61">
        <v>2000</v>
      </c>
    </row>
    <row r="62" spans="1:19" x14ac:dyDescent="0.2">
      <c r="A62" s="24" t="s">
        <v>123</v>
      </c>
      <c r="C62" s="25">
        <v>16.850000000000001</v>
      </c>
      <c r="I62" s="85" t="s">
        <v>138</v>
      </c>
      <c r="K62">
        <f>INDEX(C3:S55,MATCH(K60,A3:A55,0),MATCH(K61,B2:S2,0))</f>
        <v>0.32750000000000001</v>
      </c>
    </row>
    <row r="63" spans="1:19" ht="13.5" thickBot="1" x14ac:dyDescent="0.25">
      <c r="A63" s="28" t="s">
        <v>130</v>
      </c>
      <c r="C63" s="29">
        <v>8.98</v>
      </c>
      <c r="O63" s="120"/>
    </row>
    <row r="64" spans="1:19" ht="13.5" thickBot="1" x14ac:dyDescent="0.25">
      <c r="A64" s="30"/>
      <c r="C64" s="31"/>
    </row>
    <row r="65" spans="1:7" x14ac:dyDescent="0.2">
      <c r="A65" s="24" t="s">
        <v>124</v>
      </c>
      <c r="C65" s="25">
        <v>20.350000000000001</v>
      </c>
    </row>
    <row r="66" spans="1:7" x14ac:dyDescent="0.2">
      <c r="A66" s="26" t="s">
        <v>129</v>
      </c>
      <c r="C66" s="27">
        <v>9.5</v>
      </c>
    </row>
    <row r="67" spans="1:7" ht="13.5" thickBot="1" x14ac:dyDescent="0.25">
      <c r="A67" s="28" t="s">
        <v>134</v>
      </c>
      <c r="C67" s="29">
        <v>8.98</v>
      </c>
    </row>
    <row r="68" spans="1:7" ht="13.5" thickBot="1" x14ac:dyDescent="0.25">
      <c r="A68" s="30"/>
      <c r="C68" s="31"/>
      <c r="G68" s="85"/>
    </row>
    <row r="69" spans="1:7" x14ac:dyDescent="0.2">
      <c r="A69" s="24" t="s">
        <v>126</v>
      </c>
      <c r="C69" s="25">
        <v>23.3</v>
      </c>
    </row>
    <row r="70" spans="1:7" x14ac:dyDescent="0.2">
      <c r="A70" s="26" t="s">
        <v>128</v>
      </c>
      <c r="C70" s="27">
        <v>12.5</v>
      </c>
    </row>
    <row r="71" spans="1:7" ht="13.5" thickBot="1" x14ac:dyDescent="0.25">
      <c r="A71" s="28" t="s">
        <v>133</v>
      </c>
      <c r="C71" s="29">
        <v>9.5</v>
      </c>
    </row>
    <row r="72" spans="1:7" ht="13.5" thickBot="1" x14ac:dyDescent="0.25">
      <c r="A72" s="30"/>
      <c r="C72" s="31"/>
    </row>
    <row r="73" spans="1:7" x14ac:dyDescent="0.2">
      <c r="A73" s="24" t="s">
        <v>125</v>
      </c>
      <c r="C73" s="25">
        <v>32.4</v>
      </c>
    </row>
    <row r="74" spans="1:7" ht="13.5" thickBot="1" x14ac:dyDescent="0.25">
      <c r="A74" s="32" t="s">
        <v>127</v>
      </c>
      <c r="C74" s="29">
        <v>17.5</v>
      </c>
    </row>
  </sheetData>
  <mergeCells count="9">
    <mergeCell ref="N2:O2"/>
    <mergeCell ref="P2:Q2"/>
    <mergeCell ref="R2:S2"/>
    <mergeCell ref="B2:C2"/>
    <mergeCell ref="D2:E2"/>
    <mergeCell ref="F2:G2"/>
    <mergeCell ref="H2:I2"/>
    <mergeCell ref="J2:K2"/>
    <mergeCell ref="L2:M2"/>
  </mergeCells>
  <dataValidations disablePrompts="1" count="2">
    <dataValidation type="list" allowBlank="1" showInputMessage="1" showErrorMessage="1" sqref="K60">
      <formula1>$A$3:$A$55</formula1>
    </dataValidation>
    <dataValidation type="list" allowBlank="1" showInputMessage="1" showErrorMessage="1" sqref="K61">
      <formula1>$B$2:$S$2</formula1>
    </dataValidation>
  </dataValidations>
  <pageMargins left="0.70866141732283472" right="0.70866141732283472" top="0.74803149606299213" bottom="0.74803149606299213" header="0.31496062992125984" footer="0.31496062992125984"/>
  <pageSetup paperSize="9" scale="52" orientation="landscape" r:id="rId1"/>
  <ignoredErrors>
    <ignoredError sqref="D7 D44 D26 D55 F55 H55 J55 L55 N55 P55 R55 D3 D20 D10 F10 R10 H10 J10 L10 N10 P10 R3 P3 N3 L3 J3 H3 F3 C6:D6 F6 H6 J6 L6 N6 P6 R6:S6 F7 H7 J7 L7 N7 P7 R7 D13 F13 H13 J13 L13 N13 P13 R13:S13 D14 F14 H14 J14 L14 N14 P14 R14 D17 F17 H17 J17 L17 N17 P17 R17 F20 H20 J20 L20 N20 P20 R20 F26 H26 J26 L26 N26 P26 R26 D32 F32 H32 J32 L32 N32 P32 R32 D38 F38 H38 J38 L38 N38 P38 R38 F44 H44 J44 L44 N44 P44 R44"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3:Q32"/>
  <sheetViews>
    <sheetView workbookViewId="0">
      <selection activeCell="F2" sqref="F2"/>
    </sheetView>
  </sheetViews>
  <sheetFormatPr baseColWidth="10" defaultRowHeight="12.75" x14ac:dyDescent="0.2"/>
  <cols>
    <col min="1" max="1" width="20.85546875" customWidth="1"/>
    <col min="2" max="16" width="10.7109375" customWidth="1"/>
    <col min="17" max="17" width="16.85546875" customWidth="1"/>
  </cols>
  <sheetData>
    <row r="3" spans="1:17" x14ac:dyDescent="0.2">
      <c r="A3" s="107" t="s">
        <v>144</v>
      </c>
      <c r="B3" s="118" t="s">
        <v>146</v>
      </c>
      <c r="C3" s="31"/>
      <c r="D3" s="31"/>
      <c r="E3" s="31"/>
      <c r="F3" s="31"/>
      <c r="G3" s="31"/>
      <c r="H3" s="31"/>
      <c r="I3" s="31"/>
      <c r="J3" s="31"/>
      <c r="K3" s="31"/>
      <c r="L3" s="31"/>
      <c r="M3" s="31"/>
      <c r="N3" s="31"/>
      <c r="O3" s="31"/>
      <c r="P3" s="31"/>
      <c r="Q3" s="31"/>
    </row>
    <row r="4" spans="1:17" x14ac:dyDescent="0.2">
      <c r="A4" s="107" t="s">
        <v>145</v>
      </c>
      <c r="B4" s="117" t="s">
        <v>60</v>
      </c>
      <c r="C4" s="117" t="s">
        <v>62</v>
      </c>
      <c r="D4" s="117" t="s">
        <v>65</v>
      </c>
      <c r="E4" s="117" t="s">
        <v>98</v>
      </c>
      <c r="F4" s="117" t="s">
        <v>69</v>
      </c>
      <c r="G4" s="117" t="s">
        <v>61</v>
      </c>
      <c r="H4" s="117" t="s">
        <v>63</v>
      </c>
      <c r="I4" s="117" t="s">
        <v>67</v>
      </c>
      <c r="J4" s="117" t="s">
        <v>66</v>
      </c>
      <c r="K4" s="117" t="s">
        <v>111</v>
      </c>
      <c r="L4" s="117" t="s">
        <v>113</v>
      </c>
      <c r="M4" s="117" t="s">
        <v>71</v>
      </c>
      <c r="N4" s="117" t="s">
        <v>75</v>
      </c>
      <c r="O4" s="117" t="s">
        <v>79</v>
      </c>
      <c r="P4" s="117" t="s">
        <v>82</v>
      </c>
      <c r="Q4" s="116" t="s">
        <v>141</v>
      </c>
    </row>
    <row r="5" spans="1:17" x14ac:dyDescent="0.2">
      <c r="A5" s="119" t="s">
        <v>10</v>
      </c>
      <c r="B5" s="110">
        <f>SUM(B6:B10)</f>
        <v>0</v>
      </c>
      <c r="C5" s="110">
        <f t="shared" ref="C5:P5" si="0">SUM(C6:C10)</f>
        <v>0</v>
      </c>
      <c r="D5" s="110">
        <f t="shared" si="0"/>
        <v>0</v>
      </c>
      <c r="E5" s="110">
        <f t="shared" si="0"/>
        <v>0</v>
      </c>
      <c r="F5" s="110">
        <f t="shared" si="0"/>
        <v>363.83597083333325</v>
      </c>
      <c r="G5" s="110">
        <f t="shared" si="0"/>
        <v>493.18405416666667</v>
      </c>
      <c r="H5" s="110">
        <f t="shared" si="0"/>
        <v>73.540454166666663</v>
      </c>
      <c r="I5" s="110">
        <f t="shared" si="0"/>
        <v>0</v>
      </c>
      <c r="J5" s="110">
        <f t="shared" si="0"/>
        <v>0</v>
      </c>
      <c r="K5" s="110">
        <f t="shared" si="0"/>
        <v>0</v>
      </c>
      <c r="L5" s="110">
        <f t="shared" si="0"/>
        <v>0</v>
      </c>
      <c r="M5" s="110">
        <f t="shared" si="0"/>
        <v>66.401304166666662</v>
      </c>
      <c r="N5" s="110">
        <f t="shared" si="0"/>
        <v>123.25683750000002</v>
      </c>
      <c r="O5" s="110">
        <f t="shared" si="0"/>
        <v>0</v>
      </c>
      <c r="P5" s="110">
        <f t="shared" si="0"/>
        <v>0</v>
      </c>
      <c r="Q5" s="115">
        <f>SUM(B5:P5)</f>
        <v>1120.2186208333333</v>
      </c>
    </row>
    <row r="6" spans="1:17" x14ac:dyDescent="0.2">
      <c r="A6" s="108" t="s">
        <v>51</v>
      </c>
      <c r="B6" s="34"/>
      <c r="C6" s="34"/>
      <c r="D6" s="34"/>
      <c r="E6" s="34"/>
      <c r="F6" s="34">
        <v>160.82399333333331</v>
      </c>
      <c r="G6" s="34"/>
      <c r="H6" s="34"/>
      <c r="I6" s="34"/>
      <c r="J6" s="34"/>
      <c r="K6" s="34"/>
      <c r="L6" s="34"/>
      <c r="M6" s="114">
        <v>25.837083333333336</v>
      </c>
      <c r="N6" s="34"/>
      <c r="O6" s="34"/>
      <c r="P6" s="34"/>
      <c r="Q6" s="111">
        <f t="shared" ref="Q6:Q32" si="1">SUM(B6:P6)</f>
        <v>186.66107666666664</v>
      </c>
    </row>
    <row r="7" spans="1:17" x14ac:dyDescent="0.2">
      <c r="A7" s="101" t="s">
        <v>50</v>
      </c>
      <c r="B7" s="34"/>
      <c r="C7" s="34"/>
      <c r="D7" s="34"/>
      <c r="E7" s="34"/>
      <c r="F7" s="34">
        <v>203.01197749999997</v>
      </c>
      <c r="G7" s="34"/>
      <c r="H7" s="34"/>
      <c r="I7" s="34"/>
      <c r="J7" s="34"/>
      <c r="K7" s="34"/>
      <c r="L7" s="34"/>
      <c r="M7" s="114">
        <v>40.56422083333333</v>
      </c>
      <c r="N7" s="34"/>
      <c r="O7" s="34"/>
      <c r="P7" s="34"/>
      <c r="Q7" s="111">
        <f t="shared" si="1"/>
        <v>243.57619833333331</v>
      </c>
    </row>
    <row r="8" spans="1:17" x14ac:dyDescent="0.2">
      <c r="A8" s="108" t="s">
        <v>47</v>
      </c>
      <c r="B8" s="34"/>
      <c r="C8" s="34"/>
      <c r="D8" s="34"/>
      <c r="E8" s="34"/>
      <c r="F8" s="34"/>
      <c r="G8" s="34"/>
      <c r="H8" s="34">
        <v>24.061125000000001</v>
      </c>
      <c r="I8" s="34"/>
      <c r="J8" s="34"/>
      <c r="K8" s="34"/>
      <c r="L8" s="34"/>
      <c r="M8" s="34"/>
      <c r="N8" s="34"/>
      <c r="O8" s="34"/>
      <c r="P8" s="34"/>
      <c r="Q8" s="111">
        <f t="shared" si="1"/>
        <v>24.061125000000001</v>
      </c>
    </row>
    <row r="9" spans="1:17" x14ac:dyDescent="0.2">
      <c r="A9" s="108" t="s">
        <v>45</v>
      </c>
      <c r="B9" s="34"/>
      <c r="C9" s="34"/>
      <c r="D9" s="34"/>
      <c r="E9" s="34"/>
      <c r="F9" s="34"/>
      <c r="G9" s="34">
        <v>262.83636833333333</v>
      </c>
      <c r="H9" s="34">
        <v>23.098458333333333</v>
      </c>
      <c r="I9" s="34"/>
      <c r="J9" s="34"/>
      <c r="K9" s="34"/>
      <c r="L9" s="34"/>
      <c r="M9" s="34"/>
      <c r="N9" s="34">
        <v>65.967828333333344</v>
      </c>
      <c r="O9" s="34"/>
      <c r="P9" s="34"/>
      <c r="Q9" s="111">
        <f t="shared" si="1"/>
        <v>351.90265499999998</v>
      </c>
    </row>
    <row r="10" spans="1:17" x14ac:dyDescent="0.2">
      <c r="A10" s="101" t="s">
        <v>44</v>
      </c>
      <c r="B10" s="34"/>
      <c r="C10" s="34"/>
      <c r="D10" s="34"/>
      <c r="E10" s="34"/>
      <c r="F10" s="34"/>
      <c r="G10" s="34">
        <v>230.34768583333334</v>
      </c>
      <c r="H10" s="34">
        <v>26.380870833333333</v>
      </c>
      <c r="I10" s="34"/>
      <c r="J10" s="34"/>
      <c r="K10" s="34"/>
      <c r="L10" s="34"/>
      <c r="M10" s="34"/>
      <c r="N10" s="34">
        <v>57.289009166666681</v>
      </c>
      <c r="O10" s="34"/>
      <c r="P10" s="34"/>
      <c r="Q10" s="111">
        <f t="shared" si="1"/>
        <v>314.01756583333338</v>
      </c>
    </row>
    <row r="11" spans="1:17" x14ac:dyDescent="0.2">
      <c r="A11" s="119" t="s">
        <v>11</v>
      </c>
      <c r="B11" s="110">
        <f>SUM(B12:B16)</f>
        <v>0</v>
      </c>
      <c r="C11" s="110">
        <f t="shared" ref="C11:P11" si="2">SUM(C12:C16)</f>
        <v>0</v>
      </c>
      <c r="D11" s="110">
        <f t="shared" si="2"/>
        <v>0</v>
      </c>
      <c r="E11" s="110">
        <f t="shared" si="2"/>
        <v>96.292133333333325</v>
      </c>
      <c r="F11" s="110">
        <f t="shared" si="2"/>
        <v>0</v>
      </c>
      <c r="G11" s="110">
        <f t="shared" si="2"/>
        <v>0</v>
      </c>
      <c r="H11" s="110">
        <f t="shared" si="2"/>
        <v>0</v>
      </c>
      <c r="I11" s="110">
        <f t="shared" si="2"/>
        <v>33.025781250000001</v>
      </c>
      <c r="J11" s="110">
        <f t="shared" si="2"/>
        <v>0</v>
      </c>
      <c r="K11" s="110">
        <f t="shared" si="2"/>
        <v>106.22417142857144</v>
      </c>
      <c r="L11" s="110">
        <f t="shared" si="2"/>
        <v>0</v>
      </c>
      <c r="M11" s="110">
        <f t="shared" si="2"/>
        <v>0</v>
      </c>
      <c r="N11" s="110">
        <f t="shared" si="2"/>
        <v>0</v>
      </c>
      <c r="O11" s="110">
        <f t="shared" si="2"/>
        <v>0</v>
      </c>
      <c r="P11" s="110">
        <f t="shared" si="2"/>
        <v>0</v>
      </c>
      <c r="Q11" s="115">
        <f t="shared" si="1"/>
        <v>235.54208601190476</v>
      </c>
    </row>
    <row r="12" spans="1:17" x14ac:dyDescent="0.2">
      <c r="A12" s="109" t="s">
        <v>151</v>
      </c>
      <c r="B12" s="34"/>
      <c r="C12" s="34"/>
      <c r="D12" s="34"/>
      <c r="E12" s="34"/>
      <c r="F12" s="34"/>
      <c r="G12" s="34"/>
      <c r="H12" s="34"/>
      <c r="I12" s="34"/>
      <c r="J12" s="34"/>
      <c r="K12" s="34"/>
      <c r="L12" s="112"/>
      <c r="M12" s="34"/>
      <c r="N12" s="34"/>
      <c r="O12" s="34"/>
      <c r="P12" s="34"/>
      <c r="Q12" s="111">
        <f t="shared" si="1"/>
        <v>0</v>
      </c>
    </row>
    <row r="13" spans="1:17" x14ac:dyDescent="0.2">
      <c r="A13" s="101" t="s">
        <v>54</v>
      </c>
      <c r="B13" s="34"/>
      <c r="C13" s="34"/>
      <c r="D13" s="34"/>
      <c r="E13" s="114">
        <v>49.721299999999992</v>
      </c>
      <c r="F13" s="34"/>
      <c r="G13" s="34"/>
      <c r="H13" s="34"/>
      <c r="I13" s="34"/>
      <c r="J13" s="34"/>
      <c r="K13" s="114">
        <v>48.850004761904763</v>
      </c>
      <c r="L13" s="34"/>
      <c r="M13" s="34"/>
      <c r="N13" s="34"/>
      <c r="O13" s="34"/>
      <c r="P13" s="34"/>
      <c r="Q13" s="111">
        <f t="shared" si="1"/>
        <v>98.571304761904756</v>
      </c>
    </row>
    <row r="14" spans="1:17" x14ac:dyDescent="0.2">
      <c r="A14" s="108" t="s">
        <v>49</v>
      </c>
      <c r="B14" s="34"/>
      <c r="C14" s="34"/>
      <c r="D14" s="34"/>
      <c r="E14" s="34"/>
      <c r="F14" s="34"/>
      <c r="G14" s="34"/>
      <c r="H14" s="34"/>
      <c r="I14" s="34">
        <v>33.025781250000001</v>
      </c>
      <c r="J14" s="34"/>
      <c r="K14" s="34"/>
      <c r="L14" s="34"/>
      <c r="M14" s="34"/>
      <c r="N14" s="34"/>
      <c r="O14" s="34"/>
      <c r="P14" s="34"/>
      <c r="Q14" s="111">
        <f t="shared" si="1"/>
        <v>33.025781250000001</v>
      </c>
    </row>
    <row r="15" spans="1:17" x14ac:dyDescent="0.2">
      <c r="A15" s="108" t="s">
        <v>37</v>
      </c>
      <c r="B15" s="34"/>
      <c r="C15" s="34"/>
      <c r="D15" s="34"/>
      <c r="E15" s="114">
        <v>46.570833333333333</v>
      </c>
      <c r="F15" s="34"/>
      <c r="G15" s="34"/>
      <c r="H15" s="34"/>
      <c r="I15" s="34"/>
      <c r="J15" s="34"/>
      <c r="K15" s="114">
        <v>57.374166666666675</v>
      </c>
      <c r="L15" s="34"/>
      <c r="M15" s="34"/>
      <c r="N15" s="34"/>
      <c r="O15" s="34"/>
      <c r="P15" s="34"/>
      <c r="Q15" s="111">
        <f t="shared" si="1"/>
        <v>103.94500000000001</v>
      </c>
    </row>
    <row r="16" spans="1:17" x14ac:dyDescent="0.2">
      <c r="A16" s="109" t="s">
        <v>36</v>
      </c>
      <c r="B16" s="34"/>
      <c r="C16" s="34"/>
      <c r="D16" s="34"/>
      <c r="E16" s="34"/>
      <c r="F16" s="34"/>
      <c r="G16" s="34"/>
      <c r="H16" s="34"/>
      <c r="I16" s="34"/>
      <c r="J16" s="34"/>
      <c r="K16" s="34"/>
      <c r="L16" s="112"/>
      <c r="M16" s="34"/>
      <c r="N16" s="34"/>
      <c r="O16" s="34"/>
      <c r="P16" s="34"/>
      <c r="Q16" s="111">
        <f t="shared" si="1"/>
        <v>0</v>
      </c>
    </row>
    <row r="17" spans="1:17" x14ac:dyDescent="0.2">
      <c r="A17" s="119" t="s">
        <v>12</v>
      </c>
      <c r="B17" s="110">
        <f>SUM(B18:B22)</f>
        <v>0</v>
      </c>
      <c r="C17" s="110">
        <f t="shared" ref="C17:P17" si="3">SUM(C18:C22)</f>
        <v>249.33906250000001</v>
      </c>
      <c r="D17" s="110">
        <f t="shared" si="3"/>
        <v>131.57120625000002</v>
      </c>
      <c r="E17" s="110">
        <f t="shared" si="3"/>
        <v>0</v>
      </c>
      <c r="F17" s="110">
        <f t="shared" si="3"/>
        <v>0</v>
      </c>
      <c r="G17" s="110">
        <f t="shared" si="3"/>
        <v>0</v>
      </c>
      <c r="H17" s="110">
        <f t="shared" si="3"/>
        <v>265.49277083333334</v>
      </c>
      <c r="I17" s="110">
        <f t="shared" si="3"/>
        <v>560.27713750000009</v>
      </c>
      <c r="J17" s="110">
        <f t="shared" si="3"/>
        <v>183.02405625</v>
      </c>
      <c r="K17" s="110">
        <f t="shared" si="3"/>
        <v>0</v>
      </c>
      <c r="L17" s="110">
        <f t="shared" si="3"/>
        <v>0</v>
      </c>
      <c r="M17" s="110">
        <f t="shared" si="3"/>
        <v>0</v>
      </c>
      <c r="N17" s="110">
        <f t="shared" si="3"/>
        <v>0</v>
      </c>
      <c r="O17" s="110">
        <f t="shared" si="3"/>
        <v>0</v>
      </c>
      <c r="P17" s="110">
        <f t="shared" si="3"/>
        <v>121.29693750000001</v>
      </c>
      <c r="Q17" s="115">
        <f t="shared" si="1"/>
        <v>1511.0011708333336</v>
      </c>
    </row>
    <row r="18" spans="1:17" x14ac:dyDescent="0.2">
      <c r="A18" s="108" t="s">
        <v>49</v>
      </c>
      <c r="B18" s="34"/>
      <c r="C18" s="34"/>
      <c r="D18" s="34">
        <v>47.182031250000001</v>
      </c>
      <c r="E18" s="34"/>
      <c r="F18" s="34"/>
      <c r="G18" s="34"/>
      <c r="H18" s="34"/>
      <c r="I18" s="34">
        <v>222.02265625000001</v>
      </c>
      <c r="J18" s="34">
        <v>103.00078125</v>
      </c>
      <c r="K18" s="34"/>
      <c r="L18" s="34"/>
      <c r="M18" s="34"/>
      <c r="N18" s="34"/>
      <c r="O18" s="34"/>
      <c r="P18" s="34"/>
      <c r="Q18" s="111">
        <f t="shared" si="1"/>
        <v>372.20546875000002</v>
      </c>
    </row>
    <row r="19" spans="1:17" x14ac:dyDescent="0.2">
      <c r="A19" s="101" t="s">
        <v>48</v>
      </c>
      <c r="B19" s="34"/>
      <c r="C19" s="34"/>
      <c r="D19" s="34">
        <v>84.389175000000009</v>
      </c>
      <c r="E19" s="34"/>
      <c r="F19" s="34"/>
      <c r="G19" s="34"/>
      <c r="H19" s="34"/>
      <c r="I19" s="34">
        <v>292.52677500000004</v>
      </c>
      <c r="J19" s="34">
        <v>80.023275000000012</v>
      </c>
      <c r="K19" s="34"/>
      <c r="L19" s="34"/>
      <c r="M19" s="34"/>
      <c r="N19" s="34"/>
      <c r="O19" s="34"/>
      <c r="P19" s="34"/>
      <c r="Q19" s="111">
        <f t="shared" si="1"/>
        <v>456.93922500000008</v>
      </c>
    </row>
    <row r="20" spans="1:17" x14ac:dyDescent="0.2">
      <c r="A20" s="108" t="s">
        <v>47</v>
      </c>
      <c r="B20" s="34"/>
      <c r="C20" s="34">
        <v>71.231791666666652</v>
      </c>
      <c r="D20" s="34"/>
      <c r="E20" s="34"/>
      <c r="F20" s="34"/>
      <c r="G20" s="34"/>
      <c r="H20" s="34">
        <v>82.517791666666668</v>
      </c>
      <c r="I20" s="34">
        <v>24.532031249999999</v>
      </c>
      <c r="J20" s="34"/>
      <c r="K20" s="34"/>
      <c r="L20" s="34"/>
      <c r="M20" s="34"/>
      <c r="N20" s="34"/>
      <c r="O20" s="34"/>
      <c r="P20" s="34">
        <v>25.98784375</v>
      </c>
      <c r="Q20" s="111">
        <f t="shared" si="1"/>
        <v>204.26945833333329</v>
      </c>
    </row>
    <row r="21" spans="1:17" x14ac:dyDescent="0.2">
      <c r="A21" s="101" t="s">
        <v>46</v>
      </c>
      <c r="B21" s="34"/>
      <c r="C21" s="34">
        <v>178.10727083333336</v>
      </c>
      <c r="D21" s="34"/>
      <c r="E21" s="34"/>
      <c r="F21" s="34"/>
      <c r="G21" s="34"/>
      <c r="H21" s="34">
        <v>142.06718750000002</v>
      </c>
      <c r="I21" s="34">
        <v>21.195675000000001</v>
      </c>
      <c r="J21" s="34"/>
      <c r="K21" s="34"/>
      <c r="L21" s="34"/>
      <c r="M21" s="34"/>
      <c r="N21" s="34"/>
      <c r="O21" s="34"/>
      <c r="P21" s="34">
        <v>76.664750000000012</v>
      </c>
      <c r="Q21" s="111">
        <f t="shared" si="1"/>
        <v>418.03488333333343</v>
      </c>
    </row>
    <row r="22" spans="1:17" x14ac:dyDescent="0.2">
      <c r="A22" s="108" t="s">
        <v>45</v>
      </c>
      <c r="B22" s="34"/>
      <c r="C22" s="34"/>
      <c r="D22" s="34"/>
      <c r="E22" s="34"/>
      <c r="F22" s="34"/>
      <c r="G22" s="34"/>
      <c r="H22" s="34">
        <v>40.907791666666661</v>
      </c>
      <c r="I22" s="34"/>
      <c r="J22" s="34"/>
      <c r="K22" s="34"/>
      <c r="L22" s="34"/>
      <c r="M22" s="34"/>
      <c r="N22" s="34"/>
      <c r="O22" s="34"/>
      <c r="P22" s="34">
        <v>18.644343750000001</v>
      </c>
      <c r="Q22" s="111">
        <f t="shared" si="1"/>
        <v>59.552135416666658</v>
      </c>
    </row>
    <row r="23" spans="1:17" x14ac:dyDescent="0.2">
      <c r="A23" s="119" t="s">
        <v>13</v>
      </c>
      <c r="B23" s="110">
        <f>SUM(B24:B31)</f>
        <v>19.199170833333337</v>
      </c>
      <c r="C23" s="110">
        <f t="shared" ref="C23:P23" si="4">SUM(C24:C31)</f>
        <v>92.784129166666673</v>
      </c>
      <c r="D23" s="110">
        <f t="shared" si="4"/>
        <v>279.96345624999998</v>
      </c>
      <c r="E23" s="110">
        <f t="shared" si="4"/>
        <v>0</v>
      </c>
      <c r="F23" s="110">
        <f t="shared" si="4"/>
        <v>0</v>
      </c>
      <c r="G23" s="110">
        <f t="shared" si="4"/>
        <v>184.32961083333333</v>
      </c>
      <c r="H23" s="110">
        <f t="shared" si="4"/>
        <v>0</v>
      </c>
      <c r="I23" s="110">
        <f t="shared" si="4"/>
        <v>290.37540624999997</v>
      </c>
      <c r="J23" s="110">
        <f t="shared" si="4"/>
        <v>292.32260625000004</v>
      </c>
      <c r="K23" s="110">
        <f t="shared" si="4"/>
        <v>0</v>
      </c>
      <c r="L23" s="110">
        <f t="shared" si="4"/>
        <v>0</v>
      </c>
      <c r="M23" s="110">
        <f t="shared" si="4"/>
        <v>92.443970833333324</v>
      </c>
      <c r="N23" s="110">
        <f t="shared" si="4"/>
        <v>101.28245250000001</v>
      </c>
      <c r="O23" s="110">
        <f t="shared" si="4"/>
        <v>366.85792916666674</v>
      </c>
      <c r="P23" s="110">
        <f t="shared" si="4"/>
        <v>0</v>
      </c>
      <c r="Q23" s="115">
        <f t="shared" si="1"/>
        <v>1719.5587320833336</v>
      </c>
    </row>
    <row r="24" spans="1:17" x14ac:dyDescent="0.2">
      <c r="A24" s="108" t="s">
        <v>51</v>
      </c>
      <c r="B24" s="34"/>
      <c r="C24" s="34"/>
      <c r="D24" s="34"/>
      <c r="E24" s="34"/>
      <c r="F24" s="34"/>
      <c r="G24" s="34"/>
      <c r="H24" s="34"/>
      <c r="I24" s="34"/>
      <c r="J24" s="34"/>
      <c r="K24" s="34"/>
      <c r="L24" s="34"/>
      <c r="M24" s="114">
        <v>35.970416666666665</v>
      </c>
      <c r="N24" s="34"/>
      <c r="O24" s="34"/>
      <c r="P24" s="34"/>
      <c r="Q24" s="111">
        <f t="shared" si="1"/>
        <v>35.970416666666665</v>
      </c>
    </row>
    <row r="25" spans="1:17" x14ac:dyDescent="0.2">
      <c r="A25" s="101" t="s">
        <v>50</v>
      </c>
      <c r="B25" s="34"/>
      <c r="C25" s="34"/>
      <c r="D25" s="34"/>
      <c r="E25" s="34"/>
      <c r="F25" s="34"/>
      <c r="G25" s="34"/>
      <c r="H25" s="34"/>
      <c r="I25" s="34"/>
      <c r="J25" s="34"/>
      <c r="K25" s="34"/>
      <c r="L25" s="34"/>
      <c r="M25" s="114">
        <v>56.473554166666659</v>
      </c>
      <c r="N25" s="34"/>
      <c r="O25" s="34"/>
      <c r="P25" s="34"/>
      <c r="Q25" s="111">
        <f t="shared" si="1"/>
        <v>56.473554166666659</v>
      </c>
    </row>
    <row r="26" spans="1:17" x14ac:dyDescent="0.2">
      <c r="A26" s="108" t="s">
        <v>49</v>
      </c>
      <c r="B26" s="34"/>
      <c r="C26" s="34"/>
      <c r="D26" s="34">
        <v>204.87578124999999</v>
      </c>
      <c r="E26" s="34"/>
      <c r="F26" s="34"/>
      <c r="G26" s="34"/>
      <c r="H26" s="34"/>
      <c r="I26" s="34">
        <v>127.83203125</v>
      </c>
      <c r="J26" s="34">
        <v>145.20703125</v>
      </c>
      <c r="K26" s="34"/>
      <c r="L26" s="34"/>
      <c r="M26" s="34"/>
      <c r="N26" s="34">
        <v>24.456281666666666</v>
      </c>
      <c r="O26" s="34"/>
      <c r="P26" s="34"/>
      <c r="Q26" s="111">
        <f t="shared" si="1"/>
        <v>502.37112541666664</v>
      </c>
    </row>
    <row r="27" spans="1:17" x14ac:dyDescent="0.2">
      <c r="A27" s="101" t="s">
        <v>48</v>
      </c>
      <c r="B27" s="34"/>
      <c r="C27" s="34"/>
      <c r="D27" s="34">
        <v>75.087675000000004</v>
      </c>
      <c r="E27" s="34"/>
      <c r="F27" s="34"/>
      <c r="G27" s="34"/>
      <c r="H27" s="34"/>
      <c r="I27" s="34">
        <v>162.543375</v>
      </c>
      <c r="J27" s="34">
        <v>147.11557500000001</v>
      </c>
      <c r="K27" s="34"/>
      <c r="L27" s="34"/>
      <c r="M27" s="34"/>
      <c r="N27" s="34"/>
      <c r="O27" s="34"/>
      <c r="P27" s="34"/>
      <c r="Q27" s="111">
        <f t="shared" si="1"/>
        <v>384.74662499999999</v>
      </c>
    </row>
    <row r="28" spans="1:17" x14ac:dyDescent="0.2">
      <c r="A28" s="108" t="s">
        <v>47</v>
      </c>
      <c r="B28" s="34"/>
      <c r="C28" s="34">
        <v>43.314458333333334</v>
      </c>
      <c r="D28" s="34"/>
      <c r="E28" s="34"/>
      <c r="F28" s="34"/>
      <c r="G28" s="34"/>
      <c r="H28" s="34"/>
      <c r="I28" s="34"/>
      <c r="J28" s="34"/>
      <c r="K28" s="34"/>
      <c r="L28" s="34"/>
      <c r="M28" s="34"/>
      <c r="N28" s="34"/>
      <c r="O28" s="114">
        <v>161.88620166666669</v>
      </c>
      <c r="P28" s="34"/>
      <c r="Q28" s="111">
        <f t="shared" si="1"/>
        <v>205.20066000000003</v>
      </c>
    </row>
    <row r="29" spans="1:17" x14ac:dyDescent="0.2">
      <c r="A29" s="101" t="s">
        <v>46</v>
      </c>
      <c r="B29" s="34"/>
      <c r="C29" s="34">
        <v>49.469670833333346</v>
      </c>
      <c r="D29" s="34"/>
      <c r="E29" s="34"/>
      <c r="F29" s="34"/>
      <c r="G29" s="34"/>
      <c r="H29" s="34"/>
      <c r="I29" s="34"/>
      <c r="J29" s="34"/>
      <c r="K29" s="34"/>
      <c r="L29" s="34"/>
      <c r="M29" s="34"/>
      <c r="N29" s="34"/>
      <c r="O29" s="114">
        <v>204.97172750000004</v>
      </c>
      <c r="P29" s="34"/>
      <c r="Q29" s="111">
        <f t="shared" si="1"/>
        <v>254.44139833333338</v>
      </c>
    </row>
    <row r="30" spans="1:17" x14ac:dyDescent="0.2">
      <c r="A30" s="108" t="s">
        <v>45</v>
      </c>
      <c r="B30" s="34">
        <v>10.231961666666669</v>
      </c>
      <c r="C30" s="34"/>
      <c r="D30" s="34"/>
      <c r="E30" s="34"/>
      <c r="F30" s="34"/>
      <c r="G30" s="34">
        <v>100.78628166666667</v>
      </c>
      <c r="H30" s="34"/>
      <c r="I30" s="34"/>
      <c r="J30" s="34"/>
      <c r="K30" s="34"/>
      <c r="L30" s="34"/>
      <c r="M30" s="34"/>
      <c r="N30" s="34">
        <v>40.943561666666668</v>
      </c>
      <c r="O30" s="34"/>
      <c r="P30" s="34"/>
      <c r="Q30" s="111">
        <f t="shared" si="1"/>
        <v>151.961805</v>
      </c>
    </row>
    <row r="31" spans="1:17" x14ac:dyDescent="0.2">
      <c r="A31" s="101" t="s">
        <v>44</v>
      </c>
      <c r="B31" s="34">
        <v>8.9672091666666685</v>
      </c>
      <c r="C31" s="34"/>
      <c r="D31" s="34"/>
      <c r="E31" s="34"/>
      <c r="F31" s="34"/>
      <c r="G31" s="34">
        <v>83.54332916666668</v>
      </c>
      <c r="H31" s="34"/>
      <c r="I31" s="34"/>
      <c r="J31" s="34"/>
      <c r="K31" s="34"/>
      <c r="L31" s="34"/>
      <c r="M31" s="34"/>
      <c r="N31" s="34">
        <v>35.882609166666676</v>
      </c>
      <c r="O31" s="34"/>
      <c r="P31" s="34"/>
      <c r="Q31" s="111">
        <f t="shared" si="1"/>
        <v>128.39314750000003</v>
      </c>
    </row>
    <row r="32" spans="1:17" x14ac:dyDescent="0.2">
      <c r="A32" s="107" t="s">
        <v>141</v>
      </c>
      <c r="B32" s="113">
        <f>SUM(B6:B10,B12:B16,B18:B22,B24:B31)</f>
        <v>19.199170833333337</v>
      </c>
      <c r="C32" s="113">
        <f t="shared" ref="C32:P32" si="5">SUM(C6:C10,C12:C16,C18:C22,C24:C31)</f>
        <v>342.12319166666668</v>
      </c>
      <c r="D32" s="113">
        <f t="shared" si="5"/>
        <v>411.53466249999997</v>
      </c>
      <c r="E32" s="113">
        <f t="shared" si="5"/>
        <v>96.292133333333325</v>
      </c>
      <c r="F32" s="113">
        <f t="shared" si="5"/>
        <v>363.83597083333325</v>
      </c>
      <c r="G32" s="113">
        <f t="shared" si="5"/>
        <v>677.51366500000006</v>
      </c>
      <c r="H32" s="113">
        <f t="shared" si="5"/>
        <v>339.03322500000002</v>
      </c>
      <c r="I32" s="113">
        <f t="shared" si="5"/>
        <v>883.67832500000009</v>
      </c>
      <c r="J32" s="113">
        <f t="shared" si="5"/>
        <v>475.34666249999998</v>
      </c>
      <c r="K32" s="113">
        <f t="shared" si="5"/>
        <v>106.22417142857144</v>
      </c>
      <c r="L32" s="113">
        <f t="shared" si="5"/>
        <v>0</v>
      </c>
      <c r="M32" s="113">
        <f t="shared" si="5"/>
        <v>158.84527499999999</v>
      </c>
      <c r="N32" s="113">
        <f t="shared" si="5"/>
        <v>224.53928999999999</v>
      </c>
      <c r="O32" s="113">
        <f t="shared" si="5"/>
        <v>366.85792916666674</v>
      </c>
      <c r="P32" s="113">
        <f t="shared" si="5"/>
        <v>121.29693750000001</v>
      </c>
      <c r="Q32" s="115">
        <f t="shared" si="1"/>
        <v>4586.320609761905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2:AM14"/>
  <sheetViews>
    <sheetView topLeftCell="Y1" workbookViewId="0">
      <selection activeCell="AM14" sqref="AM14"/>
    </sheetView>
  </sheetViews>
  <sheetFormatPr baseColWidth="10" defaultRowHeight="12.75" x14ac:dyDescent="0.2"/>
  <sheetData>
    <row r="2" spans="1:39" ht="13.5" thickBot="1" x14ac:dyDescent="0.25">
      <c r="A2" t="s">
        <v>165</v>
      </c>
      <c r="B2" t="s">
        <v>166</v>
      </c>
      <c r="C2" t="s">
        <v>167</v>
      </c>
      <c r="E2" t="s">
        <v>165</v>
      </c>
      <c r="F2" t="s">
        <v>166</v>
      </c>
      <c r="G2" t="s">
        <v>167</v>
      </c>
      <c r="I2" t="s">
        <v>165</v>
      </c>
      <c r="J2" t="s">
        <v>166</v>
      </c>
      <c r="K2" t="s">
        <v>167</v>
      </c>
      <c r="M2" t="s">
        <v>165</v>
      </c>
      <c r="N2" t="s">
        <v>166</v>
      </c>
      <c r="O2" t="s">
        <v>167</v>
      </c>
      <c r="Q2" t="s">
        <v>165</v>
      </c>
      <c r="R2" t="s">
        <v>166</v>
      </c>
      <c r="S2" t="s">
        <v>167</v>
      </c>
      <c r="U2" t="s">
        <v>165</v>
      </c>
      <c r="V2" t="s">
        <v>166</v>
      </c>
      <c r="W2" t="s">
        <v>167</v>
      </c>
      <c r="Y2" t="s">
        <v>165</v>
      </c>
      <c r="Z2" t="s">
        <v>166</v>
      </c>
      <c r="AA2" t="s">
        <v>167</v>
      </c>
      <c r="AC2" t="s">
        <v>165</v>
      </c>
      <c r="AD2" t="s">
        <v>166</v>
      </c>
      <c r="AE2" t="s">
        <v>167</v>
      </c>
      <c r="AG2" t="s">
        <v>165</v>
      </c>
      <c r="AH2" t="s">
        <v>166</v>
      </c>
      <c r="AI2" t="s">
        <v>167</v>
      </c>
      <c r="AK2" t="s">
        <v>165</v>
      </c>
      <c r="AL2" t="s">
        <v>166</v>
      </c>
      <c r="AM2" t="s">
        <v>167</v>
      </c>
    </row>
    <row r="3" spans="1:39" ht="13.5" thickBot="1" x14ac:dyDescent="0.25">
      <c r="A3" s="12">
        <v>4540</v>
      </c>
      <c r="B3" s="9">
        <v>0</v>
      </c>
      <c r="C3">
        <f>Tableau175177183197[Colonne1]*Tableau175177183197[Colonne2]</f>
        <v>0</v>
      </c>
      <c r="E3" s="12">
        <v>3020</v>
      </c>
      <c r="F3" s="9">
        <v>106</v>
      </c>
      <c r="G3">
        <f>Tableau175177183197132[Colonne1]*Tableau175177183197132[Colonne2]</f>
        <v>320120</v>
      </c>
      <c r="I3" s="12">
        <v>4540</v>
      </c>
      <c r="J3" s="9">
        <v>11</v>
      </c>
      <c r="K3">
        <f>Tableau175177183197133[Colonne1]*Tableau175177183197133[Colonne2]</f>
        <v>49940</v>
      </c>
      <c r="M3" s="12">
        <v>3020</v>
      </c>
      <c r="N3" s="9">
        <v>82</v>
      </c>
      <c r="O3">
        <f>Tableau175177183197134[Colonne1]*Tableau175177183197134[Colonne2]</f>
        <v>247640</v>
      </c>
      <c r="Q3" s="12">
        <v>3040</v>
      </c>
      <c r="R3" s="9">
        <v>54</v>
      </c>
      <c r="S3">
        <f>Tableau175177183197135[Colonne1]*Tableau175177183197135[Colonne2]</f>
        <v>164160</v>
      </c>
      <c r="U3" s="12">
        <v>3040</v>
      </c>
      <c r="V3" s="9">
        <v>54</v>
      </c>
      <c r="W3">
        <f>Tableau175177183197136[Colonne1]*Tableau175177183197136[Colonne2]</f>
        <v>164160</v>
      </c>
      <c r="Y3" s="12">
        <v>3040</v>
      </c>
      <c r="Z3" s="9">
        <v>40</v>
      </c>
      <c r="AA3">
        <f>Tableau175177183197137[Colonne1]*Tableau175177183197137[Colonne2]</f>
        <v>121600</v>
      </c>
      <c r="AC3" s="12">
        <v>3040</v>
      </c>
      <c r="AD3" s="9">
        <v>40</v>
      </c>
      <c r="AE3">
        <f>Tableau175177183197137138[Colonne1]*Tableau175177183197137138[Colonne2]</f>
        <v>121600</v>
      </c>
      <c r="AG3" s="12">
        <v>4540</v>
      </c>
      <c r="AH3" s="9">
        <v>28</v>
      </c>
      <c r="AI3">
        <f>Tableau175177183197137139[Colonne1]*Tableau175177183197137139[Colonne2]</f>
        <v>127120</v>
      </c>
      <c r="AK3" s="12">
        <v>4540</v>
      </c>
      <c r="AL3" s="9">
        <v>28</v>
      </c>
      <c r="AM3">
        <f>Tableau175177183197137140[Colonne1]*Tableau175177183197137140[Colonne2]</f>
        <v>127120</v>
      </c>
    </row>
    <row r="4" spans="1:39" ht="13.5" thickBot="1" x14ac:dyDescent="0.25">
      <c r="A4" s="12">
        <v>4540</v>
      </c>
      <c r="B4" s="9">
        <v>10</v>
      </c>
      <c r="C4">
        <f>Tableau175177183197[Colonne1]*Tableau175177183197[Colonne2]</f>
        <v>45400</v>
      </c>
      <c r="E4" s="102">
        <v>3020</v>
      </c>
      <c r="F4" s="103">
        <v>8</v>
      </c>
      <c r="G4" s="31">
        <f>Tableau175177183197132[Colonne1]*Tableau175177183197132[Colonne2]</f>
        <v>24160</v>
      </c>
      <c r="I4" s="102">
        <v>3020</v>
      </c>
      <c r="J4" s="103">
        <v>5</v>
      </c>
      <c r="K4" s="31">
        <f>Tableau175177183197133[Colonne1]*Tableau175177183197133[Colonne2]</f>
        <v>15100</v>
      </c>
      <c r="M4" s="102">
        <v>3020</v>
      </c>
      <c r="N4" s="103">
        <v>8</v>
      </c>
      <c r="O4" s="31">
        <f>Tableau175177183197134[Colonne1]*Tableau175177183197134[Colonne2]</f>
        <v>24160</v>
      </c>
      <c r="Q4" s="102">
        <v>3040</v>
      </c>
      <c r="R4" s="103">
        <v>24</v>
      </c>
      <c r="S4" s="31">
        <f>Tableau175177183197135[Colonne1]*Tableau175177183197135[Colonne2]</f>
        <v>72960</v>
      </c>
      <c r="U4" s="102">
        <v>3040</v>
      </c>
      <c r="V4" s="103">
        <v>24</v>
      </c>
      <c r="W4" s="31">
        <f>Tableau175177183197136[Colonne1]*Tableau175177183197136[Colonne2]</f>
        <v>72960</v>
      </c>
      <c r="Y4" s="12">
        <v>3040</v>
      </c>
      <c r="Z4" s="9">
        <v>48</v>
      </c>
      <c r="AA4">
        <f>Tableau175177183197137[Colonne1]*Tableau175177183197137[Colonne2]</f>
        <v>145920</v>
      </c>
      <c r="AC4" s="102">
        <v>3040</v>
      </c>
      <c r="AD4" s="103">
        <v>48</v>
      </c>
      <c r="AE4" s="31">
        <f>Tableau175177183197137138[Colonne1]*Tableau175177183197137138[Colonne2]</f>
        <v>145920</v>
      </c>
      <c r="AG4" s="102">
        <v>4560</v>
      </c>
      <c r="AH4" s="103">
        <v>20</v>
      </c>
      <c r="AI4" s="31">
        <f>Tableau175177183197137139[Colonne1]*Tableau175177183197137139[Colonne2]</f>
        <v>91200</v>
      </c>
      <c r="AK4" s="102">
        <v>4560</v>
      </c>
      <c r="AL4" s="103">
        <v>20</v>
      </c>
      <c r="AM4" s="31">
        <f>Tableau175177183197137140[Colonne1]*Tableau175177183197137140[Colonne2]</f>
        <v>91200</v>
      </c>
    </row>
    <row r="5" spans="1:39" ht="13.5" thickBot="1" x14ac:dyDescent="0.25">
      <c r="A5" s="102">
        <v>3020</v>
      </c>
      <c r="B5" s="103">
        <v>30</v>
      </c>
      <c r="C5" s="31">
        <f>Tableau175177183197[Colonne1]*Tableau175177183197[Colonne2]</f>
        <v>90600</v>
      </c>
      <c r="E5" s="102">
        <v>3020</v>
      </c>
      <c r="F5" s="103">
        <v>0</v>
      </c>
      <c r="G5" s="31">
        <f>Tableau175177183197132[Colonne1]*Tableau175177183197132[Colonne2]</f>
        <v>0</v>
      </c>
      <c r="I5" s="102">
        <v>3020</v>
      </c>
      <c r="J5" s="103">
        <v>30</v>
      </c>
      <c r="K5" s="31">
        <f>Tableau175177183197133[Colonne1]*Tableau175177183197133[Colonne2]</f>
        <v>90600</v>
      </c>
      <c r="M5" s="102">
        <v>3020</v>
      </c>
      <c r="N5" s="103">
        <v>12</v>
      </c>
      <c r="O5" s="31">
        <f>Tableau175177183197134[Colonne1]*Tableau175177183197134[Colonne2]</f>
        <v>36240</v>
      </c>
      <c r="Q5" s="102">
        <v>3040</v>
      </c>
      <c r="R5" s="103">
        <v>24</v>
      </c>
      <c r="S5" s="31">
        <f>Tableau175177183197135[Colonne1]*Tableau175177183197135[Colonne2]</f>
        <v>72960</v>
      </c>
      <c r="U5" s="102">
        <v>3040</v>
      </c>
      <c r="V5" s="103">
        <v>24</v>
      </c>
      <c r="W5" s="31">
        <f>Tableau175177183197136[Colonne1]*Tableau175177183197136[Colonne2]</f>
        <v>72960</v>
      </c>
      <c r="Y5" s="12">
        <v>3040</v>
      </c>
      <c r="Z5" s="9">
        <v>48</v>
      </c>
      <c r="AA5">
        <f>Tableau175177183197137[Colonne1]*Tableau175177183197137[Colonne2]</f>
        <v>145920</v>
      </c>
      <c r="AC5" s="102">
        <v>3040</v>
      </c>
      <c r="AD5" s="103">
        <v>48</v>
      </c>
      <c r="AE5" s="31">
        <f>Tableau175177183197137138[Colonne1]*Tableau175177183197137138[Colonne2]</f>
        <v>145920</v>
      </c>
      <c r="AG5" s="102">
        <v>3040</v>
      </c>
      <c r="AH5" s="103">
        <v>10</v>
      </c>
      <c r="AI5" s="31">
        <f>Tableau175177183197137139[Colonne1]*Tableau175177183197137139[Colonne2]</f>
        <v>30400</v>
      </c>
      <c r="AK5" s="102">
        <v>3040</v>
      </c>
      <c r="AL5" s="103">
        <v>10</v>
      </c>
      <c r="AM5" s="31">
        <f>Tableau175177183197137140[Colonne1]*Tableau175177183197137140[Colonne2]</f>
        <v>30400</v>
      </c>
    </row>
    <row r="6" spans="1:39" ht="13.5" thickBot="1" x14ac:dyDescent="0.25">
      <c r="A6" s="102">
        <v>3020</v>
      </c>
      <c r="B6" s="103">
        <v>30</v>
      </c>
      <c r="C6" s="31">
        <f>Tableau175177183197[Colonne1]*Tableau175177183197[Colonne2]</f>
        <v>90600</v>
      </c>
      <c r="E6" s="104" t="s">
        <v>168</v>
      </c>
      <c r="F6" s="105"/>
      <c r="G6">
        <f>SUBTOTAL(109,Tableau175177183197132[Colonne3])</f>
        <v>344280</v>
      </c>
      <c r="I6" s="102">
        <v>3020</v>
      </c>
      <c r="J6" s="103">
        <v>1</v>
      </c>
      <c r="K6" s="31">
        <f>Tableau175177183197133[Colonne1]*Tableau175177183197133[Colonne2]</f>
        <v>3020</v>
      </c>
      <c r="M6" s="102">
        <v>3020</v>
      </c>
      <c r="N6" s="103">
        <v>12</v>
      </c>
      <c r="O6" s="31">
        <f>Tableau175177183197134[Colonne1]*Tableau175177183197134[Colonne2]</f>
        <v>36240</v>
      </c>
      <c r="Q6" s="104" t="s">
        <v>168</v>
      </c>
      <c r="R6" s="105"/>
      <c r="S6">
        <f>SUBTOTAL(109,Tableau175177183197135[Colonne3])</f>
        <v>310080</v>
      </c>
      <c r="U6" s="104" t="s">
        <v>168</v>
      </c>
      <c r="V6" s="105"/>
      <c r="W6">
        <f>SUBTOTAL(109,Tableau175177183197136[Colonne3])</f>
        <v>310080</v>
      </c>
      <c r="Y6" s="12">
        <v>3040</v>
      </c>
      <c r="Z6" s="9">
        <v>6</v>
      </c>
      <c r="AA6">
        <f>Tableau175177183197137[Colonne1]*Tableau175177183197137[Colonne2]</f>
        <v>18240</v>
      </c>
      <c r="AC6" s="102">
        <v>3040</v>
      </c>
      <c r="AD6" s="103">
        <v>6</v>
      </c>
      <c r="AE6" s="31">
        <f>Tableau175177183197137138[Colonne1]*Tableau175177183197137138[Colonne2]</f>
        <v>18240</v>
      </c>
      <c r="AG6" s="102">
        <v>4560</v>
      </c>
      <c r="AH6" s="103">
        <v>16</v>
      </c>
      <c r="AI6" s="31">
        <f>Tableau175177183197137139[Colonne1]*Tableau175177183197137139[Colonne2]</f>
        <v>72960</v>
      </c>
      <c r="AK6" s="102">
        <v>4560</v>
      </c>
      <c r="AL6" s="103">
        <v>16</v>
      </c>
      <c r="AM6" s="31">
        <f>Tableau175177183197137140[Colonne1]*Tableau175177183197137140[Colonne2]</f>
        <v>72960</v>
      </c>
    </row>
    <row r="7" spans="1:39" ht="13.5" thickBot="1" x14ac:dyDescent="0.25">
      <c r="A7" s="102">
        <v>3020</v>
      </c>
      <c r="B7" s="103">
        <v>1</v>
      </c>
      <c r="C7" s="31">
        <f>Tableau175177183197[Colonne1]*Tableau175177183197[Colonne2]</f>
        <v>3020</v>
      </c>
      <c r="I7" s="102">
        <v>3020</v>
      </c>
      <c r="J7" s="103">
        <v>39</v>
      </c>
      <c r="K7" s="31">
        <f>Tableau175177183197133[Colonne1]*Tableau175177183197133[Colonne2]</f>
        <v>117780</v>
      </c>
      <c r="M7" s="104" t="s">
        <v>168</v>
      </c>
      <c r="N7" s="105"/>
      <c r="O7">
        <f>SUBTOTAL(109,Tableau175177183197134[Colonne3])</f>
        <v>344280</v>
      </c>
      <c r="Y7" s="104" t="s">
        <v>168</v>
      </c>
      <c r="Z7" s="105"/>
      <c r="AA7">
        <f>SUBTOTAL(109,Tableau175177183197137[Colonne3])</f>
        <v>431680</v>
      </c>
      <c r="AC7" s="104" t="s">
        <v>168</v>
      </c>
      <c r="AD7" s="105"/>
      <c r="AE7">
        <f>SUBTOTAL(109,Tableau175177183197137138[Colonne3])</f>
        <v>431680</v>
      </c>
      <c r="AG7" s="102">
        <v>4560</v>
      </c>
      <c r="AH7" s="103">
        <v>36</v>
      </c>
      <c r="AI7" s="31">
        <f>Tableau175177183197137139[Colonne1]*Tableau175177183197137139[Colonne2]</f>
        <v>164160</v>
      </c>
      <c r="AK7" s="102">
        <v>4560</v>
      </c>
      <c r="AL7" s="103">
        <v>36</v>
      </c>
      <c r="AM7" s="31">
        <f>Tableau175177183197137140[Colonne1]*Tableau175177183197137140[Colonne2]</f>
        <v>164160</v>
      </c>
    </row>
    <row r="8" spans="1:39" ht="13.5" thickBot="1" x14ac:dyDescent="0.25">
      <c r="A8" s="102">
        <v>3020</v>
      </c>
      <c r="B8" s="103">
        <v>39</v>
      </c>
      <c r="C8" s="31">
        <f>Tableau175177183197[Colonne1]*Tableau175177183197[Colonne2]</f>
        <v>117780</v>
      </c>
      <c r="I8" s="102">
        <v>3020</v>
      </c>
      <c r="J8" s="103">
        <v>1</v>
      </c>
      <c r="K8" s="31">
        <f>Tableau175177183197133[Colonne1]*Tableau175177183197133[Colonne2]</f>
        <v>3020</v>
      </c>
      <c r="AG8" s="102">
        <v>4560</v>
      </c>
      <c r="AH8" s="103">
        <v>8</v>
      </c>
      <c r="AI8" s="31">
        <f>Tableau175177183197137139[Colonne1]*Tableau175177183197137139[Colonne2]</f>
        <v>36480</v>
      </c>
      <c r="AK8" s="12">
        <v>4560</v>
      </c>
      <c r="AL8" s="9">
        <v>8</v>
      </c>
      <c r="AM8">
        <f>Tableau175177183197137140[Colonne1]*Tableau175177183197137140[Colonne2]</f>
        <v>36480</v>
      </c>
    </row>
    <row r="9" spans="1:39" ht="13.5" thickBot="1" x14ac:dyDescent="0.25">
      <c r="A9" s="102">
        <v>3020</v>
      </c>
      <c r="B9" s="103">
        <v>1</v>
      </c>
      <c r="C9" s="31">
        <f>Tableau175177183197[Colonne1]*Tableau175177183197[Colonne2]</f>
        <v>3020</v>
      </c>
      <c r="I9" s="104" t="s">
        <v>168</v>
      </c>
      <c r="J9" s="105"/>
      <c r="K9">
        <f>SUBTOTAL(109,Tableau175177183197133[Colonne3])</f>
        <v>279460</v>
      </c>
      <c r="AG9" s="102">
        <v>3040</v>
      </c>
      <c r="AH9" s="103">
        <v>12</v>
      </c>
      <c r="AI9" s="31">
        <f>Tableau175177183197137139[Colonne1]*Tableau175177183197137139[Colonne2]</f>
        <v>36480</v>
      </c>
      <c r="AK9" s="102">
        <v>3040</v>
      </c>
      <c r="AL9" s="103">
        <v>12</v>
      </c>
      <c r="AM9" s="31">
        <f>Tableau175177183197137140[Colonne1]*Tableau175177183197137140[Colonne2]</f>
        <v>36480</v>
      </c>
    </row>
    <row r="10" spans="1:39" ht="13.5" thickBot="1" x14ac:dyDescent="0.25">
      <c r="A10" s="104" t="s">
        <v>168</v>
      </c>
      <c r="B10" s="105"/>
      <c r="C10">
        <f>SUBTOTAL(109,Tableau175177183197[Colonne3])</f>
        <v>350420</v>
      </c>
      <c r="AG10" s="102">
        <v>3040</v>
      </c>
      <c r="AH10" s="103">
        <v>52</v>
      </c>
      <c r="AI10" s="31">
        <f>Tableau175177183197137139[Colonne1]*Tableau175177183197137139[Colonne2]</f>
        <v>158080</v>
      </c>
      <c r="AK10" s="102">
        <v>3040</v>
      </c>
      <c r="AL10" s="103">
        <v>52</v>
      </c>
      <c r="AM10" s="31">
        <f>Tableau175177183197137140[Colonne1]*Tableau175177183197137140[Colonne2]</f>
        <v>158080</v>
      </c>
    </row>
    <row r="11" spans="1:39" ht="13.5" thickBot="1" x14ac:dyDescent="0.25">
      <c r="W11" s="12">
        <v>3040</v>
      </c>
      <c r="X11" s="9">
        <v>40</v>
      </c>
      <c r="AG11" s="102">
        <v>3040</v>
      </c>
      <c r="AH11" s="103">
        <v>62</v>
      </c>
      <c r="AI11" s="31">
        <f>Tableau175177183197137139[Colonne1]*Tableau175177183197137139[Colonne2]</f>
        <v>188480</v>
      </c>
      <c r="AK11" s="102">
        <v>3040</v>
      </c>
      <c r="AL11" s="103">
        <v>62</v>
      </c>
      <c r="AM11" s="31">
        <f>Tableau175177183197137140[Colonne1]*Tableau175177183197137140[Colonne2]</f>
        <v>188480</v>
      </c>
    </row>
    <row r="12" spans="1:39" ht="13.5" thickBot="1" x14ac:dyDescent="0.25">
      <c r="W12" s="12">
        <v>3040</v>
      </c>
      <c r="X12" s="9">
        <v>48</v>
      </c>
      <c r="AG12" s="102">
        <v>3040</v>
      </c>
      <c r="AH12" s="103">
        <v>58</v>
      </c>
      <c r="AI12" s="31">
        <f>Tableau175177183197137139[Colonne1]*Tableau175177183197137139[Colonne2]</f>
        <v>176320</v>
      </c>
      <c r="AK12" s="102">
        <v>3040</v>
      </c>
      <c r="AL12" s="103">
        <v>58</v>
      </c>
      <c r="AM12" s="31">
        <f>Tableau175177183197137140[Colonne1]*Tableau175177183197137140[Colonne2]</f>
        <v>176320</v>
      </c>
    </row>
    <row r="13" spans="1:39" ht="13.5" thickBot="1" x14ac:dyDescent="0.25">
      <c r="W13" s="12">
        <v>3040</v>
      </c>
      <c r="X13" s="9">
        <v>48</v>
      </c>
      <c r="AG13" s="104" t="s">
        <v>168</v>
      </c>
      <c r="AH13" s="105"/>
      <c r="AI13">
        <f>SUBTOTAL(109,Tableau175177183197137139[Colonne3])</f>
        <v>1081680</v>
      </c>
      <c r="AK13" s="102">
        <v>3040</v>
      </c>
      <c r="AL13" s="103"/>
      <c r="AM13" s="31">
        <f>Tableau175177183197137140[Colonne1]*Tableau175177183197137140[Colonne2]</f>
        <v>0</v>
      </c>
    </row>
    <row r="14" spans="1:39" ht="13.5" thickBot="1" x14ac:dyDescent="0.25">
      <c r="W14" s="12">
        <v>3040</v>
      </c>
      <c r="X14" s="9">
        <v>6</v>
      </c>
      <c r="AK14" s="104" t="s">
        <v>168</v>
      </c>
      <c r="AL14" s="105"/>
      <c r="AM14">
        <f>SUBTOTAL(109,Tableau175177183197137140[Colonne3])</f>
        <v>1081680</v>
      </c>
    </row>
  </sheetData>
  <conditionalFormatting sqref="B4">
    <cfRule type="expression" dxfId="1020" priority="185" stopIfTrue="1">
      <formula>"si+$D$28=0"</formula>
    </cfRule>
    <cfRule type="expression" dxfId="1019" priority="186" stopIfTrue="1">
      <formula>"si($D$28&gt;0"</formula>
    </cfRule>
  </conditionalFormatting>
  <conditionalFormatting sqref="B3:B9">
    <cfRule type="expression" dxfId="1018" priority="182" stopIfTrue="1">
      <formula>"si+$D$28=0"</formula>
    </cfRule>
    <cfRule type="expression" dxfId="1017" priority="183" stopIfTrue="1">
      <formula>"si($D$28&gt;0"</formula>
    </cfRule>
  </conditionalFormatting>
  <conditionalFormatting sqref="B6">
    <cfRule type="expression" dxfId="1016" priority="176" stopIfTrue="1">
      <formula>"si+$D$28=0"</formula>
    </cfRule>
    <cfRule type="expression" dxfId="1015" priority="177" stopIfTrue="1">
      <formula>"si($D$28&gt;0"</formula>
    </cfRule>
  </conditionalFormatting>
  <conditionalFormatting sqref="B5">
    <cfRule type="expression" dxfId="1014" priority="179" stopIfTrue="1">
      <formula>"si+$D$28=0"</formula>
    </cfRule>
    <cfRule type="expression" dxfId="1013" priority="180" stopIfTrue="1">
      <formula>"si($D$28&gt;0"</formula>
    </cfRule>
  </conditionalFormatting>
  <conditionalFormatting sqref="B7">
    <cfRule type="expression" dxfId="1012" priority="173" stopIfTrue="1">
      <formula>"si+$D$28=0"</formula>
    </cfRule>
    <cfRule type="expression" dxfId="1011" priority="174" stopIfTrue="1">
      <formula>"si($D$28&gt;0"</formula>
    </cfRule>
  </conditionalFormatting>
  <conditionalFormatting sqref="B8">
    <cfRule type="expression" dxfId="1010" priority="170" stopIfTrue="1">
      <formula>"si+$D$28=0"</formula>
    </cfRule>
    <cfRule type="expression" dxfId="1009" priority="171" stopIfTrue="1">
      <formula>"si($D$28&gt;0"</formula>
    </cfRule>
  </conditionalFormatting>
  <conditionalFormatting sqref="B9">
    <cfRule type="expression" dxfId="1008" priority="167" stopIfTrue="1">
      <formula>"si+$D$28=0"</formula>
    </cfRule>
    <cfRule type="expression" dxfId="1007" priority="168" stopIfTrue="1">
      <formula>"si($D$28&gt;0"</formula>
    </cfRule>
  </conditionalFormatting>
  <conditionalFormatting sqref="F3:F5">
    <cfRule type="expression" dxfId="1006" priority="164" stopIfTrue="1">
      <formula>"si+$D$28=0"</formula>
    </cfRule>
    <cfRule type="expression" dxfId="1005" priority="165" stopIfTrue="1">
      <formula>"si($D$28&gt;0"</formula>
    </cfRule>
  </conditionalFormatting>
  <conditionalFormatting sqref="F4">
    <cfRule type="expression" dxfId="1004" priority="161" stopIfTrue="1">
      <formula>"si+$D$28=0"</formula>
    </cfRule>
    <cfRule type="expression" dxfId="1003" priority="162" stopIfTrue="1">
      <formula>"si($D$28&gt;0"</formula>
    </cfRule>
  </conditionalFormatting>
  <conditionalFormatting sqref="F5">
    <cfRule type="expression" dxfId="1002" priority="158" stopIfTrue="1">
      <formula>"si+$D$28=0"</formula>
    </cfRule>
    <cfRule type="expression" dxfId="1001" priority="159" stopIfTrue="1">
      <formula>"si($D$28&gt;0"</formula>
    </cfRule>
  </conditionalFormatting>
  <conditionalFormatting sqref="J3:J8">
    <cfRule type="expression" dxfId="1000" priority="155" stopIfTrue="1">
      <formula>"si+$D$28=0"</formula>
    </cfRule>
    <cfRule type="expression" dxfId="999" priority="156" stopIfTrue="1">
      <formula>"si($D$28&gt;0"</formula>
    </cfRule>
  </conditionalFormatting>
  <conditionalFormatting sqref="J4">
    <cfRule type="expression" dxfId="998" priority="152" stopIfTrue="1">
      <formula>"si+$D$28=0"</formula>
    </cfRule>
    <cfRule type="expression" dxfId="997" priority="153" stopIfTrue="1">
      <formula>"si($D$28&gt;0"</formula>
    </cfRule>
  </conditionalFormatting>
  <conditionalFormatting sqref="J5">
    <cfRule type="expression" dxfId="996" priority="149" stopIfTrue="1">
      <formula>"si+$D$28=0"</formula>
    </cfRule>
    <cfRule type="expression" dxfId="995" priority="150" stopIfTrue="1">
      <formula>"si($D$28&gt;0"</formula>
    </cfRule>
  </conditionalFormatting>
  <conditionalFormatting sqref="J6">
    <cfRule type="expression" dxfId="994" priority="146" stopIfTrue="1">
      <formula>"si+$D$28=0"</formula>
    </cfRule>
    <cfRule type="expression" dxfId="993" priority="147" stopIfTrue="1">
      <formula>"si($D$28&gt;0"</formula>
    </cfRule>
  </conditionalFormatting>
  <conditionalFormatting sqref="J7">
    <cfRule type="expression" dxfId="992" priority="143" stopIfTrue="1">
      <formula>"si+$D$28=0"</formula>
    </cfRule>
    <cfRule type="expression" dxfId="991" priority="144" stopIfTrue="1">
      <formula>"si($D$28&gt;0"</formula>
    </cfRule>
  </conditionalFormatting>
  <conditionalFormatting sqref="J8">
    <cfRule type="expression" dxfId="990" priority="140" stopIfTrue="1">
      <formula>"si+$D$28=0"</formula>
    </cfRule>
    <cfRule type="expression" dxfId="989" priority="141" stopIfTrue="1">
      <formula>"si($D$28&gt;0"</formula>
    </cfRule>
  </conditionalFormatting>
  <conditionalFormatting sqref="N3:N6">
    <cfRule type="expression" dxfId="988" priority="137" stopIfTrue="1">
      <formula>"si+$D$28=0"</formula>
    </cfRule>
    <cfRule type="expression" dxfId="987" priority="138" stopIfTrue="1">
      <formula>"si($D$28&gt;0"</formula>
    </cfRule>
  </conditionalFormatting>
  <conditionalFormatting sqref="N4">
    <cfRule type="expression" dxfId="986" priority="134" stopIfTrue="1">
      <formula>"si+$D$28=0"</formula>
    </cfRule>
    <cfRule type="expression" dxfId="985" priority="135" stopIfTrue="1">
      <formula>"si($D$28&gt;0"</formula>
    </cfRule>
  </conditionalFormatting>
  <conditionalFormatting sqref="N5">
    <cfRule type="expression" dxfId="984" priority="131" stopIfTrue="1">
      <formula>"si+$D$28=0"</formula>
    </cfRule>
    <cfRule type="expression" dxfId="983" priority="132" stopIfTrue="1">
      <formula>"si($D$28&gt;0"</formula>
    </cfRule>
  </conditionalFormatting>
  <conditionalFormatting sqref="N6">
    <cfRule type="expression" dxfId="982" priority="128" stopIfTrue="1">
      <formula>"si+$D$28=0"</formula>
    </cfRule>
    <cfRule type="expression" dxfId="981" priority="129" stopIfTrue="1">
      <formula>"si($D$28&gt;0"</formula>
    </cfRule>
  </conditionalFormatting>
  <conditionalFormatting sqref="R3:R5">
    <cfRule type="expression" dxfId="980" priority="125" stopIfTrue="1">
      <formula>"si+$D$28=0"</formula>
    </cfRule>
    <cfRule type="expression" dxfId="979" priority="126" stopIfTrue="1">
      <formula>"si($D$28&gt;0"</formula>
    </cfRule>
  </conditionalFormatting>
  <conditionalFormatting sqref="R4">
    <cfRule type="expression" dxfId="978" priority="122" stopIfTrue="1">
      <formula>"si+$D$28=0"</formula>
    </cfRule>
    <cfRule type="expression" dxfId="977" priority="123" stopIfTrue="1">
      <formula>"si($D$28&gt;0"</formula>
    </cfRule>
  </conditionalFormatting>
  <conditionalFormatting sqref="R5">
    <cfRule type="expression" dxfId="976" priority="119" stopIfTrue="1">
      <formula>"si+$D$28=0"</formula>
    </cfRule>
    <cfRule type="expression" dxfId="975" priority="120" stopIfTrue="1">
      <formula>"si($D$28&gt;0"</formula>
    </cfRule>
  </conditionalFormatting>
  <conditionalFormatting sqref="V3:V5">
    <cfRule type="expression" dxfId="974" priority="116" stopIfTrue="1">
      <formula>"si+$D$28=0"</formula>
    </cfRule>
    <cfRule type="expression" dxfId="973" priority="117" stopIfTrue="1">
      <formula>"si($D$28&gt;0"</formula>
    </cfRule>
  </conditionalFormatting>
  <conditionalFormatting sqref="V4">
    <cfRule type="expression" dxfId="972" priority="113" stopIfTrue="1">
      <formula>"si+$D$28=0"</formula>
    </cfRule>
    <cfRule type="expression" dxfId="971" priority="114" stopIfTrue="1">
      <formula>"si($D$28&gt;0"</formula>
    </cfRule>
  </conditionalFormatting>
  <conditionalFormatting sqref="V5">
    <cfRule type="expression" dxfId="970" priority="110" stopIfTrue="1">
      <formula>"si+$D$28=0"</formula>
    </cfRule>
    <cfRule type="expression" dxfId="969" priority="111" stopIfTrue="1">
      <formula>"si($D$28&gt;0"</formula>
    </cfRule>
  </conditionalFormatting>
  <conditionalFormatting sqref="X11">
    <cfRule type="expression" dxfId="968" priority="107" stopIfTrue="1">
      <formula>"si+$D$28=0"</formula>
    </cfRule>
    <cfRule type="expression" dxfId="967" priority="108" stopIfTrue="1">
      <formula>"si($D$28&gt;0"</formula>
    </cfRule>
  </conditionalFormatting>
  <conditionalFormatting sqref="X12">
    <cfRule type="expression" dxfId="966" priority="104" stopIfTrue="1">
      <formula>"si+$D$28=0"</formula>
    </cfRule>
    <cfRule type="expression" dxfId="965" priority="105" stopIfTrue="1">
      <formula>"si($D$28&gt;0"</formula>
    </cfRule>
  </conditionalFormatting>
  <conditionalFormatting sqref="X13">
    <cfRule type="expression" dxfId="964" priority="101" stopIfTrue="1">
      <formula>"si+$D$28=0"</formula>
    </cfRule>
    <cfRule type="expression" dxfId="963" priority="102" stopIfTrue="1">
      <formula>"si($D$28&gt;0"</formula>
    </cfRule>
  </conditionalFormatting>
  <conditionalFormatting sqref="X14">
    <cfRule type="expression" dxfId="962" priority="98" stopIfTrue="1">
      <formula>"si+$D$28=0"</formula>
    </cfRule>
    <cfRule type="expression" dxfId="961" priority="99" stopIfTrue="1">
      <formula>"si($D$28&gt;0"</formula>
    </cfRule>
  </conditionalFormatting>
  <conditionalFormatting sqref="Z3:Z6">
    <cfRule type="expression" dxfId="960" priority="86" stopIfTrue="1">
      <formula>"si+$D$28=0"</formula>
    </cfRule>
    <cfRule type="expression" dxfId="959" priority="87" stopIfTrue="1">
      <formula>"si($D$28&gt;0"</formula>
    </cfRule>
  </conditionalFormatting>
  <conditionalFormatting sqref="Z4">
    <cfRule type="expression" dxfId="958" priority="83" stopIfTrue="1">
      <formula>"si+$D$28=0"</formula>
    </cfRule>
    <cfRule type="expression" dxfId="957" priority="84" stopIfTrue="1">
      <formula>"si($D$28&gt;0"</formula>
    </cfRule>
  </conditionalFormatting>
  <conditionalFormatting sqref="Z5">
    <cfRule type="expression" dxfId="956" priority="80" stopIfTrue="1">
      <formula>"si+$D$28=0"</formula>
    </cfRule>
    <cfRule type="expression" dxfId="955" priority="81" stopIfTrue="1">
      <formula>"si($D$28&gt;0"</formula>
    </cfRule>
  </conditionalFormatting>
  <conditionalFormatting sqref="Z6">
    <cfRule type="expression" dxfId="954" priority="77" stopIfTrue="1">
      <formula>"si+$D$28=0"</formula>
    </cfRule>
    <cfRule type="expression" dxfId="953" priority="78" stopIfTrue="1">
      <formula>"si($D$28&gt;0"</formula>
    </cfRule>
  </conditionalFormatting>
  <conditionalFormatting sqref="AD3:AD6">
    <cfRule type="expression" dxfId="952" priority="74" stopIfTrue="1">
      <formula>"si+$D$28=0"</formula>
    </cfRule>
    <cfRule type="expression" dxfId="951" priority="75" stopIfTrue="1">
      <formula>"si($D$28&gt;0"</formula>
    </cfRule>
  </conditionalFormatting>
  <conditionalFormatting sqref="AD4">
    <cfRule type="expression" dxfId="950" priority="71" stopIfTrue="1">
      <formula>"si+$D$28=0"</formula>
    </cfRule>
    <cfRule type="expression" dxfId="949" priority="72" stopIfTrue="1">
      <formula>"si($D$28&gt;0"</formula>
    </cfRule>
  </conditionalFormatting>
  <conditionalFormatting sqref="AD5">
    <cfRule type="expression" dxfId="948" priority="68" stopIfTrue="1">
      <formula>"si+$D$28=0"</formula>
    </cfRule>
    <cfRule type="expression" dxfId="947" priority="69" stopIfTrue="1">
      <formula>"si($D$28&gt;0"</formula>
    </cfRule>
  </conditionalFormatting>
  <conditionalFormatting sqref="AD6">
    <cfRule type="expression" dxfId="946" priority="65" stopIfTrue="1">
      <formula>"si+$D$28=0"</formula>
    </cfRule>
    <cfRule type="expression" dxfId="945" priority="66" stopIfTrue="1">
      <formula>"si($D$28&gt;0"</formula>
    </cfRule>
  </conditionalFormatting>
  <conditionalFormatting sqref="AH3:AH12">
    <cfRule type="expression" dxfId="944" priority="62" stopIfTrue="1">
      <formula>"si+$D$28=0"</formula>
    </cfRule>
    <cfRule type="expression" dxfId="943" priority="63" stopIfTrue="1">
      <formula>"si($D$28&gt;0"</formula>
    </cfRule>
  </conditionalFormatting>
  <conditionalFormatting sqref="AH4">
    <cfRule type="expression" dxfId="942" priority="59" stopIfTrue="1">
      <formula>"si+$D$28=0"</formula>
    </cfRule>
    <cfRule type="expression" dxfId="941" priority="60" stopIfTrue="1">
      <formula>"si($D$28&gt;0"</formula>
    </cfRule>
  </conditionalFormatting>
  <conditionalFormatting sqref="AH5">
    <cfRule type="expression" dxfId="940" priority="56" stopIfTrue="1">
      <formula>"si+$D$28=0"</formula>
    </cfRule>
    <cfRule type="expression" dxfId="939" priority="57" stopIfTrue="1">
      <formula>"si($D$28&gt;0"</formula>
    </cfRule>
  </conditionalFormatting>
  <conditionalFormatting sqref="AH6">
    <cfRule type="expression" dxfId="938" priority="53" stopIfTrue="1">
      <formula>"si+$D$28=0"</formula>
    </cfRule>
    <cfRule type="expression" dxfId="937" priority="54" stopIfTrue="1">
      <formula>"si($D$28&gt;0"</formula>
    </cfRule>
  </conditionalFormatting>
  <conditionalFormatting sqref="AH7">
    <cfRule type="expression" dxfId="936" priority="50" stopIfTrue="1">
      <formula>"si+$D$28=0"</formula>
    </cfRule>
    <cfRule type="expression" dxfId="935" priority="51" stopIfTrue="1">
      <formula>"si($D$28&gt;0"</formula>
    </cfRule>
  </conditionalFormatting>
  <conditionalFormatting sqref="AH8">
    <cfRule type="expression" dxfId="934" priority="47" stopIfTrue="1">
      <formula>"si+$D$28=0"</formula>
    </cfRule>
    <cfRule type="expression" dxfId="933" priority="48" stopIfTrue="1">
      <formula>"si($D$28&gt;0"</formula>
    </cfRule>
  </conditionalFormatting>
  <conditionalFormatting sqref="AH9">
    <cfRule type="expression" dxfId="932" priority="44" stopIfTrue="1">
      <formula>"si+$D$28=0"</formula>
    </cfRule>
    <cfRule type="expression" dxfId="931" priority="45" stopIfTrue="1">
      <formula>"si($D$28&gt;0"</formula>
    </cfRule>
  </conditionalFormatting>
  <conditionalFormatting sqref="AH10">
    <cfRule type="expression" dxfId="930" priority="41" stopIfTrue="1">
      <formula>"si+$D$28=0"</formula>
    </cfRule>
    <cfRule type="expression" dxfId="929" priority="42" stopIfTrue="1">
      <formula>"si($D$28&gt;0"</formula>
    </cfRule>
  </conditionalFormatting>
  <conditionalFormatting sqref="AH11">
    <cfRule type="expression" dxfId="928" priority="38" stopIfTrue="1">
      <formula>"si+$D$28=0"</formula>
    </cfRule>
    <cfRule type="expression" dxfId="927" priority="39" stopIfTrue="1">
      <formula>"si($D$28&gt;0"</formula>
    </cfRule>
  </conditionalFormatting>
  <conditionalFormatting sqref="AH12">
    <cfRule type="expression" dxfId="926" priority="35" stopIfTrue="1">
      <formula>"si+$D$28=0"</formula>
    </cfRule>
    <cfRule type="expression" dxfId="925" priority="36" stopIfTrue="1">
      <formula>"si($D$28&gt;0"</formula>
    </cfRule>
  </conditionalFormatting>
  <conditionalFormatting sqref="AL3:AL13">
    <cfRule type="expression" dxfId="924" priority="32" stopIfTrue="1">
      <formula>"si+$D$28=0"</formula>
    </cfRule>
    <cfRule type="expression" dxfId="923" priority="33" stopIfTrue="1">
      <formula>"si($D$28&gt;0"</formula>
    </cfRule>
  </conditionalFormatting>
  <conditionalFormatting sqref="AL4">
    <cfRule type="expression" dxfId="922" priority="29" stopIfTrue="1">
      <formula>"si+$D$28=0"</formula>
    </cfRule>
    <cfRule type="expression" dxfId="921" priority="30" stopIfTrue="1">
      <formula>"si($D$28&gt;0"</formula>
    </cfRule>
  </conditionalFormatting>
  <conditionalFormatting sqref="AL5">
    <cfRule type="expression" dxfId="920" priority="26" stopIfTrue="1">
      <formula>"si+$D$28=0"</formula>
    </cfRule>
    <cfRule type="expression" dxfId="919" priority="27" stopIfTrue="1">
      <formula>"si($D$28&gt;0"</formula>
    </cfRule>
  </conditionalFormatting>
  <conditionalFormatting sqref="AL6">
    <cfRule type="expression" dxfId="918" priority="23" stopIfTrue="1">
      <formula>"si+$D$28=0"</formula>
    </cfRule>
    <cfRule type="expression" dxfId="917" priority="24" stopIfTrue="1">
      <formula>"si($D$28&gt;0"</formula>
    </cfRule>
  </conditionalFormatting>
  <conditionalFormatting sqref="AL7">
    <cfRule type="expression" dxfId="916" priority="20" stopIfTrue="1">
      <formula>"si+$D$28=0"</formula>
    </cfRule>
    <cfRule type="expression" dxfId="915" priority="21" stopIfTrue="1">
      <formula>"si($D$28&gt;0"</formula>
    </cfRule>
  </conditionalFormatting>
  <conditionalFormatting sqref="AL9">
    <cfRule type="expression" dxfId="914" priority="17" stopIfTrue="1">
      <formula>"si+$D$28=0"</formula>
    </cfRule>
    <cfRule type="expression" dxfId="913" priority="18" stopIfTrue="1">
      <formula>"si($D$28&gt;0"</formula>
    </cfRule>
  </conditionalFormatting>
  <conditionalFormatting sqref="AL8">
    <cfRule type="expression" dxfId="912" priority="14" stopIfTrue="1">
      <formula>"si+$D$28=0"</formula>
    </cfRule>
    <cfRule type="expression" dxfId="911" priority="15" stopIfTrue="1">
      <formula>"si($D$28&gt;0"</formula>
    </cfRule>
  </conditionalFormatting>
  <conditionalFormatting sqref="AL10">
    <cfRule type="expression" dxfId="910" priority="11" stopIfTrue="1">
      <formula>"si+$D$28=0"</formula>
    </cfRule>
    <cfRule type="expression" dxfId="909" priority="12" stopIfTrue="1">
      <formula>"si($D$28&gt;0"</formula>
    </cfRule>
  </conditionalFormatting>
  <conditionalFormatting sqref="AL11">
    <cfRule type="expression" dxfId="908" priority="8" stopIfTrue="1">
      <formula>"si+$D$28=0"</formula>
    </cfRule>
    <cfRule type="expression" dxfId="907" priority="9" stopIfTrue="1">
      <formula>"si($D$28&gt;0"</formula>
    </cfRule>
  </conditionalFormatting>
  <conditionalFormatting sqref="AL12">
    <cfRule type="expression" dxfId="906" priority="5" stopIfTrue="1">
      <formula>"si+$D$28=0"</formula>
    </cfRule>
    <cfRule type="expression" dxfId="905" priority="6" stopIfTrue="1">
      <formula>"si($D$28&gt;0"</formula>
    </cfRule>
  </conditionalFormatting>
  <conditionalFormatting sqref="AL13">
    <cfRule type="expression" dxfId="904" priority="2" stopIfTrue="1">
      <formula>"si+$D$28=0"</formula>
    </cfRule>
    <cfRule type="expression" dxfId="903" priority="3" stopIfTrue="1">
      <formula>"si($D$28&gt;0"</formula>
    </cfRule>
  </conditionalFormatting>
  <dataValidations count="53">
    <dataValidation type="list" allowBlank="1" showInputMessage="1" showErrorMessage="1" sqref="A3">
      <formula1>$O$23:$O$31</formula1>
    </dataValidation>
    <dataValidation type="list" allowBlank="1" showInputMessage="1" showErrorMessage="1" sqref="A4 U4">
      <formula1>$O$24:$O$32</formula1>
    </dataValidation>
    <dataValidation type="list" allowBlank="1" showInputMessage="1" showErrorMessage="1" sqref="A5">
      <formula1>$O$38:$O$46</formula1>
    </dataValidation>
    <dataValidation type="list" allowBlank="1" showInputMessage="1" showErrorMessage="1" sqref="A6">
      <formula1>$O$40:$O$48</formula1>
    </dataValidation>
    <dataValidation type="list" allowBlank="1" showInputMessage="1" showErrorMessage="1" sqref="A7">
      <formula1>$O$256:$O$264</formula1>
    </dataValidation>
    <dataValidation type="list" allowBlank="1" showInputMessage="1" showErrorMessage="1" sqref="A8">
      <formula1>$O$270:$O$278</formula1>
    </dataValidation>
    <dataValidation type="list" allowBlank="1" showInputMessage="1" showErrorMessage="1" sqref="A9">
      <formula1>$O$272:$O$280</formula1>
    </dataValidation>
    <dataValidation type="list" allowBlank="1" showInputMessage="1" showErrorMessage="1" sqref="E3 AK13">
      <formula1>$O$204:$O$212</formula1>
    </dataValidation>
    <dataValidation type="list" allowBlank="1" showInputMessage="1" showErrorMessage="1" sqref="E4">
      <formula1>$O$212:$O$220</formula1>
    </dataValidation>
    <dataValidation type="list" allowBlank="1" showInputMessage="1" showErrorMessage="1" sqref="E5">
      <formula1>$O$236:$O$244</formula1>
    </dataValidation>
    <dataValidation type="list" allowBlank="1" showInputMessage="1" showErrorMessage="1" sqref="I3">
      <formula1>$O$22:$O$30</formula1>
    </dataValidation>
    <dataValidation type="list" allowBlank="1" showInputMessage="1" showErrorMessage="1" sqref="I4">
      <formula1>$O$30:$O$38</formula1>
    </dataValidation>
    <dataValidation type="list" allowBlank="1" showInputMessage="1" showErrorMessage="1" sqref="I5">
      <formula1>$O$37:$O$45</formula1>
    </dataValidation>
    <dataValidation type="list" allowBlank="1" showInputMessage="1" showErrorMessage="1" sqref="I6">
      <formula1>$O$39:$O$47</formula1>
    </dataValidation>
    <dataValidation type="list" allowBlank="1" showInputMessage="1" showErrorMessage="1" sqref="I7">
      <formula1>$O$269:$O$277</formula1>
    </dataValidation>
    <dataValidation type="list" allowBlank="1" showInputMessage="1" showErrorMessage="1" sqref="I8">
      <formula1>$O$271:$O$279</formula1>
    </dataValidation>
    <dataValidation type="list" allowBlank="1" showInputMessage="1" showErrorMessage="1" sqref="M3">
      <formula1>$O$203:$O$211</formula1>
    </dataValidation>
    <dataValidation type="list" allowBlank="1" showInputMessage="1" showErrorMessage="1" sqref="M4">
      <formula1>$O$211:$O$219</formula1>
    </dataValidation>
    <dataValidation type="list" allowBlank="1" showInputMessage="1" showErrorMessage="1" sqref="M5">
      <formula1>$O$237:$O$245</formula1>
    </dataValidation>
    <dataValidation type="list" allowBlank="1" showInputMessage="1" showErrorMessage="1" sqref="M6">
      <formula1>$O$243:$O$251</formula1>
    </dataValidation>
    <dataValidation type="list" allowBlank="1" showInputMessage="1" showErrorMessage="1" sqref="Q3">
      <formula1>$O$19:$O$27</formula1>
    </dataValidation>
    <dataValidation type="list" allowBlank="1" showInputMessage="1" showErrorMessage="1" sqref="Q4">
      <formula1>$O$25:$O$33</formula1>
    </dataValidation>
    <dataValidation type="list" allowBlank="1" showInputMessage="1" showErrorMessage="1" sqref="Q5">
      <formula1>$O$240:$O$248</formula1>
    </dataValidation>
    <dataValidation type="list" allowBlank="1" showInputMessage="1" showErrorMessage="1" sqref="U3">
      <formula1>$O$20:$O$28</formula1>
    </dataValidation>
    <dataValidation type="list" allowBlank="1" showInputMessage="1" showErrorMessage="1" sqref="U5">
      <formula1>$O$239:$O$247</formula1>
    </dataValidation>
    <dataValidation type="list" allowBlank="1" showInputMessage="1" showErrorMessage="1" sqref="W11 Y3">
      <formula1>$O$80:$O$88</formula1>
    </dataValidation>
    <dataValidation type="list" allowBlank="1" showInputMessage="1" showErrorMessage="1" sqref="W12 Y4">
      <formula1>$O$88:$O$96</formula1>
    </dataValidation>
    <dataValidation type="list" allowBlank="1" showInputMessage="1" showErrorMessage="1" sqref="W13 Y5">
      <formula1>$O$95:$O$103</formula1>
    </dataValidation>
    <dataValidation type="list" allowBlank="1" showInputMessage="1" showErrorMessage="1" sqref="W14 Y6">
      <formula1>$O$98:$O$106</formula1>
    </dataValidation>
    <dataValidation type="list" allowBlank="1" showInputMessage="1" showErrorMessage="1" sqref="AC3">
      <formula1>$O$79:$O$87</formula1>
    </dataValidation>
    <dataValidation type="list" allowBlank="1" showInputMessage="1" showErrorMessage="1" sqref="AC4">
      <formula1>$O$89:$O$97</formula1>
    </dataValidation>
    <dataValidation type="list" allowBlank="1" showInputMessage="1" showErrorMessage="1" sqref="AC5">
      <formula1>$O$94:$O$102</formula1>
    </dataValidation>
    <dataValidation type="list" allowBlank="1" showInputMessage="1" showErrorMessage="1" sqref="AC6">
      <formula1>$O$99:$O$107</formula1>
    </dataValidation>
    <dataValidation type="list" allowBlank="1" showInputMessage="1" showErrorMessage="1" sqref="AG3">
      <formula1>$O$64:$O$72</formula1>
    </dataValidation>
    <dataValidation type="list" allowBlank="1" showInputMessage="1" showErrorMessage="1" sqref="AG4">
      <formula1>$O$70:$O$78</formula1>
    </dataValidation>
    <dataValidation type="list" allowBlank="1" showInputMessage="1" showErrorMessage="1" sqref="AG5">
      <formula1>$O$74:$O$82</formula1>
    </dataValidation>
    <dataValidation type="list" allowBlank="1" showInputMessage="1" showErrorMessage="1" sqref="AG6">
      <formula1>$O$140:$O$148</formula1>
    </dataValidation>
    <dataValidation type="list" allowBlank="1" showInputMessage="1" showErrorMessage="1" sqref="AG7">
      <formula1>$O$152:$O$160</formula1>
    </dataValidation>
    <dataValidation type="list" allowBlank="1" showInputMessage="1" showErrorMessage="1" sqref="AG8">
      <formula1>$O$161:$O$169</formula1>
    </dataValidation>
    <dataValidation type="list" allowBlank="1" showInputMessage="1" showErrorMessage="1" sqref="AG9">
      <formula1>$O$164:$O$172</formula1>
    </dataValidation>
    <dataValidation type="list" allowBlank="1" showInputMessage="1" showErrorMessage="1" sqref="AG10">
      <formula1>$O$174:$O$182</formula1>
    </dataValidation>
    <dataValidation type="list" allowBlank="1" showInputMessage="1" showErrorMessage="1" sqref="AG11">
      <formula1>$O$180:$O$188</formula1>
    </dataValidation>
    <dataValidation type="list" allowBlank="1" showInputMessage="1" showErrorMessage="1" sqref="AG12">
      <formula1>$O$199:$O$207</formula1>
    </dataValidation>
    <dataValidation type="list" allowBlank="1" showInputMessage="1" showErrorMessage="1" sqref="AK3">
      <formula1>$O$63:$O$71</formula1>
    </dataValidation>
    <dataValidation type="list" allowBlank="1" showInputMessage="1" showErrorMessage="1" sqref="AK4">
      <formula1>$O$69:$O$77</formula1>
    </dataValidation>
    <dataValidation type="list" allowBlank="1" showInputMessage="1" showErrorMessage="1" sqref="AK5">
      <formula1>$O$73:$O$81</formula1>
    </dataValidation>
    <dataValidation type="list" allowBlank="1" showInputMessage="1" showErrorMessage="1" sqref="AK6">
      <formula1>$O$139:$O$147</formula1>
    </dataValidation>
    <dataValidation type="list" allowBlank="1" showInputMessage="1" showErrorMessage="1" sqref="AK7">
      <formula1>$O$151:$O$159</formula1>
    </dataValidation>
    <dataValidation type="list" allowBlank="1" showInputMessage="1" showErrorMessage="1" sqref="AK8">
      <formula1>$O$162:$O$170</formula1>
    </dataValidation>
    <dataValidation type="list" allowBlank="1" showInputMessage="1" showErrorMessage="1" sqref="AK9">
      <formula1>$O$163:$O$171</formula1>
    </dataValidation>
    <dataValidation type="list" allowBlank="1" showInputMessage="1" showErrorMessage="1" sqref="AK10">
      <formula1>$O$173:$O$181</formula1>
    </dataValidation>
    <dataValidation type="list" allowBlank="1" showInputMessage="1" showErrorMessage="1" sqref="AK11">
      <formula1>$O$179:$O$187</formula1>
    </dataValidation>
    <dataValidation type="list" allowBlank="1" showInputMessage="1" showErrorMessage="1" sqref="AK12">
      <formula1>$O$198:$O$206</formula1>
    </dataValidation>
  </dataValidations>
  <pageMargins left="0.7" right="0.7" top="0.75" bottom="0.75" header="0.3" footer="0.3"/>
  <pageSetup paperSize="9" orientation="portrait" verticalDpi="0" r:id="rId1"/>
  <tableParts count="10">
    <tablePart r:id="rId2"/>
    <tablePart r:id="rId3"/>
    <tablePart r:id="rId4"/>
    <tablePart r:id="rId5"/>
    <tablePart r:id="rId6"/>
    <tablePart r:id="rId7"/>
    <tablePart r:id="rId8"/>
    <tablePart r:id="rId9"/>
    <tablePart r:id="rId10"/>
    <tablePart r:id="rId11"/>
  </tableParts>
  <extLst>
    <ext xmlns:x14="http://schemas.microsoft.com/office/spreadsheetml/2009/9/main" uri="{78C0D931-6437-407d-A8EE-F0AAD7539E65}">
      <x14:conditionalFormattings>
        <x14:conditionalFormatting xmlns:xm="http://schemas.microsoft.com/office/excel/2006/main">
          <x14:cfRule type="expression" priority="184" id="{FD64E97C-F697-419A-8101-70509B52C5CE}">
            <xm:f xml:space="preserve"> ISBLANK(#REF!)</xm:f>
            <x14:dxf>
              <fill>
                <patternFill>
                  <bgColor rgb="FFFF0000"/>
                </patternFill>
              </fill>
            </x14:dxf>
          </x14:cfRule>
          <xm:sqref>A4:B4</xm:sqref>
        </x14:conditionalFormatting>
        <x14:conditionalFormatting xmlns:xm="http://schemas.microsoft.com/office/excel/2006/main">
          <x14:cfRule type="expression" priority="181" id="{729A7EC4-605D-4D47-BEB8-FFE85A3554FD}">
            <xm:f xml:space="preserve"> ISBLANK(#REF!)</xm:f>
            <x14:dxf>
              <fill>
                <patternFill>
                  <bgColor rgb="FFFF0000"/>
                </patternFill>
              </fill>
            </x14:dxf>
          </x14:cfRule>
          <xm:sqref>A3:B9</xm:sqref>
        </x14:conditionalFormatting>
        <x14:conditionalFormatting xmlns:xm="http://schemas.microsoft.com/office/excel/2006/main">
          <x14:cfRule type="expression" priority="178" id="{634C7FFA-EE03-4C65-99A6-72EAA807DE72}">
            <xm:f xml:space="preserve"> ISBLANK(#REF!)</xm:f>
            <x14:dxf>
              <fill>
                <patternFill>
                  <bgColor rgb="FFFF0000"/>
                </patternFill>
              </fill>
            </x14:dxf>
          </x14:cfRule>
          <xm:sqref>A5:B5</xm:sqref>
        </x14:conditionalFormatting>
        <x14:conditionalFormatting xmlns:xm="http://schemas.microsoft.com/office/excel/2006/main">
          <x14:cfRule type="expression" priority="175" id="{6BD07680-8C94-4A19-97EC-64CF30892631}">
            <xm:f xml:space="preserve"> ISBLANK(#REF!)</xm:f>
            <x14:dxf>
              <fill>
                <patternFill>
                  <bgColor rgb="FFFF0000"/>
                </patternFill>
              </fill>
            </x14:dxf>
          </x14:cfRule>
          <xm:sqref>A6:B6</xm:sqref>
        </x14:conditionalFormatting>
        <x14:conditionalFormatting xmlns:xm="http://schemas.microsoft.com/office/excel/2006/main">
          <x14:cfRule type="expression" priority="172" id="{024805F8-273A-40A7-9921-4E0D80E936AD}">
            <xm:f xml:space="preserve"> ISBLANK(#REF!)</xm:f>
            <x14:dxf>
              <fill>
                <patternFill>
                  <bgColor rgb="FFFF0000"/>
                </patternFill>
              </fill>
            </x14:dxf>
          </x14:cfRule>
          <xm:sqref>A7:B7</xm:sqref>
        </x14:conditionalFormatting>
        <x14:conditionalFormatting xmlns:xm="http://schemas.microsoft.com/office/excel/2006/main">
          <x14:cfRule type="expression" priority="169" id="{A3FE8447-E14A-4830-82F1-F6A49B576658}">
            <xm:f xml:space="preserve"> ISBLANK('[Relevé de production - V1.3.xlsm]TM matin'!#REF!)</xm:f>
            <x14:dxf>
              <fill>
                <patternFill>
                  <bgColor rgb="FFFF0000"/>
                </patternFill>
              </fill>
            </x14:dxf>
          </x14:cfRule>
          <xm:sqref>A8:B8</xm:sqref>
        </x14:conditionalFormatting>
        <x14:conditionalFormatting xmlns:xm="http://schemas.microsoft.com/office/excel/2006/main">
          <x14:cfRule type="expression" priority="166" id="{751C9982-7A91-460A-AC08-0B43FE74D36F}">
            <xm:f xml:space="preserve"> ISBLANK('[Relevé de production - V1.3.xlsm]TM matin'!#REF!)</xm:f>
            <x14:dxf>
              <fill>
                <patternFill>
                  <bgColor rgb="FFFF0000"/>
                </patternFill>
              </fill>
            </x14:dxf>
          </x14:cfRule>
          <xm:sqref>A9:B9</xm:sqref>
        </x14:conditionalFormatting>
        <x14:conditionalFormatting xmlns:xm="http://schemas.microsoft.com/office/excel/2006/main">
          <x14:cfRule type="expression" priority="163" id="{3F0F29F9-3F4A-4A89-96CA-7AA0B99C9429}">
            <xm:f xml:space="preserve"> ISBLANK(#REF!)</xm:f>
            <x14:dxf>
              <fill>
                <patternFill>
                  <bgColor rgb="FFFF0000"/>
                </patternFill>
              </fill>
            </x14:dxf>
          </x14:cfRule>
          <xm:sqref>E3:F5</xm:sqref>
        </x14:conditionalFormatting>
        <x14:conditionalFormatting xmlns:xm="http://schemas.microsoft.com/office/excel/2006/main">
          <x14:cfRule type="expression" priority="160" id="{C6000D17-58D1-46A9-8B24-B0D813FF49FC}">
            <xm:f xml:space="preserve"> ISBLANK(#REF!)</xm:f>
            <x14:dxf>
              <fill>
                <patternFill>
                  <bgColor rgb="FFFF0000"/>
                </patternFill>
              </fill>
            </x14:dxf>
          </x14:cfRule>
          <xm:sqref>E4:F4</xm:sqref>
        </x14:conditionalFormatting>
        <x14:conditionalFormatting xmlns:xm="http://schemas.microsoft.com/office/excel/2006/main">
          <x14:cfRule type="expression" priority="157" id="{E84FB049-769E-44F6-9FFE-D7261D167BB0}">
            <xm:f xml:space="preserve"> ISBLANK(#REF!)</xm:f>
            <x14:dxf>
              <fill>
                <patternFill>
                  <bgColor rgb="FFFF0000"/>
                </patternFill>
              </fill>
            </x14:dxf>
          </x14:cfRule>
          <xm:sqref>E5:F5</xm:sqref>
        </x14:conditionalFormatting>
        <x14:conditionalFormatting xmlns:xm="http://schemas.microsoft.com/office/excel/2006/main">
          <x14:cfRule type="expression" priority="154" id="{03E89DEB-ED3F-41A0-B484-B83FC04E12BA}">
            <xm:f xml:space="preserve"> ISBLANK(#REF!)</xm:f>
            <x14:dxf>
              <fill>
                <patternFill>
                  <bgColor rgb="FFFF0000"/>
                </patternFill>
              </fill>
            </x14:dxf>
          </x14:cfRule>
          <xm:sqref>I3:J8</xm:sqref>
        </x14:conditionalFormatting>
        <x14:conditionalFormatting xmlns:xm="http://schemas.microsoft.com/office/excel/2006/main">
          <x14:cfRule type="expression" priority="151" id="{4740BE23-A51A-4DBA-BAAA-037C366EEEDA}">
            <xm:f xml:space="preserve"> ISBLANK(#REF!)</xm:f>
            <x14:dxf>
              <fill>
                <patternFill>
                  <bgColor rgb="FFFF0000"/>
                </patternFill>
              </fill>
            </x14:dxf>
          </x14:cfRule>
          <xm:sqref>I4:J4</xm:sqref>
        </x14:conditionalFormatting>
        <x14:conditionalFormatting xmlns:xm="http://schemas.microsoft.com/office/excel/2006/main">
          <x14:cfRule type="expression" priority="148" id="{3B2B25CC-9313-42C8-A4CF-8DD682E92508}">
            <xm:f xml:space="preserve"> ISBLANK(#REF!)</xm:f>
            <x14:dxf>
              <fill>
                <patternFill>
                  <bgColor rgb="FFFF0000"/>
                </patternFill>
              </fill>
            </x14:dxf>
          </x14:cfRule>
          <xm:sqref>I5:J5</xm:sqref>
        </x14:conditionalFormatting>
        <x14:conditionalFormatting xmlns:xm="http://schemas.microsoft.com/office/excel/2006/main">
          <x14:cfRule type="expression" priority="145" id="{771CC902-044D-4445-BE20-6D920F056DBF}">
            <xm:f xml:space="preserve"> ISBLANK(#REF!)</xm:f>
            <x14:dxf>
              <fill>
                <patternFill>
                  <bgColor rgb="FFFF0000"/>
                </patternFill>
              </fill>
            </x14:dxf>
          </x14:cfRule>
          <xm:sqref>I6:J6</xm:sqref>
        </x14:conditionalFormatting>
        <x14:conditionalFormatting xmlns:xm="http://schemas.microsoft.com/office/excel/2006/main">
          <x14:cfRule type="expression" priority="142" id="{D644CFD4-DE05-4C5A-8F43-EE671D2F4601}">
            <xm:f xml:space="preserve"> ISBLANK('[Relevé de production - V1.3.xlsm]TM matin'!#REF!)</xm:f>
            <x14:dxf>
              <fill>
                <patternFill>
                  <bgColor rgb="FFFF0000"/>
                </patternFill>
              </fill>
            </x14:dxf>
          </x14:cfRule>
          <xm:sqref>I7:J7</xm:sqref>
        </x14:conditionalFormatting>
        <x14:conditionalFormatting xmlns:xm="http://schemas.microsoft.com/office/excel/2006/main">
          <x14:cfRule type="expression" priority="139" id="{8CA4ED10-F6C0-470D-B270-F6A5F3265267}">
            <xm:f xml:space="preserve"> ISBLANK('[Relevé de production - V1.3.xlsm]TM matin'!#REF!)</xm:f>
            <x14:dxf>
              <fill>
                <patternFill>
                  <bgColor rgb="FFFF0000"/>
                </patternFill>
              </fill>
            </x14:dxf>
          </x14:cfRule>
          <xm:sqref>I8:J8</xm:sqref>
        </x14:conditionalFormatting>
        <x14:conditionalFormatting xmlns:xm="http://schemas.microsoft.com/office/excel/2006/main">
          <x14:cfRule type="expression" priority="136" id="{4C5D26C6-0FF1-4793-9B2B-7807C04251E5}">
            <xm:f xml:space="preserve"> ISBLANK(#REF!)</xm:f>
            <x14:dxf>
              <fill>
                <patternFill>
                  <bgColor rgb="FFFF0000"/>
                </patternFill>
              </fill>
            </x14:dxf>
          </x14:cfRule>
          <xm:sqref>M3:N6</xm:sqref>
        </x14:conditionalFormatting>
        <x14:conditionalFormatting xmlns:xm="http://schemas.microsoft.com/office/excel/2006/main">
          <x14:cfRule type="expression" priority="133" id="{734C364E-166A-4241-BBB7-A518D2B2FEE6}">
            <xm:f xml:space="preserve"> ISBLANK(#REF!)</xm:f>
            <x14:dxf>
              <fill>
                <patternFill>
                  <bgColor rgb="FFFF0000"/>
                </patternFill>
              </fill>
            </x14:dxf>
          </x14:cfRule>
          <xm:sqref>M4:N4</xm:sqref>
        </x14:conditionalFormatting>
        <x14:conditionalFormatting xmlns:xm="http://schemas.microsoft.com/office/excel/2006/main">
          <x14:cfRule type="expression" priority="130" id="{E881D621-B470-4ED2-850E-F394CFCAE35B}">
            <xm:f xml:space="preserve"> ISBLANK(#REF!)</xm:f>
            <x14:dxf>
              <fill>
                <patternFill>
                  <bgColor rgb="FFFF0000"/>
                </patternFill>
              </fill>
            </x14:dxf>
          </x14:cfRule>
          <xm:sqref>M5:N5</xm:sqref>
        </x14:conditionalFormatting>
        <x14:conditionalFormatting xmlns:xm="http://schemas.microsoft.com/office/excel/2006/main">
          <x14:cfRule type="expression" priority="127" id="{24D618FE-0009-44EF-9F5F-011DEB8F33AE}">
            <xm:f xml:space="preserve"> ISBLANK(#REF!)</xm:f>
            <x14:dxf>
              <fill>
                <patternFill>
                  <bgColor rgb="FFFF0000"/>
                </patternFill>
              </fill>
            </x14:dxf>
          </x14:cfRule>
          <xm:sqref>M6:N6</xm:sqref>
        </x14:conditionalFormatting>
        <x14:conditionalFormatting xmlns:xm="http://schemas.microsoft.com/office/excel/2006/main">
          <x14:cfRule type="expression" priority="124" id="{D04FE1B1-0F0F-4704-AC9D-156A29401CC2}">
            <xm:f xml:space="preserve"> ISBLANK(#REF!)</xm:f>
            <x14:dxf>
              <fill>
                <patternFill>
                  <bgColor rgb="FFFF0000"/>
                </patternFill>
              </fill>
            </x14:dxf>
          </x14:cfRule>
          <xm:sqref>Q3:R5</xm:sqref>
        </x14:conditionalFormatting>
        <x14:conditionalFormatting xmlns:xm="http://schemas.microsoft.com/office/excel/2006/main">
          <x14:cfRule type="expression" priority="121" id="{9501A18E-C5AC-4B76-95FB-ED6643A106E6}">
            <xm:f xml:space="preserve"> ISBLANK(#REF!)</xm:f>
            <x14:dxf>
              <fill>
                <patternFill>
                  <bgColor rgb="FFFF0000"/>
                </patternFill>
              </fill>
            </x14:dxf>
          </x14:cfRule>
          <xm:sqref>Q4:R4</xm:sqref>
        </x14:conditionalFormatting>
        <x14:conditionalFormatting xmlns:xm="http://schemas.microsoft.com/office/excel/2006/main">
          <x14:cfRule type="expression" priority="118" id="{DC974157-639D-4A6B-8382-BC2F78A018EB}">
            <xm:f xml:space="preserve"> ISBLANK(#REF!)</xm:f>
            <x14:dxf>
              <fill>
                <patternFill>
                  <bgColor rgb="FFFF0000"/>
                </patternFill>
              </fill>
            </x14:dxf>
          </x14:cfRule>
          <xm:sqref>Q5:R5</xm:sqref>
        </x14:conditionalFormatting>
        <x14:conditionalFormatting xmlns:xm="http://schemas.microsoft.com/office/excel/2006/main">
          <x14:cfRule type="expression" priority="115" id="{7363EF58-295D-4F96-9F2B-649BA3E357B7}">
            <xm:f xml:space="preserve"> ISBLANK(#REF!)</xm:f>
            <x14:dxf>
              <fill>
                <patternFill>
                  <bgColor rgb="FFFF0000"/>
                </patternFill>
              </fill>
            </x14:dxf>
          </x14:cfRule>
          <xm:sqref>U3:V5</xm:sqref>
        </x14:conditionalFormatting>
        <x14:conditionalFormatting xmlns:xm="http://schemas.microsoft.com/office/excel/2006/main">
          <x14:cfRule type="expression" priority="112" id="{50EB2850-4FD7-4F7D-924F-2424CD1601CE}">
            <xm:f xml:space="preserve"> ISBLANK(#REF!)</xm:f>
            <x14:dxf>
              <fill>
                <patternFill>
                  <bgColor rgb="FFFF0000"/>
                </patternFill>
              </fill>
            </x14:dxf>
          </x14:cfRule>
          <xm:sqref>U4:V4</xm:sqref>
        </x14:conditionalFormatting>
        <x14:conditionalFormatting xmlns:xm="http://schemas.microsoft.com/office/excel/2006/main">
          <x14:cfRule type="expression" priority="109" id="{36457179-DD3A-496C-A1A7-90DD8D3CD765}">
            <xm:f xml:space="preserve"> ISBLANK(#REF!)</xm:f>
            <x14:dxf>
              <fill>
                <patternFill>
                  <bgColor rgb="FFFF0000"/>
                </patternFill>
              </fill>
            </x14:dxf>
          </x14:cfRule>
          <xm:sqref>U5:V5</xm:sqref>
        </x14:conditionalFormatting>
        <x14:conditionalFormatting xmlns:xm="http://schemas.microsoft.com/office/excel/2006/main">
          <x14:cfRule type="expression" priority="106" id="{7132F0C2-57BC-457C-9862-F7017CF26D77}">
            <xm:f xml:space="preserve"> ISBLANK(#REF!)</xm:f>
            <x14:dxf>
              <fill>
                <patternFill>
                  <bgColor rgb="FFFF0000"/>
                </patternFill>
              </fill>
            </x14:dxf>
          </x14:cfRule>
          <xm:sqref>W11:X11 Y3:Z6</xm:sqref>
        </x14:conditionalFormatting>
        <x14:conditionalFormatting xmlns:xm="http://schemas.microsoft.com/office/excel/2006/main">
          <x14:cfRule type="expression" priority="103" id="{399E4A8D-D3A2-4DCC-B878-5F446C238BB2}">
            <xm:f xml:space="preserve"> ISBLANK(#REF!)</xm:f>
            <x14:dxf>
              <fill>
                <patternFill>
                  <bgColor rgb="FFFF0000"/>
                </patternFill>
              </fill>
            </x14:dxf>
          </x14:cfRule>
          <xm:sqref>W12:X12 Y4:Z4</xm:sqref>
        </x14:conditionalFormatting>
        <x14:conditionalFormatting xmlns:xm="http://schemas.microsoft.com/office/excel/2006/main">
          <x14:cfRule type="expression" priority="100" id="{E69C772A-9170-4908-A68C-7C57A36252EB}">
            <xm:f xml:space="preserve"> ISBLANK(#REF!)</xm:f>
            <x14:dxf>
              <fill>
                <patternFill>
                  <bgColor rgb="FFFF0000"/>
                </patternFill>
              </fill>
            </x14:dxf>
          </x14:cfRule>
          <xm:sqref>W13:X13 Y5:Z5</xm:sqref>
        </x14:conditionalFormatting>
        <x14:conditionalFormatting xmlns:xm="http://schemas.microsoft.com/office/excel/2006/main">
          <x14:cfRule type="expression" priority="97" id="{9A0B76C2-8BE8-42E4-BE9F-740626EC4531}">
            <xm:f xml:space="preserve"> ISBLANK(#REF!)</xm:f>
            <x14:dxf>
              <fill>
                <patternFill>
                  <bgColor rgb="FFFF0000"/>
                </patternFill>
              </fill>
            </x14:dxf>
          </x14:cfRule>
          <xm:sqref>W14:X14 Y6:Z6</xm:sqref>
        </x14:conditionalFormatting>
        <x14:conditionalFormatting xmlns:xm="http://schemas.microsoft.com/office/excel/2006/main">
          <x14:cfRule type="expression" priority="73" id="{23CD2D3E-8977-4D0F-A0B2-B8E8471EAB6F}">
            <xm:f xml:space="preserve"> ISBLANK(#REF!)</xm:f>
            <x14:dxf>
              <fill>
                <patternFill>
                  <bgColor rgb="FFFF0000"/>
                </patternFill>
              </fill>
            </x14:dxf>
          </x14:cfRule>
          <xm:sqref>AC3:AD6</xm:sqref>
        </x14:conditionalFormatting>
        <x14:conditionalFormatting xmlns:xm="http://schemas.microsoft.com/office/excel/2006/main">
          <x14:cfRule type="expression" priority="70" id="{17745BCE-C9C4-4298-8A2C-F13E31F729CE}">
            <xm:f xml:space="preserve"> ISBLANK(#REF!)</xm:f>
            <x14:dxf>
              <fill>
                <patternFill>
                  <bgColor rgb="FFFF0000"/>
                </patternFill>
              </fill>
            </x14:dxf>
          </x14:cfRule>
          <xm:sqref>AC4:AD4</xm:sqref>
        </x14:conditionalFormatting>
        <x14:conditionalFormatting xmlns:xm="http://schemas.microsoft.com/office/excel/2006/main">
          <x14:cfRule type="expression" priority="67" id="{37649645-98A1-4F0A-ACD0-83441A4FBDCC}">
            <xm:f xml:space="preserve"> ISBLANK(#REF!)</xm:f>
            <x14:dxf>
              <fill>
                <patternFill>
                  <bgColor rgb="FFFF0000"/>
                </patternFill>
              </fill>
            </x14:dxf>
          </x14:cfRule>
          <xm:sqref>AC5:AD5</xm:sqref>
        </x14:conditionalFormatting>
        <x14:conditionalFormatting xmlns:xm="http://schemas.microsoft.com/office/excel/2006/main">
          <x14:cfRule type="expression" priority="64" id="{C9E97DA8-C8A9-46EA-AD32-18098EF7FCC9}">
            <xm:f xml:space="preserve"> ISBLANK(#REF!)</xm:f>
            <x14:dxf>
              <fill>
                <patternFill>
                  <bgColor rgb="FFFF0000"/>
                </patternFill>
              </fill>
            </x14:dxf>
          </x14:cfRule>
          <xm:sqref>AC6:AD6</xm:sqref>
        </x14:conditionalFormatting>
        <x14:conditionalFormatting xmlns:xm="http://schemas.microsoft.com/office/excel/2006/main">
          <x14:cfRule type="expression" priority="61" id="{3DBDB83A-CD03-4DB0-BBF3-F796E80B9EA0}">
            <xm:f xml:space="preserve"> ISBLANK(#REF!)</xm:f>
            <x14:dxf>
              <fill>
                <patternFill>
                  <bgColor rgb="FFFF0000"/>
                </patternFill>
              </fill>
            </x14:dxf>
          </x14:cfRule>
          <xm:sqref>AG3:AH12</xm:sqref>
        </x14:conditionalFormatting>
        <x14:conditionalFormatting xmlns:xm="http://schemas.microsoft.com/office/excel/2006/main">
          <x14:cfRule type="expression" priority="58" id="{9571781E-5AD5-497C-8C0F-5763D50C33FB}">
            <xm:f xml:space="preserve"> ISBLANK(#REF!)</xm:f>
            <x14:dxf>
              <fill>
                <patternFill>
                  <bgColor rgb="FFFF0000"/>
                </patternFill>
              </fill>
            </x14:dxf>
          </x14:cfRule>
          <xm:sqref>AG4:AH4</xm:sqref>
        </x14:conditionalFormatting>
        <x14:conditionalFormatting xmlns:xm="http://schemas.microsoft.com/office/excel/2006/main">
          <x14:cfRule type="expression" priority="55" id="{EB59D097-F210-4803-974B-1108FBD124CD}">
            <xm:f xml:space="preserve"> ISBLANK(#REF!)</xm:f>
            <x14:dxf>
              <fill>
                <patternFill>
                  <bgColor rgb="FFFF0000"/>
                </patternFill>
              </fill>
            </x14:dxf>
          </x14:cfRule>
          <xm:sqref>AG5:AH5</xm:sqref>
        </x14:conditionalFormatting>
        <x14:conditionalFormatting xmlns:xm="http://schemas.microsoft.com/office/excel/2006/main">
          <x14:cfRule type="expression" priority="52" id="{E4694080-03E8-4EB3-B356-13A1DC628055}">
            <xm:f xml:space="preserve"> ISBLANK(#REF!)</xm:f>
            <x14:dxf>
              <fill>
                <patternFill>
                  <bgColor rgb="FFFF0000"/>
                </patternFill>
              </fill>
            </x14:dxf>
          </x14:cfRule>
          <xm:sqref>AG6:AH6</xm:sqref>
        </x14:conditionalFormatting>
        <x14:conditionalFormatting xmlns:xm="http://schemas.microsoft.com/office/excel/2006/main">
          <x14:cfRule type="expression" priority="49" id="{65CD9878-5752-48B4-A7D5-0BC8338F38BB}">
            <xm:f xml:space="preserve"> ISBLANK(#REF!)</xm:f>
            <x14:dxf>
              <fill>
                <patternFill>
                  <bgColor rgb="FFFF0000"/>
                </patternFill>
              </fill>
            </x14:dxf>
          </x14:cfRule>
          <xm:sqref>AG7:AH7</xm:sqref>
        </x14:conditionalFormatting>
        <x14:conditionalFormatting xmlns:xm="http://schemas.microsoft.com/office/excel/2006/main">
          <x14:cfRule type="expression" priority="46" id="{7CE76F71-56A0-4792-983B-D7F2EB642E4B}">
            <xm:f xml:space="preserve"> ISBLANK(#REF!)</xm:f>
            <x14:dxf>
              <fill>
                <patternFill>
                  <bgColor rgb="FFFF0000"/>
                </patternFill>
              </fill>
            </x14:dxf>
          </x14:cfRule>
          <xm:sqref>AG8:AH8</xm:sqref>
        </x14:conditionalFormatting>
        <x14:conditionalFormatting xmlns:xm="http://schemas.microsoft.com/office/excel/2006/main">
          <x14:cfRule type="expression" priority="43" id="{E99F785B-A696-4509-AE1C-0D611642178A}">
            <xm:f xml:space="preserve"> ISBLANK(#REF!)</xm:f>
            <x14:dxf>
              <fill>
                <patternFill>
                  <bgColor rgb="FFFF0000"/>
                </patternFill>
              </fill>
            </x14:dxf>
          </x14:cfRule>
          <xm:sqref>AG9:AH9</xm:sqref>
        </x14:conditionalFormatting>
        <x14:conditionalFormatting xmlns:xm="http://schemas.microsoft.com/office/excel/2006/main">
          <x14:cfRule type="expression" priority="40" id="{7073AD08-B128-4CE7-9826-066BA878A551}">
            <xm:f xml:space="preserve"> ISBLANK(#REF!)</xm:f>
            <x14:dxf>
              <fill>
                <patternFill>
                  <bgColor rgb="FFFF0000"/>
                </patternFill>
              </fill>
            </x14:dxf>
          </x14:cfRule>
          <xm:sqref>AG10:AH10</xm:sqref>
        </x14:conditionalFormatting>
        <x14:conditionalFormatting xmlns:xm="http://schemas.microsoft.com/office/excel/2006/main">
          <x14:cfRule type="expression" priority="37" id="{A8111D8D-3773-47ED-87A1-51F0BB7FDC89}">
            <xm:f xml:space="preserve"> ISBLANK(#REF!)</xm:f>
            <x14:dxf>
              <fill>
                <patternFill>
                  <bgColor rgb="FFFF0000"/>
                </patternFill>
              </fill>
            </x14:dxf>
          </x14:cfRule>
          <xm:sqref>AG11:AH11</xm:sqref>
        </x14:conditionalFormatting>
        <x14:conditionalFormatting xmlns:xm="http://schemas.microsoft.com/office/excel/2006/main">
          <x14:cfRule type="expression" priority="34" id="{83309B2C-D387-4789-AE9B-C69C26B82871}">
            <xm:f xml:space="preserve"> ISBLANK(#REF!)</xm:f>
            <x14:dxf>
              <fill>
                <patternFill>
                  <bgColor rgb="FFFF0000"/>
                </patternFill>
              </fill>
            </x14:dxf>
          </x14:cfRule>
          <xm:sqref>AG12:AH12</xm:sqref>
        </x14:conditionalFormatting>
        <x14:conditionalFormatting xmlns:xm="http://schemas.microsoft.com/office/excel/2006/main">
          <x14:cfRule type="expression" priority="31" id="{E29BE2AA-FA7B-495B-ADB5-A826021D5C2C}">
            <xm:f xml:space="preserve"> ISBLANK(#REF!)</xm:f>
            <x14:dxf>
              <fill>
                <patternFill>
                  <bgColor rgb="FFFF0000"/>
                </patternFill>
              </fill>
            </x14:dxf>
          </x14:cfRule>
          <xm:sqref>AK3:AL13</xm:sqref>
        </x14:conditionalFormatting>
        <x14:conditionalFormatting xmlns:xm="http://schemas.microsoft.com/office/excel/2006/main">
          <x14:cfRule type="expression" priority="28" id="{6635853D-DCA0-4EA0-B5BB-81E36006F64C}">
            <xm:f xml:space="preserve"> ISBLANK(#REF!)</xm:f>
            <x14:dxf>
              <fill>
                <patternFill>
                  <bgColor rgb="FFFF0000"/>
                </patternFill>
              </fill>
            </x14:dxf>
          </x14:cfRule>
          <xm:sqref>AK4:AL4</xm:sqref>
        </x14:conditionalFormatting>
        <x14:conditionalFormatting xmlns:xm="http://schemas.microsoft.com/office/excel/2006/main">
          <x14:cfRule type="expression" priority="25" id="{9D12A404-222D-4FD1-9CA9-CCF19CFC68B6}">
            <xm:f xml:space="preserve"> ISBLANK(#REF!)</xm:f>
            <x14:dxf>
              <fill>
                <patternFill>
                  <bgColor rgb="FFFF0000"/>
                </patternFill>
              </fill>
            </x14:dxf>
          </x14:cfRule>
          <xm:sqref>AK5:AL5</xm:sqref>
        </x14:conditionalFormatting>
        <x14:conditionalFormatting xmlns:xm="http://schemas.microsoft.com/office/excel/2006/main">
          <x14:cfRule type="expression" priority="22" id="{FB91D4E1-CD7E-49E7-921A-C45D083898CC}">
            <xm:f xml:space="preserve"> ISBLANK(#REF!)</xm:f>
            <x14:dxf>
              <fill>
                <patternFill>
                  <bgColor rgb="FFFF0000"/>
                </patternFill>
              </fill>
            </x14:dxf>
          </x14:cfRule>
          <xm:sqref>AK6:AL6</xm:sqref>
        </x14:conditionalFormatting>
        <x14:conditionalFormatting xmlns:xm="http://schemas.microsoft.com/office/excel/2006/main">
          <x14:cfRule type="expression" priority="19" id="{E0FDE60A-E3A3-4D00-B85F-CF6665FE9B33}">
            <xm:f xml:space="preserve"> ISBLANK(#REF!)</xm:f>
            <x14:dxf>
              <fill>
                <patternFill>
                  <bgColor rgb="FFFF0000"/>
                </patternFill>
              </fill>
            </x14:dxf>
          </x14:cfRule>
          <xm:sqref>AK7:AL7</xm:sqref>
        </x14:conditionalFormatting>
        <x14:conditionalFormatting xmlns:xm="http://schemas.microsoft.com/office/excel/2006/main">
          <x14:cfRule type="expression" priority="16" id="{5E21D253-533C-411F-8212-055324A41BD6}">
            <xm:f xml:space="preserve"> ISBLANK(#REF!)</xm:f>
            <x14:dxf>
              <fill>
                <patternFill>
                  <bgColor rgb="FFFF0000"/>
                </patternFill>
              </fill>
            </x14:dxf>
          </x14:cfRule>
          <xm:sqref>AK9:AL9</xm:sqref>
        </x14:conditionalFormatting>
        <x14:conditionalFormatting xmlns:xm="http://schemas.microsoft.com/office/excel/2006/main">
          <x14:cfRule type="expression" priority="13" id="{93A946AC-237E-41F1-AB1F-ED1426EB3D11}">
            <xm:f xml:space="preserve"> ISBLANK(#REF!)</xm:f>
            <x14:dxf>
              <fill>
                <patternFill>
                  <bgColor rgb="FFFF0000"/>
                </patternFill>
              </fill>
            </x14:dxf>
          </x14:cfRule>
          <xm:sqref>AK8:AL8</xm:sqref>
        </x14:conditionalFormatting>
        <x14:conditionalFormatting xmlns:xm="http://schemas.microsoft.com/office/excel/2006/main">
          <x14:cfRule type="expression" priority="10" id="{EFB7A710-F50C-403B-BA81-87515F8A6287}">
            <xm:f xml:space="preserve"> ISBLANK(#REF!)</xm:f>
            <x14:dxf>
              <fill>
                <patternFill>
                  <bgColor rgb="FFFF0000"/>
                </patternFill>
              </fill>
            </x14:dxf>
          </x14:cfRule>
          <xm:sqref>AK10:AL10</xm:sqref>
        </x14:conditionalFormatting>
        <x14:conditionalFormatting xmlns:xm="http://schemas.microsoft.com/office/excel/2006/main">
          <x14:cfRule type="expression" priority="7" id="{3B220CBA-CC3B-4473-AE09-828E0C8BACAD}">
            <xm:f xml:space="preserve"> ISBLANK(#REF!)</xm:f>
            <x14:dxf>
              <fill>
                <patternFill>
                  <bgColor rgb="FFFF0000"/>
                </patternFill>
              </fill>
            </x14:dxf>
          </x14:cfRule>
          <xm:sqref>AK11:AL11</xm:sqref>
        </x14:conditionalFormatting>
        <x14:conditionalFormatting xmlns:xm="http://schemas.microsoft.com/office/excel/2006/main">
          <x14:cfRule type="expression" priority="4" id="{B9C6D019-F6FE-4B70-8385-65844A04EDEC}">
            <xm:f xml:space="preserve"> ISBLANK(#REF!)</xm:f>
            <x14:dxf>
              <fill>
                <patternFill>
                  <bgColor rgb="FFFF0000"/>
                </patternFill>
              </fill>
            </x14:dxf>
          </x14:cfRule>
          <xm:sqref>AK12:AL12</xm:sqref>
        </x14:conditionalFormatting>
        <x14:conditionalFormatting xmlns:xm="http://schemas.microsoft.com/office/excel/2006/main">
          <x14:cfRule type="expression" priority="1" id="{DE79086E-C3F6-4A73-B045-C7372F412D91}">
            <xm:f xml:space="preserve"> ISBLANK(#REF!)</xm:f>
            <x14:dxf>
              <fill>
                <patternFill>
                  <bgColor rgb="FFFF0000"/>
                </patternFill>
              </fill>
            </x14:dxf>
          </x14:cfRule>
          <xm:sqref>AK13:AL13</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D52"/>
  <sheetViews>
    <sheetView topLeftCell="A22" workbookViewId="0">
      <selection activeCell="D28" sqref="D28"/>
    </sheetView>
  </sheetViews>
  <sheetFormatPr baseColWidth="10" defaultRowHeight="12.75" x14ac:dyDescent="0.2"/>
  <cols>
    <col min="3" max="3" width="12.5703125" bestFit="1" customWidth="1"/>
  </cols>
  <sheetData>
    <row r="1" spans="1:3" x14ac:dyDescent="0.2">
      <c r="A1" s="146" t="s">
        <v>10</v>
      </c>
      <c r="B1" s="108" t="s">
        <v>51</v>
      </c>
      <c r="C1" s="111">
        <v>186.66107666666664</v>
      </c>
    </row>
    <row r="2" spans="1:3" x14ac:dyDescent="0.2">
      <c r="A2" s="146"/>
      <c r="B2" s="101" t="s">
        <v>50</v>
      </c>
      <c r="C2" s="111">
        <v>243.57619833333331</v>
      </c>
    </row>
    <row r="3" spans="1:3" x14ac:dyDescent="0.2">
      <c r="A3" s="146"/>
      <c r="B3" s="108" t="s">
        <v>47</v>
      </c>
      <c r="C3" s="111">
        <v>24.061125000000001</v>
      </c>
    </row>
    <row r="4" spans="1:3" x14ac:dyDescent="0.2">
      <c r="A4" s="146"/>
      <c r="B4" s="108" t="s">
        <v>45</v>
      </c>
      <c r="C4" s="111">
        <v>351.90265499999998</v>
      </c>
    </row>
    <row r="5" spans="1:3" x14ac:dyDescent="0.2">
      <c r="A5" s="146"/>
      <c r="B5" s="101" t="s">
        <v>44</v>
      </c>
      <c r="C5" s="111">
        <v>314.01756583333338</v>
      </c>
    </row>
    <row r="6" spans="1:3" x14ac:dyDescent="0.2">
      <c r="A6" s="146" t="s">
        <v>11</v>
      </c>
      <c r="B6" s="101" t="s">
        <v>54</v>
      </c>
      <c r="C6" s="111">
        <v>98.571304761904756</v>
      </c>
    </row>
    <row r="7" spans="1:3" x14ac:dyDescent="0.2">
      <c r="A7" s="146"/>
      <c r="B7" s="108" t="s">
        <v>49</v>
      </c>
      <c r="C7" s="111">
        <v>33.025781250000001</v>
      </c>
    </row>
    <row r="8" spans="1:3" x14ac:dyDescent="0.2">
      <c r="A8" s="146"/>
      <c r="B8" s="108" t="s">
        <v>37</v>
      </c>
      <c r="C8" s="111">
        <v>103.94500000000001</v>
      </c>
    </row>
    <row r="9" spans="1:3" x14ac:dyDescent="0.2">
      <c r="A9" s="146" t="s">
        <v>12</v>
      </c>
      <c r="B9" s="108" t="s">
        <v>49</v>
      </c>
      <c r="C9" s="111">
        <v>372.20546875000002</v>
      </c>
    </row>
    <row r="10" spans="1:3" x14ac:dyDescent="0.2">
      <c r="A10" s="146"/>
      <c r="B10" s="101" t="s">
        <v>48</v>
      </c>
      <c r="C10" s="111">
        <v>456.93922500000008</v>
      </c>
    </row>
    <row r="11" spans="1:3" x14ac:dyDescent="0.2">
      <c r="A11" s="146"/>
      <c r="B11" s="108" t="s">
        <v>47</v>
      </c>
      <c r="C11" s="111">
        <v>204.26945833333329</v>
      </c>
    </row>
    <row r="12" spans="1:3" x14ac:dyDescent="0.2">
      <c r="A12" s="146"/>
      <c r="B12" s="101" t="s">
        <v>46</v>
      </c>
      <c r="C12" s="111">
        <v>418.03488333333343</v>
      </c>
    </row>
    <row r="13" spans="1:3" x14ac:dyDescent="0.2">
      <c r="A13" s="146"/>
      <c r="B13" s="108" t="s">
        <v>45</v>
      </c>
      <c r="C13" s="111">
        <v>59.552135416666658</v>
      </c>
    </row>
    <row r="14" spans="1:3" x14ac:dyDescent="0.2">
      <c r="A14" s="146" t="s">
        <v>13</v>
      </c>
      <c r="B14" s="108" t="s">
        <v>51</v>
      </c>
      <c r="C14" s="111">
        <v>35.970416666666665</v>
      </c>
    </row>
    <row r="15" spans="1:3" x14ac:dyDescent="0.2">
      <c r="A15" s="146"/>
      <c r="B15" s="101" t="s">
        <v>50</v>
      </c>
      <c r="C15" s="111">
        <v>56.473554166666659</v>
      </c>
    </row>
    <row r="16" spans="1:3" x14ac:dyDescent="0.2">
      <c r="A16" s="146"/>
      <c r="B16" s="108" t="s">
        <v>49</v>
      </c>
      <c r="C16" s="111">
        <v>502.37112541666664</v>
      </c>
    </row>
    <row r="17" spans="1:4" x14ac:dyDescent="0.2">
      <c r="A17" s="146"/>
      <c r="B17" s="101" t="s">
        <v>48</v>
      </c>
      <c r="C17" s="111">
        <v>384.74662499999999</v>
      </c>
    </row>
    <row r="18" spans="1:4" x14ac:dyDescent="0.2">
      <c r="A18" s="146"/>
      <c r="B18" s="108" t="s">
        <v>47</v>
      </c>
      <c r="C18" s="111">
        <v>205.20066000000003</v>
      </c>
    </row>
    <row r="19" spans="1:4" x14ac:dyDescent="0.2">
      <c r="A19" s="146"/>
      <c r="B19" s="101" t="s">
        <v>46</v>
      </c>
      <c r="C19" s="111">
        <v>254.44139833333338</v>
      </c>
    </row>
    <row r="20" spans="1:4" x14ac:dyDescent="0.2">
      <c r="A20" s="146"/>
      <c r="B20" s="108" t="s">
        <v>45</v>
      </c>
      <c r="C20" s="111">
        <v>151.961805</v>
      </c>
    </row>
    <row r="21" spans="1:4" x14ac:dyDescent="0.2">
      <c r="A21" s="146"/>
      <c r="B21" s="101" t="s">
        <v>44</v>
      </c>
      <c r="C21" s="111">
        <v>128.39314750000003</v>
      </c>
    </row>
    <row r="32" spans="1:4" x14ac:dyDescent="0.2">
      <c r="A32" s="145" t="s">
        <v>10</v>
      </c>
      <c r="B32" s="108" t="s">
        <v>51</v>
      </c>
      <c r="C32" s="111">
        <f>186.661076666667/5</f>
        <v>37.332215333333394</v>
      </c>
      <c r="D32">
        <v>5</v>
      </c>
    </row>
    <row r="33" spans="1:4" x14ac:dyDescent="0.2">
      <c r="A33" s="145"/>
      <c r="B33" s="101" t="s">
        <v>50</v>
      </c>
      <c r="C33" s="111">
        <f>243.576198333333/5</f>
        <v>48.715239666666598</v>
      </c>
      <c r="D33">
        <v>5</v>
      </c>
    </row>
    <row r="34" spans="1:4" x14ac:dyDescent="0.2">
      <c r="A34" s="145"/>
      <c r="B34" s="108" t="s">
        <v>47</v>
      </c>
      <c r="C34" s="111">
        <v>24.061125000000001</v>
      </c>
      <c r="D34">
        <v>0</v>
      </c>
    </row>
    <row r="35" spans="1:4" x14ac:dyDescent="0.2">
      <c r="A35" s="145"/>
      <c r="B35" s="108" t="s">
        <v>45</v>
      </c>
      <c r="C35" s="111">
        <f>351.902655/5</f>
        <v>70.380530999999991</v>
      </c>
      <c r="D35">
        <v>5</v>
      </c>
    </row>
    <row r="36" spans="1:4" x14ac:dyDescent="0.2">
      <c r="A36" s="145"/>
      <c r="B36" s="101" t="s">
        <v>44</v>
      </c>
      <c r="C36" s="111">
        <f>314.017565833333/4</f>
        <v>78.504391458333245</v>
      </c>
      <c r="D36">
        <v>4</v>
      </c>
    </row>
    <row r="37" spans="1:4" x14ac:dyDescent="0.2">
      <c r="A37" s="145" t="s">
        <v>11</v>
      </c>
      <c r="B37" s="101" t="s">
        <v>54</v>
      </c>
      <c r="C37" s="111">
        <f>98.5713047619048/5</f>
        <v>19.714260952380961</v>
      </c>
      <c r="D37">
        <v>5</v>
      </c>
    </row>
    <row r="38" spans="1:4" x14ac:dyDescent="0.2">
      <c r="A38" s="145"/>
      <c r="B38" s="108" t="s">
        <v>49</v>
      </c>
      <c r="C38" s="111">
        <v>33.025781250000001</v>
      </c>
      <c r="D38">
        <v>0</v>
      </c>
    </row>
    <row r="39" spans="1:4" x14ac:dyDescent="0.2">
      <c r="A39" s="145"/>
      <c r="B39" s="108" t="s">
        <v>37</v>
      </c>
      <c r="C39" s="111">
        <f>103.945/5</f>
        <v>20.788999999999998</v>
      </c>
      <c r="D39">
        <v>5</v>
      </c>
    </row>
    <row r="40" spans="1:4" x14ac:dyDescent="0.2">
      <c r="A40" s="145" t="s">
        <v>12</v>
      </c>
      <c r="B40" s="108" t="s">
        <v>49</v>
      </c>
      <c r="C40" s="111">
        <f>372.20546875/10</f>
        <v>37.220546875000004</v>
      </c>
      <c r="D40">
        <v>10</v>
      </c>
    </row>
    <row r="41" spans="1:4" x14ac:dyDescent="0.2">
      <c r="A41" s="145"/>
      <c r="B41" s="101" t="s">
        <v>48</v>
      </c>
      <c r="C41" s="111">
        <f>456.939225/7</f>
        <v>65.277032142857152</v>
      </c>
      <c r="D41">
        <v>7</v>
      </c>
    </row>
    <row r="42" spans="1:4" x14ac:dyDescent="0.2">
      <c r="A42" s="145"/>
      <c r="B42" s="108" t="s">
        <v>47</v>
      </c>
      <c r="C42" s="111">
        <f>204.269458333333/6</f>
        <v>34.044909722222165</v>
      </c>
      <c r="D42">
        <v>6</v>
      </c>
    </row>
    <row r="43" spans="1:4" x14ac:dyDescent="0.2">
      <c r="A43" s="145"/>
      <c r="B43" s="101" t="s">
        <v>46</v>
      </c>
      <c r="C43" s="111">
        <f>418.034883333333/2</f>
        <v>209.01744166666651</v>
      </c>
      <c r="D43">
        <v>2</v>
      </c>
    </row>
    <row r="44" spans="1:4" x14ac:dyDescent="0.2">
      <c r="A44" s="145"/>
      <c r="B44" s="108" t="s">
        <v>45</v>
      </c>
      <c r="C44" s="111">
        <v>59.552135416666658</v>
      </c>
      <c r="D44">
        <v>0</v>
      </c>
    </row>
    <row r="45" spans="1:4" x14ac:dyDescent="0.2">
      <c r="A45" s="145" t="s">
        <v>13</v>
      </c>
      <c r="B45" s="108" t="s">
        <v>51</v>
      </c>
      <c r="C45" s="111">
        <v>35.970416666666665</v>
      </c>
      <c r="D45">
        <v>0</v>
      </c>
    </row>
    <row r="46" spans="1:4" x14ac:dyDescent="0.2">
      <c r="A46" s="145"/>
      <c r="B46" s="101" t="s">
        <v>50</v>
      </c>
      <c r="C46" s="111">
        <v>56.473554166666659</v>
      </c>
      <c r="D46">
        <v>0</v>
      </c>
    </row>
    <row r="47" spans="1:4" x14ac:dyDescent="0.2">
      <c r="A47" s="145"/>
      <c r="B47" s="108" t="s">
        <v>49</v>
      </c>
      <c r="C47" s="111">
        <f>502.371125416667/7</f>
        <v>71.767303630952426</v>
      </c>
      <c r="D47">
        <v>7</v>
      </c>
    </row>
    <row r="48" spans="1:4" x14ac:dyDescent="0.2">
      <c r="A48" s="145"/>
      <c r="B48" s="101" t="s">
        <v>48</v>
      </c>
      <c r="C48" s="111">
        <f>384.746625/3</f>
        <v>128.248875</v>
      </c>
      <c r="D48">
        <v>3</v>
      </c>
    </row>
    <row r="49" spans="1:4" x14ac:dyDescent="0.2">
      <c r="A49" s="145"/>
      <c r="B49" s="108" t="s">
        <v>47</v>
      </c>
      <c r="C49" s="111">
        <f>205.20066/3</f>
        <v>68.400220000000004</v>
      </c>
      <c r="D49">
        <v>3</v>
      </c>
    </row>
    <row r="50" spans="1:4" x14ac:dyDescent="0.2">
      <c r="A50" s="145"/>
      <c r="B50" s="101" t="s">
        <v>46</v>
      </c>
      <c r="C50" s="111">
        <f>254.441398333333/4</f>
        <v>63.610349583333253</v>
      </c>
      <c r="D50">
        <v>4</v>
      </c>
    </row>
    <row r="51" spans="1:4" x14ac:dyDescent="0.2">
      <c r="A51" s="145"/>
      <c r="B51" s="108" t="s">
        <v>45</v>
      </c>
      <c r="C51" s="111">
        <f>151.961805/2</f>
        <v>75.980902499999999</v>
      </c>
      <c r="D51">
        <v>2</v>
      </c>
    </row>
    <row r="52" spans="1:4" x14ac:dyDescent="0.2">
      <c r="A52" s="145"/>
      <c r="B52" s="101" t="s">
        <v>44</v>
      </c>
      <c r="C52" s="111">
        <v>128.39314750000003</v>
      </c>
      <c r="D52">
        <v>0</v>
      </c>
    </row>
  </sheetData>
  <mergeCells count="8">
    <mergeCell ref="A40:A44"/>
    <mergeCell ref="A45:A52"/>
    <mergeCell ref="A1:A5"/>
    <mergeCell ref="A6:A8"/>
    <mergeCell ref="A9:A13"/>
    <mergeCell ref="A14:A21"/>
    <mergeCell ref="A32:A36"/>
    <mergeCell ref="A37:A3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2:AC30"/>
  <sheetViews>
    <sheetView workbookViewId="0">
      <selection activeCell="R19" sqref="R19"/>
    </sheetView>
  </sheetViews>
  <sheetFormatPr baseColWidth="10" defaultRowHeight="12.75" x14ac:dyDescent="0.2"/>
  <cols>
    <col min="1" max="1" width="15.28515625" customWidth="1"/>
    <col min="2" max="17" width="2.7109375" customWidth="1"/>
    <col min="18" max="28" width="5.7109375" customWidth="1"/>
  </cols>
  <sheetData>
    <row r="2" spans="1:29" x14ac:dyDescent="0.2">
      <c r="A2" s="93" t="s">
        <v>1</v>
      </c>
      <c r="B2" s="147" t="s">
        <v>160</v>
      </c>
      <c r="C2" s="145"/>
      <c r="D2" s="145"/>
      <c r="E2" s="145"/>
      <c r="F2" s="145"/>
      <c r="G2" s="145"/>
      <c r="H2" s="145"/>
      <c r="I2" s="145"/>
      <c r="J2" s="145"/>
      <c r="K2" s="145"/>
      <c r="L2" s="145"/>
      <c r="M2" s="145"/>
      <c r="N2" s="145"/>
      <c r="O2" s="145"/>
      <c r="P2" s="145"/>
      <c r="Q2" s="145"/>
      <c r="R2" s="147" t="s">
        <v>159</v>
      </c>
      <c r="S2" s="145"/>
      <c r="T2" s="145"/>
      <c r="U2" s="145"/>
      <c r="V2" s="145"/>
      <c r="W2" s="145"/>
      <c r="X2" s="145"/>
      <c r="Y2" s="145"/>
      <c r="Z2" s="145"/>
      <c r="AA2" s="145"/>
      <c r="AB2" s="145"/>
    </row>
    <row r="3" spans="1:29" s="91" customFormat="1" ht="15" x14ac:dyDescent="0.25">
      <c r="A3" s="94" t="s">
        <v>10</v>
      </c>
      <c r="B3" s="92"/>
      <c r="C3" s="92"/>
      <c r="D3" s="92"/>
      <c r="E3" s="92"/>
      <c r="F3" s="92"/>
      <c r="G3" s="92"/>
      <c r="H3" s="92"/>
      <c r="I3" s="92"/>
      <c r="J3" s="92"/>
      <c r="K3" s="92"/>
      <c r="L3" s="92"/>
      <c r="M3" s="92"/>
      <c r="N3" s="92"/>
      <c r="O3" s="92"/>
      <c r="P3" s="92"/>
      <c r="Q3" s="92"/>
      <c r="R3" s="95"/>
      <c r="S3" s="95"/>
      <c r="T3" s="95"/>
      <c r="U3" s="95"/>
      <c r="V3" s="95"/>
      <c r="W3" s="95"/>
      <c r="X3" s="95"/>
      <c r="Y3" s="95"/>
      <c r="Z3" s="95"/>
      <c r="AA3" s="95"/>
      <c r="AB3" s="95"/>
      <c r="AC3" s="90"/>
    </row>
    <row r="4" spans="1:29" x14ac:dyDescent="0.2">
      <c r="A4" s="93" t="s">
        <v>51</v>
      </c>
      <c r="B4" s="93" t="s">
        <v>17</v>
      </c>
      <c r="C4" s="93" t="s">
        <v>17</v>
      </c>
      <c r="D4" s="93" t="s">
        <v>17</v>
      </c>
      <c r="E4" s="93" t="s">
        <v>17</v>
      </c>
      <c r="F4" s="68"/>
      <c r="G4" s="68"/>
      <c r="H4" s="68"/>
      <c r="I4" s="68"/>
      <c r="J4" s="68"/>
      <c r="K4" s="68"/>
      <c r="L4" s="68"/>
      <c r="M4" s="68"/>
      <c r="N4" s="68"/>
      <c r="O4" s="68"/>
      <c r="P4" s="68"/>
      <c r="Q4" s="68"/>
      <c r="R4" s="93">
        <v>143</v>
      </c>
      <c r="S4" s="93">
        <v>149</v>
      </c>
      <c r="T4" s="93">
        <v>171</v>
      </c>
      <c r="U4" s="93">
        <v>233</v>
      </c>
      <c r="V4" s="93"/>
      <c r="W4" s="93"/>
      <c r="X4" s="93"/>
      <c r="Y4" s="93"/>
      <c r="Z4" s="93"/>
      <c r="AA4" s="93"/>
      <c r="AB4" s="93"/>
      <c r="AC4" s="85"/>
    </row>
    <row r="5" spans="1:29" x14ac:dyDescent="0.2">
      <c r="A5" s="93" t="s">
        <v>50</v>
      </c>
      <c r="B5" s="93" t="s">
        <v>17</v>
      </c>
      <c r="C5" s="93" t="s">
        <v>17</v>
      </c>
      <c r="D5" s="93" t="s">
        <v>17</v>
      </c>
      <c r="E5" s="93" t="s">
        <v>17</v>
      </c>
      <c r="F5" s="68"/>
      <c r="G5" s="68"/>
      <c r="H5" s="68"/>
      <c r="I5" s="68"/>
      <c r="J5" s="68"/>
      <c r="K5" s="68"/>
      <c r="L5" s="68"/>
      <c r="M5" s="68"/>
      <c r="N5" s="68"/>
      <c r="O5" s="68"/>
      <c r="P5" s="68"/>
      <c r="Q5" s="68"/>
      <c r="R5" s="93">
        <v>142</v>
      </c>
      <c r="S5" s="93">
        <v>148</v>
      </c>
      <c r="T5" s="93">
        <v>170</v>
      </c>
      <c r="U5" s="93">
        <v>232</v>
      </c>
      <c r="V5" s="93"/>
      <c r="W5" s="93"/>
      <c r="X5" s="93"/>
      <c r="Y5" s="93"/>
      <c r="Z5" s="93"/>
      <c r="AA5" s="93"/>
      <c r="AB5" s="93"/>
      <c r="AC5" s="85"/>
    </row>
    <row r="6" spans="1:29" x14ac:dyDescent="0.2">
      <c r="A6" s="93" t="s">
        <v>45</v>
      </c>
      <c r="B6" s="93" t="s">
        <v>17</v>
      </c>
      <c r="C6" s="93" t="s">
        <v>17</v>
      </c>
      <c r="D6" s="93" t="s">
        <v>17</v>
      </c>
      <c r="E6" s="93" t="s">
        <v>17</v>
      </c>
      <c r="F6" s="68"/>
      <c r="G6" s="68"/>
      <c r="H6" s="68"/>
      <c r="I6" s="68"/>
      <c r="J6" s="68"/>
      <c r="K6" s="68"/>
      <c r="L6" s="68"/>
      <c r="M6" s="68"/>
      <c r="N6" s="68"/>
      <c r="O6" s="68"/>
      <c r="P6" s="68"/>
      <c r="Q6" s="68"/>
      <c r="R6" s="93">
        <v>28</v>
      </c>
      <c r="S6" s="93">
        <v>79</v>
      </c>
      <c r="T6" s="93">
        <v>100</v>
      </c>
      <c r="U6" s="93">
        <v>178</v>
      </c>
      <c r="V6" s="93"/>
      <c r="W6" s="93"/>
      <c r="X6" s="93"/>
      <c r="Y6" s="93"/>
      <c r="Z6" s="93"/>
      <c r="AA6" s="93"/>
      <c r="AB6" s="93"/>
      <c r="AC6" s="85"/>
    </row>
    <row r="7" spans="1:29" x14ac:dyDescent="0.2">
      <c r="A7" s="93" t="s">
        <v>44</v>
      </c>
      <c r="B7" s="93" t="s">
        <v>17</v>
      </c>
      <c r="C7" s="93" t="s">
        <v>17</v>
      </c>
      <c r="D7" s="93" t="s">
        <v>17</v>
      </c>
      <c r="E7" s="68"/>
      <c r="F7" s="68"/>
      <c r="G7" s="68"/>
      <c r="H7" s="68"/>
      <c r="I7" s="68"/>
      <c r="J7" s="68"/>
      <c r="K7" s="68"/>
      <c r="L7" s="68"/>
      <c r="M7" s="68"/>
      <c r="N7" s="68"/>
      <c r="O7" s="68"/>
      <c r="P7" s="68"/>
      <c r="Q7" s="68"/>
      <c r="R7" s="93">
        <v>27</v>
      </c>
      <c r="S7" s="93">
        <v>85</v>
      </c>
      <c r="T7" s="93">
        <v>114</v>
      </c>
      <c r="U7" s="93"/>
      <c r="V7" s="93"/>
      <c r="W7" s="93"/>
      <c r="X7" s="93"/>
      <c r="Y7" s="93"/>
      <c r="Z7" s="93"/>
      <c r="AA7" s="93"/>
      <c r="AB7" s="93"/>
      <c r="AC7" s="85"/>
    </row>
    <row r="8" spans="1:29" x14ac:dyDescent="0.2">
      <c r="A8" s="68"/>
      <c r="B8" s="68"/>
      <c r="C8" s="68"/>
      <c r="D8" s="68"/>
      <c r="E8" s="68"/>
      <c r="F8" s="68"/>
      <c r="G8" s="68"/>
      <c r="H8" s="68"/>
      <c r="I8" s="68"/>
      <c r="J8" s="68"/>
      <c r="K8" s="68"/>
      <c r="L8" s="68"/>
      <c r="M8" s="68"/>
      <c r="N8" s="68"/>
      <c r="O8" s="68"/>
      <c r="P8" s="68"/>
      <c r="Q8" s="68"/>
      <c r="R8" s="93"/>
      <c r="S8" s="93"/>
      <c r="T8" s="93"/>
      <c r="U8" s="93"/>
      <c r="V8" s="93"/>
      <c r="W8" s="93"/>
      <c r="X8" s="93"/>
      <c r="Y8" s="93"/>
      <c r="Z8" s="93"/>
      <c r="AA8" s="93"/>
      <c r="AB8" s="93"/>
      <c r="AC8" s="85"/>
    </row>
    <row r="9" spans="1:29" s="91" customFormat="1" ht="15" x14ac:dyDescent="0.25">
      <c r="A9" s="94" t="s">
        <v>11</v>
      </c>
      <c r="B9" s="92"/>
      <c r="C9" s="92"/>
      <c r="D9" s="92"/>
      <c r="E9" s="92"/>
      <c r="F9" s="92"/>
      <c r="G9" s="92"/>
      <c r="H9" s="92"/>
      <c r="I9" s="92"/>
      <c r="J9" s="92"/>
      <c r="K9" s="92"/>
      <c r="L9" s="92"/>
      <c r="M9" s="92"/>
      <c r="N9" s="92"/>
      <c r="O9" s="92"/>
      <c r="P9" s="92"/>
      <c r="Q9" s="92"/>
      <c r="R9" s="95"/>
      <c r="S9" s="95"/>
      <c r="T9" s="95"/>
      <c r="U9" s="95"/>
      <c r="V9" s="95"/>
      <c r="W9" s="95"/>
      <c r="X9" s="95"/>
      <c r="Y9" s="95"/>
      <c r="Z9" s="95"/>
      <c r="AA9" s="95"/>
      <c r="AB9" s="95"/>
      <c r="AC9" s="90"/>
    </row>
    <row r="10" spans="1:29" x14ac:dyDescent="0.2">
      <c r="A10" s="93" t="s">
        <v>54</v>
      </c>
      <c r="B10" s="93" t="s">
        <v>17</v>
      </c>
      <c r="C10" s="93" t="s">
        <v>17</v>
      </c>
      <c r="D10" s="93" t="s">
        <v>17</v>
      </c>
      <c r="E10" s="93" t="s">
        <v>17</v>
      </c>
      <c r="F10" s="93"/>
      <c r="G10" s="93"/>
      <c r="H10" s="93"/>
      <c r="I10" s="93"/>
      <c r="J10" s="93"/>
      <c r="K10" s="93"/>
      <c r="L10" s="93"/>
      <c r="M10" s="68"/>
      <c r="N10" s="68"/>
      <c r="O10" s="68"/>
      <c r="P10" s="68"/>
      <c r="Q10" s="68"/>
      <c r="R10" s="93">
        <v>16</v>
      </c>
      <c r="S10" s="93">
        <v>32</v>
      </c>
      <c r="T10" s="93">
        <v>248</v>
      </c>
      <c r="U10" s="93">
        <v>264</v>
      </c>
      <c r="V10" s="93"/>
      <c r="W10" s="93"/>
      <c r="X10" s="93"/>
      <c r="Y10" s="93"/>
      <c r="Z10" s="93"/>
      <c r="AA10" s="93"/>
      <c r="AB10" s="93"/>
      <c r="AC10" s="85"/>
    </row>
    <row r="11" spans="1:29" x14ac:dyDescent="0.2">
      <c r="A11" s="93" t="s">
        <v>55</v>
      </c>
      <c r="B11" s="93" t="s">
        <v>17</v>
      </c>
      <c r="C11" s="93"/>
      <c r="D11" s="93"/>
      <c r="E11" s="93"/>
      <c r="F11" s="93"/>
      <c r="G11" s="93"/>
      <c r="H11" s="93"/>
      <c r="I11" s="93"/>
      <c r="J11" s="93"/>
      <c r="K11" s="93"/>
      <c r="L11" s="93"/>
      <c r="M11" s="68"/>
      <c r="N11" s="68"/>
      <c r="O11" s="68"/>
      <c r="P11" s="68"/>
      <c r="Q11" s="68"/>
      <c r="R11" s="93">
        <v>190</v>
      </c>
      <c r="S11" s="93"/>
      <c r="T11" s="93"/>
      <c r="U11" s="93"/>
      <c r="V11" s="93"/>
      <c r="W11" s="93"/>
      <c r="X11" s="93"/>
      <c r="Y11" s="93"/>
      <c r="Z11" s="93"/>
      <c r="AA11" s="93"/>
      <c r="AB11" s="93"/>
      <c r="AC11" s="85"/>
    </row>
    <row r="12" spans="1:29" x14ac:dyDescent="0.2">
      <c r="A12" s="93" t="s">
        <v>49</v>
      </c>
      <c r="B12" s="93" t="s">
        <v>17</v>
      </c>
      <c r="C12" s="93"/>
      <c r="D12" s="93"/>
      <c r="E12" s="93"/>
      <c r="F12" s="93"/>
      <c r="G12" s="93"/>
      <c r="H12" s="93"/>
      <c r="I12" s="93"/>
      <c r="J12" s="93"/>
      <c r="K12" s="93"/>
      <c r="L12" s="93"/>
      <c r="M12" s="68"/>
      <c r="N12" s="68"/>
      <c r="O12" s="68"/>
      <c r="P12" s="68"/>
      <c r="Q12" s="68"/>
      <c r="R12" s="93">
        <v>174</v>
      </c>
      <c r="S12" s="93"/>
      <c r="T12" s="93"/>
      <c r="U12" s="93"/>
      <c r="V12" s="93"/>
      <c r="W12" s="93"/>
      <c r="X12" s="93"/>
      <c r="Y12" s="93"/>
      <c r="Z12" s="93"/>
      <c r="AA12" s="93"/>
      <c r="AB12" s="93"/>
      <c r="AC12" s="85"/>
    </row>
    <row r="13" spans="1:29" x14ac:dyDescent="0.2">
      <c r="A13" s="93" t="s">
        <v>37</v>
      </c>
      <c r="B13" s="93" t="s">
        <v>17</v>
      </c>
      <c r="C13" s="93" t="s">
        <v>17</v>
      </c>
      <c r="D13" s="93" t="s">
        <v>17</v>
      </c>
      <c r="E13" s="93" t="s">
        <v>17</v>
      </c>
      <c r="F13" s="93"/>
      <c r="G13" s="93"/>
      <c r="H13" s="93"/>
      <c r="I13" s="93"/>
      <c r="J13" s="93"/>
      <c r="K13" s="93"/>
      <c r="L13" s="93"/>
      <c r="M13" s="68"/>
      <c r="N13" s="68"/>
      <c r="O13" s="68"/>
      <c r="P13" s="68"/>
      <c r="Q13" s="68"/>
      <c r="R13" s="93">
        <v>22</v>
      </c>
      <c r="S13" s="93">
        <v>31</v>
      </c>
      <c r="T13" s="93">
        <v>235</v>
      </c>
      <c r="U13" s="93">
        <v>263</v>
      </c>
      <c r="V13" s="93"/>
      <c r="W13" s="93"/>
      <c r="X13" s="93"/>
      <c r="Y13" s="93"/>
      <c r="Z13" s="93"/>
      <c r="AA13" s="93"/>
      <c r="AB13" s="93"/>
      <c r="AC13" s="85"/>
    </row>
    <row r="14" spans="1:29" x14ac:dyDescent="0.2">
      <c r="A14" s="68"/>
      <c r="B14" s="93"/>
      <c r="C14" s="93"/>
      <c r="D14" s="93"/>
      <c r="E14" s="93"/>
      <c r="F14" s="93"/>
      <c r="G14" s="93"/>
      <c r="H14" s="93"/>
      <c r="I14" s="93"/>
      <c r="J14" s="93"/>
      <c r="K14" s="93"/>
      <c r="L14" s="93"/>
      <c r="M14" s="68"/>
      <c r="N14" s="68"/>
      <c r="O14" s="68"/>
      <c r="P14" s="68"/>
      <c r="Q14" s="68"/>
      <c r="R14" s="93"/>
      <c r="S14" s="93"/>
      <c r="T14" s="93"/>
      <c r="U14" s="93"/>
      <c r="V14" s="93"/>
      <c r="W14" s="93"/>
      <c r="X14" s="93"/>
      <c r="Y14" s="93"/>
      <c r="Z14" s="93"/>
      <c r="AA14" s="93"/>
      <c r="AB14" s="93"/>
      <c r="AC14" s="85"/>
    </row>
    <row r="15" spans="1:29" s="91" customFormat="1" ht="15" x14ac:dyDescent="0.25">
      <c r="A15" s="94" t="s">
        <v>12</v>
      </c>
      <c r="B15" s="92"/>
      <c r="C15" s="92"/>
      <c r="D15" s="92"/>
      <c r="E15" s="92"/>
      <c r="F15" s="92"/>
      <c r="G15" s="92"/>
      <c r="H15" s="92"/>
      <c r="I15" s="92"/>
      <c r="J15" s="92"/>
      <c r="K15" s="92"/>
      <c r="L15" s="92"/>
      <c r="M15" s="92"/>
      <c r="N15" s="92"/>
      <c r="O15" s="92"/>
      <c r="P15" s="92"/>
      <c r="Q15" s="92"/>
      <c r="R15" s="95"/>
      <c r="S15" s="95"/>
      <c r="T15" s="95"/>
      <c r="U15" s="95"/>
      <c r="V15" s="95"/>
      <c r="W15" s="95"/>
      <c r="X15" s="95"/>
      <c r="Y15" s="95"/>
      <c r="Z15" s="95"/>
      <c r="AA15" s="95"/>
      <c r="AB15" s="95"/>
      <c r="AC15" s="90"/>
    </row>
    <row r="16" spans="1:29" x14ac:dyDescent="0.2">
      <c r="A16" s="93" t="s">
        <v>49</v>
      </c>
      <c r="B16" s="93" t="s">
        <v>17</v>
      </c>
      <c r="C16" s="93" t="s">
        <v>17</v>
      </c>
      <c r="D16" s="93" t="s">
        <v>17</v>
      </c>
      <c r="E16" s="98" t="s">
        <v>17</v>
      </c>
      <c r="F16" s="99" t="s">
        <v>17</v>
      </c>
      <c r="G16" s="93" t="s">
        <v>17</v>
      </c>
      <c r="H16" s="93" t="s">
        <v>17</v>
      </c>
      <c r="I16" s="93" t="s">
        <v>17</v>
      </c>
      <c r="J16" s="93" t="s">
        <v>17</v>
      </c>
      <c r="K16" s="93" t="s">
        <v>17</v>
      </c>
      <c r="L16" s="98" t="s">
        <v>17</v>
      </c>
      <c r="M16" s="68"/>
      <c r="N16" s="68"/>
      <c r="O16" s="68"/>
      <c r="P16" s="68"/>
      <c r="Q16" s="68"/>
      <c r="R16" s="93">
        <v>71</v>
      </c>
      <c r="S16" s="93">
        <v>77</v>
      </c>
      <c r="T16" s="93">
        <v>83</v>
      </c>
      <c r="U16" s="98">
        <v>86</v>
      </c>
      <c r="V16" s="99">
        <v>185</v>
      </c>
      <c r="W16" s="93">
        <v>208</v>
      </c>
      <c r="X16" s="93">
        <v>225</v>
      </c>
      <c r="Y16" s="93">
        <v>234</v>
      </c>
      <c r="Z16" s="98">
        <v>239</v>
      </c>
      <c r="AA16" s="93">
        <v>265</v>
      </c>
      <c r="AB16" s="98">
        <v>266</v>
      </c>
      <c r="AC16" s="85"/>
    </row>
    <row r="17" spans="1:29" x14ac:dyDescent="0.2">
      <c r="A17" s="93" t="s">
        <v>48</v>
      </c>
      <c r="B17" s="98" t="s">
        <v>17</v>
      </c>
      <c r="C17" s="98" t="s">
        <v>17</v>
      </c>
      <c r="D17" s="98" t="s">
        <v>17</v>
      </c>
      <c r="E17" s="93" t="s">
        <v>17</v>
      </c>
      <c r="F17" s="93" t="s">
        <v>17</v>
      </c>
      <c r="G17" s="93" t="s">
        <v>17</v>
      </c>
      <c r="H17" s="93"/>
      <c r="I17" s="93"/>
      <c r="J17" s="93"/>
      <c r="K17" s="93"/>
      <c r="L17" s="93"/>
      <c r="M17" s="68"/>
      <c r="N17" s="68"/>
      <c r="O17" s="68"/>
      <c r="P17" s="68"/>
      <c r="Q17" s="68"/>
      <c r="R17" s="98">
        <v>70</v>
      </c>
      <c r="S17" s="98">
        <v>76</v>
      </c>
      <c r="T17" s="98">
        <v>84</v>
      </c>
      <c r="U17" s="93">
        <v>175</v>
      </c>
      <c r="V17" s="93">
        <v>207</v>
      </c>
      <c r="W17" s="93">
        <v>238</v>
      </c>
      <c r="X17" s="93"/>
      <c r="Y17" s="93"/>
      <c r="Z17" s="93"/>
      <c r="AA17" s="93"/>
      <c r="AB17" s="93"/>
      <c r="AC17" s="85"/>
    </row>
    <row r="18" spans="1:29" x14ac:dyDescent="0.2">
      <c r="A18" s="93" t="s">
        <v>47</v>
      </c>
      <c r="B18" s="93" t="s">
        <v>17</v>
      </c>
      <c r="C18" s="93" t="s">
        <v>17</v>
      </c>
      <c r="D18" s="99" t="s">
        <v>17</v>
      </c>
      <c r="E18" s="93" t="s">
        <v>17</v>
      </c>
      <c r="F18" s="93" t="s">
        <v>17</v>
      </c>
      <c r="G18" s="93"/>
      <c r="H18" s="93"/>
      <c r="I18" s="93"/>
      <c r="J18" s="93"/>
      <c r="K18" s="93"/>
      <c r="L18" s="93"/>
      <c r="M18" s="68"/>
      <c r="N18" s="68"/>
      <c r="O18" s="68"/>
      <c r="P18" s="68"/>
      <c r="Q18" s="68"/>
      <c r="R18" s="93">
        <v>95</v>
      </c>
      <c r="S18" s="93">
        <v>113</v>
      </c>
      <c r="T18" s="99">
        <v>121</v>
      </c>
      <c r="U18" s="93">
        <v>141</v>
      </c>
      <c r="V18" s="93">
        <v>163</v>
      </c>
      <c r="W18" s="93"/>
      <c r="X18" s="93"/>
      <c r="Y18" s="93"/>
      <c r="Z18" s="93"/>
      <c r="AA18" s="93"/>
      <c r="AB18" s="93"/>
      <c r="AC18" s="85"/>
    </row>
    <row r="19" spans="1:29" x14ac:dyDescent="0.2">
      <c r="A19" s="93" t="s">
        <v>46</v>
      </c>
      <c r="B19" s="100" t="s">
        <v>17</v>
      </c>
      <c r="C19" s="93"/>
      <c r="D19" s="93"/>
      <c r="E19" s="93"/>
      <c r="F19" s="93"/>
      <c r="G19" s="93"/>
      <c r="H19" s="93"/>
      <c r="I19" s="93"/>
      <c r="J19" s="93"/>
      <c r="K19" s="93"/>
      <c r="L19" s="93"/>
      <c r="M19" s="68"/>
      <c r="N19" s="68"/>
      <c r="O19" s="68"/>
      <c r="P19" s="68"/>
      <c r="Q19" s="68"/>
      <c r="R19" s="100">
        <v>162</v>
      </c>
      <c r="S19" s="93"/>
      <c r="T19" s="93"/>
      <c r="U19" s="93"/>
      <c r="V19" s="93"/>
      <c r="W19" s="93"/>
      <c r="X19" s="93"/>
      <c r="Y19" s="93"/>
      <c r="Z19" s="93"/>
      <c r="AA19" s="93"/>
      <c r="AB19" s="93"/>
      <c r="AC19" s="85"/>
    </row>
    <row r="20" spans="1:29" x14ac:dyDescent="0.2">
      <c r="A20" s="68"/>
      <c r="B20" s="93"/>
      <c r="C20" s="93"/>
      <c r="D20" s="93"/>
      <c r="E20" s="93"/>
      <c r="F20" s="93"/>
      <c r="G20" s="93"/>
      <c r="H20" s="93"/>
      <c r="I20" s="93"/>
      <c r="J20" s="93"/>
      <c r="K20" s="93"/>
      <c r="L20" s="93"/>
      <c r="M20" s="68"/>
      <c r="N20" s="68"/>
      <c r="O20" s="68"/>
      <c r="P20" s="68"/>
      <c r="Q20" s="68"/>
      <c r="R20" s="93"/>
      <c r="S20" s="93"/>
      <c r="T20" s="93"/>
      <c r="U20" s="93"/>
      <c r="V20" s="93"/>
      <c r="W20" s="93"/>
      <c r="X20" s="93"/>
      <c r="Y20" s="93"/>
      <c r="Z20" s="93"/>
      <c r="AA20" s="93"/>
      <c r="AB20" s="93"/>
      <c r="AC20" s="85"/>
    </row>
    <row r="21" spans="1:29" s="91" customFormat="1" ht="15" x14ac:dyDescent="0.25">
      <c r="A21" s="94" t="s">
        <v>13</v>
      </c>
      <c r="B21" s="92"/>
      <c r="C21" s="92"/>
      <c r="D21" s="92"/>
      <c r="E21" s="92"/>
      <c r="F21" s="92"/>
      <c r="G21" s="92"/>
      <c r="H21" s="92"/>
      <c r="I21" s="92"/>
      <c r="J21" s="92"/>
      <c r="K21" s="92"/>
      <c r="L21" s="92"/>
      <c r="M21" s="92"/>
      <c r="N21" s="92"/>
      <c r="O21" s="92"/>
      <c r="P21" s="92"/>
      <c r="Q21" s="92"/>
      <c r="R21" s="95"/>
      <c r="S21" s="95"/>
      <c r="T21" s="95"/>
      <c r="U21" s="95"/>
      <c r="V21" s="95"/>
      <c r="W21" s="95"/>
      <c r="X21" s="95"/>
      <c r="Y21" s="95"/>
      <c r="Z21" s="95"/>
      <c r="AA21" s="95"/>
      <c r="AB21" s="95"/>
      <c r="AC21" s="90"/>
    </row>
    <row r="22" spans="1:29" x14ac:dyDescent="0.2">
      <c r="A22" s="93" t="s">
        <v>49</v>
      </c>
      <c r="B22" s="93" t="s">
        <v>17</v>
      </c>
      <c r="C22" s="93" t="s">
        <v>17</v>
      </c>
      <c r="D22" s="93" t="s">
        <v>17</v>
      </c>
      <c r="E22" s="93" t="s">
        <v>17</v>
      </c>
      <c r="F22" s="93" t="s">
        <v>17</v>
      </c>
      <c r="G22" s="93" t="s">
        <v>17</v>
      </c>
      <c r="H22" s="93"/>
      <c r="I22" s="93"/>
      <c r="J22" s="93"/>
      <c r="K22" s="93"/>
      <c r="L22" s="93"/>
      <c r="M22" s="68"/>
      <c r="N22" s="68"/>
      <c r="O22" s="68"/>
      <c r="P22" s="68"/>
      <c r="Q22" s="68"/>
      <c r="R22" s="93">
        <v>19</v>
      </c>
      <c r="S22" s="93">
        <v>53</v>
      </c>
      <c r="T22" s="93">
        <v>198</v>
      </c>
      <c r="U22" s="93">
        <v>199</v>
      </c>
      <c r="V22" s="93">
        <v>205</v>
      </c>
      <c r="W22" s="93">
        <v>206</v>
      </c>
      <c r="X22" s="93"/>
      <c r="Y22" s="93"/>
      <c r="Z22" s="93"/>
      <c r="AA22" s="93"/>
      <c r="AB22" s="93"/>
      <c r="AC22" s="85"/>
    </row>
    <row r="23" spans="1:29" x14ac:dyDescent="0.2">
      <c r="A23" s="93" t="s">
        <v>48</v>
      </c>
      <c r="B23" s="93" t="s">
        <v>17</v>
      </c>
      <c r="C23" s="93" t="s">
        <v>17</v>
      </c>
      <c r="D23" s="93"/>
      <c r="E23" s="93"/>
      <c r="F23" s="93"/>
      <c r="G23" s="93"/>
      <c r="H23" s="93"/>
      <c r="I23" s="93"/>
      <c r="J23" s="93"/>
      <c r="K23" s="93"/>
      <c r="L23" s="93"/>
      <c r="M23" s="68"/>
      <c r="N23" s="68"/>
      <c r="O23" s="68"/>
      <c r="P23" s="68"/>
      <c r="Q23" s="68"/>
      <c r="R23" s="93">
        <v>33</v>
      </c>
      <c r="S23" s="93">
        <v>200</v>
      </c>
      <c r="T23" s="93"/>
      <c r="U23" s="93"/>
      <c r="V23" s="93"/>
      <c r="W23" s="93"/>
      <c r="X23" s="93"/>
      <c r="Y23" s="93"/>
      <c r="Z23" s="93"/>
      <c r="AA23" s="93"/>
      <c r="AB23" s="93"/>
      <c r="AC23" s="85"/>
    </row>
    <row r="24" spans="1:29" x14ac:dyDescent="0.2">
      <c r="A24" s="93" t="s">
        <v>46</v>
      </c>
      <c r="B24" s="93" t="s">
        <v>17</v>
      </c>
      <c r="C24" s="99" t="s">
        <v>17</v>
      </c>
      <c r="D24" s="93" t="s">
        <v>17</v>
      </c>
      <c r="E24" s="93"/>
      <c r="F24" s="93"/>
      <c r="G24" s="93"/>
      <c r="H24" s="93"/>
      <c r="I24" s="93"/>
      <c r="J24" s="93"/>
      <c r="K24" s="93"/>
      <c r="L24" s="93"/>
      <c r="M24" s="68"/>
      <c r="N24" s="68"/>
      <c r="O24" s="68"/>
      <c r="P24" s="68"/>
      <c r="Q24" s="68"/>
      <c r="R24" s="93">
        <v>196</v>
      </c>
      <c r="S24" s="99">
        <v>197</v>
      </c>
      <c r="T24" s="93">
        <v>249</v>
      </c>
      <c r="U24" s="93"/>
      <c r="V24" s="93"/>
      <c r="W24" s="93"/>
      <c r="X24" s="93"/>
      <c r="Y24" s="93"/>
      <c r="Z24" s="93"/>
      <c r="AA24" s="93"/>
      <c r="AB24" s="93"/>
      <c r="AC24" s="85"/>
    </row>
    <row r="25" spans="1:29" x14ac:dyDescent="0.2">
      <c r="A25" s="93" t="s">
        <v>45</v>
      </c>
      <c r="B25" s="93" t="s">
        <v>17</v>
      </c>
      <c r="C25" s="93"/>
      <c r="D25" s="93"/>
      <c r="E25" s="93"/>
      <c r="F25" s="93"/>
      <c r="G25" s="93"/>
      <c r="H25" s="93"/>
      <c r="I25" s="93"/>
      <c r="J25" s="93"/>
      <c r="K25" s="93"/>
      <c r="L25" s="93"/>
      <c r="M25" s="68"/>
      <c r="N25" s="68"/>
      <c r="O25" s="68"/>
      <c r="P25" s="68"/>
      <c r="Q25" s="68"/>
      <c r="R25" s="93">
        <v>267</v>
      </c>
      <c r="S25" s="93"/>
      <c r="T25" s="93"/>
      <c r="U25" s="93"/>
      <c r="V25" s="93"/>
      <c r="W25" s="93"/>
      <c r="X25" s="93"/>
      <c r="Y25" s="93"/>
      <c r="Z25" s="93"/>
      <c r="AA25" s="93"/>
      <c r="AB25" s="93"/>
      <c r="AC25" s="85"/>
    </row>
    <row r="26" spans="1:29" x14ac:dyDescent="0.2">
      <c r="A26" s="93" t="s">
        <v>47</v>
      </c>
      <c r="B26" s="93" t="s">
        <v>17</v>
      </c>
      <c r="C26" s="93" t="s">
        <v>17</v>
      </c>
      <c r="D26" s="93"/>
      <c r="E26" s="93"/>
      <c r="F26" s="93"/>
      <c r="G26" s="93"/>
      <c r="H26" s="93"/>
      <c r="I26" s="93"/>
      <c r="J26" s="93"/>
      <c r="K26" s="93"/>
      <c r="L26" s="93"/>
      <c r="M26" s="68"/>
      <c r="N26" s="68"/>
      <c r="O26" s="68"/>
      <c r="P26" s="68"/>
      <c r="Q26" s="68"/>
      <c r="R26" s="93">
        <v>167</v>
      </c>
      <c r="S26" s="93">
        <v>250</v>
      </c>
      <c r="T26" s="93"/>
      <c r="U26" s="93"/>
      <c r="V26" s="93"/>
      <c r="W26" s="93"/>
      <c r="X26" s="93"/>
      <c r="Y26" s="93"/>
      <c r="Z26" s="93"/>
      <c r="AA26" s="93"/>
      <c r="AB26" s="93"/>
      <c r="AC26" s="85"/>
    </row>
    <row r="28" spans="1:29" x14ac:dyDescent="0.2">
      <c r="A28" s="96" t="s">
        <v>161</v>
      </c>
      <c r="B28" s="148" t="s">
        <v>162</v>
      </c>
      <c r="C28" s="149"/>
      <c r="D28" s="149"/>
      <c r="E28" s="149"/>
      <c r="F28" s="149"/>
      <c r="G28" s="149"/>
      <c r="H28" s="149"/>
      <c r="I28" s="149"/>
      <c r="J28" s="149"/>
      <c r="K28" s="149"/>
      <c r="L28" s="149"/>
      <c r="M28" s="149"/>
      <c r="N28" s="149"/>
      <c r="O28" s="149"/>
      <c r="P28" s="149"/>
      <c r="Q28" s="149"/>
      <c r="R28" s="149"/>
      <c r="S28" s="149"/>
      <c r="T28" s="149"/>
      <c r="U28" s="149"/>
      <c r="V28" s="149"/>
      <c r="W28" s="149"/>
      <c r="X28" s="149"/>
      <c r="Y28" s="149"/>
      <c r="Z28" s="149"/>
      <c r="AA28" s="149"/>
      <c r="AB28" s="149"/>
    </row>
    <row r="29" spans="1:29" x14ac:dyDescent="0.2">
      <c r="B29" s="150" t="s">
        <v>163</v>
      </c>
      <c r="C29" s="150"/>
      <c r="D29" s="150"/>
      <c r="E29" s="150"/>
      <c r="F29" s="150"/>
      <c r="G29" s="150"/>
      <c r="H29" s="150"/>
      <c r="I29" s="150"/>
      <c r="J29" s="150"/>
      <c r="K29" s="150"/>
      <c r="L29" s="150"/>
      <c r="M29" s="150"/>
      <c r="N29" s="150"/>
      <c r="O29" s="150"/>
      <c r="P29" s="150"/>
      <c r="Q29" s="150"/>
      <c r="R29" s="150"/>
      <c r="S29" s="150"/>
      <c r="T29" s="150"/>
      <c r="U29" s="150"/>
      <c r="V29" s="150"/>
      <c r="W29" s="150"/>
      <c r="X29" s="150"/>
      <c r="Y29" s="150"/>
      <c r="Z29" s="150"/>
      <c r="AA29" s="150"/>
      <c r="AB29" s="150"/>
    </row>
    <row r="30" spans="1:29" x14ac:dyDescent="0.2">
      <c r="B30" s="151" t="s">
        <v>164</v>
      </c>
      <c r="C30" s="149"/>
      <c r="D30" s="149"/>
      <c r="E30" s="149"/>
      <c r="F30" s="149"/>
      <c r="G30" s="149"/>
      <c r="H30" s="149"/>
      <c r="I30" s="149"/>
      <c r="J30" s="149"/>
      <c r="K30" s="149"/>
      <c r="L30" s="149"/>
      <c r="M30" s="149"/>
      <c r="N30" s="149"/>
      <c r="O30" s="149"/>
      <c r="P30" s="149"/>
      <c r="Q30" s="149"/>
      <c r="R30" s="149"/>
      <c r="S30" s="149"/>
      <c r="T30" s="149"/>
      <c r="U30" s="149"/>
      <c r="V30" s="149"/>
      <c r="W30" s="149"/>
      <c r="X30" s="149"/>
      <c r="Y30" s="149"/>
      <c r="Z30" s="149"/>
      <c r="AA30" s="149"/>
      <c r="AB30" s="149"/>
    </row>
  </sheetData>
  <mergeCells count="5">
    <mergeCell ref="R2:AB2"/>
    <mergeCell ref="B2:Q2"/>
    <mergeCell ref="B28:AB28"/>
    <mergeCell ref="B29:AB29"/>
    <mergeCell ref="B30:AB30"/>
  </mergeCells>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3:I32"/>
  <sheetViews>
    <sheetView workbookViewId="0">
      <selection activeCell="G11" sqref="G11"/>
    </sheetView>
  </sheetViews>
  <sheetFormatPr baseColWidth="10" defaultRowHeight="12.75" x14ac:dyDescent="0.2"/>
  <cols>
    <col min="1" max="1" width="21.140625" customWidth="1"/>
    <col min="2" max="2" width="24" bestFit="1" customWidth="1"/>
    <col min="3" max="3" width="7.42578125" customWidth="1"/>
    <col min="4" max="4" width="10.85546875" customWidth="1"/>
    <col min="5" max="5" width="12.7109375" bestFit="1" customWidth="1"/>
    <col min="6" max="6" width="16.7109375" bestFit="1" customWidth="1"/>
    <col min="7" max="7" width="30" bestFit="1" customWidth="1"/>
    <col min="8" max="8" width="28.7109375" bestFit="1" customWidth="1"/>
    <col min="9" max="9" width="13.140625" bestFit="1" customWidth="1"/>
  </cols>
  <sheetData>
    <row r="3" spans="1:9" x14ac:dyDescent="0.2">
      <c r="A3" s="62" t="s">
        <v>152</v>
      </c>
      <c r="B3" s="62" t="s">
        <v>142</v>
      </c>
    </row>
    <row r="4" spans="1:9" x14ac:dyDescent="0.2">
      <c r="A4" s="62" t="s">
        <v>140</v>
      </c>
      <c r="B4" t="s">
        <v>59</v>
      </c>
      <c r="C4" t="s">
        <v>30</v>
      </c>
      <c r="D4" t="s">
        <v>21</v>
      </c>
      <c r="E4" t="s">
        <v>29</v>
      </c>
      <c r="F4" t="s">
        <v>20</v>
      </c>
      <c r="G4" t="s">
        <v>18</v>
      </c>
      <c r="H4" t="s">
        <v>19</v>
      </c>
      <c r="I4" t="s">
        <v>141</v>
      </c>
    </row>
    <row r="5" spans="1:9" x14ac:dyDescent="0.2">
      <c r="A5" s="106" t="s">
        <v>10</v>
      </c>
      <c r="B5" s="39">
        <v>53</v>
      </c>
      <c r="C5" s="39">
        <v>6</v>
      </c>
      <c r="D5" s="39">
        <v>2</v>
      </c>
      <c r="E5" s="39"/>
      <c r="F5" s="39"/>
      <c r="G5" s="39">
        <v>1</v>
      </c>
      <c r="H5" s="39">
        <v>6</v>
      </c>
      <c r="I5" s="39">
        <v>68</v>
      </c>
    </row>
    <row r="6" spans="1:9" x14ac:dyDescent="0.2">
      <c r="A6" s="64" t="s">
        <v>51</v>
      </c>
      <c r="B6" s="39">
        <v>11</v>
      </c>
      <c r="C6" s="39"/>
      <c r="D6" s="39"/>
      <c r="E6" s="39"/>
      <c r="F6" s="39"/>
      <c r="G6" s="39"/>
      <c r="H6" s="39">
        <v>3</v>
      </c>
      <c r="I6" s="39">
        <v>14</v>
      </c>
    </row>
    <row r="7" spans="1:9" x14ac:dyDescent="0.2">
      <c r="A7" s="64" t="s">
        <v>50</v>
      </c>
      <c r="B7" s="39">
        <v>11</v>
      </c>
      <c r="C7" s="39">
        <v>1</v>
      </c>
      <c r="D7" s="39"/>
      <c r="E7" s="39"/>
      <c r="F7" s="39"/>
      <c r="G7" s="39">
        <v>1</v>
      </c>
      <c r="H7" s="39">
        <v>1</v>
      </c>
      <c r="I7" s="39">
        <v>14</v>
      </c>
    </row>
    <row r="8" spans="1:9" x14ac:dyDescent="0.2">
      <c r="A8" s="64" t="s">
        <v>47</v>
      </c>
      <c r="B8" s="39">
        <v>1</v>
      </c>
      <c r="C8" s="39"/>
      <c r="D8" s="39"/>
      <c r="E8" s="39"/>
      <c r="F8" s="39"/>
      <c r="G8" s="39"/>
      <c r="H8" s="39"/>
      <c r="I8" s="39">
        <v>1</v>
      </c>
    </row>
    <row r="9" spans="1:9" x14ac:dyDescent="0.2">
      <c r="A9" s="64" t="s">
        <v>45</v>
      </c>
      <c r="B9" s="39">
        <v>16</v>
      </c>
      <c r="C9" s="39">
        <v>2</v>
      </c>
      <c r="D9" s="39">
        <v>1</v>
      </c>
      <c r="E9" s="39"/>
      <c r="F9" s="39"/>
      <c r="G9" s="39"/>
      <c r="H9" s="39">
        <v>1</v>
      </c>
      <c r="I9" s="39">
        <v>20</v>
      </c>
    </row>
    <row r="10" spans="1:9" x14ac:dyDescent="0.2">
      <c r="A10" s="64" t="s">
        <v>44</v>
      </c>
      <c r="B10" s="39">
        <v>14</v>
      </c>
      <c r="C10" s="39">
        <v>3</v>
      </c>
      <c r="D10" s="39">
        <v>1</v>
      </c>
      <c r="E10" s="39"/>
      <c r="F10" s="39"/>
      <c r="G10" s="39"/>
      <c r="H10" s="39">
        <v>1</v>
      </c>
      <c r="I10" s="39">
        <v>19</v>
      </c>
    </row>
    <row r="11" spans="1:9" x14ac:dyDescent="0.2">
      <c r="A11" s="106" t="s">
        <v>11</v>
      </c>
      <c r="B11" s="39">
        <v>14</v>
      </c>
      <c r="C11" s="39">
        <v>1</v>
      </c>
      <c r="D11" s="39">
        <v>4</v>
      </c>
      <c r="E11" s="39">
        <v>3</v>
      </c>
      <c r="F11" s="39"/>
      <c r="G11" s="39"/>
      <c r="H11" s="39">
        <v>2</v>
      </c>
      <c r="I11" s="39">
        <v>24</v>
      </c>
    </row>
    <row r="12" spans="1:9" x14ac:dyDescent="0.2">
      <c r="A12" s="64" t="s">
        <v>55</v>
      </c>
      <c r="B12" s="39">
        <v>1</v>
      </c>
      <c r="C12" s="39"/>
      <c r="D12" s="39">
        <v>1</v>
      </c>
      <c r="E12" s="39"/>
      <c r="F12" s="39"/>
      <c r="G12" s="39"/>
      <c r="H12" s="39"/>
      <c r="I12" s="39">
        <v>2</v>
      </c>
    </row>
    <row r="13" spans="1:9" x14ac:dyDescent="0.2">
      <c r="A13" s="64" t="s">
        <v>54</v>
      </c>
      <c r="B13" s="39">
        <v>6</v>
      </c>
      <c r="C13" s="39"/>
      <c r="D13" s="39">
        <v>1</v>
      </c>
      <c r="E13" s="39">
        <v>1</v>
      </c>
      <c r="F13" s="39"/>
      <c r="G13" s="39"/>
      <c r="H13" s="39">
        <v>2</v>
      </c>
      <c r="I13" s="39">
        <v>10</v>
      </c>
    </row>
    <row r="14" spans="1:9" x14ac:dyDescent="0.2">
      <c r="A14" s="64" t="s">
        <v>49</v>
      </c>
      <c r="B14" s="39"/>
      <c r="C14" s="39"/>
      <c r="D14" s="39"/>
      <c r="E14" s="39">
        <v>1</v>
      </c>
      <c r="F14" s="39"/>
      <c r="G14" s="39"/>
      <c r="H14" s="39"/>
      <c r="I14" s="39">
        <v>1</v>
      </c>
    </row>
    <row r="15" spans="1:9" x14ac:dyDescent="0.2">
      <c r="A15" s="64" t="s">
        <v>37</v>
      </c>
      <c r="B15" s="39">
        <v>6</v>
      </c>
      <c r="C15" s="39">
        <v>1</v>
      </c>
      <c r="D15" s="39">
        <v>2</v>
      </c>
      <c r="E15" s="39">
        <v>1</v>
      </c>
      <c r="F15" s="39"/>
      <c r="G15" s="39"/>
      <c r="H15" s="39"/>
      <c r="I15" s="39">
        <v>10</v>
      </c>
    </row>
    <row r="16" spans="1:9" x14ac:dyDescent="0.2">
      <c r="A16" s="64" t="s">
        <v>36</v>
      </c>
      <c r="B16" s="39">
        <v>1</v>
      </c>
      <c r="C16" s="39"/>
      <c r="D16" s="39"/>
      <c r="E16" s="39"/>
      <c r="F16" s="39"/>
      <c r="G16" s="39"/>
      <c r="H16" s="39"/>
      <c r="I16" s="39">
        <v>1</v>
      </c>
    </row>
    <row r="17" spans="1:9" x14ac:dyDescent="0.2">
      <c r="A17" s="106" t="s">
        <v>12</v>
      </c>
      <c r="B17" s="39">
        <v>53</v>
      </c>
      <c r="C17" s="39">
        <v>3</v>
      </c>
      <c r="D17" s="39"/>
      <c r="E17" s="39">
        <v>8</v>
      </c>
      <c r="F17" s="39">
        <v>1</v>
      </c>
      <c r="G17" s="39"/>
      <c r="H17" s="39">
        <v>11</v>
      </c>
      <c r="I17" s="39">
        <v>76</v>
      </c>
    </row>
    <row r="18" spans="1:9" x14ac:dyDescent="0.2">
      <c r="A18" s="64" t="s">
        <v>49</v>
      </c>
      <c r="B18" s="39">
        <v>13</v>
      </c>
      <c r="C18" s="39">
        <v>1</v>
      </c>
      <c r="D18" s="39"/>
      <c r="E18" s="39">
        <v>3</v>
      </c>
      <c r="F18" s="39">
        <v>1</v>
      </c>
      <c r="G18" s="39"/>
      <c r="H18" s="39">
        <v>6</v>
      </c>
      <c r="I18" s="39">
        <v>24</v>
      </c>
    </row>
    <row r="19" spans="1:9" x14ac:dyDescent="0.2">
      <c r="A19" s="64" t="s">
        <v>48</v>
      </c>
      <c r="B19" s="39">
        <v>13</v>
      </c>
      <c r="C19" s="39">
        <v>1</v>
      </c>
      <c r="D19" s="39"/>
      <c r="E19" s="39">
        <v>5</v>
      </c>
      <c r="F19" s="39"/>
      <c r="G19" s="39"/>
      <c r="H19" s="39"/>
      <c r="I19" s="39">
        <v>19</v>
      </c>
    </row>
    <row r="20" spans="1:9" x14ac:dyDescent="0.2">
      <c r="A20" s="64" t="s">
        <v>47</v>
      </c>
      <c r="B20" s="39">
        <v>12</v>
      </c>
      <c r="C20" s="39"/>
      <c r="D20" s="39"/>
      <c r="E20" s="39"/>
      <c r="F20" s="39"/>
      <c r="G20" s="39"/>
      <c r="H20" s="39">
        <v>5</v>
      </c>
      <c r="I20" s="39">
        <v>17</v>
      </c>
    </row>
    <row r="21" spans="1:9" x14ac:dyDescent="0.2">
      <c r="A21" s="64" t="s">
        <v>46</v>
      </c>
      <c r="B21" s="39">
        <v>13</v>
      </c>
      <c r="C21" s="39">
        <v>1</v>
      </c>
      <c r="D21" s="39"/>
      <c r="E21" s="39"/>
      <c r="F21" s="39"/>
      <c r="G21" s="39"/>
      <c r="H21" s="39"/>
      <c r="I21" s="39">
        <v>14</v>
      </c>
    </row>
    <row r="22" spans="1:9" x14ac:dyDescent="0.2">
      <c r="A22" s="64" t="s">
        <v>45</v>
      </c>
      <c r="B22" s="39">
        <v>2</v>
      </c>
      <c r="C22" s="39"/>
      <c r="D22" s="39"/>
      <c r="E22" s="39"/>
      <c r="F22" s="39"/>
      <c r="G22" s="39"/>
      <c r="H22" s="39"/>
      <c r="I22" s="39">
        <v>2</v>
      </c>
    </row>
    <row r="23" spans="1:9" x14ac:dyDescent="0.2">
      <c r="A23" s="106" t="s">
        <v>13</v>
      </c>
      <c r="B23" s="39">
        <v>85</v>
      </c>
      <c r="C23" s="39">
        <v>8</v>
      </c>
      <c r="D23" s="39">
        <v>1</v>
      </c>
      <c r="E23" s="39">
        <v>3</v>
      </c>
      <c r="F23" s="39"/>
      <c r="G23" s="39"/>
      <c r="H23" s="39">
        <v>2</v>
      </c>
      <c r="I23" s="39">
        <v>99</v>
      </c>
    </row>
    <row r="24" spans="1:9" x14ac:dyDescent="0.2">
      <c r="A24" s="64" t="s">
        <v>51</v>
      </c>
      <c r="B24" s="39">
        <v>4</v>
      </c>
      <c r="C24" s="39"/>
      <c r="D24" s="39"/>
      <c r="E24" s="39"/>
      <c r="F24" s="39"/>
      <c r="G24" s="39"/>
      <c r="H24" s="39"/>
      <c r="I24" s="39">
        <v>4</v>
      </c>
    </row>
    <row r="25" spans="1:9" x14ac:dyDescent="0.2">
      <c r="A25" s="64" t="s">
        <v>50</v>
      </c>
      <c r="B25" s="39">
        <v>4</v>
      </c>
      <c r="C25" s="39"/>
      <c r="D25" s="39"/>
      <c r="E25" s="39"/>
      <c r="F25" s="39"/>
      <c r="G25" s="39"/>
      <c r="H25" s="39"/>
      <c r="I25" s="39">
        <v>4</v>
      </c>
    </row>
    <row r="26" spans="1:9" x14ac:dyDescent="0.2">
      <c r="A26" s="64" t="s">
        <v>49</v>
      </c>
      <c r="B26" s="39">
        <v>16</v>
      </c>
      <c r="C26" s="39">
        <v>3</v>
      </c>
      <c r="D26" s="39">
        <v>1</v>
      </c>
      <c r="E26" s="39">
        <v>2</v>
      </c>
      <c r="F26" s="39"/>
      <c r="G26" s="39"/>
      <c r="H26" s="39"/>
      <c r="I26" s="39">
        <v>22</v>
      </c>
    </row>
    <row r="27" spans="1:9" x14ac:dyDescent="0.2">
      <c r="A27" s="64" t="s">
        <v>48</v>
      </c>
      <c r="B27" s="39">
        <v>17</v>
      </c>
      <c r="C27" s="39">
        <v>1</v>
      </c>
      <c r="D27" s="39"/>
      <c r="E27" s="39">
        <v>1</v>
      </c>
      <c r="F27" s="39"/>
      <c r="G27" s="39"/>
      <c r="H27" s="39"/>
      <c r="I27" s="39">
        <v>19</v>
      </c>
    </row>
    <row r="28" spans="1:9" x14ac:dyDescent="0.2">
      <c r="A28" s="64" t="s">
        <v>47</v>
      </c>
      <c r="B28" s="39">
        <v>12</v>
      </c>
      <c r="C28" s="39">
        <v>2</v>
      </c>
      <c r="D28" s="39"/>
      <c r="E28" s="39"/>
      <c r="F28" s="39"/>
      <c r="G28" s="39"/>
      <c r="H28" s="39"/>
      <c r="I28" s="39">
        <v>14</v>
      </c>
    </row>
    <row r="29" spans="1:9" x14ac:dyDescent="0.2">
      <c r="A29" s="64" t="s">
        <v>46</v>
      </c>
      <c r="B29" s="39">
        <v>12</v>
      </c>
      <c r="C29" s="39">
        <v>2</v>
      </c>
      <c r="D29" s="39"/>
      <c r="E29" s="39"/>
      <c r="F29" s="39"/>
      <c r="G29" s="39"/>
      <c r="H29" s="39">
        <v>1</v>
      </c>
      <c r="I29" s="39">
        <v>15</v>
      </c>
    </row>
    <row r="30" spans="1:9" x14ac:dyDescent="0.2">
      <c r="A30" s="64" t="s">
        <v>45</v>
      </c>
      <c r="B30" s="39">
        <v>10</v>
      </c>
      <c r="C30" s="39"/>
      <c r="D30" s="39"/>
      <c r="E30" s="39"/>
      <c r="F30" s="39"/>
      <c r="G30" s="39"/>
      <c r="H30" s="39">
        <v>1</v>
      </c>
      <c r="I30" s="39">
        <v>11</v>
      </c>
    </row>
    <row r="31" spans="1:9" x14ac:dyDescent="0.2">
      <c r="A31" s="64" t="s">
        <v>44</v>
      </c>
      <c r="B31" s="39">
        <v>10</v>
      </c>
      <c r="C31" s="39"/>
      <c r="D31" s="39"/>
      <c r="E31" s="39"/>
      <c r="F31" s="39"/>
      <c r="G31" s="39"/>
      <c r="H31" s="39"/>
      <c r="I31" s="39">
        <v>10</v>
      </c>
    </row>
    <row r="32" spans="1:9" x14ac:dyDescent="0.2">
      <c r="A32" s="106" t="s">
        <v>141</v>
      </c>
      <c r="B32" s="39">
        <v>205</v>
      </c>
      <c r="C32" s="39">
        <v>18</v>
      </c>
      <c r="D32" s="39">
        <v>7</v>
      </c>
      <c r="E32" s="39">
        <v>14</v>
      </c>
      <c r="F32" s="39">
        <v>1</v>
      </c>
      <c r="G32" s="39">
        <v>1</v>
      </c>
      <c r="H32" s="39">
        <v>21</v>
      </c>
      <c r="I32" s="39">
        <v>267</v>
      </c>
    </row>
  </sheetData>
  <pageMargins left="0.7" right="0.7" top="0.75" bottom="0.75" header="0.3" footer="0.3"/>
  <pageSetup paperSize="9" scale="81" orientation="landscape"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S35"/>
  <sheetViews>
    <sheetView workbookViewId="0">
      <selection activeCell="E23" sqref="E23"/>
    </sheetView>
  </sheetViews>
  <sheetFormatPr baseColWidth="10" defaultRowHeight="12.75" x14ac:dyDescent="0.2"/>
  <cols>
    <col min="1" max="1" width="20" customWidth="1"/>
    <col min="2" max="19" width="16.7109375" customWidth="1"/>
  </cols>
  <sheetData>
    <row r="2" spans="1:19" x14ac:dyDescent="0.2">
      <c r="A2" s="21"/>
      <c r="B2" s="152">
        <v>2000</v>
      </c>
      <c r="C2" s="153"/>
      <c r="D2" s="152">
        <v>3020</v>
      </c>
      <c r="E2" s="153"/>
      <c r="F2" s="152">
        <v>3040</v>
      </c>
      <c r="G2" s="153"/>
      <c r="H2" s="152">
        <v>3240</v>
      </c>
      <c r="I2" s="153"/>
      <c r="J2" s="152">
        <v>3500</v>
      </c>
      <c r="K2" s="153"/>
      <c r="L2" s="152">
        <v>4540</v>
      </c>
      <c r="M2" s="153"/>
      <c r="N2" s="152">
        <v>4560</v>
      </c>
      <c r="O2" s="153"/>
      <c r="P2" s="152">
        <v>4580</v>
      </c>
      <c r="Q2" s="153"/>
      <c r="R2" s="152">
        <v>7000</v>
      </c>
      <c r="S2" s="153"/>
    </row>
    <row r="3" spans="1:19" x14ac:dyDescent="0.2">
      <c r="A3" s="23"/>
      <c r="B3" s="22" t="s">
        <v>22</v>
      </c>
      <c r="C3" s="22" t="s">
        <v>23</v>
      </c>
      <c r="D3" s="22" t="s">
        <v>22</v>
      </c>
      <c r="E3" s="22" t="s">
        <v>23</v>
      </c>
      <c r="F3" s="22" t="s">
        <v>22</v>
      </c>
      <c r="G3" s="22" t="s">
        <v>23</v>
      </c>
      <c r="H3" s="22" t="s">
        <v>22</v>
      </c>
      <c r="I3" s="22" t="s">
        <v>23</v>
      </c>
      <c r="J3" s="22" t="s">
        <v>22</v>
      </c>
      <c r="K3" s="22" t="s">
        <v>23</v>
      </c>
      <c r="L3" s="22" t="s">
        <v>22</v>
      </c>
      <c r="M3" s="22" t="s">
        <v>23</v>
      </c>
      <c r="N3" s="22" t="s">
        <v>22</v>
      </c>
      <c r="O3" s="22" t="s">
        <v>23</v>
      </c>
      <c r="P3" s="22" t="s">
        <v>22</v>
      </c>
      <c r="Q3" s="22" t="s">
        <v>23</v>
      </c>
      <c r="R3" s="22" t="s">
        <v>22</v>
      </c>
      <c r="S3" s="22" t="s">
        <v>23</v>
      </c>
    </row>
    <row r="4" spans="1:19" x14ac:dyDescent="0.2">
      <c r="A4" s="20" t="s">
        <v>71</v>
      </c>
      <c r="B4" s="33">
        <f>(((B2-35)/60)*($B19-$B20))/1000</f>
        <v>0.23481749999999998</v>
      </c>
      <c r="C4" s="34">
        <f>(((B2-35)/60)*$B20)/1000</f>
        <v>0.18601999999999999</v>
      </c>
      <c r="D4" s="33">
        <f>(((D2-35)/60)*($B19-$B20))/1000</f>
        <v>0.35670749999999996</v>
      </c>
      <c r="E4" s="34">
        <f t="shared" ref="E4" si="0">(((D2-35)/60)*$B20)/1000</f>
        <v>0.28258</v>
      </c>
      <c r="F4" s="33">
        <f>(((F2-35)/60)*($B19-$B20))/1000</f>
        <v>0.35909750000000001</v>
      </c>
      <c r="G4" s="34">
        <f t="shared" ref="G4" si="1">(((F2-35)/60)*$B20)/1000</f>
        <v>0.28447333333333336</v>
      </c>
      <c r="H4" s="33">
        <f>(((H2-35)/60)*($B19-$B20))/1000</f>
        <v>0.38299749999999999</v>
      </c>
      <c r="I4" s="34">
        <f t="shared" ref="I4" si="2">(((H2-35)/60)*$B20)/1000</f>
        <v>0.30340666666666666</v>
      </c>
      <c r="J4" s="33">
        <f>(((J2-35)/60)*($B19-$B20))/1000</f>
        <v>0.41406749999999998</v>
      </c>
      <c r="K4" s="34">
        <f t="shared" ref="K4" si="3">(((J2-35)/60)*$B20)/1000</f>
        <v>0.32801999999999998</v>
      </c>
      <c r="L4" s="33">
        <f>(((L2-35)/60)*($B19-$B20))/1000</f>
        <v>0.53834749999999998</v>
      </c>
      <c r="M4" s="34">
        <f t="shared" ref="M4" si="4">(((L2-35)/60)*$B20)/1000</f>
        <v>0.42647333333333332</v>
      </c>
      <c r="N4" s="33">
        <f>(((N2-35)/60)*($B19-$B20))/1000</f>
        <v>0.54073750000000009</v>
      </c>
      <c r="O4" s="34">
        <f t="shared" ref="O4" si="5">(((N2-35)/60)*$B20)/1000</f>
        <v>0.42836666666666667</v>
      </c>
      <c r="P4" s="33">
        <f>(((P2-35)/60)*($B19-$B20))/1000</f>
        <v>0.54312749999999999</v>
      </c>
      <c r="Q4" s="34">
        <f t="shared" ref="Q4" si="6">(((P2-35)/60)*$B20)/1000</f>
        <v>0.43025999999999998</v>
      </c>
      <c r="R4" s="33">
        <f>(((R2-35)/60)*($B19-$B20))/1000</f>
        <v>0.83231750000000004</v>
      </c>
      <c r="S4" s="34">
        <f t="shared" ref="S4" si="7">(((R2-35)/60)*$B20)/1000</f>
        <v>0.65935333333333324</v>
      </c>
    </row>
    <row r="5" spans="1:19" x14ac:dyDescent="0.2">
      <c r="A5" s="20" t="s">
        <v>72</v>
      </c>
      <c r="B5" s="34">
        <f>(((B2-35)/60)*($B19-$B21))/1000</f>
        <v>0.25708749999999997</v>
      </c>
      <c r="C5" s="34">
        <f>(((B2-35)/60)*$B21)/1000</f>
        <v>0.16375000000000001</v>
      </c>
      <c r="D5" s="34">
        <f>(((D2-35)/60)*($B19-$B21))/1000</f>
        <v>0.39053749999999998</v>
      </c>
      <c r="E5" s="34">
        <f t="shared" ref="E5" si="8">(((D2-35)/60)*$B21)/1000</f>
        <v>0.24875</v>
      </c>
      <c r="F5" s="34">
        <f>(((F2-35)/60)*($B19-$B21))/1000</f>
        <v>0.39315416666666664</v>
      </c>
      <c r="G5" s="34">
        <f t="shared" ref="G5" si="9">(((F2-35)/60)*$B21)/1000</f>
        <v>0.25041666666666668</v>
      </c>
      <c r="H5" s="34">
        <f>(((H2-35)/60)*($B19-$B21))/1000</f>
        <v>0.41932083333333325</v>
      </c>
      <c r="I5" s="34">
        <f t="shared" ref="I5" si="10">(((H2-35)/60)*$B21)/1000</f>
        <v>0.26708333333333334</v>
      </c>
      <c r="J5" s="34">
        <f>(((J2-35)/60)*($B19-$B21))/1000</f>
        <v>0.4533375</v>
      </c>
      <c r="K5" s="34">
        <f t="shared" ref="K5" si="11">(((J2-35)/60)*$B21)/1000</f>
        <v>0.28875000000000001</v>
      </c>
      <c r="L5" s="34">
        <f>(((L2-35)/60)*($B19-$B21))/1000</f>
        <v>0.58940416666666662</v>
      </c>
      <c r="M5" s="34">
        <f t="shared" ref="M5" si="12">(((L2-35)/60)*$B21)/1000</f>
        <v>0.37541666666666662</v>
      </c>
      <c r="N5" s="34">
        <f>(((N2-35)/60)*($B19-$B21))/1000</f>
        <v>0.59202083333333333</v>
      </c>
      <c r="O5" s="34">
        <f t="shared" ref="O5" si="13">(((N2-35)/60)*$B21)/1000</f>
        <v>0.37708333333333338</v>
      </c>
      <c r="P5" s="34">
        <f>(((P2-35)/60)*($B19-$B21))/1000</f>
        <v>0.59463749999999993</v>
      </c>
      <c r="Q5" s="34">
        <f t="shared" ref="Q5" si="14">(((P2-35)/60)*$B21)/1000</f>
        <v>0.37874999999999998</v>
      </c>
      <c r="R5" s="34">
        <f>(((R2-35)/60)*($B19-$B21))/1000</f>
        <v>0.91125416666666659</v>
      </c>
      <c r="S5" s="34">
        <f t="shared" ref="S5" si="15">(((R2-35)/60)*$B21)/1000</f>
        <v>0.58041666666666658</v>
      </c>
    </row>
    <row r="6" spans="1:19" x14ac:dyDescent="0.2">
      <c r="A6" s="20" t="s">
        <v>75</v>
      </c>
      <c r="B6" s="34">
        <f>(((B2-35)/60)*($B23-$B24))/1000</f>
        <v>0.25774249999999999</v>
      </c>
      <c r="C6" s="34">
        <f>(((B2-35)/60)*$B24)/1000</f>
        <v>0.29409500000000005</v>
      </c>
      <c r="D6" s="34">
        <f>(((D2-35)/60)*($B23-$B24))/1000</f>
        <v>0.39153250000000001</v>
      </c>
      <c r="E6" s="34">
        <f t="shared" ref="E6" si="16">(((D2-35)/60)*$B24)/1000</f>
        <v>0.44675500000000001</v>
      </c>
      <c r="F6" s="34">
        <f>(((F2-35)/60)*($B23-$B24))/1000</f>
        <v>0.39415583333333343</v>
      </c>
      <c r="G6" s="34">
        <f t="shared" ref="G6" si="17">(((F2-35)/60)*$B24)/1000</f>
        <v>0.44974833333333342</v>
      </c>
      <c r="H6" s="34">
        <f>(((H2-35)/60)*($B23-$B24))/1000</f>
        <v>0.4203891666666667</v>
      </c>
      <c r="I6" s="34">
        <f t="shared" ref="I6" si="18">(((H2-35)/60)*$B24)/1000</f>
        <v>0.47968166666666667</v>
      </c>
      <c r="J6" s="34">
        <f>(((J2-35)/60)*($B23-$B24))/1000</f>
        <v>0.45449250000000008</v>
      </c>
      <c r="K6" s="34">
        <f t="shared" ref="K6" si="19">(((J2-35)/60)*$B24)/1000</f>
        <v>0.51859500000000003</v>
      </c>
      <c r="L6" s="34">
        <f>(((L2-35)/60)*($B23-$B24))/1000</f>
        <v>0.59090583333333335</v>
      </c>
      <c r="M6" s="34">
        <f t="shared" ref="M6" si="20">(((L2-35)/60)*$B24)/1000</f>
        <v>0.67424833333333334</v>
      </c>
      <c r="N6" s="34">
        <f>(((N2-35)/60)*($B23-$B24))/1000</f>
        <v>0.59352916666666677</v>
      </c>
      <c r="O6" s="34">
        <f t="shared" ref="O6" si="21">(((N2-35)/60)*$B24)/1000</f>
        <v>0.67724166666666674</v>
      </c>
      <c r="P6" s="34">
        <f>(((P2-35)/60)*($B23-$B24))/1000</f>
        <v>0.59615250000000009</v>
      </c>
      <c r="Q6" s="34">
        <f t="shared" ref="Q6" si="22">(((P2-35)/60)*$B24)/1000</f>
        <v>0.68023500000000003</v>
      </c>
      <c r="R6" s="34">
        <f>(((R2-35)/60)*($B23-$B24))/1000</f>
        <v>0.91357583333333348</v>
      </c>
      <c r="S6" s="34">
        <f t="shared" ref="S6" si="23">(((R2-35)/60)*$B24)/1000</f>
        <v>1.0424283333333333</v>
      </c>
    </row>
    <row r="7" spans="1:19" x14ac:dyDescent="0.2">
      <c r="A7" s="20" t="s">
        <v>79</v>
      </c>
      <c r="B7" s="34">
        <f>(((B2-35)/60)*($B26-$B27))/1000</f>
        <v>0.35533750000000003</v>
      </c>
      <c r="C7" s="34">
        <f>(((B2-35)/60)*$B27)/1000</f>
        <v>0.31112499999999998</v>
      </c>
      <c r="D7" s="34">
        <f>(((D2-35)/60)*($B26-$B27))/1000</f>
        <v>0.53978749999999998</v>
      </c>
      <c r="E7" s="34">
        <f t="shared" ref="E7" si="24">(((D2-35)/60)*$B27)/1000</f>
        <v>0.47262500000000002</v>
      </c>
      <c r="F7" s="34">
        <f>(((F2-35)/60)*($B26-$B27))/1000</f>
        <v>0.5434041666666668</v>
      </c>
      <c r="G7" s="34">
        <f t="shared" ref="G7" si="25">(((F2-35)/60)*$B27)/1000</f>
        <v>0.47579166666666667</v>
      </c>
      <c r="H7" s="34">
        <f>(((H2-35)/60)*($B26-$B27))/1000</f>
        <v>0.57957083333333348</v>
      </c>
      <c r="I7" s="34">
        <f t="shared" ref="I7" si="26">(((H2-35)/60)*$B27)/1000</f>
        <v>0.50745833333333334</v>
      </c>
      <c r="J7" s="34">
        <f>(((J2-35)/60)*($B26-$B27))/1000</f>
        <v>0.62658750000000007</v>
      </c>
      <c r="K7" s="34">
        <f t="shared" ref="K7" si="27">(((J2-35)/60)*$B27)/1000</f>
        <v>0.54862500000000003</v>
      </c>
      <c r="L7" s="34">
        <f>(((L2-35)/60)*($B26-$B27))/1000</f>
        <v>0.81465416666666668</v>
      </c>
      <c r="M7" s="34">
        <f t="shared" ref="M7" si="28">(((L2-35)/60)*$B27)/1000</f>
        <v>0.71329166666666666</v>
      </c>
      <c r="N7" s="34">
        <f>(((N2-35)/60)*($B26-$B27))/1000</f>
        <v>0.8182708333333335</v>
      </c>
      <c r="O7" s="34">
        <f t="shared" ref="O7" si="29">(((N2-35)/60)*$B27)/1000</f>
        <v>0.71645833333333342</v>
      </c>
      <c r="P7" s="34">
        <f>(((P2-35)/60)*($B26-$B27))/1000</f>
        <v>0.8218875000000001</v>
      </c>
      <c r="Q7" s="34">
        <f t="shared" ref="Q7" si="30">(((P2-35)/60)*$B27)/1000</f>
        <v>0.71962499999999996</v>
      </c>
      <c r="R7" s="34">
        <f>(((R2-35)/60)*($B26-$B27))/1000</f>
        <v>1.2595041666666669</v>
      </c>
      <c r="S7" s="34">
        <f t="shared" ref="S7" si="31">(((R2-35)/60)*$B27)/1000</f>
        <v>1.1027916666666666</v>
      </c>
    </row>
    <row r="8" spans="1:19" x14ac:dyDescent="0.2">
      <c r="A8" s="20" t="s">
        <v>78</v>
      </c>
      <c r="B8" s="34">
        <f>(((B2-35)/60)*($B26-$B28))/1000</f>
        <v>0.37236750000000002</v>
      </c>
      <c r="C8" s="34">
        <f>(((B2-35)/60)*$B28)/1000</f>
        <v>0.29409500000000005</v>
      </c>
      <c r="D8" s="34">
        <f>(((D2-35)/60)*($B26-$B28))/1000</f>
        <v>0.56565750000000004</v>
      </c>
      <c r="E8" s="34">
        <f t="shared" ref="E8" si="32">(((D2-35)/60)*$B28)/1000</f>
        <v>0.44675500000000001</v>
      </c>
      <c r="F8" s="34">
        <f>(((F2-35)/60)*($B26-$B28))/1000</f>
        <v>0.56944750000000011</v>
      </c>
      <c r="G8" s="34">
        <f t="shared" ref="G8" si="33">(((F2-35)/60)*$B28)/1000</f>
        <v>0.44974833333333342</v>
      </c>
      <c r="H8" s="34">
        <f>(((H2-35)/60)*($B26-$B28))/1000</f>
        <v>0.60734750000000004</v>
      </c>
      <c r="I8" s="34">
        <f t="shared" ref="I8" si="34">(((H2-35)/60)*$B28)/1000</f>
        <v>0.47968166666666667</v>
      </c>
      <c r="J8" s="34">
        <f>(((J2-35)/60)*($B26-$B28))/1000</f>
        <v>0.65661750000000008</v>
      </c>
      <c r="K8" s="34">
        <f t="shared" ref="K8" si="35">(((J2-35)/60)*$B28)/1000</f>
        <v>0.51859500000000003</v>
      </c>
      <c r="L8" s="34">
        <f>(((L2-35)/60)*($B26-$B28))/1000</f>
        <v>0.8536975</v>
      </c>
      <c r="M8" s="34">
        <f t="shared" ref="M8" si="36">(((L2-35)/60)*$B28)/1000</f>
        <v>0.67424833333333334</v>
      </c>
      <c r="N8" s="34">
        <f>(((N2-35)/60)*($B26-$B28))/1000</f>
        <v>0.85748750000000018</v>
      </c>
      <c r="O8" s="34">
        <f t="shared" ref="O8" si="37">(((N2-35)/60)*$B28)/1000</f>
        <v>0.67724166666666674</v>
      </c>
      <c r="P8" s="34">
        <f>(((P2-35)/60)*($B26-$B28))/1000</f>
        <v>0.86127750000000003</v>
      </c>
      <c r="Q8" s="34">
        <f t="shared" ref="Q8" si="38">(((P2-35)/60)*$B28)/1000</f>
        <v>0.68023500000000003</v>
      </c>
      <c r="R8" s="34">
        <f>(((R2-35)/60)*($B26-$B28))/1000</f>
        <v>1.3198675</v>
      </c>
      <c r="S8" s="34">
        <f t="shared" ref="S8" si="39">(((R2-35)/60)*$B28)/1000</f>
        <v>1.0424283333333333</v>
      </c>
    </row>
    <row r="9" spans="1:19" x14ac:dyDescent="0.2">
      <c r="A9" s="20" t="s">
        <v>82</v>
      </c>
      <c r="B9" s="34">
        <f>(((B2-35)/60)*($B30-$B32))/1000</f>
        <v>0.45195000000000002</v>
      </c>
      <c r="C9" s="34">
        <f>(((B2-35)/80)*$B32)/1000</f>
        <v>0.23334374999999999</v>
      </c>
      <c r="D9" s="34">
        <f>(((D2-35)/60)*($B30-$B32))/1000</f>
        <v>0.6865500000000001</v>
      </c>
      <c r="E9" s="34">
        <f t="shared" ref="E9" si="40">(((D2-35)/80)*$B32)/1000</f>
        <v>0.35446875</v>
      </c>
      <c r="F9" s="34">
        <f>(((F2-35)/60)*($B30-$B32))/1000</f>
        <v>0.69115000000000004</v>
      </c>
      <c r="G9" s="34">
        <f t="shared" ref="G9" si="41">(((F2-35)/80)*$B32)/1000</f>
        <v>0.35684375000000002</v>
      </c>
      <c r="H9" s="34">
        <f>(((H2-35)/60)*($B30-$B32))/1000</f>
        <v>0.73714999999999997</v>
      </c>
      <c r="I9" s="34">
        <f t="shared" ref="I9" si="42">(((H2-35)/80)*$B32)/1000</f>
        <v>0.38059375000000001</v>
      </c>
      <c r="J9" s="34">
        <f>(((J2-35)/60)*($B30-$B32))/1000</f>
        <v>0.79695000000000005</v>
      </c>
      <c r="K9" s="34">
        <f t="shared" ref="K9" si="43">(((J2-35)/80)*$B32)/1000</f>
        <v>0.41146874999999999</v>
      </c>
      <c r="L9" s="34">
        <f>(((L2-35)/60)*($B30-$B32))/1000</f>
        <v>1.0361500000000001</v>
      </c>
      <c r="M9" s="34">
        <f t="shared" ref="M9" si="44">(((L2-35)/80)*$B32)/1000</f>
        <v>0.53496874999999999</v>
      </c>
      <c r="N9" s="34">
        <f>(((N2-35)/60)*($B30-$B32))/1000</f>
        <v>1.0407500000000003</v>
      </c>
      <c r="O9" s="34">
        <f t="shared" ref="O9" si="45">(((N2-35)/80)*$B32)/1000</f>
        <v>0.53734375000000001</v>
      </c>
      <c r="P9" s="34">
        <f>(((P2-35)/60)*($B30-$B32))/1000</f>
        <v>1.0453500000000002</v>
      </c>
      <c r="Q9" s="34">
        <f t="shared" ref="Q9" si="46">(((P2-35)/80)*$B32)/1000</f>
        <v>0.53971875000000002</v>
      </c>
      <c r="R9" s="34">
        <f>(((R2-35)/60)*($B30-$B32))/1000</f>
        <v>1.60195</v>
      </c>
      <c r="S9" s="34">
        <f t="shared" ref="S9" si="47">(((R2-35)/80)*$B32)/1000</f>
        <v>0.82709374999999996</v>
      </c>
    </row>
    <row r="10" spans="1:19" x14ac:dyDescent="0.2">
      <c r="A10" s="20" t="s">
        <v>85</v>
      </c>
      <c r="B10" s="34">
        <f>(((B2-35)/60)*($B30-$B31))/1000</f>
        <v>0.35370000000000007</v>
      </c>
      <c r="C10" s="34">
        <f>(((B2-35)/80)*$B31)/1000</f>
        <v>0.30703124999999998</v>
      </c>
      <c r="D10" s="34">
        <f>(((D2-35)/60)*($B30-$B31))/1000</f>
        <v>0.53730000000000011</v>
      </c>
      <c r="E10" s="34">
        <f t="shared" ref="E10" si="48">(((D2-35)/80)*$B31)/1000</f>
        <v>0.46640625000000002</v>
      </c>
      <c r="F10" s="34">
        <f>(((F2-35)/60)*($B30-$B31))/1000</f>
        <v>0.54090000000000005</v>
      </c>
      <c r="G10" s="34">
        <f t="shared" ref="G10" si="49">(((F2-35)/80)*$B31)/1000</f>
        <v>0.46953125000000001</v>
      </c>
      <c r="H10" s="34">
        <f>(((H2-35)/60)*($B30-$B31))/1000</f>
        <v>0.57689999999999997</v>
      </c>
      <c r="I10" s="34">
        <f t="shared" ref="I10" si="50">(((H2-35)/80)*$B31)/1000</f>
        <v>0.50078124999999996</v>
      </c>
      <c r="J10" s="34">
        <f>(((J2-35)/60)*($B30-$B31))/1000</f>
        <v>0.62370000000000003</v>
      </c>
      <c r="K10" s="34">
        <f t="shared" ref="K10" si="51">(((J2-35)/80)*$B31)/1000</f>
        <v>0.54140624999999998</v>
      </c>
      <c r="L10" s="34">
        <f>(((L2-35)/60)*($B30-$B31))/1000</f>
        <v>0.81089999999999995</v>
      </c>
      <c r="M10" s="34">
        <f t="shared" ref="M10" si="52">(((L2-35)/80)*$B31)/1000</f>
        <v>0.70390624999999996</v>
      </c>
      <c r="N10" s="34">
        <f>(((N2-35)/60)*($B30-$B31))/1000</f>
        <v>0.81450000000000011</v>
      </c>
      <c r="O10" s="34">
        <f t="shared" ref="O10" si="53">(((N2-35)/80)*$B31)/1000</f>
        <v>0.70703125</v>
      </c>
      <c r="P10" s="34">
        <f>(((P2-35)/60)*($B30-$B31))/1000</f>
        <v>0.81810000000000005</v>
      </c>
      <c r="Q10" s="34">
        <f t="shared" ref="Q10" si="54">(((P2-35)/80)*$B31)/1000</f>
        <v>0.71015625000000004</v>
      </c>
      <c r="R10" s="34">
        <f>(((R2-35)/60)*($B30-$B31))/1000</f>
        <v>1.2537</v>
      </c>
      <c r="S10" s="34">
        <f t="shared" ref="S10" si="55">(((R2-35)/80)*$B31)/1000</f>
        <v>1.0882812500000001</v>
      </c>
    </row>
    <row r="11" spans="1:19" x14ac:dyDescent="0.2">
      <c r="A11" s="20" t="s">
        <v>116</v>
      </c>
      <c r="B11" s="34">
        <f>(((B2-35)/60)*($B19-$B20))/1000</f>
        <v>0.23481749999999998</v>
      </c>
      <c r="C11" s="34">
        <f>(((B2-35)/60)*$B20)/1000</f>
        <v>0.18601999999999999</v>
      </c>
      <c r="D11" s="34">
        <f>(((D2-35)/60)*($B19-$B20))/1000</f>
        <v>0.35670749999999996</v>
      </c>
      <c r="E11" s="34">
        <f t="shared" ref="E11" si="56">(((D2-35)/60)*$B20)/1000</f>
        <v>0.28258</v>
      </c>
      <c r="F11" s="34">
        <f>(((F2-35)/60)*($B19-$B20))/1000</f>
        <v>0.35909750000000001</v>
      </c>
      <c r="G11" s="34">
        <f t="shared" ref="G11" si="57">(((F2-35)/60)*$B20)/1000</f>
        <v>0.28447333333333336</v>
      </c>
      <c r="H11" s="34">
        <f>(((H2-35)/60)*($B19-$B20))/1000</f>
        <v>0.38299749999999999</v>
      </c>
      <c r="I11" s="34">
        <f t="shared" ref="I11" si="58">(((H2-35)/60)*$B20)/1000</f>
        <v>0.30340666666666666</v>
      </c>
      <c r="J11" s="34">
        <f>(((J2-35)/60)*($B19-$B20))/1000</f>
        <v>0.41406749999999998</v>
      </c>
      <c r="K11" s="34">
        <f t="shared" ref="K11" si="59">(((J2-35)/60)*$B20)/1000</f>
        <v>0.32801999999999998</v>
      </c>
      <c r="L11" s="34">
        <f>(((L2-35)/60)*($B19-$B20))/1000</f>
        <v>0.53834749999999998</v>
      </c>
      <c r="M11" s="34">
        <f t="shared" ref="M11" si="60">(((L2-35)/60)*$B20)/1000</f>
        <v>0.42647333333333332</v>
      </c>
      <c r="N11" s="34">
        <f>(((N2-35)/60)*($B19-$B20))/1000</f>
        <v>0.54073750000000009</v>
      </c>
      <c r="O11" s="34">
        <f t="shared" ref="O11" si="61">(((N2-35)/60)*$B20)/1000</f>
        <v>0.42836666666666667</v>
      </c>
      <c r="P11" s="34">
        <f>(((P2-35)/60)*($B19-$B20))/1000</f>
        <v>0.54312749999999999</v>
      </c>
      <c r="Q11" s="34">
        <f t="shared" ref="Q11" si="62">(((P2-35)/60)*$B20)/1000</f>
        <v>0.43025999999999998</v>
      </c>
      <c r="R11" s="34">
        <f>(((R2-35)/60)*($B19-$B20))/1000</f>
        <v>0.83231750000000004</v>
      </c>
      <c r="S11" s="34">
        <f t="shared" ref="S11" si="63">(((R2-35)/60)*$B20)/1000</f>
        <v>0.65935333333333324</v>
      </c>
    </row>
    <row r="12" spans="1:19" x14ac:dyDescent="0.2">
      <c r="A12" s="20" t="s">
        <v>117</v>
      </c>
      <c r="B12" s="34">
        <f>(((B2-35)/60)*($B23-$B24))/1000</f>
        <v>0.25774249999999999</v>
      </c>
      <c r="C12" s="34">
        <f>(((B2-35)/60)*$B24)/1000</f>
        <v>0.29409500000000005</v>
      </c>
      <c r="D12" s="34">
        <f>(((D2-35)/60)*($B23-$B24))/1000</f>
        <v>0.39153250000000001</v>
      </c>
      <c r="E12" s="34">
        <f t="shared" ref="E12" si="64">(((D2-35)/60)*$B24)/1000</f>
        <v>0.44675500000000001</v>
      </c>
      <c r="F12" s="34">
        <f>(((F2-35)/60)*($B23-$B24))/1000</f>
        <v>0.39415583333333343</v>
      </c>
      <c r="G12" s="34">
        <f t="shared" ref="G12" si="65">(((F2-35)/60)*$B24)/1000</f>
        <v>0.44974833333333342</v>
      </c>
      <c r="H12" s="34">
        <f>(((H2-35)/60)*($B23-$B24))/1000</f>
        <v>0.4203891666666667</v>
      </c>
      <c r="I12" s="34">
        <f t="shared" ref="I12" si="66">(((H2-35)/60)*$B24)/1000</f>
        <v>0.47968166666666667</v>
      </c>
      <c r="J12" s="34">
        <f>(((J2-35)/60)*($B23-$B24))/1000</f>
        <v>0.45449250000000008</v>
      </c>
      <c r="K12" s="34">
        <f t="shared" ref="K12" si="67">(((J2-35)/60)*$B24)/1000</f>
        <v>0.51859500000000003</v>
      </c>
      <c r="L12" s="34">
        <f>(((L2-35)/60)*($B23-$B24))/1000</f>
        <v>0.59090583333333335</v>
      </c>
      <c r="M12" s="34">
        <f t="shared" ref="M12" si="68">(((L2-35)/60)*$B24)/1000</f>
        <v>0.67424833333333334</v>
      </c>
      <c r="N12" s="34">
        <f>(((N2-35)/60)*($B23-$B24))/1000</f>
        <v>0.59352916666666677</v>
      </c>
      <c r="O12" s="34">
        <f t="shared" ref="O12" si="69">(((N2-35)/60)*$B24)/1000</f>
        <v>0.67724166666666674</v>
      </c>
      <c r="P12" s="34">
        <f>(((P2-35)/60)*($B23-$B24))/1000</f>
        <v>0.59615250000000009</v>
      </c>
      <c r="Q12" s="34">
        <f t="shared" ref="Q12" si="70">(((P2-35)/60)*$B24)/1000</f>
        <v>0.68023500000000003</v>
      </c>
      <c r="R12" s="34">
        <f>(((R2-35)/60)*($B23-$B24))/1000</f>
        <v>0.91357583333333348</v>
      </c>
      <c r="S12" s="34">
        <f t="shared" ref="S12" si="71">(((R2-35)/60)*$B24)/1000</f>
        <v>1.0424283333333333</v>
      </c>
    </row>
    <row r="13" spans="1:19" x14ac:dyDescent="0.2">
      <c r="A13" s="20" t="s">
        <v>118</v>
      </c>
      <c r="B13" s="34">
        <f>(((B2-35)/60)*($B26-$B27))/1000</f>
        <v>0.35533750000000003</v>
      </c>
      <c r="C13" s="34">
        <f>(((B2-35)/60)*$B27)/1000</f>
        <v>0.31112499999999998</v>
      </c>
      <c r="D13" s="34">
        <f>(((D2-35)/60)*($B26-$B27))/1000</f>
        <v>0.53978749999999998</v>
      </c>
      <c r="E13" s="34">
        <f t="shared" ref="E13" si="72">(((D2-35)/60)*$B27)/1000</f>
        <v>0.47262500000000002</v>
      </c>
      <c r="F13" s="34">
        <f>(((F2-35)/60)*($B26-$B27))/1000</f>
        <v>0.5434041666666668</v>
      </c>
      <c r="G13" s="34">
        <f t="shared" ref="G13" si="73">(((F2-35)/60)*$B27)/1000</f>
        <v>0.47579166666666667</v>
      </c>
      <c r="H13" s="34">
        <f>(((H2-35)/60)*($B26-$B27))/1000</f>
        <v>0.57957083333333348</v>
      </c>
      <c r="I13" s="34">
        <f t="shared" ref="I13" si="74">(((H2-35)/60)*$B27)/1000</f>
        <v>0.50745833333333334</v>
      </c>
      <c r="J13" s="34">
        <f>(((J2-35)/60)*($B26-$B27))/1000</f>
        <v>0.62658750000000007</v>
      </c>
      <c r="K13" s="34">
        <f t="shared" ref="K13" si="75">(((J2-35)/60)*$B27)/1000</f>
        <v>0.54862500000000003</v>
      </c>
      <c r="L13" s="34">
        <f>(((L2-35)/60)*($B26-$B27))/1000</f>
        <v>0.81465416666666668</v>
      </c>
      <c r="M13" s="34">
        <f t="shared" ref="M13" si="76">(((L2-35)/60)*$B27)/1000</f>
        <v>0.71329166666666666</v>
      </c>
      <c r="N13" s="34">
        <f>(((N2-35)/60)*($B26-$B27))/1000</f>
        <v>0.8182708333333335</v>
      </c>
      <c r="O13" s="34">
        <f t="shared" ref="O13" si="77">(((N2-35)/60)*$B27)/1000</f>
        <v>0.71645833333333342</v>
      </c>
      <c r="P13" s="34">
        <f>(((P2-35)/60)*($B26-$B27))/1000</f>
        <v>0.8218875000000001</v>
      </c>
      <c r="Q13" s="34">
        <f t="shared" ref="Q13" si="78">(((P2-35)/60)*$B27)/1000</f>
        <v>0.71962499999999996</v>
      </c>
      <c r="R13" s="34">
        <f>(((R2-35)/60)*($B26-$B27))/1000</f>
        <v>1.2595041666666669</v>
      </c>
      <c r="S13" s="34">
        <f t="shared" ref="S13" si="79">(((R2-35)/60)*$B27)/1000</f>
        <v>1.1027916666666666</v>
      </c>
    </row>
    <row r="14" spans="1:19" x14ac:dyDescent="0.2">
      <c r="A14" s="20" t="s">
        <v>119</v>
      </c>
      <c r="B14" s="34">
        <f>(((B2-35)/60)*($B30-$B31))/1000</f>
        <v>0.35370000000000007</v>
      </c>
      <c r="C14" s="34">
        <f>(((B2-35)/80)*$B31)/1000</f>
        <v>0.30703124999999998</v>
      </c>
      <c r="D14" s="34">
        <f>(((D2-35)/60)*($B30-$B31))/1000</f>
        <v>0.53730000000000011</v>
      </c>
      <c r="E14" s="34">
        <f t="shared" ref="E14" si="80">(((D2-35)/80)*$B31)/1000</f>
        <v>0.46640625000000002</v>
      </c>
      <c r="F14" s="34">
        <f>(((F2-35)/60)*($B30-$B31))/1000</f>
        <v>0.54090000000000005</v>
      </c>
      <c r="G14" s="34">
        <f t="shared" ref="G14" si="81">(((F2-35)/80)*$B31)/1000</f>
        <v>0.46953125000000001</v>
      </c>
      <c r="H14" s="34">
        <f>(((H2-35)/60)*($B30-$B31))/1000</f>
        <v>0.57689999999999997</v>
      </c>
      <c r="I14" s="34">
        <f t="shared" ref="I14" si="82">(((H2-35)/80)*$B31)/1000</f>
        <v>0.50078124999999996</v>
      </c>
      <c r="J14" s="34">
        <f>(((J2-35)/60)*($B30-$B31))/1000</f>
        <v>0.62370000000000003</v>
      </c>
      <c r="K14" s="34">
        <f t="shared" ref="K14" si="83">(((J2-35)/80)*$B31)/1000</f>
        <v>0.54140624999999998</v>
      </c>
      <c r="L14" s="34">
        <f>(((L2-35)/60)*($B30-$B31))/1000</f>
        <v>0.81089999999999995</v>
      </c>
      <c r="M14" s="34">
        <f t="shared" ref="M14" si="84">(((L2-35)/80)*$B31)/1000</f>
        <v>0.70390624999999996</v>
      </c>
      <c r="N14" s="34">
        <f>(((N2-35)/60)*($B30-$B31))/1000</f>
        <v>0.81450000000000011</v>
      </c>
      <c r="O14" s="34">
        <f t="shared" ref="O14" si="85">(((N2-35)/80)*$B31)/1000</f>
        <v>0.70703125</v>
      </c>
      <c r="P14" s="34">
        <f>(((P2-35)/60)*($B30-$B31))/1000</f>
        <v>0.81810000000000005</v>
      </c>
      <c r="Q14" s="34">
        <f t="shared" ref="Q14" si="86">(((P2-35)/80)*$B31)/1000</f>
        <v>0.71015625000000004</v>
      </c>
      <c r="R14" s="34">
        <f>(((R2-35)/60)*($B30-$B31))/1000</f>
        <v>1.2537</v>
      </c>
      <c r="S14" s="34">
        <f t="shared" ref="S14" si="87">(((R2-35)/80)*$B31)/1000</f>
        <v>1.0882812500000001</v>
      </c>
    </row>
    <row r="15" spans="1:19" x14ac:dyDescent="0.2">
      <c r="A15" s="20" t="s">
        <v>120</v>
      </c>
      <c r="B15" s="34">
        <f>(((B2-35)/60)*($B30-$B31))/1000</f>
        <v>0.35370000000000007</v>
      </c>
      <c r="C15" s="34">
        <f>(((B2-35)/80)*$B31)/1000</f>
        <v>0.30703124999999998</v>
      </c>
      <c r="D15" s="34">
        <f>(((D2-35)/60)*($B30-$B31))/1000</f>
        <v>0.53730000000000011</v>
      </c>
      <c r="E15" s="34">
        <f t="shared" ref="E15" si="88">(((D2-35)/80)*$B31)/1000</f>
        <v>0.46640625000000002</v>
      </c>
      <c r="F15" s="34">
        <f>(((F2-35)/60)*($B30-$B31))/1000</f>
        <v>0.54090000000000005</v>
      </c>
      <c r="G15" s="34">
        <f t="shared" ref="G15" si="89">(((F2-35)/80)*$B31)/1000</f>
        <v>0.46953125000000001</v>
      </c>
      <c r="H15" s="34">
        <f>(((H2-35)/60)*($B30-$B31))/1000</f>
        <v>0.57689999999999997</v>
      </c>
      <c r="I15" s="34">
        <f t="shared" ref="I15" si="90">(((H2-35)/80)*$B31)/1000</f>
        <v>0.50078124999999996</v>
      </c>
      <c r="J15" s="34">
        <f>(((J2-35)/60)*($B30-$B31))/1000</f>
        <v>0.62370000000000003</v>
      </c>
      <c r="K15" s="34">
        <f t="shared" ref="K15" si="91">(((J2-35)/80)*$B31)/1000</f>
        <v>0.54140624999999998</v>
      </c>
      <c r="L15" s="34">
        <f>(((L2-35)/60)*($B30-$B31))/1000</f>
        <v>0.81089999999999995</v>
      </c>
      <c r="M15" s="34">
        <f t="shared" ref="M15" si="92">(((L2-35)/80)*$B31)/1000</f>
        <v>0.70390624999999996</v>
      </c>
      <c r="N15" s="34">
        <f>(((N2-35)/60)*($B30-$B31))/1000</f>
        <v>0.81450000000000011</v>
      </c>
      <c r="O15" s="34">
        <f t="shared" ref="O15" si="93">(((N2-35)/80)*$B31)/1000</f>
        <v>0.70703125</v>
      </c>
      <c r="P15" s="34">
        <f>(((P2-35)/60)*($B30-$B31))/1000</f>
        <v>0.81810000000000005</v>
      </c>
      <c r="Q15" s="34">
        <f t="shared" ref="Q15" si="94">(((P2-35)/80)*$B31)/1000</f>
        <v>0.71015625000000004</v>
      </c>
      <c r="R15" s="34">
        <f>(((R2-35)/60)*($B30-$B31))/1000</f>
        <v>1.2537</v>
      </c>
      <c r="S15" s="34">
        <f t="shared" ref="S15" si="95">(((R2-35)/80)*$B31)/1000</f>
        <v>1.0882812500000001</v>
      </c>
    </row>
    <row r="16" spans="1:19" x14ac:dyDescent="0.2">
      <c r="A16" s="20" t="s">
        <v>121</v>
      </c>
      <c r="B16" s="34">
        <f>(((B2-35)/60)*($B34-$B35))/1000</f>
        <v>0.49779999999999996</v>
      </c>
      <c r="C16" s="34">
        <f>(((B2-35)/105)*$B35)/1000</f>
        <v>0.32188571428571428</v>
      </c>
      <c r="D16" s="34">
        <f>(((D2-35)/60)*($B34-$B35))/1000</f>
        <v>0.75619999999999998</v>
      </c>
      <c r="E16" s="34">
        <f t="shared" ref="E16" si="96">(((D2-35)/105)*$B35)/1000</f>
        <v>0.48897142857142856</v>
      </c>
      <c r="F16" s="34">
        <f>(((F2-35)/60)*($B34-$B35))/1000</f>
        <v>0.76126666666666665</v>
      </c>
      <c r="G16" s="34">
        <f t="shared" ref="G16" si="97">(((F2-35)/105)*$B35)/1000</f>
        <v>0.49224761904761904</v>
      </c>
      <c r="H16" s="34">
        <f>(((H2-35)/60)*($B34-$B35))/1000</f>
        <v>0.81193333333333328</v>
      </c>
      <c r="I16" s="34">
        <f t="shared" ref="I16" si="98">(((H2-35)/105)*$B35)/1000</f>
        <v>0.52500952380952381</v>
      </c>
      <c r="J16" s="34">
        <f>(((J2-35)/60)*($B34-$B35))/1000</f>
        <v>0.87779999999999991</v>
      </c>
      <c r="K16" s="34">
        <f t="shared" ref="K16" si="99">(((J2-35)/105)*$B35)/1000</f>
        <v>0.56759999999999999</v>
      </c>
      <c r="L16" s="34">
        <f>(((L2-35)/60)*($B34-$B35))/1000</f>
        <v>1.1412666666666667</v>
      </c>
      <c r="M16" s="34">
        <f t="shared" ref="M16" si="100">(((L2-35)/105)*$B35)/1000</f>
        <v>0.73796190476190471</v>
      </c>
      <c r="N16" s="34">
        <f>(((N2-35)/60)*($B34-$B35))/1000</f>
        <v>1.1463333333333332</v>
      </c>
      <c r="O16" s="34">
        <f t="shared" ref="O16" si="101">(((N2-35)/105)*$B35)/1000</f>
        <v>0.74123809523809514</v>
      </c>
      <c r="P16" s="34">
        <f>(((P2-35)/60)*($B34-$B35))/1000</f>
        <v>1.1513999999999998</v>
      </c>
      <c r="Q16" s="34">
        <f t="shared" ref="Q16" si="102">(((P2-35)/105)*$B35)/1000</f>
        <v>0.74451428571428557</v>
      </c>
      <c r="R16" s="34">
        <f>(((R2-35)/60)*($B34-$B35))/1000</f>
        <v>1.7644666666666664</v>
      </c>
      <c r="S16" s="34">
        <f t="shared" ref="S16" si="103">(((R2-35)/105)*$B35)/1000</f>
        <v>1.1409333333333331</v>
      </c>
    </row>
    <row r="18" spans="1:3" ht="13.5" thickBot="1" x14ac:dyDescent="0.25">
      <c r="A18" s="31"/>
      <c r="B18" s="31"/>
      <c r="C18" s="31"/>
    </row>
    <row r="19" spans="1:3" x14ac:dyDescent="0.2">
      <c r="A19" s="24" t="s">
        <v>122</v>
      </c>
      <c r="B19" s="25">
        <v>12.85</v>
      </c>
      <c r="C19" s="31"/>
    </row>
    <row r="20" spans="1:3" x14ac:dyDescent="0.2">
      <c r="A20" s="26" t="s">
        <v>131</v>
      </c>
      <c r="B20" s="27">
        <v>5.68</v>
      </c>
      <c r="C20" s="31"/>
    </row>
    <row r="21" spans="1:3" ht="13.5" thickBot="1" x14ac:dyDescent="0.25">
      <c r="A21" s="28" t="s">
        <v>132</v>
      </c>
      <c r="B21" s="29">
        <v>5</v>
      </c>
      <c r="C21" s="31"/>
    </row>
    <row r="22" spans="1:3" ht="13.5" thickBot="1" x14ac:dyDescent="0.25">
      <c r="A22" s="30"/>
      <c r="B22" s="31"/>
      <c r="C22" s="31"/>
    </row>
    <row r="23" spans="1:3" x14ac:dyDescent="0.2">
      <c r="A23" s="24" t="s">
        <v>123</v>
      </c>
      <c r="B23" s="25">
        <v>16.850000000000001</v>
      </c>
      <c r="C23" s="31"/>
    </row>
    <row r="24" spans="1:3" ht="13.5" thickBot="1" x14ac:dyDescent="0.25">
      <c r="A24" s="28" t="s">
        <v>130</v>
      </c>
      <c r="B24" s="29">
        <v>8.98</v>
      </c>
      <c r="C24" s="31"/>
    </row>
    <row r="25" spans="1:3" ht="13.5" thickBot="1" x14ac:dyDescent="0.25">
      <c r="A25" s="30"/>
      <c r="B25" s="31"/>
      <c r="C25" s="31"/>
    </row>
    <row r="26" spans="1:3" x14ac:dyDescent="0.2">
      <c r="A26" s="24" t="s">
        <v>124</v>
      </c>
      <c r="B26" s="25">
        <v>20.350000000000001</v>
      </c>
      <c r="C26" s="31"/>
    </row>
    <row r="27" spans="1:3" x14ac:dyDescent="0.2">
      <c r="A27" s="26" t="s">
        <v>129</v>
      </c>
      <c r="B27" s="27">
        <v>9.5</v>
      </c>
      <c r="C27" s="31"/>
    </row>
    <row r="28" spans="1:3" ht="13.5" thickBot="1" x14ac:dyDescent="0.25">
      <c r="A28" s="28" t="s">
        <v>134</v>
      </c>
      <c r="B28" s="29">
        <v>8.98</v>
      </c>
      <c r="C28" s="31"/>
    </row>
    <row r="29" spans="1:3" ht="13.5" thickBot="1" x14ac:dyDescent="0.25">
      <c r="A29" s="30"/>
      <c r="B29" s="31"/>
      <c r="C29" s="31"/>
    </row>
    <row r="30" spans="1:3" x14ac:dyDescent="0.2">
      <c r="A30" s="24" t="s">
        <v>126</v>
      </c>
      <c r="B30" s="25">
        <v>23.3</v>
      </c>
      <c r="C30" s="31"/>
    </row>
    <row r="31" spans="1:3" x14ac:dyDescent="0.2">
      <c r="A31" s="26" t="s">
        <v>128</v>
      </c>
      <c r="B31" s="27">
        <v>12.5</v>
      </c>
      <c r="C31" s="31"/>
    </row>
    <row r="32" spans="1:3" ht="13.5" thickBot="1" x14ac:dyDescent="0.25">
      <c r="A32" s="28" t="s">
        <v>133</v>
      </c>
      <c r="B32" s="29">
        <v>9.5</v>
      </c>
      <c r="C32" s="31"/>
    </row>
    <row r="33" spans="1:3" ht="13.5" thickBot="1" x14ac:dyDescent="0.25">
      <c r="A33" s="30"/>
      <c r="B33" s="31"/>
      <c r="C33" s="31"/>
    </row>
    <row r="34" spans="1:3" x14ac:dyDescent="0.2">
      <c r="A34" s="24" t="s">
        <v>125</v>
      </c>
      <c r="B34" s="25">
        <v>32.4</v>
      </c>
      <c r="C34" s="31"/>
    </row>
    <row r="35" spans="1:3" ht="13.5" thickBot="1" x14ac:dyDescent="0.25">
      <c r="A35" s="32" t="s">
        <v>127</v>
      </c>
      <c r="B35" s="29">
        <v>17.2</v>
      </c>
      <c r="C35" s="31"/>
    </row>
  </sheetData>
  <mergeCells count="9">
    <mergeCell ref="L2:M2"/>
    <mergeCell ref="N2:O2"/>
    <mergeCell ref="P2:Q2"/>
    <mergeCell ref="R2:S2"/>
    <mergeCell ref="B2:C2"/>
    <mergeCell ref="D2:E2"/>
    <mergeCell ref="F2:G2"/>
    <mergeCell ref="H2:I2"/>
    <mergeCell ref="J2:K2"/>
  </mergeCells>
  <pageMargins left="0.7" right="0.7" top="0.75" bottom="0.75" header="0.3" footer="0.3"/>
  <pageSetup paperSize="9" orientation="portrait" verticalDpi="0" r:id="rId1"/>
  <ignoredErrors>
    <ignoredError sqref="F16:I16 C15:E16 J15:J16 K16:M16 N15:N16 O16:Q16 R15:R16 E13:E14 C4:C14 D4:D14 E4:E12 F7:F15 F4:F6 G6:G15 H4:H12 H13:H15 I4:I14 J14:K14 J4:J7 K6:K13 L12:L15 L4:L11 M6:M14 N4:N7 N14:O14 O6:O13 P4:P7 P8:P15 Q4:Q14 R4:R12 R13:R14 Q15 O4:O5 O15 N8:N13 M15 M4:M5 K4:K5 K15 J8:J13 I15 G4:G5"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3:Q32"/>
  <sheetViews>
    <sheetView workbookViewId="0">
      <selection activeCell="B48" sqref="B48"/>
    </sheetView>
  </sheetViews>
  <sheetFormatPr baseColWidth="10" defaultRowHeight="12.75" x14ac:dyDescent="0.2"/>
  <cols>
    <col min="1" max="1" width="30" customWidth="1"/>
    <col min="2" max="2" width="24" bestFit="1" customWidth="1"/>
    <col min="3" max="11" width="6.85546875" customWidth="1"/>
    <col min="12" max="12" width="9.85546875" customWidth="1"/>
    <col min="13" max="16" width="5.5703125" customWidth="1"/>
    <col min="17" max="17" width="13.140625" bestFit="1" customWidth="1"/>
  </cols>
  <sheetData>
    <row r="3" spans="1:17" x14ac:dyDescent="0.2">
      <c r="A3" s="62" t="s">
        <v>143</v>
      </c>
      <c r="B3" s="62" t="s">
        <v>142</v>
      </c>
    </row>
    <row r="4" spans="1:17" x14ac:dyDescent="0.2">
      <c r="A4" s="62" t="s">
        <v>140</v>
      </c>
      <c r="B4" t="s">
        <v>60</v>
      </c>
      <c r="C4" t="s">
        <v>62</v>
      </c>
      <c r="D4" t="s">
        <v>65</v>
      </c>
      <c r="E4" t="s">
        <v>98</v>
      </c>
      <c r="F4" t="s">
        <v>69</v>
      </c>
      <c r="G4" t="s">
        <v>61</v>
      </c>
      <c r="H4" t="s">
        <v>63</v>
      </c>
      <c r="I4" t="s">
        <v>67</v>
      </c>
      <c r="J4" t="s">
        <v>66</v>
      </c>
      <c r="K4" t="s">
        <v>111</v>
      </c>
      <c r="L4" t="s">
        <v>113</v>
      </c>
      <c r="M4" t="s">
        <v>71</v>
      </c>
      <c r="N4" t="s">
        <v>75</v>
      </c>
      <c r="O4" t="s">
        <v>79</v>
      </c>
      <c r="P4" t="s">
        <v>82</v>
      </c>
      <c r="Q4" t="s">
        <v>141</v>
      </c>
    </row>
    <row r="5" spans="1:17" x14ac:dyDescent="0.2">
      <c r="A5" s="63" t="s">
        <v>10</v>
      </c>
      <c r="B5" s="39"/>
      <c r="C5" s="39"/>
      <c r="D5" s="39"/>
      <c r="E5" s="39"/>
      <c r="F5" s="39">
        <v>1118</v>
      </c>
      <c r="G5" s="39">
        <v>1158</v>
      </c>
      <c r="H5" s="39">
        <v>146</v>
      </c>
      <c r="I5" s="39"/>
      <c r="J5" s="39"/>
      <c r="K5" s="39"/>
      <c r="L5" s="39"/>
      <c r="M5" s="39">
        <v>204</v>
      </c>
      <c r="N5" s="39">
        <v>289</v>
      </c>
      <c r="O5" s="39"/>
      <c r="P5" s="39"/>
      <c r="Q5" s="39">
        <v>2915</v>
      </c>
    </row>
    <row r="6" spans="1:17" x14ac:dyDescent="0.2">
      <c r="A6" s="64" t="s">
        <v>51</v>
      </c>
      <c r="B6" s="39"/>
      <c r="C6" s="39"/>
      <c r="D6" s="39"/>
      <c r="E6" s="39"/>
      <c r="F6" s="39">
        <v>559</v>
      </c>
      <c r="G6" s="39"/>
      <c r="H6" s="39"/>
      <c r="I6" s="39"/>
      <c r="J6" s="39"/>
      <c r="K6" s="39"/>
      <c r="L6" s="39"/>
      <c r="M6" s="39">
        <v>102</v>
      </c>
      <c r="N6" s="39"/>
      <c r="O6" s="39"/>
      <c r="P6" s="39"/>
      <c r="Q6" s="39">
        <v>661</v>
      </c>
    </row>
    <row r="7" spans="1:17" x14ac:dyDescent="0.2">
      <c r="A7" s="64" t="s">
        <v>50</v>
      </c>
      <c r="B7" s="39"/>
      <c r="C7" s="39"/>
      <c r="D7" s="39"/>
      <c r="E7" s="39"/>
      <c r="F7" s="39">
        <v>559</v>
      </c>
      <c r="G7" s="39"/>
      <c r="H7" s="39"/>
      <c r="I7" s="39"/>
      <c r="J7" s="39"/>
      <c r="K7" s="39"/>
      <c r="L7" s="39"/>
      <c r="M7" s="39">
        <v>102</v>
      </c>
      <c r="N7" s="39"/>
      <c r="O7" s="39"/>
      <c r="P7" s="39"/>
      <c r="Q7" s="39">
        <v>661</v>
      </c>
    </row>
    <row r="8" spans="1:17" x14ac:dyDescent="0.2">
      <c r="A8" s="64" t="s">
        <v>47</v>
      </c>
      <c r="B8" s="39"/>
      <c r="C8" s="39"/>
      <c r="D8" s="39"/>
      <c r="E8" s="39"/>
      <c r="F8" s="39"/>
      <c r="G8" s="39"/>
      <c r="H8" s="39">
        <v>50</v>
      </c>
      <c r="I8" s="39"/>
      <c r="J8" s="39"/>
      <c r="K8" s="39"/>
      <c r="L8" s="39"/>
      <c r="M8" s="39"/>
      <c r="N8" s="39"/>
      <c r="O8" s="39"/>
      <c r="P8" s="39"/>
      <c r="Q8" s="39">
        <v>50</v>
      </c>
    </row>
    <row r="9" spans="1:17" x14ac:dyDescent="0.2">
      <c r="A9" s="64" t="s">
        <v>45</v>
      </c>
      <c r="B9" s="39"/>
      <c r="C9" s="39"/>
      <c r="D9" s="39"/>
      <c r="E9" s="39"/>
      <c r="F9" s="39"/>
      <c r="G9" s="39">
        <v>579</v>
      </c>
      <c r="H9" s="39">
        <v>48</v>
      </c>
      <c r="I9" s="39"/>
      <c r="J9" s="39"/>
      <c r="K9" s="39"/>
      <c r="L9" s="39"/>
      <c r="M9" s="39"/>
      <c r="N9" s="39">
        <v>145</v>
      </c>
      <c r="O9" s="39"/>
      <c r="P9" s="39"/>
      <c r="Q9" s="39">
        <v>772</v>
      </c>
    </row>
    <row r="10" spans="1:17" x14ac:dyDescent="0.2">
      <c r="A10" s="64" t="s">
        <v>44</v>
      </c>
      <c r="B10" s="39"/>
      <c r="C10" s="39"/>
      <c r="D10" s="39"/>
      <c r="E10" s="39"/>
      <c r="F10" s="39"/>
      <c r="G10" s="39">
        <v>579</v>
      </c>
      <c r="H10" s="39">
        <v>48</v>
      </c>
      <c r="I10" s="39"/>
      <c r="J10" s="39"/>
      <c r="K10" s="39"/>
      <c r="L10" s="39"/>
      <c r="M10" s="39"/>
      <c r="N10" s="39">
        <v>144</v>
      </c>
      <c r="O10" s="39"/>
      <c r="P10" s="39"/>
      <c r="Q10" s="39">
        <v>771</v>
      </c>
    </row>
    <row r="11" spans="1:17" x14ac:dyDescent="0.2">
      <c r="A11" s="63" t="s">
        <v>11</v>
      </c>
      <c r="B11" s="39"/>
      <c r="C11" s="39"/>
      <c r="D11" s="39"/>
      <c r="E11" s="39">
        <v>198</v>
      </c>
      <c r="F11" s="39"/>
      <c r="G11" s="39"/>
      <c r="H11" s="39"/>
      <c r="I11" s="39">
        <v>70</v>
      </c>
      <c r="J11" s="39"/>
      <c r="K11" s="39">
        <v>228</v>
      </c>
      <c r="L11" s="39">
        <v>49</v>
      </c>
      <c r="M11" s="39"/>
      <c r="N11" s="39"/>
      <c r="O11" s="39"/>
      <c r="P11" s="39"/>
      <c r="Q11" s="39">
        <v>545</v>
      </c>
    </row>
    <row r="12" spans="1:17" x14ac:dyDescent="0.2">
      <c r="A12" s="64" t="s">
        <v>55</v>
      </c>
      <c r="B12" s="39"/>
      <c r="C12" s="39"/>
      <c r="D12" s="39"/>
      <c r="E12" s="39"/>
      <c r="F12" s="39"/>
      <c r="G12" s="39"/>
      <c r="H12" s="39"/>
      <c r="I12" s="39"/>
      <c r="J12" s="39"/>
      <c r="K12" s="39"/>
      <c r="L12" s="39">
        <v>25</v>
      </c>
      <c r="M12" s="39"/>
      <c r="N12" s="39"/>
      <c r="O12" s="39"/>
      <c r="P12" s="39"/>
      <c r="Q12" s="39">
        <v>25</v>
      </c>
    </row>
    <row r="13" spans="1:17" x14ac:dyDescent="0.2">
      <c r="A13" s="64" t="s">
        <v>54</v>
      </c>
      <c r="B13" s="39"/>
      <c r="C13" s="39"/>
      <c r="D13" s="39"/>
      <c r="E13" s="39">
        <v>111</v>
      </c>
      <c r="F13" s="39"/>
      <c r="G13" s="39"/>
      <c r="H13" s="39"/>
      <c r="I13" s="39"/>
      <c r="J13" s="39"/>
      <c r="K13" s="39">
        <v>114</v>
      </c>
      <c r="L13" s="39"/>
      <c r="M13" s="39"/>
      <c r="N13" s="39"/>
      <c r="O13" s="39"/>
      <c r="P13" s="39"/>
      <c r="Q13" s="39">
        <v>225</v>
      </c>
    </row>
    <row r="14" spans="1:17" x14ac:dyDescent="0.2">
      <c r="A14" s="64" t="s">
        <v>49</v>
      </c>
      <c r="B14" s="39"/>
      <c r="C14" s="39"/>
      <c r="D14" s="39"/>
      <c r="E14" s="39"/>
      <c r="F14" s="39"/>
      <c r="G14" s="39"/>
      <c r="H14" s="39"/>
      <c r="I14" s="39">
        <v>70</v>
      </c>
      <c r="J14" s="39"/>
      <c r="K14" s="39"/>
      <c r="L14" s="39"/>
      <c r="M14" s="39"/>
      <c r="N14" s="39"/>
      <c r="O14" s="39"/>
      <c r="P14" s="39"/>
      <c r="Q14" s="39">
        <v>70</v>
      </c>
    </row>
    <row r="15" spans="1:17" x14ac:dyDescent="0.2">
      <c r="A15" s="64" t="s">
        <v>37</v>
      </c>
      <c r="B15" s="39"/>
      <c r="C15" s="39"/>
      <c r="D15" s="39"/>
      <c r="E15" s="39">
        <v>87</v>
      </c>
      <c r="F15" s="39"/>
      <c r="G15" s="39"/>
      <c r="H15" s="39"/>
      <c r="I15" s="39"/>
      <c r="J15" s="39"/>
      <c r="K15" s="39">
        <v>114</v>
      </c>
      <c r="L15" s="39"/>
      <c r="M15" s="39"/>
      <c r="N15" s="39"/>
      <c r="O15" s="39"/>
      <c r="P15" s="39"/>
      <c r="Q15" s="39">
        <v>201</v>
      </c>
    </row>
    <row r="16" spans="1:17" x14ac:dyDescent="0.2">
      <c r="A16" s="64" t="s">
        <v>36</v>
      </c>
      <c r="B16" s="39"/>
      <c r="C16" s="39"/>
      <c r="D16" s="39"/>
      <c r="E16" s="39"/>
      <c r="F16" s="39"/>
      <c r="G16" s="39"/>
      <c r="H16" s="39"/>
      <c r="I16" s="39"/>
      <c r="J16" s="39"/>
      <c r="K16" s="39"/>
      <c r="L16" s="39">
        <v>24</v>
      </c>
      <c r="M16" s="39"/>
      <c r="N16" s="39"/>
      <c r="O16" s="39"/>
      <c r="P16" s="39"/>
      <c r="Q16" s="39">
        <v>24</v>
      </c>
    </row>
    <row r="17" spans="1:17" x14ac:dyDescent="0.2">
      <c r="A17" s="63" t="s">
        <v>12</v>
      </c>
      <c r="B17" s="39"/>
      <c r="C17" s="39">
        <v>472</v>
      </c>
      <c r="D17" s="39">
        <v>307</v>
      </c>
      <c r="E17" s="39"/>
      <c r="F17" s="39"/>
      <c r="G17" s="39"/>
      <c r="H17" s="39">
        <v>516</v>
      </c>
      <c r="I17" s="39">
        <v>1291</v>
      </c>
      <c r="J17" s="39">
        <v>414</v>
      </c>
      <c r="K17" s="39"/>
      <c r="L17" s="39"/>
      <c r="M17" s="39"/>
      <c r="N17" s="39"/>
      <c r="O17" s="39"/>
      <c r="P17" s="39">
        <v>234</v>
      </c>
      <c r="Q17" s="39">
        <v>3234</v>
      </c>
    </row>
    <row r="18" spans="1:17" x14ac:dyDescent="0.2">
      <c r="A18" s="64" t="s">
        <v>49</v>
      </c>
      <c r="B18" s="39"/>
      <c r="C18" s="39"/>
      <c r="D18" s="39">
        <v>100</v>
      </c>
      <c r="E18" s="39"/>
      <c r="F18" s="39"/>
      <c r="G18" s="39"/>
      <c r="H18" s="39"/>
      <c r="I18" s="39">
        <v>470</v>
      </c>
      <c r="J18" s="39">
        <v>218</v>
      </c>
      <c r="K18" s="39"/>
      <c r="L18" s="39"/>
      <c r="M18" s="39"/>
      <c r="N18" s="39"/>
      <c r="O18" s="39"/>
      <c r="P18" s="39"/>
      <c r="Q18" s="39">
        <v>788</v>
      </c>
    </row>
    <row r="19" spans="1:17" x14ac:dyDescent="0.2">
      <c r="A19" s="64" t="s">
        <v>48</v>
      </c>
      <c r="B19" s="39"/>
      <c r="C19" s="39"/>
      <c r="D19" s="39">
        <v>207</v>
      </c>
      <c r="E19" s="39"/>
      <c r="F19" s="39"/>
      <c r="G19" s="39"/>
      <c r="H19" s="39"/>
      <c r="I19" s="39">
        <v>717</v>
      </c>
      <c r="J19" s="39">
        <v>196</v>
      </c>
      <c r="K19" s="39"/>
      <c r="L19" s="39"/>
      <c r="M19" s="39"/>
      <c r="N19" s="39"/>
      <c r="O19" s="39"/>
      <c r="P19" s="39"/>
      <c r="Q19" s="39">
        <v>1120</v>
      </c>
    </row>
    <row r="20" spans="1:17" x14ac:dyDescent="0.2">
      <c r="A20" s="64" t="s">
        <v>47</v>
      </c>
      <c r="B20" s="39"/>
      <c r="C20" s="39">
        <v>148</v>
      </c>
      <c r="D20" s="39"/>
      <c r="E20" s="39"/>
      <c r="F20" s="39"/>
      <c r="G20" s="39"/>
      <c r="H20" s="39">
        <v>172</v>
      </c>
      <c r="I20" s="39">
        <v>52</v>
      </c>
      <c r="J20" s="39"/>
      <c r="K20" s="39"/>
      <c r="L20" s="39"/>
      <c r="M20" s="39"/>
      <c r="N20" s="39"/>
      <c r="O20" s="39"/>
      <c r="P20" s="39">
        <v>72</v>
      </c>
      <c r="Q20" s="39">
        <v>444</v>
      </c>
    </row>
    <row r="21" spans="1:17" x14ac:dyDescent="0.2">
      <c r="A21" s="64" t="s">
        <v>46</v>
      </c>
      <c r="B21" s="39"/>
      <c r="C21" s="39">
        <v>324</v>
      </c>
      <c r="D21" s="39"/>
      <c r="E21" s="39"/>
      <c r="F21" s="39"/>
      <c r="G21" s="39"/>
      <c r="H21" s="39">
        <v>259</v>
      </c>
      <c r="I21" s="39">
        <v>52</v>
      </c>
      <c r="J21" s="39"/>
      <c r="K21" s="39"/>
      <c r="L21" s="39"/>
      <c r="M21" s="39"/>
      <c r="N21" s="39"/>
      <c r="O21" s="39"/>
      <c r="P21" s="39">
        <v>110</v>
      </c>
      <c r="Q21" s="39">
        <v>745</v>
      </c>
    </row>
    <row r="22" spans="1:17" x14ac:dyDescent="0.2">
      <c r="A22" s="64" t="s">
        <v>45</v>
      </c>
      <c r="B22" s="39"/>
      <c r="C22" s="39"/>
      <c r="D22" s="39"/>
      <c r="E22" s="39"/>
      <c r="F22" s="39"/>
      <c r="G22" s="39"/>
      <c r="H22" s="39">
        <v>85</v>
      </c>
      <c r="I22" s="39"/>
      <c r="J22" s="39"/>
      <c r="K22" s="39"/>
      <c r="L22" s="39"/>
      <c r="M22" s="39"/>
      <c r="N22" s="39"/>
      <c r="O22" s="39"/>
      <c r="P22" s="39">
        <v>52</v>
      </c>
      <c r="Q22" s="39">
        <v>137</v>
      </c>
    </row>
    <row r="23" spans="1:17" x14ac:dyDescent="0.2">
      <c r="A23" s="63" t="s">
        <v>13</v>
      </c>
      <c r="B23" s="39">
        <v>30</v>
      </c>
      <c r="C23" s="39">
        <v>168</v>
      </c>
      <c r="D23" s="39">
        <v>562</v>
      </c>
      <c r="E23" s="39"/>
      <c r="F23" s="39"/>
      <c r="G23" s="39">
        <v>360</v>
      </c>
      <c r="H23" s="39"/>
      <c r="I23" s="39">
        <v>501</v>
      </c>
      <c r="J23" s="39">
        <v>559</v>
      </c>
      <c r="K23" s="39"/>
      <c r="L23" s="39"/>
      <c r="M23" s="39">
        <v>284</v>
      </c>
      <c r="N23" s="39">
        <v>156</v>
      </c>
      <c r="O23" s="39">
        <v>604</v>
      </c>
      <c r="P23" s="39"/>
      <c r="Q23" s="39">
        <v>3224</v>
      </c>
    </row>
    <row r="24" spans="1:17" x14ac:dyDescent="0.2">
      <c r="A24" s="64" t="s">
        <v>51</v>
      </c>
      <c r="B24" s="39"/>
      <c r="C24" s="39"/>
      <c r="D24" s="39"/>
      <c r="E24" s="39"/>
      <c r="F24" s="39"/>
      <c r="G24" s="39"/>
      <c r="H24" s="39"/>
      <c r="I24" s="39"/>
      <c r="J24" s="39"/>
      <c r="K24" s="39"/>
      <c r="L24" s="39"/>
      <c r="M24" s="39">
        <v>142</v>
      </c>
      <c r="N24" s="39"/>
      <c r="O24" s="39"/>
      <c r="P24" s="39"/>
      <c r="Q24" s="39">
        <v>142</v>
      </c>
    </row>
    <row r="25" spans="1:17" x14ac:dyDescent="0.2">
      <c r="A25" s="64" t="s">
        <v>50</v>
      </c>
      <c r="B25" s="39"/>
      <c r="C25" s="39"/>
      <c r="D25" s="39"/>
      <c r="E25" s="39"/>
      <c r="F25" s="39"/>
      <c r="G25" s="39"/>
      <c r="H25" s="39"/>
      <c r="I25" s="39"/>
      <c r="J25" s="39"/>
      <c r="K25" s="39"/>
      <c r="L25" s="39"/>
      <c r="M25" s="39">
        <v>142</v>
      </c>
      <c r="N25" s="39"/>
      <c r="O25" s="39"/>
      <c r="P25" s="39"/>
      <c r="Q25" s="39">
        <v>142</v>
      </c>
    </row>
    <row r="26" spans="1:17" x14ac:dyDescent="0.2">
      <c r="A26" s="64" t="s">
        <v>49</v>
      </c>
      <c r="B26" s="39"/>
      <c r="C26" s="39"/>
      <c r="D26" s="39">
        <v>406</v>
      </c>
      <c r="E26" s="39"/>
      <c r="F26" s="39"/>
      <c r="G26" s="39"/>
      <c r="H26" s="39"/>
      <c r="I26" s="39">
        <v>208</v>
      </c>
      <c r="J26" s="39">
        <v>262</v>
      </c>
      <c r="K26" s="39"/>
      <c r="L26" s="39"/>
      <c r="M26" s="39"/>
      <c r="N26" s="39">
        <v>36</v>
      </c>
      <c r="O26" s="39"/>
      <c r="P26" s="39"/>
      <c r="Q26" s="39">
        <v>912</v>
      </c>
    </row>
    <row r="27" spans="1:17" x14ac:dyDescent="0.2">
      <c r="A27" s="64" t="s">
        <v>48</v>
      </c>
      <c r="B27" s="39"/>
      <c r="C27" s="39"/>
      <c r="D27" s="39">
        <v>156</v>
      </c>
      <c r="E27" s="39"/>
      <c r="F27" s="39"/>
      <c r="G27" s="39"/>
      <c r="H27" s="39"/>
      <c r="I27" s="39">
        <v>293</v>
      </c>
      <c r="J27" s="39">
        <v>297</v>
      </c>
      <c r="K27" s="39"/>
      <c r="L27" s="39"/>
      <c r="M27" s="39"/>
      <c r="N27" s="39"/>
      <c r="O27" s="39"/>
      <c r="P27" s="39"/>
      <c r="Q27" s="39">
        <v>746</v>
      </c>
    </row>
    <row r="28" spans="1:17" x14ac:dyDescent="0.2">
      <c r="A28" s="64" t="s">
        <v>47</v>
      </c>
      <c r="B28" s="39"/>
      <c r="C28" s="39">
        <v>84</v>
      </c>
      <c r="D28" s="39"/>
      <c r="E28" s="39"/>
      <c r="F28" s="39"/>
      <c r="G28" s="39"/>
      <c r="H28" s="39"/>
      <c r="I28" s="39"/>
      <c r="J28" s="39"/>
      <c r="K28" s="39"/>
      <c r="L28" s="39"/>
      <c r="M28" s="39"/>
      <c r="N28" s="39"/>
      <c r="O28" s="39">
        <v>302</v>
      </c>
      <c r="P28" s="39"/>
      <c r="Q28" s="39">
        <v>386</v>
      </c>
    </row>
    <row r="29" spans="1:17" x14ac:dyDescent="0.2">
      <c r="A29" s="64" t="s">
        <v>46</v>
      </c>
      <c r="B29" s="39"/>
      <c r="C29" s="39">
        <v>84</v>
      </c>
      <c r="D29" s="39"/>
      <c r="E29" s="39"/>
      <c r="F29" s="39"/>
      <c r="G29" s="39"/>
      <c r="H29" s="39"/>
      <c r="I29" s="39"/>
      <c r="J29" s="39"/>
      <c r="K29" s="39"/>
      <c r="L29" s="39"/>
      <c r="M29" s="39"/>
      <c r="N29" s="39"/>
      <c r="O29" s="39">
        <v>302</v>
      </c>
      <c r="P29" s="39"/>
      <c r="Q29" s="39">
        <v>386</v>
      </c>
    </row>
    <row r="30" spans="1:17" x14ac:dyDescent="0.2">
      <c r="A30" s="64" t="s">
        <v>45</v>
      </c>
      <c r="B30" s="39">
        <v>15</v>
      </c>
      <c r="C30" s="39"/>
      <c r="D30" s="39"/>
      <c r="E30" s="39"/>
      <c r="F30" s="39"/>
      <c r="G30" s="39">
        <v>186</v>
      </c>
      <c r="H30" s="39"/>
      <c r="I30" s="39"/>
      <c r="J30" s="39"/>
      <c r="K30" s="39"/>
      <c r="L30" s="39"/>
      <c r="M30" s="39"/>
      <c r="N30" s="39">
        <v>60</v>
      </c>
      <c r="O30" s="39"/>
      <c r="P30" s="39"/>
      <c r="Q30" s="39">
        <v>261</v>
      </c>
    </row>
    <row r="31" spans="1:17" x14ac:dyDescent="0.2">
      <c r="A31" s="64" t="s">
        <v>44</v>
      </c>
      <c r="B31" s="39">
        <v>15</v>
      </c>
      <c r="C31" s="39"/>
      <c r="D31" s="39"/>
      <c r="E31" s="39"/>
      <c r="F31" s="39"/>
      <c r="G31" s="39">
        <v>174</v>
      </c>
      <c r="H31" s="39"/>
      <c r="I31" s="39"/>
      <c r="J31" s="39"/>
      <c r="K31" s="39"/>
      <c r="L31" s="39"/>
      <c r="M31" s="39"/>
      <c r="N31" s="39">
        <v>60</v>
      </c>
      <c r="O31" s="39"/>
      <c r="P31" s="39"/>
      <c r="Q31" s="39">
        <v>249</v>
      </c>
    </row>
    <row r="32" spans="1:17" x14ac:dyDescent="0.2">
      <c r="A32" s="63" t="s">
        <v>141</v>
      </c>
      <c r="B32" s="39">
        <v>30</v>
      </c>
      <c r="C32" s="39">
        <v>640</v>
      </c>
      <c r="D32" s="39">
        <v>869</v>
      </c>
      <c r="E32" s="39">
        <v>198</v>
      </c>
      <c r="F32" s="39">
        <v>1118</v>
      </c>
      <c r="G32" s="39">
        <v>1518</v>
      </c>
      <c r="H32" s="39">
        <v>662</v>
      </c>
      <c r="I32" s="39">
        <v>1862</v>
      </c>
      <c r="J32" s="39">
        <v>973</v>
      </c>
      <c r="K32" s="39">
        <v>228</v>
      </c>
      <c r="L32" s="39">
        <v>49</v>
      </c>
      <c r="M32" s="39">
        <v>488</v>
      </c>
      <c r="N32" s="39">
        <v>445</v>
      </c>
      <c r="O32" s="39">
        <v>604</v>
      </c>
      <c r="P32" s="39">
        <v>234</v>
      </c>
      <c r="Q32" s="39">
        <v>9918</v>
      </c>
    </row>
  </sheetData>
  <pageMargins left="0.7" right="0.7" top="0.75" bottom="0.75" header="0.3" footer="0.3"/>
  <pageSetup paperSize="9" scale="83" orientation="landscape"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G29"/>
  <sheetViews>
    <sheetView workbookViewId="0">
      <selection activeCell="J9" sqref="J9"/>
    </sheetView>
  </sheetViews>
  <sheetFormatPr baseColWidth="10" defaultRowHeight="12.75" x14ac:dyDescent="0.2"/>
  <sheetData>
    <row r="1" spans="2:7" ht="13.5" thickBot="1" x14ac:dyDescent="0.25"/>
    <row r="2" spans="2:7" ht="18" customHeight="1" thickBot="1" x14ac:dyDescent="0.25">
      <c r="C2" s="81" t="s">
        <v>10</v>
      </c>
      <c r="D2" s="81" t="s">
        <v>11</v>
      </c>
      <c r="E2" s="81" t="s">
        <v>12</v>
      </c>
      <c r="F2" s="82" t="s">
        <v>13</v>
      </c>
      <c r="G2" s="71"/>
    </row>
    <row r="3" spans="2:7" ht="18" customHeight="1" thickBot="1" x14ac:dyDescent="0.25">
      <c r="B3" s="80" t="s">
        <v>51</v>
      </c>
      <c r="C3" s="73" t="s">
        <v>148</v>
      </c>
      <c r="D3" s="72">
        <v>27</v>
      </c>
      <c r="E3" s="72">
        <v>53</v>
      </c>
      <c r="F3" s="78">
        <v>79</v>
      </c>
      <c r="G3" s="71"/>
    </row>
    <row r="4" spans="2:7" ht="18" customHeight="1" thickBot="1" x14ac:dyDescent="0.25">
      <c r="B4" s="80" t="s">
        <v>147</v>
      </c>
      <c r="C4" s="74" t="s">
        <v>149</v>
      </c>
      <c r="D4" s="68">
        <v>28</v>
      </c>
      <c r="E4" s="68">
        <v>54</v>
      </c>
      <c r="F4" s="23">
        <v>80</v>
      </c>
      <c r="G4" s="71"/>
    </row>
    <row r="5" spans="2:7" ht="18" customHeight="1" thickBot="1" x14ac:dyDescent="0.25">
      <c r="B5" s="80" t="s">
        <v>56</v>
      </c>
      <c r="C5" s="74" t="s">
        <v>150</v>
      </c>
      <c r="D5" s="68">
        <v>29</v>
      </c>
      <c r="E5" s="68">
        <v>55</v>
      </c>
      <c r="F5" s="23">
        <v>81</v>
      </c>
      <c r="G5" s="71"/>
    </row>
    <row r="6" spans="2:7" ht="18" customHeight="1" thickBot="1" x14ac:dyDescent="0.25">
      <c r="B6" s="82" t="s">
        <v>55</v>
      </c>
      <c r="C6" s="75">
        <v>4</v>
      </c>
      <c r="D6" s="68">
        <v>30</v>
      </c>
      <c r="E6" s="68">
        <v>56</v>
      </c>
      <c r="F6" s="23">
        <v>82</v>
      </c>
      <c r="G6" s="71"/>
    </row>
    <row r="7" spans="2:7" ht="18" customHeight="1" thickBot="1" x14ac:dyDescent="0.25">
      <c r="B7" s="83" t="s">
        <v>54</v>
      </c>
      <c r="C7" s="75">
        <v>5</v>
      </c>
      <c r="D7" s="68">
        <v>31</v>
      </c>
      <c r="E7" s="68">
        <v>57</v>
      </c>
      <c r="F7" s="79">
        <v>83</v>
      </c>
    </row>
    <row r="8" spans="2:7" ht="18" customHeight="1" thickBot="1" x14ac:dyDescent="0.25">
      <c r="B8" s="80" t="s">
        <v>53</v>
      </c>
      <c r="C8" s="76">
        <v>6</v>
      </c>
      <c r="D8" s="68">
        <v>32</v>
      </c>
      <c r="E8" s="68">
        <v>58</v>
      </c>
      <c r="F8" s="23">
        <v>84</v>
      </c>
      <c r="G8" s="71"/>
    </row>
    <row r="9" spans="2:7" ht="18" customHeight="1" thickBot="1" x14ac:dyDescent="0.25">
      <c r="B9" s="80" t="s">
        <v>52</v>
      </c>
      <c r="C9" s="75">
        <v>7</v>
      </c>
      <c r="D9" s="68">
        <v>33</v>
      </c>
      <c r="E9" s="68">
        <v>59</v>
      </c>
      <c r="F9" s="23">
        <v>85</v>
      </c>
      <c r="G9" s="71"/>
    </row>
    <row r="10" spans="2:7" ht="18" customHeight="1" thickBot="1" x14ac:dyDescent="0.25">
      <c r="B10" s="80" t="s">
        <v>51</v>
      </c>
      <c r="C10" s="75">
        <v>8</v>
      </c>
      <c r="D10" s="68">
        <v>34</v>
      </c>
      <c r="E10" s="68">
        <v>60</v>
      </c>
      <c r="F10" s="23">
        <v>86</v>
      </c>
      <c r="G10" s="71"/>
    </row>
    <row r="11" spans="2:7" ht="18" customHeight="1" thickBot="1" x14ac:dyDescent="0.25">
      <c r="B11" s="82" t="s">
        <v>50</v>
      </c>
      <c r="C11" s="76">
        <v>9</v>
      </c>
      <c r="D11" s="68">
        <v>35</v>
      </c>
      <c r="E11" s="68">
        <v>61</v>
      </c>
      <c r="F11" s="23">
        <v>87</v>
      </c>
      <c r="G11" s="71"/>
    </row>
    <row r="12" spans="2:7" ht="18" customHeight="1" thickBot="1" x14ac:dyDescent="0.25">
      <c r="B12" s="83" t="s">
        <v>49</v>
      </c>
      <c r="C12" s="75">
        <v>10</v>
      </c>
      <c r="D12" s="68">
        <v>36</v>
      </c>
      <c r="E12" s="68">
        <v>62</v>
      </c>
      <c r="F12" s="79">
        <v>88</v>
      </c>
    </row>
    <row r="13" spans="2:7" ht="18" customHeight="1" thickBot="1" x14ac:dyDescent="0.25">
      <c r="B13" s="80" t="s">
        <v>48</v>
      </c>
      <c r="C13" s="75">
        <v>11</v>
      </c>
      <c r="D13" s="68">
        <v>37</v>
      </c>
      <c r="E13" s="68">
        <v>63</v>
      </c>
      <c r="F13" s="23">
        <v>89</v>
      </c>
      <c r="G13" s="71"/>
    </row>
    <row r="14" spans="2:7" ht="18" customHeight="1" thickBot="1" x14ac:dyDescent="0.25">
      <c r="B14" s="80" t="s">
        <v>47</v>
      </c>
      <c r="C14" s="75">
        <v>12</v>
      </c>
      <c r="D14" s="68">
        <v>38</v>
      </c>
      <c r="E14" s="68">
        <v>64</v>
      </c>
      <c r="F14" s="23">
        <v>90</v>
      </c>
      <c r="G14" s="71"/>
    </row>
    <row r="15" spans="2:7" ht="18" customHeight="1" thickBot="1" x14ac:dyDescent="0.25">
      <c r="B15" s="80" t="s">
        <v>46</v>
      </c>
      <c r="C15" s="75">
        <v>13</v>
      </c>
      <c r="D15" s="68">
        <v>39</v>
      </c>
      <c r="E15" s="68">
        <v>65</v>
      </c>
      <c r="F15" s="23">
        <v>91</v>
      </c>
      <c r="G15" s="71"/>
    </row>
    <row r="16" spans="2:7" ht="18" customHeight="1" thickBot="1" x14ac:dyDescent="0.25">
      <c r="B16" s="82" t="s">
        <v>45</v>
      </c>
      <c r="C16" s="75">
        <v>14</v>
      </c>
      <c r="D16" s="68">
        <v>40</v>
      </c>
      <c r="E16" s="68">
        <v>66</v>
      </c>
      <c r="F16" s="23">
        <v>92</v>
      </c>
      <c r="G16" s="71"/>
    </row>
    <row r="17" spans="1:7" ht="18" customHeight="1" thickBot="1" x14ac:dyDescent="0.25">
      <c r="B17" s="83" t="s">
        <v>44</v>
      </c>
      <c r="C17" s="75">
        <v>15</v>
      </c>
      <c r="D17" s="68">
        <v>41</v>
      </c>
      <c r="E17" s="68">
        <v>67</v>
      </c>
      <c r="F17" s="23">
        <v>93</v>
      </c>
      <c r="G17" s="71"/>
    </row>
    <row r="18" spans="1:7" ht="18" customHeight="1" thickBot="1" x14ac:dyDescent="0.25">
      <c r="A18" s="27"/>
      <c r="B18" s="82" t="s">
        <v>37</v>
      </c>
      <c r="C18" s="76">
        <v>16</v>
      </c>
      <c r="D18" s="68">
        <v>42</v>
      </c>
      <c r="E18" s="68">
        <v>68</v>
      </c>
      <c r="F18" s="23">
        <v>94</v>
      </c>
      <c r="G18" s="71"/>
    </row>
    <row r="19" spans="1:7" ht="18" customHeight="1" thickBot="1" x14ac:dyDescent="0.25">
      <c r="B19" s="82" t="s">
        <v>43</v>
      </c>
      <c r="C19" s="75">
        <v>17</v>
      </c>
      <c r="D19" s="68">
        <v>43</v>
      </c>
      <c r="E19" s="68">
        <v>69</v>
      </c>
      <c r="F19" s="23">
        <v>95</v>
      </c>
      <c r="G19" s="71"/>
    </row>
    <row r="20" spans="1:7" ht="18" customHeight="1" thickBot="1" x14ac:dyDescent="0.25">
      <c r="B20" s="83" t="s">
        <v>42</v>
      </c>
      <c r="C20" s="75">
        <v>18</v>
      </c>
      <c r="D20" s="68">
        <v>44</v>
      </c>
      <c r="E20" s="68">
        <v>70</v>
      </c>
      <c r="F20" s="79">
        <v>96</v>
      </c>
    </row>
    <row r="21" spans="1:7" ht="18" customHeight="1" thickBot="1" x14ac:dyDescent="0.25">
      <c r="B21" s="80" t="s">
        <v>41</v>
      </c>
      <c r="C21" s="75">
        <v>19</v>
      </c>
      <c r="D21" s="68">
        <v>45</v>
      </c>
      <c r="E21" s="68">
        <v>71</v>
      </c>
      <c r="F21" s="23">
        <v>97</v>
      </c>
      <c r="G21" s="71"/>
    </row>
    <row r="22" spans="1:7" ht="18" customHeight="1" thickBot="1" x14ac:dyDescent="0.25">
      <c r="B22" s="82" t="s">
        <v>39</v>
      </c>
      <c r="C22" s="76">
        <v>20</v>
      </c>
      <c r="D22" s="68">
        <v>46</v>
      </c>
      <c r="E22" s="68">
        <v>72</v>
      </c>
      <c r="F22" s="79">
        <v>98</v>
      </c>
    </row>
    <row r="23" spans="1:7" ht="18" customHeight="1" thickBot="1" x14ac:dyDescent="0.25">
      <c r="B23" s="82" t="s">
        <v>38</v>
      </c>
      <c r="C23" s="75">
        <v>21</v>
      </c>
      <c r="D23" s="68">
        <v>47</v>
      </c>
      <c r="E23" s="68">
        <v>73</v>
      </c>
      <c r="F23" s="23">
        <v>99</v>
      </c>
      <c r="G23" s="71"/>
    </row>
    <row r="24" spans="1:7" ht="18" customHeight="1" thickBot="1" x14ac:dyDescent="0.25">
      <c r="B24" s="83" t="s">
        <v>40</v>
      </c>
      <c r="C24" s="75">
        <v>22</v>
      </c>
      <c r="D24" s="68">
        <v>48</v>
      </c>
      <c r="E24" s="68">
        <v>74</v>
      </c>
      <c r="F24" s="79">
        <v>100</v>
      </c>
    </row>
    <row r="25" spans="1:7" ht="18" customHeight="1" thickBot="1" x14ac:dyDescent="0.25">
      <c r="B25" s="80" t="s">
        <v>33</v>
      </c>
      <c r="C25" s="76">
        <v>23</v>
      </c>
      <c r="D25" s="68">
        <v>49</v>
      </c>
      <c r="E25" s="68">
        <v>75</v>
      </c>
      <c r="F25" s="23">
        <v>101</v>
      </c>
      <c r="G25" s="71"/>
    </row>
    <row r="26" spans="1:7" ht="18" customHeight="1" thickBot="1" x14ac:dyDescent="0.25">
      <c r="B26" s="82" t="s">
        <v>34</v>
      </c>
      <c r="C26" s="75">
        <v>24</v>
      </c>
      <c r="D26" s="68">
        <v>50</v>
      </c>
      <c r="E26" s="68">
        <v>76</v>
      </c>
      <c r="F26" s="23">
        <v>102</v>
      </c>
      <c r="G26" s="71"/>
    </row>
    <row r="27" spans="1:7" ht="18" customHeight="1" thickBot="1" x14ac:dyDescent="0.25">
      <c r="B27" s="83" t="s">
        <v>35</v>
      </c>
      <c r="C27" s="75">
        <v>25</v>
      </c>
      <c r="D27" s="68">
        <v>51</v>
      </c>
      <c r="E27" s="68">
        <v>77</v>
      </c>
      <c r="F27" s="23">
        <v>103</v>
      </c>
      <c r="G27" s="71"/>
    </row>
    <row r="28" spans="1:7" ht="18" customHeight="1" thickBot="1" x14ac:dyDescent="0.25">
      <c r="B28" s="82" t="s">
        <v>36</v>
      </c>
      <c r="C28" s="77">
        <v>26</v>
      </c>
      <c r="D28" s="70">
        <v>52</v>
      </c>
      <c r="E28" s="70">
        <v>78</v>
      </c>
      <c r="F28" s="66">
        <v>104</v>
      </c>
      <c r="G28" s="71"/>
    </row>
    <row r="29" spans="1:7" x14ac:dyDescent="0.2">
      <c r="B29" s="69"/>
      <c r="D29" s="69"/>
      <c r="E29" s="69"/>
      <c r="F29" s="69"/>
    </row>
  </sheetData>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268"/>
  <sheetViews>
    <sheetView workbookViewId="0">
      <selection sqref="A1:F268"/>
    </sheetView>
  </sheetViews>
  <sheetFormatPr baseColWidth="10" defaultRowHeight="12.75" x14ac:dyDescent="0.2"/>
  <cols>
    <col min="1" max="2" width="25.28515625" customWidth="1"/>
    <col min="3" max="3" width="25.28515625" style="1" customWidth="1"/>
    <col min="4" max="4" width="16.140625" style="1" bestFit="1" customWidth="1"/>
    <col min="5" max="5" width="28.140625" style="1" bestFit="1" customWidth="1"/>
    <col min="6" max="6" width="25.28515625" style="1" customWidth="1"/>
  </cols>
  <sheetData>
    <row r="1" spans="1:6" ht="61.5" customHeight="1" thickBot="1" x14ac:dyDescent="0.25">
      <c r="A1" s="58" t="s">
        <v>1</v>
      </c>
      <c r="B1" s="58" t="s">
        <v>4</v>
      </c>
      <c r="C1" s="60" t="s">
        <v>114</v>
      </c>
      <c r="D1" s="61" t="s">
        <v>3</v>
      </c>
      <c r="E1" s="59" t="s">
        <v>25</v>
      </c>
      <c r="F1" s="59" t="s">
        <v>32</v>
      </c>
    </row>
    <row r="2" spans="1:6" ht="13.5" thickBot="1" x14ac:dyDescent="0.25">
      <c r="A2" s="6" t="s">
        <v>13</v>
      </c>
      <c r="B2" s="6" t="s">
        <v>44</v>
      </c>
      <c r="C2" s="7" t="s">
        <v>59</v>
      </c>
      <c r="D2" s="11" t="s">
        <v>61</v>
      </c>
      <c r="E2" s="12">
        <v>4540</v>
      </c>
      <c r="F2" s="9">
        <v>24</v>
      </c>
    </row>
    <row r="3" spans="1:6" ht="13.5" thickBot="1" x14ac:dyDescent="0.25">
      <c r="A3" s="6" t="s">
        <v>13</v>
      </c>
      <c r="B3" s="6" t="s">
        <v>45</v>
      </c>
      <c r="C3" s="7" t="s">
        <v>59</v>
      </c>
      <c r="D3" s="11" t="s">
        <v>61</v>
      </c>
      <c r="E3" s="12">
        <v>4540</v>
      </c>
      <c r="F3" s="9">
        <v>24</v>
      </c>
    </row>
    <row r="4" spans="1:6" ht="13.5" thickBot="1" x14ac:dyDescent="0.25">
      <c r="A4" s="6" t="s">
        <v>12</v>
      </c>
      <c r="B4" s="6" t="s">
        <v>46</v>
      </c>
      <c r="C4" s="7" t="s">
        <v>59</v>
      </c>
      <c r="D4" s="11" t="s">
        <v>63</v>
      </c>
      <c r="E4" s="12">
        <v>3040</v>
      </c>
      <c r="F4" s="9">
        <v>36</v>
      </c>
    </row>
    <row r="5" spans="1:6" ht="13.5" thickBot="1" x14ac:dyDescent="0.25">
      <c r="A5" s="6" t="s">
        <v>12</v>
      </c>
      <c r="B5" s="6" t="s">
        <v>47</v>
      </c>
      <c r="C5" s="7" t="s">
        <v>59</v>
      </c>
      <c r="D5" s="11" t="s">
        <v>63</v>
      </c>
      <c r="E5" s="12">
        <v>3020</v>
      </c>
      <c r="F5" s="9">
        <v>36</v>
      </c>
    </row>
    <row r="6" spans="1:6" ht="13.5" thickBot="1" x14ac:dyDescent="0.25">
      <c r="A6" s="6" t="s">
        <v>13</v>
      </c>
      <c r="B6" s="6" t="s">
        <v>48</v>
      </c>
      <c r="C6" s="7" t="s">
        <v>59</v>
      </c>
      <c r="D6" s="11" t="s">
        <v>66</v>
      </c>
      <c r="E6" s="12">
        <v>3020</v>
      </c>
      <c r="F6" s="9">
        <v>27</v>
      </c>
    </row>
    <row r="7" spans="1:6" ht="13.5" thickBot="1" x14ac:dyDescent="0.25">
      <c r="A7" s="6" t="s">
        <v>13</v>
      </c>
      <c r="B7" s="6" t="s">
        <v>49</v>
      </c>
      <c r="C7" s="7" t="s">
        <v>59</v>
      </c>
      <c r="D7" s="11" t="s">
        <v>66</v>
      </c>
      <c r="E7" s="12">
        <v>3020</v>
      </c>
      <c r="F7" s="9">
        <v>27</v>
      </c>
    </row>
    <row r="8" spans="1:6" ht="13.5" thickBot="1" x14ac:dyDescent="0.25">
      <c r="A8" s="6" t="s">
        <v>12</v>
      </c>
      <c r="B8" s="6" t="s">
        <v>46</v>
      </c>
      <c r="C8" s="7" t="s">
        <v>59</v>
      </c>
      <c r="D8" s="11" t="s">
        <v>63</v>
      </c>
      <c r="E8" s="12">
        <v>3040</v>
      </c>
      <c r="F8" s="9">
        <v>16</v>
      </c>
    </row>
    <row r="9" spans="1:6" ht="13.5" thickBot="1" x14ac:dyDescent="0.25">
      <c r="A9" s="6" t="s">
        <v>12</v>
      </c>
      <c r="B9" s="6" t="s">
        <v>47</v>
      </c>
      <c r="C9" s="7" t="s">
        <v>59</v>
      </c>
      <c r="D9" s="11" t="s">
        <v>63</v>
      </c>
      <c r="E9" s="12">
        <v>3040</v>
      </c>
      <c r="F9" s="9">
        <v>16</v>
      </c>
    </row>
    <row r="10" spans="1:6" ht="13.5" thickBot="1" x14ac:dyDescent="0.25">
      <c r="A10" s="6" t="s">
        <v>10</v>
      </c>
      <c r="B10" s="6" t="s">
        <v>51</v>
      </c>
      <c r="C10" s="7" t="s">
        <v>59</v>
      </c>
      <c r="D10" s="11" t="s">
        <v>71</v>
      </c>
      <c r="E10" s="12">
        <v>3040</v>
      </c>
      <c r="F10" s="9">
        <v>54</v>
      </c>
    </row>
    <row r="11" spans="1:6" ht="13.5" thickBot="1" x14ac:dyDescent="0.25">
      <c r="A11" s="6" t="s">
        <v>10</v>
      </c>
      <c r="B11" s="6" t="s">
        <v>50</v>
      </c>
      <c r="C11" s="7" t="s">
        <v>59</v>
      </c>
      <c r="D11" s="11" t="s">
        <v>71</v>
      </c>
      <c r="E11" s="12">
        <v>3040</v>
      </c>
      <c r="F11" s="9">
        <v>54</v>
      </c>
    </row>
    <row r="12" spans="1:6" ht="13.5" thickBot="1" x14ac:dyDescent="0.25">
      <c r="A12" s="6" t="s">
        <v>11</v>
      </c>
      <c r="B12" s="6" t="s">
        <v>37</v>
      </c>
      <c r="C12" s="7" t="s">
        <v>59</v>
      </c>
      <c r="D12" s="11" t="s">
        <v>98</v>
      </c>
      <c r="E12" s="12">
        <v>4540</v>
      </c>
      <c r="F12" s="9">
        <v>11</v>
      </c>
    </row>
    <row r="13" spans="1:6" ht="13.5" thickBot="1" x14ac:dyDescent="0.25">
      <c r="A13" s="6" t="s">
        <v>11</v>
      </c>
      <c r="B13" s="6" t="s">
        <v>54</v>
      </c>
      <c r="C13" s="7" t="s">
        <v>59</v>
      </c>
      <c r="D13" s="11" t="s">
        <v>98</v>
      </c>
      <c r="E13" s="12">
        <v>4540</v>
      </c>
      <c r="F13" s="9">
        <v>0</v>
      </c>
    </row>
    <row r="14" spans="1:6" ht="13.5" thickBot="1" x14ac:dyDescent="0.25">
      <c r="A14" s="6" t="s">
        <v>11</v>
      </c>
      <c r="B14" s="6" t="s">
        <v>54</v>
      </c>
      <c r="C14" s="7" t="s">
        <v>21</v>
      </c>
      <c r="D14" s="11" t="s">
        <v>98</v>
      </c>
      <c r="E14" s="12">
        <v>4540</v>
      </c>
      <c r="F14" s="9">
        <v>10</v>
      </c>
    </row>
    <row r="15" spans="1:6" ht="13.5" thickBot="1" x14ac:dyDescent="0.25">
      <c r="A15" s="6" t="s">
        <v>12</v>
      </c>
      <c r="B15" s="6" t="s">
        <v>47</v>
      </c>
      <c r="C15" s="7" t="s">
        <v>59</v>
      </c>
      <c r="D15" s="11" t="s">
        <v>63</v>
      </c>
      <c r="E15" s="12">
        <v>3020</v>
      </c>
      <c r="F15" s="9">
        <v>48</v>
      </c>
    </row>
    <row r="16" spans="1:6" ht="13.5" thickBot="1" x14ac:dyDescent="0.25">
      <c r="A16" s="6" t="s">
        <v>13</v>
      </c>
      <c r="B16" s="6" t="s">
        <v>48</v>
      </c>
      <c r="C16" s="7" t="s">
        <v>59</v>
      </c>
      <c r="D16" s="11" t="s">
        <v>66</v>
      </c>
      <c r="E16" s="12">
        <v>3020</v>
      </c>
      <c r="F16" s="9">
        <v>51</v>
      </c>
    </row>
    <row r="17" spans="1:6" ht="13.5" thickBot="1" x14ac:dyDescent="0.25">
      <c r="A17" s="6" t="s">
        <v>13</v>
      </c>
      <c r="B17" s="6" t="s">
        <v>49</v>
      </c>
      <c r="C17" s="7" t="s">
        <v>30</v>
      </c>
      <c r="D17" s="11" t="s">
        <v>66</v>
      </c>
      <c r="E17" s="12">
        <v>3020</v>
      </c>
      <c r="F17" s="9">
        <v>51</v>
      </c>
    </row>
    <row r="18" spans="1:6" ht="13.5" thickBot="1" x14ac:dyDescent="0.25">
      <c r="A18" s="6" t="s">
        <v>10</v>
      </c>
      <c r="B18" s="6" t="s">
        <v>50</v>
      </c>
      <c r="C18" s="7" t="s">
        <v>59</v>
      </c>
      <c r="D18" s="11" t="s">
        <v>71</v>
      </c>
      <c r="E18" s="12">
        <v>3040</v>
      </c>
      <c r="F18" s="9">
        <v>24</v>
      </c>
    </row>
    <row r="19" spans="1:6" ht="13.5" thickBot="1" x14ac:dyDescent="0.25">
      <c r="A19" s="6" t="s">
        <v>10</v>
      </c>
      <c r="B19" s="6" t="s">
        <v>51</v>
      </c>
      <c r="C19" s="7" t="s">
        <v>59</v>
      </c>
      <c r="D19" s="11" t="s">
        <v>71</v>
      </c>
      <c r="E19" s="12">
        <v>3040</v>
      </c>
      <c r="F19" s="9">
        <v>24</v>
      </c>
    </row>
    <row r="20" spans="1:6" ht="13.5" thickBot="1" x14ac:dyDescent="0.25">
      <c r="A20" s="6" t="s">
        <v>11</v>
      </c>
      <c r="B20" s="6" t="s">
        <v>37</v>
      </c>
      <c r="C20" s="7" t="s">
        <v>21</v>
      </c>
      <c r="D20" s="11" t="s">
        <v>98</v>
      </c>
      <c r="E20" s="12">
        <v>3020</v>
      </c>
      <c r="F20" s="9">
        <v>5</v>
      </c>
    </row>
    <row r="21" spans="1:6" ht="13.5" thickBot="1" x14ac:dyDescent="0.25">
      <c r="A21" s="6" t="s">
        <v>13</v>
      </c>
      <c r="B21" s="6" t="s">
        <v>48</v>
      </c>
      <c r="C21" s="7" t="s">
        <v>59</v>
      </c>
      <c r="D21" s="11" t="s">
        <v>66</v>
      </c>
      <c r="E21" s="12">
        <v>3020</v>
      </c>
      <c r="F21" s="9">
        <v>33</v>
      </c>
    </row>
    <row r="22" spans="1:6" ht="13.5" thickBot="1" x14ac:dyDescent="0.25">
      <c r="A22" s="6" t="s">
        <v>13</v>
      </c>
      <c r="B22" s="6" t="s">
        <v>49</v>
      </c>
      <c r="C22" s="7" t="s">
        <v>59</v>
      </c>
      <c r="D22" s="11" t="s">
        <v>66</v>
      </c>
      <c r="E22" s="12">
        <v>3020</v>
      </c>
      <c r="F22" s="9">
        <v>33</v>
      </c>
    </row>
    <row r="23" spans="1:6" ht="13.5" thickBot="1" x14ac:dyDescent="0.25">
      <c r="A23" s="6" t="s">
        <v>10</v>
      </c>
      <c r="B23" s="6" t="s">
        <v>44</v>
      </c>
      <c r="C23" s="7" t="s">
        <v>30</v>
      </c>
      <c r="D23" s="11" t="s">
        <v>61</v>
      </c>
      <c r="E23" s="12">
        <v>3020</v>
      </c>
      <c r="F23" s="9">
        <v>72</v>
      </c>
    </row>
    <row r="24" spans="1:6" ht="13.5" thickBot="1" x14ac:dyDescent="0.25">
      <c r="A24" s="6" t="s">
        <v>10</v>
      </c>
      <c r="B24" s="6" t="s">
        <v>45</v>
      </c>
      <c r="C24" s="7" t="s">
        <v>59</v>
      </c>
      <c r="D24" s="11" t="s">
        <v>61</v>
      </c>
      <c r="E24" s="12">
        <v>3020</v>
      </c>
      <c r="F24" s="9">
        <v>72</v>
      </c>
    </row>
    <row r="25" spans="1:6" ht="13.5" thickBot="1" x14ac:dyDescent="0.25">
      <c r="A25" s="6" t="s">
        <v>10</v>
      </c>
      <c r="B25" s="6" t="s">
        <v>44</v>
      </c>
      <c r="C25" s="7" t="s">
        <v>30</v>
      </c>
      <c r="D25" s="11" t="s">
        <v>61</v>
      </c>
      <c r="E25" s="12">
        <v>3020</v>
      </c>
      <c r="F25" s="9">
        <v>1</v>
      </c>
    </row>
    <row r="26" spans="1:6" ht="13.5" thickBot="1" x14ac:dyDescent="0.25">
      <c r="A26" s="6" t="s">
        <v>10</v>
      </c>
      <c r="B26" s="6" t="s">
        <v>45</v>
      </c>
      <c r="C26" s="7" t="s">
        <v>30</v>
      </c>
      <c r="D26" s="11" t="s">
        <v>61</v>
      </c>
      <c r="E26" s="12">
        <v>3020</v>
      </c>
      <c r="F26" s="9">
        <v>1</v>
      </c>
    </row>
    <row r="27" spans="1:6" ht="13.5" thickBot="1" x14ac:dyDescent="0.25">
      <c r="A27" s="6" t="s">
        <v>11</v>
      </c>
      <c r="B27" s="6" t="s">
        <v>37</v>
      </c>
      <c r="C27" s="7" t="s">
        <v>59</v>
      </c>
      <c r="D27" s="11" t="s">
        <v>98</v>
      </c>
      <c r="E27" s="12">
        <v>3020</v>
      </c>
      <c r="F27" s="9">
        <v>30</v>
      </c>
    </row>
    <row r="28" spans="1:6" ht="13.5" thickBot="1" x14ac:dyDescent="0.25">
      <c r="A28" s="6" t="s">
        <v>11</v>
      </c>
      <c r="B28" s="6" t="s">
        <v>54</v>
      </c>
      <c r="C28" s="7" t="s">
        <v>59</v>
      </c>
      <c r="D28" s="11" t="s">
        <v>98</v>
      </c>
      <c r="E28" s="12">
        <v>3020</v>
      </c>
      <c r="F28" s="9">
        <v>30</v>
      </c>
    </row>
    <row r="29" spans="1:6" ht="13.5" thickBot="1" x14ac:dyDescent="0.25">
      <c r="A29" s="6" t="s">
        <v>11</v>
      </c>
      <c r="B29" s="6" t="s">
        <v>37</v>
      </c>
      <c r="C29" s="7" t="s">
        <v>21</v>
      </c>
      <c r="D29" s="11" t="s">
        <v>98</v>
      </c>
      <c r="E29" s="12">
        <v>3020</v>
      </c>
      <c r="F29" s="9">
        <v>1</v>
      </c>
    </row>
    <row r="30" spans="1:6" ht="13.5" thickBot="1" x14ac:dyDescent="0.25">
      <c r="A30" s="6" t="s">
        <v>11</v>
      </c>
      <c r="B30" s="6" t="s">
        <v>54</v>
      </c>
      <c r="C30" s="7" t="s">
        <v>19</v>
      </c>
      <c r="D30" s="11" t="s">
        <v>98</v>
      </c>
      <c r="E30" s="12">
        <v>3020</v>
      </c>
      <c r="F30" s="9">
        <v>30</v>
      </c>
    </row>
    <row r="31" spans="1:6" ht="13.5" thickBot="1" x14ac:dyDescent="0.25">
      <c r="A31" s="6" t="s">
        <v>13</v>
      </c>
      <c r="B31" s="6" t="s">
        <v>48</v>
      </c>
      <c r="C31" s="7" t="s">
        <v>29</v>
      </c>
      <c r="D31" s="11" t="s">
        <v>66</v>
      </c>
      <c r="E31" s="12">
        <v>3020</v>
      </c>
      <c r="F31" s="9">
        <v>19</v>
      </c>
    </row>
    <row r="32" spans="1:6" ht="13.5" thickBot="1" x14ac:dyDescent="0.25">
      <c r="A32" s="6" t="s">
        <v>13</v>
      </c>
      <c r="B32" s="6" t="s">
        <v>49</v>
      </c>
      <c r="C32" s="7" t="s">
        <v>59</v>
      </c>
      <c r="D32" s="11" t="s">
        <v>66</v>
      </c>
      <c r="E32" s="12">
        <v>3020</v>
      </c>
      <c r="F32" s="9">
        <v>20</v>
      </c>
    </row>
    <row r="33" spans="1:6" ht="13.5" thickBot="1" x14ac:dyDescent="0.25">
      <c r="A33" s="6" t="s">
        <v>13</v>
      </c>
      <c r="B33" s="6" t="s">
        <v>48</v>
      </c>
      <c r="C33" s="7" t="s">
        <v>59</v>
      </c>
      <c r="D33" s="11" t="s">
        <v>67</v>
      </c>
      <c r="E33" s="12">
        <v>3020</v>
      </c>
      <c r="F33" s="9">
        <v>20</v>
      </c>
    </row>
    <row r="34" spans="1:6" ht="13.5" thickBot="1" x14ac:dyDescent="0.25">
      <c r="A34" s="6" t="s">
        <v>13</v>
      </c>
      <c r="B34" s="6" t="s">
        <v>49</v>
      </c>
      <c r="C34" s="7" t="s">
        <v>59</v>
      </c>
      <c r="D34" s="11" t="s">
        <v>67</v>
      </c>
      <c r="E34" s="12">
        <v>3020</v>
      </c>
      <c r="F34" s="9">
        <v>20</v>
      </c>
    </row>
    <row r="35" spans="1:6" ht="13.5" thickBot="1" x14ac:dyDescent="0.25">
      <c r="A35" s="6" t="s">
        <v>10</v>
      </c>
      <c r="B35" s="6" t="s">
        <v>44</v>
      </c>
      <c r="C35" s="7" t="s">
        <v>59</v>
      </c>
      <c r="D35" s="11" t="s">
        <v>61</v>
      </c>
      <c r="E35" s="12">
        <v>3040</v>
      </c>
      <c r="F35" s="9">
        <v>36</v>
      </c>
    </row>
    <row r="36" spans="1:6" ht="13.5" thickBot="1" x14ac:dyDescent="0.25">
      <c r="A36" s="6" t="s">
        <v>10</v>
      </c>
      <c r="B36" s="6" t="s">
        <v>45</v>
      </c>
      <c r="C36" s="7" t="s">
        <v>59</v>
      </c>
      <c r="D36" s="11" t="s">
        <v>61</v>
      </c>
      <c r="E36" s="12">
        <v>3040</v>
      </c>
      <c r="F36" s="9">
        <v>36</v>
      </c>
    </row>
    <row r="37" spans="1:6" ht="13.5" thickBot="1" x14ac:dyDescent="0.25">
      <c r="A37" s="6" t="s">
        <v>13</v>
      </c>
      <c r="B37" s="6" t="s">
        <v>48</v>
      </c>
      <c r="C37" s="7" t="s">
        <v>59</v>
      </c>
      <c r="D37" s="11" t="s">
        <v>67</v>
      </c>
      <c r="E37" s="12">
        <v>3020</v>
      </c>
      <c r="F37" s="9">
        <v>63</v>
      </c>
    </row>
    <row r="38" spans="1:6" ht="13.5" thickBot="1" x14ac:dyDescent="0.25">
      <c r="A38" s="6" t="s">
        <v>13</v>
      </c>
      <c r="B38" s="6" t="s">
        <v>49</v>
      </c>
      <c r="C38" s="7" t="s">
        <v>59</v>
      </c>
      <c r="D38" s="11" t="s">
        <v>67</v>
      </c>
      <c r="E38" s="12">
        <v>3020</v>
      </c>
      <c r="F38" s="9">
        <v>63</v>
      </c>
    </row>
    <row r="39" spans="1:6" ht="13.5" thickBot="1" x14ac:dyDescent="0.25">
      <c r="A39" s="6" t="s">
        <v>10</v>
      </c>
      <c r="B39" s="6" t="s">
        <v>45</v>
      </c>
      <c r="C39" s="7" t="s">
        <v>59</v>
      </c>
      <c r="D39" s="11" t="s">
        <v>75</v>
      </c>
      <c r="E39" s="12">
        <v>3040</v>
      </c>
      <c r="F39" s="9">
        <v>54</v>
      </c>
    </row>
    <row r="40" spans="1:6" ht="13.5" thickBot="1" x14ac:dyDescent="0.25">
      <c r="A40" s="6" t="s">
        <v>10</v>
      </c>
      <c r="B40" s="6" t="s">
        <v>44</v>
      </c>
      <c r="C40" s="7" t="s">
        <v>59</v>
      </c>
      <c r="D40" s="11" t="s">
        <v>75</v>
      </c>
      <c r="E40" s="12">
        <v>3040</v>
      </c>
      <c r="F40" s="9">
        <v>54</v>
      </c>
    </row>
    <row r="41" spans="1:6" ht="13.5" thickBot="1" x14ac:dyDescent="0.25">
      <c r="A41" s="6" t="s">
        <v>13</v>
      </c>
      <c r="B41" s="6" t="s">
        <v>48</v>
      </c>
      <c r="C41" s="7" t="s">
        <v>59</v>
      </c>
      <c r="D41" s="11" t="s">
        <v>65</v>
      </c>
      <c r="E41" s="12">
        <v>3020</v>
      </c>
      <c r="F41" s="9">
        <v>44</v>
      </c>
    </row>
    <row r="42" spans="1:6" ht="13.5" thickBot="1" x14ac:dyDescent="0.25">
      <c r="A42" s="6" t="s">
        <v>13</v>
      </c>
      <c r="B42" s="6" t="s">
        <v>49</v>
      </c>
      <c r="C42" s="7" t="s">
        <v>59</v>
      </c>
      <c r="D42" s="11" t="s">
        <v>65</v>
      </c>
      <c r="E42" s="12">
        <v>3020</v>
      </c>
      <c r="F42" s="9">
        <v>44</v>
      </c>
    </row>
    <row r="43" spans="1:6" ht="13.5" thickBot="1" x14ac:dyDescent="0.25">
      <c r="A43" s="6" t="s">
        <v>10</v>
      </c>
      <c r="B43" s="6" t="s">
        <v>50</v>
      </c>
      <c r="C43" s="7" t="s">
        <v>59</v>
      </c>
      <c r="D43" s="11" t="s">
        <v>69</v>
      </c>
      <c r="E43" s="12">
        <v>3040</v>
      </c>
      <c r="F43" s="9">
        <v>60</v>
      </c>
    </row>
    <row r="44" spans="1:6" ht="13.5" thickBot="1" x14ac:dyDescent="0.25">
      <c r="A44" s="6" t="s">
        <v>10</v>
      </c>
      <c r="B44" s="6" t="s">
        <v>51</v>
      </c>
      <c r="C44" s="7" t="s">
        <v>59</v>
      </c>
      <c r="D44" s="11" t="s">
        <v>69</v>
      </c>
      <c r="E44" s="12">
        <v>3040</v>
      </c>
      <c r="F44" s="9">
        <v>60</v>
      </c>
    </row>
    <row r="45" spans="1:6" ht="13.5" thickBot="1" x14ac:dyDescent="0.25">
      <c r="A45" s="6" t="s">
        <v>13</v>
      </c>
      <c r="B45" s="6" t="s">
        <v>48</v>
      </c>
      <c r="C45" s="7" t="s">
        <v>59</v>
      </c>
      <c r="D45" s="11" t="s">
        <v>66</v>
      </c>
      <c r="E45" s="12">
        <v>4560</v>
      </c>
      <c r="F45" s="9">
        <v>36</v>
      </c>
    </row>
    <row r="46" spans="1:6" ht="13.5" thickBot="1" x14ac:dyDescent="0.25">
      <c r="A46" s="6" t="s">
        <v>13</v>
      </c>
      <c r="B46" s="6" t="s">
        <v>49</v>
      </c>
      <c r="C46" s="7" t="s">
        <v>59</v>
      </c>
      <c r="D46" s="11" t="s">
        <v>66</v>
      </c>
      <c r="E46" s="12">
        <v>4560</v>
      </c>
      <c r="F46" s="9">
        <v>36</v>
      </c>
    </row>
    <row r="47" spans="1:6" ht="13.5" thickBot="1" x14ac:dyDescent="0.25">
      <c r="A47" s="6" t="s">
        <v>10</v>
      </c>
      <c r="B47" s="6" t="s">
        <v>50</v>
      </c>
      <c r="C47" s="7" t="s">
        <v>59</v>
      </c>
      <c r="D47" s="11" t="s">
        <v>69</v>
      </c>
      <c r="E47" s="12">
        <v>3040</v>
      </c>
      <c r="F47" s="9">
        <v>57</v>
      </c>
    </row>
    <row r="48" spans="1:6" ht="13.5" thickBot="1" x14ac:dyDescent="0.25">
      <c r="A48" s="6" t="s">
        <v>10</v>
      </c>
      <c r="B48" s="6" t="s">
        <v>51</v>
      </c>
      <c r="C48" s="7" t="s">
        <v>59</v>
      </c>
      <c r="D48" s="11" t="s">
        <v>69</v>
      </c>
      <c r="E48" s="12">
        <v>3040</v>
      </c>
      <c r="F48" s="9">
        <v>57</v>
      </c>
    </row>
    <row r="49" spans="1:6" ht="13.5" thickBot="1" x14ac:dyDescent="0.25">
      <c r="A49" s="6" t="s">
        <v>13</v>
      </c>
      <c r="B49" s="6" t="s">
        <v>48</v>
      </c>
      <c r="C49" s="7" t="s">
        <v>59</v>
      </c>
      <c r="D49" s="11" t="s">
        <v>66</v>
      </c>
      <c r="E49" s="12">
        <v>3020</v>
      </c>
      <c r="F49" s="9">
        <v>41</v>
      </c>
    </row>
    <row r="50" spans="1:6" ht="13.5" thickBot="1" x14ac:dyDescent="0.25">
      <c r="A50" s="6" t="s">
        <v>13</v>
      </c>
      <c r="B50" s="6" t="s">
        <v>49</v>
      </c>
      <c r="C50" s="7" t="s">
        <v>30</v>
      </c>
      <c r="D50" s="11" t="s">
        <v>66</v>
      </c>
      <c r="E50" s="12">
        <v>3020</v>
      </c>
      <c r="F50" s="9">
        <v>41</v>
      </c>
    </row>
    <row r="51" spans="1:6" ht="13.5" thickBot="1" x14ac:dyDescent="0.25">
      <c r="A51" s="6" t="s">
        <v>10</v>
      </c>
      <c r="B51" s="6" t="s">
        <v>50</v>
      </c>
      <c r="C51" s="7" t="s">
        <v>59</v>
      </c>
      <c r="D51" s="11" t="s">
        <v>69</v>
      </c>
      <c r="E51" s="12">
        <v>3040</v>
      </c>
      <c r="F51" s="9">
        <v>57</v>
      </c>
    </row>
    <row r="52" spans="1:6" ht="13.5" thickBot="1" x14ac:dyDescent="0.25">
      <c r="A52" s="6" t="s">
        <v>10</v>
      </c>
      <c r="B52" s="6" t="s">
        <v>51</v>
      </c>
      <c r="C52" s="7" t="s">
        <v>59</v>
      </c>
      <c r="D52" s="11" t="s">
        <v>69</v>
      </c>
      <c r="E52" s="12">
        <v>3040</v>
      </c>
      <c r="F52" s="9">
        <v>57</v>
      </c>
    </row>
    <row r="53" spans="1:6" ht="13.5" thickBot="1" x14ac:dyDescent="0.25">
      <c r="A53" s="6" t="s">
        <v>13</v>
      </c>
      <c r="B53" s="6" t="s">
        <v>46</v>
      </c>
      <c r="C53" s="7" t="s">
        <v>59</v>
      </c>
      <c r="D53" s="11" t="s">
        <v>79</v>
      </c>
      <c r="E53" s="12">
        <v>4540</v>
      </c>
      <c r="F53" s="9">
        <v>28</v>
      </c>
    </row>
    <row r="54" spans="1:6" ht="13.5" thickBot="1" x14ac:dyDescent="0.25">
      <c r="A54" s="6" t="s">
        <v>13</v>
      </c>
      <c r="B54" s="6" t="s">
        <v>47</v>
      </c>
      <c r="C54" s="7" t="s">
        <v>59</v>
      </c>
      <c r="D54" s="11" t="s">
        <v>79</v>
      </c>
      <c r="E54" s="12">
        <v>4540</v>
      </c>
      <c r="F54" s="9">
        <v>28</v>
      </c>
    </row>
    <row r="55" spans="1:6" ht="13.5" thickBot="1" x14ac:dyDescent="0.25">
      <c r="A55" s="6" t="s">
        <v>12</v>
      </c>
      <c r="B55" s="6" t="s">
        <v>49</v>
      </c>
      <c r="C55" s="7" t="s">
        <v>59</v>
      </c>
      <c r="D55" s="11" t="s">
        <v>67</v>
      </c>
      <c r="E55" s="12">
        <v>3040</v>
      </c>
      <c r="F55" s="9">
        <v>39</v>
      </c>
    </row>
    <row r="56" spans="1:6" ht="13.5" thickBot="1" x14ac:dyDescent="0.25">
      <c r="A56" s="6" t="s">
        <v>12</v>
      </c>
      <c r="B56" s="6" t="s">
        <v>48</v>
      </c>
      <c r="C56" s="7" t="s">
        <v>59</v>
      </c>
      <c r="D56" s="11" t="s">
        <v>67</v>
      </c>
      <c r="E56" s="12">
        <v>3040</v>
      </c>
      <c r="F56" s="9">
        <v>39</v>
      </c>
    </row>
    <row r="57" spans="1:6" ht="13.5" thickBot="1" x14ac:dyDescent="0.25">
      <c r="A57" s="6" t="s">
        <v>13</v>
      </c>
      <c r="B57" s="6" t="s">
        <v>46</v>
      </c>
      <c r="C57" s="7" t="s">
        <v>59</v>
      </c>
      <c r="D57" s="11" t="s">
        <v>79</v>
      </c>
      <c r="E57" s="12">
        <v>4560</v>
      </c>
      <c r="F57" s="9">
        <v>20</v>
      </c>
    </row>
    <row r="58" spans="1:6" ht="13.5" thickBot="1" x14ac:dyDescent="0.25">
      <c r="A58" s="6" t="s">
        <v>13</v>
      </c>
      <c r="B58" s="6" t="s">
        <v>47</v>
      </c>
      <c r="C58" s="7" t="s">
        <v>59</v>
      </c>
      <c r="D58" s="11" t="s">
        <v>79</v>
      </c>
      <c r="E58" s="12">
        <v>4560</v>
      </c>
      <c r="F58" s="9">
        <v>20</v>
      </c>
    </row>
    <row r="59" spans="1:6" ht="13.5" thickBot="1" x14ac:dyDescent="0.25">
      <c r="A59" s="6" t="s">
        <v>10</v>
      </c>
      <c r="B59" s="6" t="s">
        <v>44</v>
      </c>
      <c r="C59" s="7" t="s">
        <v>59</v>
      </c>
      <c r="D59" s="11" t="s">
        <v>61</v>
      </c>
      <c r="E59" s="12">
        <v>3040</v>
      </c>
      <c r="F59" s="9">
        <v>53</v>
      </c>
    </row>
    <row r="60" spans="1:6" ht="13.5" thickBot="1" x14ac:dyDescent="0.25">
      <c r="A60" s="6" t="s">
        <v>10</v>
      </c>
      <c r="B60" s="6" t="s">
        <v>45</v>
      </c>
      <c r="C60" s="7" t="s">
        <v>59</v>
      </c>
      <c r="D60" s="11" t="s">
        <v>61</v>
      </c>
      <c r="E60" s="12">
        <v>3040</v>
      </c>
      <c r="F60" s="9">
        <v>53</v>
      </c>
    </row>
    <row r="61" spans="1:6" ht="13.5" thickBot="1" x14ac:dyDescent="0.25">
      <c r="A61" s="6" t="s">
        <v>13</v>
      </c>
      <c r="B61" s="6" t="s">
        <v>46</v>
      </c>
      <c r="C61" s="7" t="s">
        <v>59</v>
      </c>
      <c r="D61" s="11" t="s">
        <v>79</v>
      </c>
      <c r="E61" s="12">
        <v>3040</v>
      </c>
      <c r="F61" s="9">
        <v>10</v>
      </c>
    </row>
    <row r="62" spans="1:6" ht="13.5" thickBot="1" x14ac:dyDescent="0.25">
      <c r="A62" s="6" t="s">
        <v>13</v>
      </c>
      <c r="B62" s="6" t="s">
        <v>47</v>
      </c>
      <c r="C62" s="7" t="s">
        <v>59</v>
      </c>
      <c r="D62" s="11" t="s">
        <v>79</v>
      </c>
      <c r="E62" s="12">
        <v>3040</v>
      </c>
      <c r="F62" s="9">
        <v>10</v>
      </c>
    </row>
    <row r="63" spans="1:6" ht="13.5" thickBot="1" x14ac:dyDescent="0.25">
      <c r="A63" s="6" t="s">
        <v>12</v>
      </c>
      <c r="B63" s="6" t="s">
        <v>48</v>
      </c>
      <c r="C63" s="7" t="s">
        <v>59</v>
      </c>
      <c r="D63" s="11" t="s">
        <v>67</v>
      </c>
      <c r="E63" s="12">
        <v>3020</v>
      </c>
      <c r="F63" s="9">
        <v>39</v>
      </c>
    </row>
    <row r="64" spans="1:6" ht="13.5" thickBot="1" x14ac:dyDescent="0.25">
      <c r="A64" s="6" t="s">
        <v>12</v>
      </c>
      <c r="B64" s="6" t="s">
        <v>49</v>
      </c>
      <c r="C64" s="7" t="s">
        <v>59</v>
      </c>
      <c r="D64" s="11" t="s">
        <v>67</v>
      </c>
      <c r="E64" s="12">
        <v>3020</v>
      </c>
      <c r="F64" s="9">
        <v>39</v>
      </c>
    </row>
    <row r="65" spans="1:6" ht="13.5" thickBot="1" x14ac:dyDescent="0.25">
      <c r="A65" s="6" t="s">
        <v>12</v>
      </c>
      <c r="B65" s="6" t="s">
        <v>48</v>
      </c>
      <c r="C65" s="7" t="s">
        <v>29</v>
      </c>
      <c r="D65" s="11" t="s">
        <v>67</v>
      </c>
      <c r="E65" s="12">
        <v>3020</v>
      </c>
      <c r="F65" s="9">
        <v>1</v>
      </c>
    </row>
    <row r="66" spans="1:6" ht="13.5" thickBot="1" x14ac:dyDescent="0.25">
      <c r="A66" s="6" t="s">
        <v>12</v>
      </c>
      <c r="B66" s="6" t="s">
        <v>49</v>
      </c>
      <c r="C66" s="7" t="s">
        <v>19</v>
      </c>
      <c r="D66" s="11" t="s">
        <v>67</v>
      </c>
      <c r="E66" s="12">
        <v>3020</v>
      </c>
      <c r="F66" s="9">
        <v>1</v>
      </c>
    </row>
    <row r="67" spans="1:6" ht="13.5" thickBot="1" x14ac:dyDescent="0.25">
      <c r="A67" s="6" t="s">
        <v>13</v>
      </c>
      <c r="B67" s="6" t="s">
        <v>50</v>
      </c>
      <c r="C67" s="7" t="s">
        <v>59</v>
      </c>
      <c r="D67" s="11" t="s">
        <v>71</v>
      </c>
      <c r="E67" s="12">
        <v>3040</v>
      </c>
      <c r="F67" s="9">
        <v>40</v>
      </c>
    </row>
    <row r="68" spans="1:6" ht="13.5" thickBot="1" x14ac:dyDescent="0.25">
      <c r="A68" s="6" t="s">
        <v>13</v>
      </c>
      <c r="B68" s="6" t="s">
        <v>51</v>
      </c>
      <c r="C68" s="7" t="s">
        <v>59</v>
      </c>
      <c r="D68" s="11" t="s">
        <v>71</v>
      </c>
      <c r="E68" s="12">
        <v>3040</v>
      </c>
      <c r="F68" s="9">
        <v>40</v>
      </c>
    </row>
    <row r="69" spans="1:6" ht="13.5" thickBot="1" x14ac:dyDescent="0.25">
      <c r="A69" s="6" t="s">
        <v>10</v>
      </c>
      <c r="B69" s="6" t="s">
        <v>44</v>
      </c>
      <c r="C69" s="7" t="s">
        <v>59</v>
      </c>
      <c r="D69" s="11" t="s">
        <v>61</v>
      </c>
      <c r="E69" s="12">
        <v>3040</v>
      </c>
      <c r="F69" s="9">
        <v>60</v>
      </c>
    </row>
    <row r="70" spans="1:6" ht="13.5" thickBot="1" x14ac:dyDescent="0.25">
      <c r="A70" s="6" t="s">
        <v>10</v>
      </c>
      <c r="B70" s="6" t="s">
        <v>45</v>
      </c>
      <c r="C70" s="7" t="s">
        <v>59</v>
      </c>
      <c r="D70" s="11" t="s">
        <v>61</v>
      </c>
      <c r="E70" s="12">
        <v>3040</v>
      </c>
      <c r="F70" s="9">
        <v>60</v>
      </c>
    </row>
    <row r="71" spans="1:6" ht="13.5" thickBot="1" x14ac:dyDescent="0.25">
      <c r="A71" s="6" t="s">
        <v>12</v>
      </c>
      <c r="B71" s="6" t="s">
        <v>48</v>
      </c>
      <c r="C71" s="7" t="s">
        <v>29</v>
      </c>
      <c r="D71" s="11" t="s">
        <v>67</v>
      </c>
      <c r="E71" s="12">
        <v>3020</v>
      </c>
      <c r="F71" s="9">
        <v>39</v>
      </c>
    </row>
    <row r="72" spans="1:6" ht="13.5" thickBot="1" x14ac:dyDescent="0.25">
      <c r="A72" s="6" t="s">
        <v>12</v>
      </c>
      <c r="B72" s="6" t="s">
        <v>49</v>
      </c>
      <c r="C72" s="7" t="s">
        <v>29</v>
      </c>
      <c r="D72" s="11" t="s">
        <v>67</v>
      </c>
      <c r="E72" s="12">
        <v>3020</v>
      </c>
      <c r="F72" s="9">
        <v>39</v>
      </c>
    </row>
    <row r="73" spans="1:6" ht="13.5" thickBot="1" x14ac:dyDescent="0.25">
      <c r="A73" s="6" t="s">
        <v>10</v>
      </c>
      <c r="B73" s="6" t="s">
        <v>45</v>
      </c>
      <c r="C73" s="7" t="s">
        <v>59</v>
      </c>
      <c r="D73" s="11" t="s">
        <v>61</v>
      </c>
      <c r="E73" s="12">
        <v>3040</v>
      </c>
      <c r="F73" s="9">
        <v>32</v>
      </c>
    </row>
    <row r="74" spans="1:6" ht="13.5" thickBot="1" x14ac:dyDescent="0.25">
      <c r="A74" s="6" t="s">
        <v>10</v>
      </c>
      <c r="B74" s="6" t="s">
        <v>45</v>
      </c>
      <c r="C74" s="7" t="s">
        <v>21</v>
      </c>
      <c r="D74" s="11" t="s">
        <v>61</v>
      </c>
      <c r="E74" s="12">
        <v>3040</v>
      </c>
      <c r="F74" s="9">
        <v>24</v>
      </c>
    </row>
    <row r="75" spans="1:6" ht="13.5" thickBot="1" x14ac:dyDescent="0.25">
      <c r="A75" s="6" t="s">
        <v>10</v>
      </c>
      <c r="B75" s="6" t="s">
        <v>44</v>
      </c>
      <c r="C75" s="7" t="s">
        <v>59</v>
      </c>
      <c r="D75" s="11" t="s">
        <v>61</v>
      </c>
      <c r="E75" s="12">
        <v>3040</v>
      </c>
      <c r="F75" s="9">
        <v>34</v>
      </c>
    </row>
    <row r="76" spans="1:6" ht="13.5" thickBot="1" x14ac:dyDescent="0.25">
      <c r="A76" s="6" t="s">
        <v>13</v>
      </c>
      <c r="B76" s="6" t="s">
        <v>51</v>
      </c>
      <c r="C76" s="7" t="s">
        <v>59</v>
      </c>
      <c r="D76" s="11" t="s">
        <v>71</v>
      </c>
      <c r="E76" s="12">
        <v>3040</v>
      </c>
      <c r="F76" s="9">
        <v>48</v>
      </c>
    </row>
    <row r="77" spans="1:6" ht="13.5" thickBot="1" x14ac:dyDescent="0.25">
      <c r="A77" s="6" t="s">
        <v>13</v>
      </c>
      <c r="B77" s="6" t="s">
        <v>50</v>
      </c>
      <c r="C77" s="7" t="s">
        <v>59</v>
      </c>
      <c r="D77" s="11" t="s">
        <v>71</v>
      </c>
      <c r="E77" s="12">
        <v>3040</v>
      </c>
      <c r="F77" s="9">
        <v>48</v>
      </c>
    </row>
    <row r="78" spans="1:6" ht="13.5" thickBot="1" x14ac:dyDescent="0.25">
      <c r="A78" s="6" t="s">
        <v>12</v>
      </c>
      <c r="B78" s="6" t="s">
        <v>49</v>
      </c>
      <c r="C78" s="7" t="s">
        <v>19</v>
      </c>
      <c r="D78" s="11" t="s">
        <v>67</v>
      </c>
      <c r="E78" s="12">
        <v>3020</v>
      </c>
      <c r="F78" s="9">
        <v>39</v>
      </c>
    </row>
    <row r="79" spans="1:6" ht="13.5" thickBot="1" x14ac:dyDescent="0.25">
      <c r="A79" s="6" t="s">
        <v>12</v>
      </c>
      <c r="B79" s="6" t="s">
        <v>48</v>
      </c>
      <c r="C79" s="7" t="s">
        <v>29</v>
      </c>
      <c r="D79" s="11" t="s">
        <v>67</v>
      </c>
      <c r="E79" s="12">
        <v>3020</v>
      </c>
      <c r="F79" s="9">
        <v>120</v>
      </c>
    </row>
    <row r="80" spans="1:6" ht="13.5" thickBot="1" x14ac:dyDescent="0.25">
      <c r="A80" s="6" t="s">
        <v>10</v>
      </c>
      <c r="B80" s="6" t="s">
        <v>44</v>
      </c>
      <c r="C80" s="7" t="s">
        <v>19</v>
      </c>
      <c r="D80" s="11" t="s">
        <v>61</v>
      </c>
      <c r="E80" s="12">
        <v>3040</v>
      </c>
      <c r="F80" s="9">
        <v>22</v>
      </c>
    </row>
    <row r="81" spans="1:6" ht="13.5" thickBot="1" x14ac:dyDescent="0.25">
      <c r="A81" s="6" t="s">
        <v>12</v>
      </c>
      <c r="B81" s="6" t="s">
        <v>49</v>
      </c>
      <c r="C81" s="7" t="s">
        <v>29</v>
      </c>
      <c r="D81" s="11" t="s">
        <v>67</v>
      </c>
      <c r="E81" s="12">
        <v>3040</v>
      </c>
      <c r="F81" s="9">
        <v>1</v>
      </c>
    </row>
    <row r="82" spans="1:6" ht="13.5" thickBot="1" x14ac:dyDescent="0.25">
      <c r="A82" s="6" t="s">
        <v>13</v>
      </c>
      <c r="B82" s="6" t="s">
        <v>50</v>
      </c>
      <c r="C82" s="7" t="s">
        <v>59</v>
      </c>
      <c r="D82" s="11" t="s">
        <v>71</v>
      </c>
      <c r="E82" s="12">
        <v>3040</v>
      </c>
      <c r="F82" s="9">
        <v>48</v>
      </c>
    </row>
    <row r="83" spans="1:6" ht="13.5" thickBot="1" x14ac:dyDescent="0.25">
      <c r="A83" s="6" t="s">
        <v>13</v>
      </c>
      <c r="B83" s="6" t="s">
        <v>51</v>
      </c>
      <c r="C83" s="7" t="s">
        <v>59</v>
      </c>
      <c r="D83" s="11" t="s">
        <v>71</v>
      </c>
      <c r="E83" s="12">
        <v>3040</v>
      </c>
      <c r="F83" s="9">
        <v>48</v>
      </c>
    </row>
    <row r="84" spans="1:6" ht="13.5" thickBot="1" x14ac:dyDescent="0.25">
      <c r="A84" s="6" t="s">
        <v>10</v>
      </c>
      <c r="B84" s="6" t="s">
        <v>44</v>
      </c>
      <c r="C84" s="7" t="s">
        <v>59</v>
      </c>
      <c r="D84" s="11" t="s">
        <v>75</v>
      </c>
      <c r="E84" s="12">
        <v>3040</v>
      </c>
      <c r="F84" s="9">
        <v>42</v>
      </c>
    </row>
    <row r="85" spans="1:6" ht="13.5" thickBot="1" x14ac:dyDescent="0.25">
      <c r="A85" s="6" t="s">
        <v>10</v>
      </c>
      <c r="B85" s="6" t="s">
        <v>45</v>
      </c>
      <c r="C85" s="7" t="s">
        <v>59</v>
      </c>
      <c r="D85" s="11" t="s">
        <v>75</v>
      </c>
      <c r="E85" s="12">
        <v>3040</v>
      </c>
      <c r="F85" s="9">
        <v>42</v>
      </c>
    </row>
    <row r="86" spans="1:6" ht="13.5" thickBot="1" x14ac:dyDescent="0.25">
      <c r="A86" s="6" t="s">
        <v>13</v>
      </c>
      <c r="B86" s="6" t="s">
        <v>51</v>
      </c>
      <c r="C86" s="7" t="s">
        <v>59</v>
      </c>
      <c r="D86" s="11" t="s">
        <v>71</v>
      </c>
      <c r="E86" s="12">
        <v>3040</v>
      </c>
      <c r="F86" s="9">
        <v>6</v>
      </c>
    </row>
    <row r="87" spans="1:6" ht="13.5" thickBot="1" x14ac:dyDescent="0.25">
      <c r="A87" s="6" t="s">
        <v>13</v>
      </c>
      <c r="B87" s="6" t="s">
        <v>50</v>
      </c>
      <c r="C87" s="7" t="s">
        <v>59</v>
      </c>
      <c r="D87" s="11" t="s">
        <v>71</v>
      </c>
      <c r="E87" s="12">
        <v>3040</v>
      </c>
      <c r="F87" s="9">
        <v>6</v>
      </c>
    </row>
    <row r="88" spans="1:6" ht="13.5" thickBot="1" x14ac:dyDescent="0.25">
      <c r="A88" s="6" t="s">
        <v>12</v>
      </c>
      <c r="B88" s="6" t="s">
        <v>46</v>
      </c>
      <c r="C88" s="7" t="s">
        <v>59</v>
      </c>
      <c r="D88" s="11" t="s">
        <v>62</v>
      </c>
      <c r="E88" s="12">
        <v>3040</v>
      </c>
      <c r="F88" s="9">
        <v>12</v>
      </c>
    </row>
    <row r="89" spans="1:6" ht="13.5" thickBot="1" x14ac:dyDescent="0.25">
      <c r="A89" s="6" t="s">
        <v>12</v>
      </c>
      <c r="B89" s="6" t="s">
        <v>47</v>
      </c>
      <c r="C89" s="7" t="s">
        <v>59</v>
      </c>
      <c r="D89" s="11" t="s">
        <v>62</v>
      </c>
      <c r="E89" s="12">
        <v>3040</v>
      </c>
      <c r="F89" s="9">
        <v>10</v>
      </c>
    </row>
    <row r="90" spans="1:6" ht="13.5" thickBot="1" x14ac:dyDescent="0.25">
      <c r="A90" s="6" t="s">
        <v>12</v>
      </c>
      <c r="B90" s="6" t="s">
        <v>47</v>
      </c>
      <c r="C90" s="7" t="s">
        <v>19</v>
      </c>
      <c r="D90" s="11" t="s">
        <v>62</v>
      </c>
      <c r="E90" s="12">
        <v>3040</v>
      </c>
      <c r="F90" s="9">
        <v>2</v>
      </c>
    </row>
    <row r="91" spans="1:6" ht="13.5" thickBot="1" x14ac:dyDescent="0.25">
      <c r="A91" s="6" t="s">
        <v>13</v>
      </c>
      <c r="B91" s="6" t="s">
        <v>48</v>
      </c>
      <c r="C91" s="7" t="s">
        <v>59</v>
      </c>
      <c r="D91" s="11" t="s">
        <v>66</v>
      </c>
      <c r="E91" s="12">
        <v>4540</v>
      </c>
      <c r="F91" s="9">
        <v>36</v>
      </c>
    </row>
    <row r="92" spans="1:6" ht="13.5" thickBot="1" x14ac:dyDescent="0.25">
      <c r="A92" s="6" t="s">
        <v>13</v>
      </c>
      <c r="B92" s="6" t="s">
        <v>49</v>
      </c>
      <c r="C92" s="7" t="s">
        <v>59</v>
      </c>
      <c r="D92" s="11" t="s">
        <v>75</v>
      </c>
      <c r="E92" s="12">
        <v>4540</v>
      </c>
      <c r="F92" s="9">
        <v>36</v>
      </c>
    </row>
    <row r="93" spans="1:6" ht="13.5" thickBot="1" x14ac:dyDescent="0.25">
      <c r="A93" s="6" t="s">
        <v>10</v>
      </c>
      <c r="B93" s="6" t="s">
        <v>44</v>
      </c>
      <c r="C93" s="7" t="s">
        <v>30</v>
      </c>
      <c r="D93" s="11" t="s">
        <v>75</v>
      </c>
      <c r="E93" s="12">
        <v>3020</v>
      </c>
      <c r="F93" s="9">
        <v>48</v>
      </c>
    </row>
    <row r="94" spans="1:6" ht="13.5" thickBot="1" x14ac:dyDescent="0.25">
      <c r="A94" s="6" t="s">
        <v>10</v>
      </c>
      <c r="B94" s="6" t="s">
        <v>45</v>
      </c>
      <c r="C94" s="7" t="s">
        <v>59</v>
      </c>
      <c r="D94" s="11" t="s">
        <v>75</v>
      </c>
      <c r="E94" s="12">
        <v>3040</v>
      </c>
      <c r="F94" s="9">
        <v>48</v>
      </c>
    </row>
    <row r="95" spans="1:6" ht="13.5" thickBot="1" x14ac:dyDescent="0.25">
      <c r="A95" s="6" t="s">
        <v>10</v>
      </c>
      <c r="B95" s="6" t="s">
        <v>45</v>
      </c>
      <c r="C95" s="7" t="s">
        <v>30</v>
      </c>
      <c r="D95" s="11" t="s">
        <v>75</v>
      </c>
      <c r="E95" s="12">
        <v>3040</v>
      </c>
      <c r="F95" s="9">
        <v>1</v>
      </c>
    </row>
    <row r="96" spans="1:6" ht="13.5" thickBot="1" x14ac:dyDescent="0.25">
      <c r="A96" s="6" t="s">
        <v>12</v>
      </c>
      <c r="B96" s="6" t="s">
        <v>46</v>
      </c>
      <c r="C96" s="7" t="s">
        <v>59</v>
      </c>
      <c r="D96" s="11" t="s">
        <v>62</v>
      </c>
      <c r="E96" s="12">
        <v>3040</v>
      </c>
      <c r="F96" s="9">
        <v>44</v>
      </c>
    </row>
    <row r="97" spans="1:6" ht="13.5" thickBot="1" x14ac:dyDescent="0.25">
      <c r="A97" s="6" t="s">
        <v>12</v>
      </c>
      <c r="B97" s="6" t="s">
        <v>47</v>
      </c>
      <c r="C97" s="7" t="s">
        <v>59</v>
      </c>
      <c r="D97" s="11" t="s">
        <v>62</v>
      </c>
      <c r="E97" s="12">
        <v>3040</v>
      </c>
      <c r="F97" s="9">
        <v>44</v>
      </c>
    </row>
    <row r="98" spans="1:6" ht="13.5" thickBot="1" x14ac:dyDescent="0.25">
      <c r="A98" s="6" t="s">
        <v>13</v>
      </c>
      <c r="B98" s="6" t="s">
        <v>45</v>
      </c>
      <c r="C98" s="7" t="s">
        <v>59</v>
      </c>
      <c r="D98" s="11" t="s">
        <v>61</v>
      </c>
      <c r="E98" s="12">
        <v>4560</v>
      </c>
      <c r="F98" s="9">
        <v>24</v>
      </c>
    </row>
    <row r="99" spans="1:6" ht="13.5" thickBot="1" x14ac:dyDescent="0.25">
      <c r="A99" s="6" t="s">
        <v>13</v>
      </c>
      <c r="B99" s="6" t="s">
        <v>44</v>
      </c>
      <c r="C99" s="7" t="s">
        <v>59</v>
      </c>
      <c r="D99" s="11" t="s">
        <v>61</v>
      </c>
      <c r="E99" s="12">
        <v>4560</v>
      </c>
      <c r="F99" s="9">
        <v>24</v>
      </c>
    </row>
    <row r="100" spans="1:6" ht="13.5" thickBot="1" x14ac:dyDescent="0.25">
      <c r="A100" s="6" t="s">
        <v>10</v>
      </c>
      <c r="B100" s="6" t="s">
        <v>44</v>
      </c>
      <c r="C100" s="7" t="s">
        <v>59</v>
      </c>
      <c r="D100" s="11" t="s">
        <v>61</v>
      </c>
      <c r="E100" s="12">
        <v>3040</v>
      </c>
      <c r="F100" s="9">
        <v>12</v>
      </c>
    </row>
    <row r="101" spans="1:6" ht="13.5" thickBot="1" x14ac:dyDescent="0.25">
      <c r="A101" s="6" t="s">
        <v>10</v>
      </c>
      <c r="B101" s="6" t="s">
        <v>45</v>
      </c>
      <c r="C101" s="7" t="s">
        <v>59</v>
      </c>
      <c r="D101" s="11" t="s">
        <v>61</v>
      </c>
      <c r="E101" s="12">
        <v>3040</v>
      </c>
      <c r="F101" s="9">
        <v>12</v>
      </c>
    </row>
    <row r="102" spans="1:6" ht="13.5" thickBot="1" x14ac:dyDescent="0.25">
      <c r="A102" s="6" t="s">
        <v>10</v>
      </c>
      <c r="B102" s="6" t="s">
        <v>44</v>
      </c>
      <c r="C102" s="7" t="s">
        <v>59</v>
      </c>
      <c r="D102" s="11" t="s">
        <v>61</v>
      </c>
      <c r="E102" s="12">
        <v>3040</v>
      </c>
      <c r="F102" s="9">
        <v>48</v>
      </c>
    </row>
    <row r="103" spans="1:6" ht="13.5" thickBot="1" x14ac:dyDescent="0.25">
      <c r="A103" s="6" t="s">
        <v>10</v>
      </c>
      <c r="B103" s="6" t="s">
        <v>45</v>
      </c>
      <c r="C103" s="7" t="s">
        <v>59</v>
      </c>
      <c r="D103" s="11" t="s">
        <v>61</v>
      </c>
      <c r="E103" s="12">
        <v>3040</v>
      </c>
      <c r="F103" s="9">
        <v>54</v>
      </c>
    </row>
    <row r="104" spans="1:6" ht="13.5" thickBot="1" x14ac:dyDescent="0.25">
      <c r="A104" s="6" t="s">
        <v>13</v>
      </c>
      <c r="B104" s="6" t="s">
        <v>44</v>
      </c>
      <c r="C104" s="7" t="s">
        <v>59</v>
      </c>
      <c r="D104" s="11" t="s">
        <v>61</v>
      </c>
      <c r="E104" s="12">
        <v>4560</v>
      </c>
      <c r="F104" s="9">
        <v>24</v>
      </c>
    </row>
    <row r="105" spans="1:6" ht="13.5" thickBot="1" x14ac:dyDescent="0.25">
      <c r="A105" s="6" t="s">
        <v>13</v>
      </c>
      <c r="B105" s="6" t="s">
        <v>45</v>
      </c>
      <c r="C105" s="7" t="s">
        <v>59</v>
      </c>
      <c r="D105" s="11" t="s">
        <v>61</v>
      </c>
      <c r="E105" s="12">
        <v>4560</v>
      </c>
      <c r="F105" s="9">
        <v>24</v>
      </c>
    </row>
    <row r="106" spans="1:6" ht="13.5" thickBot="1" x14ac:dyDescent="0.25">
      <c r="A106" s="6" t="s">
        <v>12</v>
      </c>
      <c r="B106" s="6" t="s">
        <v>46</v>
      </c>
      <c r="C106" s="7" t="s">
        <v>59</v>
      </c>
      <c r="D106" s="11" t="s">
        <v>62</v>
      </c>
      <c r="E106" s="12">
        <v>3040</v>
      </c>
      <c r="F106" s="9">
        <v>268</v>
      </c>
    </row>
    <row r="107" spans="1:6" ht="13.5" thickBot="1" x14ac:dyDescent="0.25">
      <c r="A107" s="6" t="s">
        <v>12</v>
      </c>
      <c r="B107" s="6" t="s">
        <v>47</v>
      </c>
      <c r="C107" s="7" t="s">
        <v>59</v>
      </c>
      <c r="D107" s="11" t="s">
        <v>62</v>
      </c>
      <c r="E107" s="12">
        <v>3040</v>
      </c>
      <c r="F107" s="9">
        <v>88</v>
      </c>
    </row>
    <row r="108" spans="1:6" ht="13.5" thickBot="1" x14ac:dyDescent="0.25">
      <c r="A108" s="6" t="s">
        <v>12</v>
      </c>
      <c r="B108" s="6" t="s">
        <v>47</v>
      </c>
      <c r="C108" s="7" t="s">
        <v>19</v>
      </c>
      <c r="D108" s="11" t="s">
        <v>62</v>
      </c>
      <c r="E108" s="12">
        <v>3040</v>
      </c>
      <c r="F108" s="9">
        <v>4</v>
      </c>
    </row>
    <row r="109" spans="1:6" ht="13.5" thickBot="1" x14ac:dyDescent="0.25">
      <c r="A109" s="6" t="s">
        <v>10</v>
      </c>
      <c r="B109" s="6" t="s">
        <v>44</v>
      </c>
      <c r="C109" s="7" t="s">
        <v>21</v>
      </c>
      <c r="D109" s="11" t="s">
        <v>61</v>
      </c>
      <c r="E109" s="12">
        <v>3040</v>
      </c>
      <c r="F109" s="9">
        <v>6</v>
      </c>
    </row>
    <row r="110" spans="1:6" ht="13.5" thickBot="1" x14ac:dyDescent="0.25">
      <c r="A110" s="6" t="s">
        <v>13</v>
      </c>
      <c r="B110" s="6" t="s">
        <v>44</v>
      </c>
      <c r="C110" s="7" t="s">
        <v>59</v>
      </c>
      <c r="D110" s="11" t="s">
        <v>75</v>
      </c>
      <c r="E110" s="12">
        <v>4560</v>
      </c>
      <c r="F110" s="9">
        <v>8</v>
      </c>
    </row>
    <row r="111" spans="1:6" ht="13.5" thickBot="1" x14ac:dyDescent="0.25">
      <c r="A111" s="6" t="s">
        <v>13</v>
      </c>
      <c r="B111" s="6" t="s">
        <v>45</v>
      </c>
      <c r="C111" s="7" t="s">
        <v>59</v>
      </c>
      <c r="D111" s="11" t="s">
        <v>75</v>
      </c>
      <c r="E111" s="12">
        <v>4560</v>
      </c>
      <c r="F111" s="9">
        <v>8</v>
      </c>
    </row>
    <row r="112" spans="1:6" ht="13.5" thickBot="1" x14ac:dyDescent="0.25">
      <c r="A112" s="6" t="s">
        <v>10</v>
      </c>
      <c r="B112" s="6" t="s">
        <v>44</v>
      </c>
      <c r="C112" s="7" t="s">
        <v>59</v>
      </c>
      <c r="D112" s="11" t="s">
        <v>63</v>
      </c>
      <c r="E112" s="12">
        <v>3040</v>
      </c>
      <c r="F112" s="9">
        <v>48</v>
      </c>
    </row>
    <row r="113" spans="1:6" ht="13.5" thickBot="1" x14ac:dyDescent="0.25">
      <c r="A113" s="6" t="s">
        <v>10</v>
      </c>
      <c r="B113" s="6" t="s">
        <v>45</v>
      </c>
      <c r="C113" s="7" t="s">
        <v>59</v>
      </c>
      <c r="D113" s="11" t="s">
        <v>63</v>
      </c>
      <c r="E113" s="12">
        <v>3040</v>
      </c>
      <c r="F113" s="9">
        <v>48</v>
      </c>
    </row>
    <row r="114" spans="1:6" ht="13.5" thickBot="1" x14ac:dyDescent="0.25">
      <c r="A114" s="6" t="s">
        <v>12</v>
      </c>
      <c r="B114" s="6" t="s">
        <v>46</v>
      </c>
      <c r="C114" s="7" t="s">
        <v>59</v>
      </c>
      <c r="D114" s="11" t="s">
        <v>63</v>
      </c>
      <c r="E114" s="12">
        <v>3040</v>
      </c>
      <c r="F114" s="9">
        <v>50</v>
      </c>
    </row>
    <row r="115" spans="1:6" ht="13.5" thickBot="1" x14ac:dyDescent="0.25">
      <c r="A115" s="6" t="s">
        <v>10</v>
      </c>
      <c r="B115" s="6" t="s">
        <v>47</v>
      </c>
      <c r="C115" s="7" t="s">
        <v>59</v>
      </c>
      <c r="D115" s="11" t="s">
        <v>63</v>
      </c>
      <c r="E115" s="12">
        <v>3040</v>
      </c>
      <c r="F115" s="9">
        <v>50</v>
      </c>
    </row>
    <row r="116" spans="1:6" ht="13.5" thickBot="1" x14ac:dyDescent="0.25">
      <c r="A116" s="6" t="s">
        <v>12</v>
      </c>
      <c r="B116" s="6" t="s">
        <v>47</v>
      </c>
      <c r="C116" s="7" t="s">
        <v>19</v>
      </c>
      <c r="D116" s="11" t="s">
        <v>63</v>
      </c>
      <c r="E116" s="12">
        <v>3040</v>
      </c>
      <c r="F116" s="9">
        <v>0</v>
      </c>
    </row>
    <row r="117" spans="1:6" ht="13.5" thickBot="1" x14ac:dyDescent="0.25">
      <c r="A117" s="6" t="s">
        <v>13</v>
      </c>
      <c r="B117" s="6" t="s">
        <v>44</v>
      </c>
      <c r="C117" s="7" t="s">
        <v>59</v>
      </c>
      <c r="D117" s="11" t="s">
        <v>75</v>
      </c>
      <c r="E117" s="12">
        <v>4560</v>
      </c>
      <c r="F117" s="9">
        <v>34</v>
      </c>
    </row>
    <row r="118" spans="1:6" ht="13.5" thickBot="1" x14ac:dyDescent="0.25">
      <c r="A118" s="6" t="s">
        <v>13</v>
      </c>
      <c r="B118" s="6" t="s">
        <v>45</v>
      </c>
      <c r="C118" s="7" t="s">
        <v>59</v>
      </c>
      <c r="D118" s="11" t="s">
        <v>75</v>
      </c>
      <c r="E118" s="12">
        <v>4560</v>
      </c>
      <c r="F118" s="9">
        <v>34</v>
      </c>
    </row>
    <row r="119" spans="1:6" ht="13.5" thickBot="1" x14ac:dyDescent="0.25">
      <c r="A119" s="6" t="s">
        <v>12</v>
      </c>
      <c r="B119" s="6" t="s">
        <v>46</v>
      </c>
      <c r="C119" s="7" t="s">
        <v>59</v>
      </c>
      <c r="D119" s="11" t="s">
        <v>63</v>
      </c>
      <c r="E119" s="12">
        <v>3040</v>
      </c>
      <c r="F119" s="9">
        <v>48</v>
      </c>
    </row>
    <row r="120" spans="1:6" ht="13.5" thickBot="1" x14ac:dyDescent="0.25">
      <c r="A120" s="6" t="s">
        <v>12</v>
      </c>
      <c r="B120" s="6" t="s">
        <v>47</v>
      </c>
      <c r="C120" s="7" t="s">
        <v>59</v>
      </c>
      <c r="D120" s="11" t="s">
        <v>63</v>
      </c>
      <c r="E120" s="12">
        <v>3040</v>
      </c>
      <c r="F120" s="9">
        <v>48</v>
      </c>
    </row>
    <row r="121" spans="1:6" ht="13.5" thickBot="1" x14ac:dyDescent="0.25">
      <c r="A121" s="6" t="s">
        <v>13</v>
      </c>
      <c r="B121" s="6" t="s">
        <v>44</v>
      </c>
      <c r="C121" s="7" t="s">
        <v>59</v>
      </c>
      <c r="D121" s="11" t="s">
        <v>75</v>
      </c>
      <c r="E121" s="12">
        <v>4560</v>
      </c>
      <c r="F121" s="9">
        <v>18</v>
      </c>
    </row>
    <row r="122" spans="1:6" ht="13.5" thickBot="1" x14ac:dyDescent="0.25">
      <c r="A122" s="6" t="s">
        <v>13</v>
      </c>
      <c r="B122" s="6" t="s">
        <v>45</v>
      </c>
      <c r="C122" s="7" t="s">
        <v>59</v>
      </c>
      <c r="D122" s="11" t="s">
        <v>75</v>
      </c>
      <c r="E122" s="12">
        <v>4560</v>
      </c>
      <c r="F122" s="9">
        <v>18</v>
      </c>
    </row>
    <row r="123" spans="1:6" ht="13.5" thickBot="1" x14ac:dyDescent="0.25">
      <c r="A123" s="6" t="s">
        <v>12</v>
      </c>
      <c r="B123" s="6" t="s">
        <v>45</v>
      </c>
      <c r="C123" s="7" t="s">
        <v>59</v>
      </c>
      <c r="D123" s="11" t="s">
        <v>63</v>
      </c>
      <c r="E123" s="12">
        <v>3040</v>
      </c>
      <c r="F123" s="9">
        <v>85</v>
      </c>
    </row>
    <row r="124" spans="1:6" ht="13.5" thickBot="1" x14ac:dyDescent="0.25">
      <c r="A124" s="6" t="s">
        <v>12</v>
      </c>
      <c r="B124" s="6" t="s">
        <v>46</v>
      </c>
      <c r="C124" s="7" t="s">
        <v>59</v>
      </c>
      <c r="D124" s="11" t="s">
        <v>63</v>
      </c>
      <c r="E124" s="12">
        <v>3020</v>
      </c>
      <c r="F124" s="9">
        <v>85</v>
      </c>
    </row>
    <row r="125" spans="1:6" ht="13.5" thickBot="1" x14ac:dyDescent="0.25">
      <c r="A125" s="6" t="s">
        <v>10</v>
      </c>
      <c r="B125" s="6" t="s">
        <v>44</v>
      </c>
      <c r="C125" s="7" t="s">
        <v>59</v>
      </c>
      <c r="D125" s="11" t="s">
        <v>61</v>
      </c>
      <c r="E125" s="12">
        <v>3040</v>
      </c>
      <c r="F125" s="9">
        <v>24</v>
      </c>
    </row>
    <row r="126" spans="1:6" ht="13.5" thickBot="1" x14ac:dyDescent="0.25">
      <c r="A126" s="6" t="s">
        <v>10</v>
      </c>
      <c r="B126" s="6" t="s">
        <v>45</v>
      </c>
      <c r="C126" s="7" t="s">
        <v>59</v>
      </c>
      <c r="D126" s="11" t="s">
        <v>61</v>
      </c>
      <c r="E126" s="12">
        <v>3040</v>
      </c>
      <c r="F126" s="9">
        <v>24</v>
      </c>
    </row>
    <row r="127" spans="1:6" ht="13.5" thickBot="1" x14ac:dyDescent="0.25">
      <c r="A127" s="6" t="s">
        <v>13</v>
      </c>
      <c r="B127" s="6" t="s">
        <v>46</v>
      </c>
      <c r="C127" s="7" t="s">
        <v>59</v>
      </c>
      <c r="D127" s="11" t="s">
        <v>79</v>
      </c>
      <c r="E127" s="12">
        <v>4560</v>
      </c>
      <c r="F127" s="9">
        <v>16</v>
      </c>
    </row>
    <row r="128" spans="1:6" ht="13.5" thickBot="1" x14ac:dyDescent="0.25">
      <c r="A128" s="6" t="s">
        <v>13</v>
      </c>
      <c r="B128" s="6" t="s">
        <v>47</v>
      </c>
      <c r="C128" s="7" t="s">
        <v>59</v>
      </c>
      <c r="D128" s="11" t="s">
        <v>79</v>
      </c>
      <c r="E128" s="12">
        <v>4560</v>
      </c>
      <c r="F128" s="9">
        <v>16</v>
      </c>
    </row>
    <row r="129" spans="1:6" ht="13.5" thickBot="1" x14ac:dyDescent="0.25">
      <c r="A129" s="6" t="s">
        <v>10</v>
      </c>
      <c r="B129" s="6" t="s">
        <v>50</v>
      </c>
      <c r="C129" s="7" t="s">
        <v>59</v>
      </c>
      <c r="D129" s="11" t="s">
        <v>69</v>
      </c>
      <c r="E129" s="12">
        <v>3040</v>
      </c>
      <c r="F129" s="9">
        <v>12</v>
      </c>
    </row>
    <row r="130" spans="1:6" ht="13.5" thickBot="1" x14ac:dyDescent="0.25">
      <c r="A130" s="6" t="s">
        <v>10</v>
      </c>
      <c r="B130" s="6" t="s">
        <v>51</v>
      </c>
      <c r="C130" s="7" t="s">
        <v>59</v>
      </c>
      <c r="D130" s="11" t="s">
        <v>69</v>
      </c>
      <c r="E130" s="12">
        <v>3040</v>
      </c>
      <c r="F130" s="9">
        <v>12</v>
      </c>
    </row>
    <row r="131" spans="1:6" ht="13.5" thickBot="1" x14ac:dyDescent="0.25">
      <c r="A131" s="6" t="s">
        <v>12</v>
      </c>
      <c r="B131" s="6" t="s">
        <v>46</v>
      </c>
      <c r="C131" s="7" t="s">
        <v>59</v>
      </c>
      <c r="D131" s="11" t="s">
        <v>63</v>
      </c>
      <c r="E131" s="12">
        <v>3040</v>
      </c>
      <c r="F131" s="9">
        <v>24</v>
      </c>
    </row>
    <row r="132" spans="1:6" ht="13.5" thickBot="1" x14ac:dyDescent="0.25">
      <c r="A132" s="6" t="s">
        <v>12</v>
      </c>
      <c r="B132" s="6" t="s">
        <v>47</v>
      </c>
      <c r="C132" s="7" t="s">
        <v>59</v>
      </c>
      <c r="D132" s="11" t="s">
        <v>63</v>
      </c>
      <c r="E132" s="12">
        <v>3040</v>
      </c>
      <c r="F132" s="9">
        <v>24</v>
      </c>
    </row>
    <row r="133" spans="1:6" ht="13.5" thickBot="1" x14ac:dyDescent="0.25">
      <c r="A133" s="6" t="s">
        <v>10</v>
      </c>
      <c r="B133" s="6" t="s">
        <v>50</v>
      </c>
      <c r="C133" s="7" t="s">
        <v>59</v>
      </c>
      <c r="D133" s="11" t="s">
        <v>69</v>
      </c>
      <c r="E133" s="12">
        <v>3040</v>
      </c>
      <c r="F133" s="9">
        <v>72</v>
      </c>
    </row>
    <row r="134" spans="1:6" ht="13.5" thickBot="1" x14ac:dyDescent="0.25">
      <c r="A134" s="6" t="s">
        <v>10</v>
      </c>
      <c r="B134" s="6" t="s">
        <v>51</v>
      </c>
      <c r="C134" s="7" t="s">
        <v>59</v>
      </c>
      <c r="D134" s="11" t="s">
        <v>69</v>
      </c>
      <c r="E134" s="12">
        <v>3040</v>
      </c>
      <c r="F134" s="9">
        <v>72</v>
      </c>
    </row>
    <row r="135" spans="1:6" ht="13.5" thickBot="1" x14ac:dyDescent="0.25">
      <c r="A135" s="6" t="s">
        <v>12</v>
      </c>
      <c r="B135" s="6" t="s">
        <v>47</v>
      </c>
      <c r="C135" s="7" t="s">
        <v>59</v>
      </c>
      <c r="D135" s="11" t="s">
        <v>82</v>
      </c>
      <c r="E135" s="12">
        <v>3040</v>
      </c>
      <c r="F135" s="9">
        <v>13</v>
      </c>
    </row>
    <row r="136" spans="1:6" ht="13.5" thickBot="1" x14ac:dyDescent="0.25">
      <c r="A136" s="6" t="s">
        <v>12</v>
      </c>
      <c r="B136" s="6" t="s">
        <v>47</v>
      </c>
      <c r="C136" s="7" t="s">
        <v>19</v>
      </c>
      <c r="D136" s="11" t="s">
        <v>82</v>
      </c>
      <c r="E136" s="12">
        <v>3040</v>
      </c>
      <c r="F136" s="9">
        <v>1</v>
      </c>
    </row>
    <row r="137" spans="1:6" ht="13.5" thickBot="1" x14ac:dyDescent="0.25">
      <c r="A137" s="6" t="s">
        <v>10</v>
      </c>
      <c r="B137" s="6" t="s">
        <v>50</v>
      </c>
      <c r="C137" s="7" t="s">
        <v>30</v>
      </c>
      <c r="D137" s="11" t="s">
        <v>69</v>
      </c>
      <c r="E137" s="12">
        <v>3040</v>
      </c>
      <c r="F137" s="9">
        <v>1</v>
      </c>
    </row>
    <row r="138" spans="1:6" ht="13.5" thickBot="1" x14ac:dyDescent="0.25">
      <c r="A138" s="6" t="s">
        <v>10</v>
      </c>
      <c r="B138" s="6" t="s">
        <v>51</v>
      </c>
      <c r="C138" s="7" t="s">
        <v>19</v>
      </c>
      <c r="D138" s="11" t="s">
        <v>69</v>
      </c>
      <c r="E138" s="12">
        <v>3040</v>
      </c>
      <c r="F138" s="9">
        <v>1</v>
      </c>
    </row>
    <row r="139" spans="1:6" ht="13.5" thickBot="1" x14ac:dyDescent="0.25">
      <c r="A139" s="6" t="s">
        <v>13</v>
      </c>
      <c r="B139" s="6" t="s">
        <v>46</v>
      </c>
      <c r="C139" s="7" t="s">
        <v>59</v>
      </c>
      <c r="D139" s="11" t="s">
        <v>79</v>
      </c>
      <c r="E139" s="12">
        <v>4560</v>
      </c>
      <c r="F139" s="9">
        <v>36</v>
      </c>
    </row>
    <row r="140" spans="1:6" ht="13.5" thickBot="1" x14ac:dyDescent="0.25">
      <c r="A140" s="6" t="s">
        <v>13</v>
      </c>
      <c r="B140" s="6" t="s">
        <v>47</v>
      </c>
      <c r="C140" s="7" t="s">
        <v>59</v>
      </c>
      <c r="D140" s="11" t="s">
        <v>79</v>
      </c>
      <c r="E140" s="12">
        <v>4560</v>
      </c>
      <c r="F140" s="9">
        <v>36</v>
      </c>
    </row>
    <row r="141" spans="1:6" ht="13.5" thickBot="1" x14ac:dyDescent="0.25">
      <c r="A141" s="6" t="s">
        <v>12</v>
      </c>
      <c r="B141" s="6" t="s">
        <v>46</v>
      </c>
      <c r="C141" s="7" t="s">
        <v>59</v>
      </c>
      <c r="D141" s="11" t="s">
        <v>67</v>
      </c>
      <c r="E141" s="12">
        <v>3020</v>
      </c>
      <c r="F141" s="9">
        <v>52</v>
      </c>
    </row>
    <row r="142" spans="1:6" ht="13.5" thickBot="1" x14ac:dyDescent="0.25">
      <c r="A142" s="6" t="s">
        <v>12</v>
      </c>
      <c r="B142" s="6" t="s">
        <v>47</v>
      </c>
      <c r="C142" s="7" t="s">
        <v>59</v>
      </c>
      <c r="D142" s="11" t="s">
        <v>67</v>
      </c>
      <c r="E142" s="12">
        <v>3020</v>
      </c>
      <c r="F142" s="9">
        <v>52</v>
      </c>
    </row>
    <row r="143" spans="1:6" ht="13.5" thickBot="1" x14ac:dyDescent="0.25">
      <c r="A143" s="6" t="s">
        <v>10</v>
      </c>
      <c r="B143" s="6" t="s">
        <v>50</v>
      </c>
      <c r="C143" s="7" t="s">
        <v>59</v>
      </c>
      <c r="D143" s="11" t="s">
        <v>69</v>
      </c>
      <c r="E143" s="12">
        <v>3040</v>
      </c>
      <c r="F143" s="9">
        <v>60</v>
      </c>
    </row>
    <row r="144" spans="1:6" ht="13.5" thickBot="1" x14ac:dyDescent="0.25">
      <c r="A144" s="6" t="s">
        <v>10</v>
      </c>
      <c r="B144" s="6" t="s">
        <v>51</v>
      </c>
      <c r="C144" s="7" t="s">
        <v>59</v>
      </c>
      <c r="D144" s="11" t="s">
        <v>69</v>
      </c>
      <c r="E144" s="12">
        <v>3040</v>
      </c>
      <c r="F144" s="9">
        <v>60</v>
      </c>
    </row>
    <row r="145" spans="1:6" ht="13.5" thickBot="1" x14ac:dyDescent="0.25">
      <c r="A145" s="6" t="s">
        <v>10</v>
      </c>
      <c r="B145" s="6" t="s">
        <v>50</v>
      </c>
      <c r="C145" s="7" t="s">
        <v>59</v>
      </c>
      <c r="D145" s="11" t="s">
        <v>69</v>
      </c>
      <c r="E145" s="12">
        <v>3040</v>
      </c>
      <c r="F145" s="9">
        <v>84</v>
      </c>
    </row>
    <row r="146" spans="1:6" ht="13.5" thickBot="1" x14ac:dyDescent="0.25">
      <c r="A146" s="6" t="s">
        <v>10</v>
      </c>
      <c r="B146" s="6" t="s">
        <v>51</v>
      </c>
      <c r="C146" s="7" t="s">
        <v>59</v>
      </c>
      <c r="D146" s="11" t="s">
        <v>69</v>
      </c>
      <c r="E146" s="12">
        <v>3040</v>
      </c>
      <c r="F146" s="9">
        <v>84</v>
      </c>
    </row>
    <row r="147" spans="1:6" ht="13.5" thickBot="1" x14ac:dyDescent="0.25">
      <c r="A147" s="6" t="s">
        <v>12</v>
      </c>
      <c r="B147" s="6" t="s">
        <v>45</v>
      </c>
      <c r="C147" s="7" t="s">
        <v>59</v>
      </c>
      <c r="D147" s="11" t="s">
        <v>82</v>
      </c>
      <c r="E147" s="12">
        <v>3020</v>
      </c>
      <c r="F147" s="9">
        <v>52</v>
      </c>
    </row>
    <row r="148" spans="1:6" ht="13.5" thickBot="1" x14ac:dyDescent="0.25">
      <c r="A148" s="6" t="s">
        <v>12</v>
      </c>
      <c r="B148" s="6" t="s">
        <v>46</v>
      </c>
      <c r="C148" s="7" t="s">
        <v>59</v>
      </c>
      <c r="D148" s="11" t="s">
        <v>82</v>
      </c>
      <c r="E148" s="12">
        <v>3020</v>
      </c>
      <c r="F148" s="9">
        <v>52</v>
      </c>
    </row>
    <row r="149" spans="1:6" ht="13.5" thickBot="1" x14ac:dyDescent="0.25">
      <c r="A149" s="6" t="s">
        <v>13</v>
      </c>
      <c r="B149" s="6" t="s">
        <v>47</v>
      </c>
      <c r="C149" s="7" t="s">
        <v>59</v>
      </c>
      <c r="D149" s="11" t="s">
        <v>79</v>
      </c>
      <c r="E149" s="12">
        <v>4560</v>
      </c>
      <c r="F149" s="9">
        <v>8</v>
      </c>
    </row>
    <row r="150" spans="1:6" ht="13.5" thickBot="1" x14ac:dyDescent="0.25">
      <c r="A150" s="6" t="s">
        <v>13</v>
      </c>
      <c r="B150" s="6" t="s">
        <v>46</v>
      </c>
      <c r="C150" s="7" t="s">
        <v>59</v>
      </c>
      <c r="D150" s="11" t="s">
        <v>79</v>
      </c>
      <c r="E150" s="12">
        <v>4560</v>
      </c>
      <c r="F150" s="9">
        <v>8</v>
      </c>
    </row>
    <row r="151" spans="1:6" ht="13.5" thickBot="1" x14ac:dyDescent="0.25">
      <c r="A151" s="6" t="s">
        <v>13</v>
      </c>
      <c r="B151" s="6" t="s">
        <v>46</v>
      </c>
      <c r="C151" s="7" t="s">
        <v>59</v>
      </c>
      <c r="D151" s="11" t="s">
        <v>79</v>
      </c>
      <c r="E151" s="12">
        <v>3040</v>
      </c>
      <c r="F151" s="9">
        <v>12</v>
      </c>
    </row>
    <row r="152" spans="1:6" ht="13.5" thickBot="1" x14ac:dyDescent="0.25">
      <c r="A152" s="6" t="s">
        <v>13</v>
      </c>
      <c r="B152" s="6" t="s">
        <v>47</v>
      </c>
      <c r="C152" s="7" t="s">
        <v>59</v>
      </c>
      <c r="D152" s="11" t="s">
        <v>79</v>
      </c>
      <c r="E152" s="12">
        <v>3040</v>
      </c>
      <c r="F152" s="9">
        <v>12</v>
      </c>
    </row>
    <row r="153" spans="1:6" ht="13.5" thickBot="1" x14ac:dyDescent="0.25">
      <c r="A153" s="6" t="s">
        <v>12</v>
      </c>
      <c r="B153" s="6" t="s">
        <v>46</v>
      </c>
      <c r="C153" s="7" t="s">
        <v>59</v>
      </c>
      <c r="D153" s="11" t="s">
        <v>82</v>
      </c>
      <c r="E153" s="12">
        <v>3040</v>
      </c>
      <c r="F153" s="9">
        <v>5</v>
      </c>
    </row>
    <row r="154" spans="1:6" ht="13.5" thickBot="1" x14ac:dyDescent="0.25">
      <c r="A154" s="6" t="s">
        <v>12</v>
      </c>
      <c r="B154" s="6" t="s">
        <v>47</v>
      </c>
      <c r="C154" s="7" t="s">
        <v>59</v>
      </c>
      <c r="D154" s="11" t="s">
        <v>82</v>
      </c>
      <c r="E154" s="12">
        <v>3040</v>
      </c>
      <c r="F154" s="9">
        <v>5</v>
      </c>
    </row>
    <row r="155" spans="1:6" ht="13.5" thickBot="1" x14ac:dyDescent="0.25">
      <c r="A155" s="6" t="s">
        <v>10</v>
      </c>
      <c r="B155" s="6" t="s">
        <v>50</v>
      </c>
      <c r="C155" s="7" t="s">
        <v>59</v>
      </c>
      <c r="D155" s="11" t="s">
        <v>69</v>
      </c>
      <c r="E155" s="12">
        <v>3040</v>
      </c>
      <c r="F155" s="9">
        <v>72</v>
      </c>
    </row>
    <row r="156" spans="1:6" ht="13.5" thickBot="1" x14ac:dyDescent="0.25">
      <c r="A156" s="6" t="s">
        <v>10</v>
      </c>
      <c r="B156" s="6" t="s">
        <v>51</v>
      </c>
      <c r="C156" s="7" t="s">
        <v>59</v>
      </c>
      <c r="D156" s="11" t="s">
        <v>69</v>
      </c>
      <c r="E156" s="12">
        <v>3040</v>
      </c>
      <c r="F156" s="9">
        <v>72</v>
      </c>
    </row>
    <row r="157" spans="1:6" ht="13.5" thickBot="1" x14ac:dyDescent="0.25">
      <c r="A157" s="6" t="s">
        <v>12</v>
      </c>
      <c r="B157" s="6" t="s">
        <v>46</v>
      </c>
      <c r="C157" s="7" t="s">
        <v>30</v>
      </c>
      <c r="D157" s="11" t="s">
        <v>82</v>
      </c>
      <c r="E157" s="12">
        <v>3040</v>
      </c>
      <c r="F157" s="9">
        <v>1</v>
      </c>
    </row>
    <row r="158" spans="1:6" ht="13.5" thickBot="1" x14ac:dyDescent="0.25">
      <c r="A158" s="6" t="s">
        <v>12</v>
      </c>
      <c r="B158" s="6" t="s">
        <v>47</v>
      </c>
      <c r="C158" s="7" t="s">
        <v>19</v>
      </c>
      <c r="D158" s="11" t="s">
        <v>82</v>
      </c>
      <c r="E158" s="12">
        <v>3040</v>
      </c>
      <c r="F158" s="9">
        <v>1</v>
      </c>
    </row>
    <row r="159" spans="1:6" ht="13.5" thickBot="1" x14ac:dyDescent="0.25">
      <c r="A159" s="6" t="s">
        <v>12</v>
      </c>
      <c r="B159" s="6" t="s">
        <v>48</v>
      </c>
      <c r="C159" s="7" t="s">
        <v>59</v>
      </c>
      <c r="D159" s="11" t="s">
        <v>67</v>
      </c>
      <c r="E159" s="12">
        <v>3040</v>
      </c>
      <c r="F159" s="9">
        <v>39</v>
      </c>
    </row>
    <row r="160" spans="1:6" ht="13.5" thickBot="1" x14ac:dyDescent="0.25">
      <c r="A160" s="6" t="s">
        <v>12</v>
      </c>
      <c r="B160" s="6" t="s">
        <v>49</v>
      </c>
      <c r="C160" s="7" t="s">
        <v>59</v>
      </c>
      <c r="D160" s="11" t="s">
        <v>67</v>
      </c>
      <c r="E160" s="12">
        <v>3040</v>
      </c>
      <c r="F160" s="9">
        <v>39</v>
      </c>
    </row>
    <row r="161" spans="1:6" ht="13.5" thickBot="1" x14ac:dyDescent="0.25">
      <c r="A161" s="6" t="s">
        <v>13</v>
      </c>
      <c r="B161" s="6" t="s">
        <v>46</v>
      </c>
      <c r="C161" s="7" t="s">
        <v>30</v>
      </c>
      <c r="D161" s="11" t="s">
        <v>79</v>
      </c>
      <c r="E161" s="12">
        <v>3040</v>
      </c>
      <c r="F161" s="9">
        <v>52</v>
      </c>
    </row>
    <row r="162" spans="1:6" ht="13.5" thickBot="1" x14ac:dyDescent="0.25">
      <c r="A162" s="6" t="s">
        <v>13</v>
      </c>
      <c r="B162" s="6" t="s">
        <v>47</v>
      </c>
      <c r="C162" s="7" t="s">
        <v>30</v>
      </c>
      <c r="D162" s="11" t="s">
        <v>79</v>
      </c>
      <c r="E162" s="12">
        <v>3040</v>
      </c>
      <c r="F162" s="9">
        <v>52</v>
      </c>
    </row>
    <row r="163" spans="1:6" ht="13.5" thickBot="1" x14ac:dyDescent="0.25">
      <c r="A163" s="6" t="s">
        <v>12</v>
      </c>
      <c r="B163" s="6" t="s">
        <v>48</v>
      </c>
      <c r="C163" s="7" t="s">
        <v>59</v>
      </c>
      <c r="D163" s="11" t="s">
        <v>67</v>
      </c>
      <c r="E163" s="12">
        <v>3020</v>
      </c>
      <c r="F163" s="9">
        <v>48</v>
      </c>
    </row>
    <row r="164" spans="1:6" ht="13.5" thickBot="1" x14ac:dyDescent="0.25">
      <c r="A164" s="6" t="s">
        <v>12</v>
      </c>
      <c r="B164" s="6" t="s">
        <v>49</v>
      </c>
      <c r="C164" s="7" t="s">
        <v>59</v>
      </c>
      <c r="D164" s="11" t="s">
        <v>67</v>
      </c>
      <c r="E164" s="12">
        <v>3020</v>
      </c>
      <c r="F164" s="9">
        <v>48</v>
      </c>
    </row>
    <row r="165" spans="1:6" ht="13.5" thickBot="1" x14ac:dyDescent="0.25">
      <c r="A165" s="6" t="s">
        <v>10</v>
      </c>
      <c r="B165" s="6" t="s">
        <v>50</v>
      </c>
      <c r="C165" s="7" t="s">
        <v>19</v>
      </c>
      <c r="D165" s="11" t="s">
        <v>69</v>
      </c>
      <c r="E165" s="12">
        <v>3020</v>
      </c>
      <c r="F165" s="9">
        <v>24</v>
      </c>
    </row>
    <row r="166" spans="1:6" ht="13.5" thickBot="1" x14ac:dyDescent="0.25">
      <c r="A166" s="6" t="s">
        <v>10</v>
      </c>
      <c r="B166" s="6" t="s">
        <v>51</v>
      </c>
      <c r="C166" s="7" t="s">
        <v>19</v>
      </c>
      <c r="D166" s="11" t="s">
        <v>69</v>
      </c>
      <c r="E166" s="12">
        <v>3020</v>
      </c>
      <c r="F166" s="9">
        <v>24</v>
      </c>
    </row>
    <row r="167" spans="1:6" ht="13.5" thickBot="1" x14ac:dyDescent="0.25">
      <c r="A167" s="6" t="s">
        <v>13</v>
      </c>
      <c r="B167" s="6" t="s">
        <v>46</v>
      </c>
      <c r="C167" s="7" t="s">
        <v>59</v>
      </c>
      <c r="D167" s="11" t="s">
        <v>79</v>
      </c>
      <c r="E167" s="12">
        <v>3040</v>
      </c>
      <c r="F167" s="9">
        <v>62</v>
      </c>
    </row>
    <row r="168" spans="1:6" ht="13.5" thickBot="1" x14ac:dyDescent="0.25">
      <c r="A168" s="6" t="s">
        <v>13</v>
      </c>
      <c r="B168" s="6" t="s">
        <v>47</v>
      </c>
      <c r="C168" s="7" t="s">
        <v>59</v>
      </c>
      <c r="D168" s="11" t="s">
        <v>79</v>
      </c>
      <c r="E168" s="12">
        <v>3040</v>
      </c>
      <c r="F168" s="9">
        <v>62</v>
      </c>
    </row>
    <row r="169" spans="1:6" ht="13.5" thickBot="1" x14ac:dyDescent="0.25">
      <c r="A169" s="6" t="s">
        <v>11</v>
      </c>
      <c r="B169" s="6" t="s">
        <v>49</v>
      </c>
      <c r="C169" s="7" t="s">
        <v>29</v>
      </c>
      <c r="D169" s="11" t="s">
        <v>67</v>
      </c>
      <c r="E169" s="12">
        <v>3020</v>
      </c>
      <c r="F169" s="9">
        <v>70</v>
      </c>
    </row>
    <row r="170" spans="1:6" ht="13.5" thickBot="1" x14ac:dyDescent="0.25">
      <c r="A170" s="6" t="s">
        <v>12</v>
      </c>
      <c r="B170" s="6" t="s">
        <v>48</v>
      </c>
      <c r="C170" s="7" t="s">
        <v>29</v>
      </c>
      <c r="D170" s="11" t="s">
        <v>67</v>
      </c>
      <c r="E170" s="12">
        <v>3020</v>
      </c>
      <c r="F170" s="9">
        <v>168</v>
      </c>
    </row>
    <row r="171" spans="1:6" ht="13.5" thickBot="1" x14ac:dyDescent="0.25">
      <c r="A171" s="6" t="s">
        <v>10</v>
      </c>
      <c r="B171" s="6" t="s">
        <v>44</v>
      </c>
      <c r="C171" s="7" t="s">
        <v>59</v>
      </c>
      <c r="D171" s="11" t="s">
        <v>61</v>
      </c>
      <c r="E171" s="12">
        <v>3040</v>
      </c>
      <c r="F171" s="9">
        <v>48</v>
      </c>
    </row>
    <row r="172" spans="1:6" ht="13.5" thickBot="1" x14ac:dyDescent="0.25">
      <c r="A172" s="6" t="s">
        <v>10</v>
      </c>
      <c r="B172" s="6" t="s">
        <v>45</v>
      </c>
      <c r="C172" s="7" t="s">
        <v>59</v>
      </c>
      <c r="D172" s="11" t="s">
        <v>61</v>
      </c>
      <c r="E172" s="12">
        <v>3040</v>
      </c>
      <c r="F172" s="9">
        <v>44</v>
      </c>
    </row>
    <row r="173" spans="1:6" ht="13.5" thickBot="1" x14ac:dyDescent="0.25">
      <c r="A173" s="6" t="s">
        <v>10</v>
      </c>
      <c r="B173" s="6" t="s">
        <v>45</v>
      </c>
      <c r="C173" s="7" t="s">
        <v>19</v>
      </c>
      <c r="D173" s="11" t="s">
        <v>61</v>
      </c>
      <c r="E173" s="12">
        <v>3040</v>
      </c>
      <c r="F173" s="9">
        <v>4</v>
      </c>
    </row>
    <row r="174" spans="1:6" ht="13.5" thickBot="1" x14ac:dyDescent="0.25">
      <c r="A174" s="6" t="s">
        <v>10</v>
      </c>
      <c r="B174" s="6" t="s">
        <v>44</v>
      </c>
      <c r="C174" s="7" t="s">
        <v>59</v>
      </c>
      <c r="D174" s="11" t="s">
        <v>61</v>
      </c>
      <c r="E174" s="12">
        <v>3020</v>
      </c>
      <c r="F174" s="9">
        <v>66</v>
      </c>
    </row>
    <row r="175" spans="1:6" ht="13.5" thickBot="1" x14ac:dyDescent="0.25">
      <c r="A175" s="6" t="s">
        <v>10</v>
      </c>
      <c r="B175" s="6" t="s">
        <v>45</v>
      </c>
      <c r="C175" s="7" t="s">
        <v>59</v>
      </c>
      <c r="D175" s="11" t="s">
        <v>61</v>
      </c>
      <c r="E175" s="12">
        <v>3020</v>
      </c>
      <c r="F175" s="9">
        <v>66</v>
      </c>
    </row>
    <row r="176" spans="1:6" ht="13.5" thickBot="1" x14ac:dyDescent="0.25">
      <c r="A176" s="6" t="s">
        <v>12</v>
      </c>
      <c r="B176" s="6" t="s">
        <v>48</v>
      </c>
      <c r="C176" s="7" t="s">
        <v>59</v>
      </c>
      <c r="D176" s="11" t="s">
        <v>67</v>
      </c>
      <c r="E176" s="12">
        <v>3020</v>
      </c>
      <c r="F176" s="9">
        <v>32</v>
      </c>
    </row>
    <row r="177" spans="1:6" ht="13.5" thickBot="1" x14ac:dyDescent="0.25">
      <c r="A177" s="6" t="s">
        <v>12</v>
      </c>
      <c r="B177" s="6" t="s">
        <v>49</v>
      </c>
      <c r="C177" s="7" t="s">
        <v>59</v>
      </c>
      <c r="D177" s="11" t="s">
        <v>67</v>
      </c>
      <c r="E177" s="12">
        <v>3020</v>
      </c>
      <c r="F177" s="9">
        <v>32</v>
      </c>
    </row>
    <row r="178" spans="1:6" ht="13.5" thickBot="1" x14ac:dyDescent="0.25">
      <c r="A178" s="6" t="s">
        <v>10</v>
      </c>
      <c r="B178" s="6" t="s">
        <v>44</v>
      </c>
      <c r="C178" s="7" t="s">
        <v>59</v>
      </c>
      <c r="D178" s="11" t="s">
        <v>61</v>
      </c>
      <c r="E178" s="12">
        <v>3040</v>
      </c>
      <c r="F178" s="9">
        <v>37</v>
      </c>
    </row>
    <row r="179" spans="1:6" ht="13.5" thickBot="1" x14ac:dyDescent="0.25">
      <c r="A179" s="6" t="s">
        <v>10</v>
      </c>
      <c r="B179" s="6" t="s">
        <v>45</v>
      </c>
      <c r="C179" s="7" t="s">
        <v>59</v>
      </c>
      <c r="D179" s="11" t="s">
        <v>61</v>
      </c>
      <c r="E179" s="12">
        <v>3040</v>
      </c>
      <c r="F179" s="9">
        <v>37</v>
      </c>
    </row>
    <row r="180" spans="1:6" ht="13.5" thickBot="1" x14ac:dyDescent="0.25">
      <c r="A180" s="6" t="s">
        <v>12</v>
      </c>
      <c r="B180" s="6" t="s">
        <v>49</v>
      </c>
      <c r="C180" s="7" t="s">
        <v>19</v>
      </c>
      <c r="D180" s="11" t="s">
        <v>67</v>
      </c>
      <c r="E180" s="12">
        <v>3020</v>
      </c>
      <c r="F180" s="9"/>
    </row>
    <row r="181" spans="1:6" ht="13.5" thickBot="1" x14ac:dyDescent="0.25">
      <c r="A181" s="6" t="s">
        <v>12</v>
      </c>
      <c r="B181" s="6" t="s">
        <v>48</v>
      </c>
      <c r="C181" s="7" t="s">
        <v>59</v>
      </c>
      <c r="D181" s="11" t="s">
        <v>67</v>
      </c>
      <c r="E181" s="12">
        <v>3020</v>
      </c>
      <c r="F181" s="9">
        <v>52</v>
      </c>
    </row>
    <row r="182" spans="1:6" ht="13.5" thickBot="1" x14ac:dyDescent="0.25">
      <c r="A182" s="6" t="s">
        <v>12</v>
      </c>
      <c r="B182" s="6" t="s">
        <v>49</v>
      </c>
      <c r="C182" s="7" t="s">
        <v>59</v>
      </c>
      <c r="D182" s="11" t="s">
        <v>67</v>
      </c>
      <c r="E182" s="12">
        <v>3020</v>
      </c>
      <c r="F182" s="9">
        <v>52</v>
      </c>
    </row>
    <row r="183" spans="1:6" ht="13.5" thickBot="1" x14ac:dyDescent="0.25">
      <c r="A183" s="6" t="s">
        <v>11</v>
      </c>
      <c r="B183" s="6" t="s">
        <v>36</v>
      </c>
      <c r="C183" s="7" t="s">
        <v>59</v>
      </c>
      <c r="D183" s="11" t="s">
        <v>113</v>
      </c>
      <c r="E183" s="12">
        <v>3020</v>
      </c>
      <c r="F183" s="9">
        <v>24</v>
      </c>
    </row>
    <row r="184" spans="1:6" ht="13.5" thickBot="1" x14ac:dyDescent="0.25">
      <c r="A184" s="6" t="s">
        <v>11</v>
      </c>
      <c r="B184" s="6" t="s">
        <v>55</v>
      </c>
      <c r="C184" s="7" t="s">
        <v>59</v>
      </c>
      <c r="D184" s="11" t="s">
        <v>113</v>
      </c>
      <c r="E184" s="12">
        <v>3020</v>
      </c>
      <c r="F184" s="9">
        <v>24</v>
      </c>
    </row>
    <row r="185" spans="1:6" ht="13.5" thickBot="1" x14ac:dyDescent="0.25">
      <c r="A185" s="6" t="s">
        <v>11</v>
      </c>
      <c r="B185" s="6" t="s">
        <v>55</v>
      </c>
      <c r="C185" s="7" t="s">
        <v>21</v>
      </c>
      <c r="D185" s="11" t="s">
        <v>113</v>
      </c>
      <c r="E185" s="12">
        <v>3020</v>
      </c>
      <c r="F185" s="9">
        <v>1</v>
      </c>
    </row>
    <row r="186" spans="1:6" ht="13.5" thickBot="1" x14ac:dyDescent="0.25">
      <c r="A186" s="6" t="s">
        <v>13</v>
      </c>
      <c r="B186" s="6" t="s">
        <v>46</v>
      </c>
      <c r="C186" s="7" t="s">
        <v>59</v>
      </c>
      <c r="D186" s="11" t="s">
        <v>79</v>
      </c>
      <c r="E186" s="12">
        <v>3040</v>
      </c>
      <c r="F186" s="9">
        <v>58</v>
      </c>
    </row>
    <row r="187" spans="1:6" ht="13.5" thickBot="1" x14ac:dyDescent="0.25">
      <c r="A187" s="6" t="s">
        <v>13</v>
      </c>
      <c r="B187" s="6" t="s">
        <v>47</v>
      </c>
      <c r="C187" s="7" t="s">
        <v>59</v>
      </c>
      <c r="D187" s="11" t="s">
        <v>79</v>
      </c>
      <c r="E187" s="12">
        <v>3040</v>
      </c>
      <c r="F187" s="9">
        <v>58</v>
      </c>
    </row>
    <row r="188" spans="1:6" ht="13.5" thickBot="1" x14ac:dyDescent="0.25">
      <c r="A188" s="6" t="s">
        <v>10</v>
      </c>
      <c r="B188" s="6" t="s">
        <v>51</v>
      </c>
      <c r="C188" s="7" t="s">
        <v>59</v>
      </c>
      <c r="D188" s="11" t="s">
        <v>69</v>
      </c>
      <c r="E188" s="12">
        <v>3040</v>
      </c>
      <c r="F188" s="9">
        <v>60</v>
      </c>
    </row>
    <row r="189" spans="1:6" ht="13.5" thickBot="1" x14ac:dyDescent="0.25">
      <c r="A189" s="6" t="s">
        <v>10</v>
      </c>
      <c r="B189" s="6" t="s">
        <v>50</v>
      </c>
      <c r="C189" s="7" t="s">
        <v>59</v>
      </c>
      <c r="D189" s="11" t="s">
        <v>69</v>
      </c>
      <c r="E189" s="12">
        <v>3040</v>
      </c>
      <c r="F189" s="9">
        <v>60</v>
      </c>
    </row>
    <row r="190" spans="1:6" ht="13.5" thickBot="1" x14ac:dyDescent="0.25">
      <c r="A190" s="6" t="s">
        <v>11</v>
      </c>
      <c r="B190" s="6" t="s">
        <v>37</v>
      </c>
      <c r="C190" s="7" t="s">
        <v>59</v>
      </c>
      <c r="D190" s="11" t="s">
        <v>111</v>
      </c>
      <c r="E190" s="12">
        <v>3020</v>
      </c>
      <c r="F190" s="9">
        <v>82</v>
      </c>
    </row>
    <row r="191" spans="1:6" ht="13.5" thickBot="1" x14ac:dyDescent="0.25">
      <c r="A191" s="6" t="s">
        <v>11</v>
      </c>
      <c r="B191" s="6" t="s">
        <v>54</v>
      </c>
      <c r="C191" s="7" t="s">
        <v>59</v>
      </c>
      <c r="D191" s="11" t="s">
        <v>111</v>
      </c>
      <c r="E191" s="12">
        <v>3020</v>
      </c>
      <c r="F191" s="9">
        <v>106</v>
      </c>
    </row>
    <row r="192" spans="1:6" ht="13.5" thickBot="1" x14ac:dyDescent="0.25">
      <c r="A192" s="6" t="s">
        <v>13</v>
      </c>
      <c r="B192" s="6" t="s">
        <v>46</v>
      </c>
      <c r="C192" s="7" t="s">
        <v>19</v>
      </c>
      <c r="D192" s="11" t="s">
        <v>79</v>
      </c>
      <c r="E192" s="12">
        <v>3040</v>
      </c>
      <c r="F192" s="9"/>
    </row>
    <row r="193" spans="1:6" ht="13.5" thickBot="1" x14ac:dyDescent="0.25">
      <c r="A193" s="6" t="s">
        <v>13</v>
      </c>
      <c r="B193" s="6" t="s">
        <v>49</v>
      </c>
      <c r="C193" s="7" t="s">
        <v>29</v>
      </c>
      <c r="D193" s="11" t="s">
        <v>67</v>
      </c>
      <c r="E193" s="12">
        <v>4540</v>
      </c>
      <c r="F193" s="9">
        <v>52</v>
      </c>
    </row>
    <row r="194" spans="1:6" ht="13.5" thickBot="1" x14ac:dyDescent="0.25">
      <c r="A194" s="6" t="s">
        <v>13</v>
      </c>
      <c r="B194" s="6" t="s">
        <v>49</v>
      </c>
      <c r="C194" s="7" t="s">
        <v>21</v>
      </c>
      <c r="D194" s="11" t="s">
        <v>67</v>
      </c>
      <c r="E194" s="12">
        <v>4540</v>
      </c>
      <c r="F194" s="9">
        <v>42</v>
      </c>
    </row>
    <row r="195" spans="1:6" ht="13.5" thickBot="1" x14ac:dyDescent="0.25">
      <c r="A195" s="6" t="s">
        <v>13</v>
      </c>
      <c r="B195" s="6" t="s">
        <v>48</v>
      </c>
      <c r="C195" s="7" t="s">
        <v>30</v>
      </c>
      <c r="D195" s="11" t="s">
        <v>67</v>
      </c>
      <c r="E195" s="12">
        <v>4540</v>
      </c>
      <c r="F195" s="9">
        <v>180</v>
      </c>
    </row>
    <row r="196" spans="1:6" ht="13.5" thickBot="1" x14ac:dyDescent="0.25">
      <c r="A196" s="6" t="s">
        <v>13</v>
      </c>
      <c r="B196" s="6" t="s">
        <v>48</v>
      </c>
      <c r="C196" s="7" t="s">
        <v>59</v>
      </c>
      <c r="D196" s="11" t="s">
        <v>67</v>
      </c>
      <c r="E196" s="12">
        <v>4540</v>
      </c>
      <c r="F196" s="9">
        <v>30</v>
      </c>
    </row>
    <row r="197" spans="1:6" ht="13.5" thickBot="1" x14ac:dyDescent="0.25">
      <c r="A197" s="6" t="s">
        <v>13</v>
      </c>
      <c r="B197" s="6" t="s">
        <v>49</v>
      </c>
      <c r="C197" s="7" t="s">
        <v>59</v>
      </c>
      <c r="D197" s="11" t="s">
        <v>67</v>
      </c>
      <c r="E197" s="12">
        <v>4540</v>
      </c>
      <c r="F197" s="9">
        <v>30</v>
      </c>
    </row>
    <row r="198" spans="1:6" ht="13.5" thickBot="1" x14ac:dyDescent="0.25">
      <c r="A198" s="6" t="s">
        <v>11</v>
      </c>
      <c r="B198" s="6" t="s">
        <v>37</v>
      </c>
      <c r="C198" s="7" t="s">
        <v>59</v>
      </c>
      <c r="D198" s="11" t="s">
        <v>111</v>
      </c>
      <c r="E198" s="12">
        <v>3020</v>
      </c>
      <c r="F198" s="9">
        <v>8</v>
      </c>
    </row>
    <row r="199" spans="1:6" ht="13.5" thickBot="1" x14ac:dyDescent="0.25">
      <c r="A199" s="6" t="s">
        <v>11</v>
      </c>
      <c r="B199" s="6" t="s">
        <v>54</v>
      </c>
      <c r="C199" s="7" t="s">
        <v>59</v>
      </c>
      <c r="D199" s="11" t="s">
        <v>111</v>
      </c>
      <c r="E199" s="12">
        <v>3020</v>
      </c>
      <c r="F199" s="9">
        <v>8</v>
      </c>
    </row>
    <row r="200" spans="1:6" ht="13.5" thickBot="1" x14ac:dyDescent="0.25">
      <c r="A200" s="6" t="s">
        <v>13</v>
      </c>
      <c r="B200" s="6" t="s">
        <v>49</v>
      </c>
      <c r="C200" s="7" t="s">
        <v>30</v>
      </c>
      <c r="D200" s="11" t="s">
        <v>67</v>
      </c>
      <c r="E200" s="12">
        <v>4540</v>
      </c>
      <c r="F200" s="9">
        <v>1</v>
      </c>
    </row>
    <row r="201" spans="1:6" ht="13.5" thickBot="1" x14ac:dyDescent="0.25">
      <c r="A201" s="6" t="s">
        <v>13</v>
      </c>
      <c r="B201" s="6" t="s">
        <v>49</v>
      </c>
      <c r="C201" s="7" t="s">
        <v>29</v>
      </c>
      <c r="D201" s="11" t="s">
        <v>65</v>
      </c>
      <c r="E201" s="12">
        <v>3020</v>
      </c>
      <c r="F201" s="9">
        <v>250</v>
      </c>
    </row>
    <row r="202" spans="1:6" ht="13.5" thickBot="1" x14ac:dyDescent="0.25">
      <c r="A202" s="6" t="s">
        <v>12</v>
      </c>
      <c r="B202" s="6" t="s">
        <v>48</v>
      </c>
      <c r="C202" s="7" t="s">
        <v>29</v>
      </c>
      <c r="D202" s="11" t="s">
        <v>65</v>
      </c>
      <c r="E202" s="12">
        <v>3020</v>
      </c>
      <c r="F202" s="9">
        <v>207</v>
      </c>
    </row>
    <row r="203" spans="1:6" ht="13.5" thickBot="1" x14ac:dyDescent="0.25">
      <c r="A203" s="6" t="s">
        <v>12</v>
      </c>
      <c r="B203" s="6" t="s">
        <v>49</v>
      </c>
      <c r="C203" s="7" t="s">
        <v>29</v>
      </c>
      <c r="D203" s="11" t="s">
        <v>65</v>
      </c>
      <c r="E203" s="12">
        <v>3020</v>
      </c>
      <c r="F203" s="9">
        <v>100</v>
      </c>
    </row>
    <row r="204" spans="1:6" ht="13.5" thickBot="1" x14ac:dyDescent="0.25">
      <c r="A204" s="6" t="s">
        <v>13</v>
      </c>
      <c r="B204" s="6" t="s">
        <v>48</v>
      </c>
      <c r="C204" s="7" t="s">
        <v>59</v>
      </c>
      <c r="D204" s="11" t="s">
        <v>65</v>
      </c>
      <c r="E204" s="12">
        <v>3020</v>
      </c>
      <c r="F204" s="9">
        <v>46</v>
      </c>
    </row>
    <row r="205" spans="1:6" ht="13.5" thickBot="1" x14ac:dyDescent="0.25">
      <c r="A205" s="6" t="s">
        <v>13</v>
      </c>
      <c r="B205" s="6" t="s">
        <v>49</v>
      </c>
      <c r="C205" s="7" t="s">
        <v>59</v>
      </c>
      <c r="D205" s="11" t="s">
        <v>65</v>
      </c>
      <c r="E205" s="12">
        <v>3020</v>
      </c>
      <c r="F205" s="9">
        <v>46</v>
      </c>
    </row>
    <row r="206" spans="1:6" ht="13.5" thickBot="1" x14ac:dyDescent="0.25">
      <c r="A206" s="6" t="s">
        <v>12</v>
      </c>
      <c r="B206" s="6" t="s">
        <v>48</v>
      </c>
      <c r="C206" s="7" t="s">
        <v>59</v>
      </c>
      <c r="D206" s="11" t="s">
        <v>66</v>
      </c>
      <c r="E206" s="12">
        <v>3020</v>
      </c>
      <c r="F206" s="9">
        <v>31</v>
      </c>
    </row>
    <row r="207" spans="1:6" ht="13.5" thickBot="1" x14ac:dyDescent="0.25">
      <c r="A207" s="6" t="s">
        <v>12</v>
      </c>
      <c r="B207" s="6" t="s">
        <v>49</v>
      </c>
      <c r="C207" s="7" t="s">
        <v>59</v>
      </c>
      <c r="D207" s="11" t="s">
        <v>66</v>
      </c>
      <c r="E207" s="12">
        <v>3020</v>
      </c>
      <c r="F207" s="9">
        <v>31</v>
      </c>
    </row>
    <row r="208" spans="1:6" ht="13.5" thickBot="1" x14ac:dyDescent="0.25">
      <c r="A208" s="6" t="s">
        <v>13</v>
      </c>
      <c r="B208" s="6" t="s">
        <v>48</v>
      </c>
      <c r="C208" s="7" t="s">
        <v>59</v>
      </c>
      <c r="D208" s="11" t="s">
        <v>65</v>
      </c>
      <c r="E208" s="12">
        <v>3020</v>
      </c>
      <c r="F208" s="9">
        <v>10</v>
      </c>
    </row>
    <row r="209" spans="1:6" ht="13.5" thickBot="1" x14ac:dyDescent="0.25">
      <c r="A209" s="6" t="s">
        <v>13</v>
      </c>
      <c r="B209" s="6" t="s">
        <v>49</v>
      </c>
      <c r="C209" s="7" t="s">
        <v>59</v>
      </c>
      <c r="D209" s="11" t="s">
        <v>65</v>
      </c>
      <c r="E209" s="12">
        <v>3020</v>
      </c>
      <c r="F209" s="9">
        <v>10</v>
      </c>
    </row>
    <row r="210" spans="1:6" ht="13.5" thickBot="1" x14ac:dyDescent="0.25">
      <c r="A210" s="6" t="s">
        <v>13</v>
      </c>
      <c r="B210" s="6" t="s">
        <v>48</v>
      </c>
      <c r="C210" s="7" t="s">
        <v>59</v>
      </c>
      <c r="D210" s="11" t="s">
        <v>65</v>
      </c>
      <c r="E210" s="12">
        <v>4540</v>
      </c>
      <c r="F210" s="9">
        <v>28</v>
      </c>
    </row>
    <row r="211" spans="1:6" ht="13.5" thickBot="1" x14ac:dyDescent="0.25">
      <c r="A211" s="6" t="s">
        <v>13</v>
      </c>
      <c r="B211" s="6" t="s">
        <v>49</v>
      </c>
      <c r="C211" s="7" t="s">
        <v>59</v>
      </c>
      <c r="D211" s="11" t="s">
        <v>65</v>
      </c>
      <c r="E211" s="12">
        <v>4540</v>
      </c>
      <c r="F211" s="9">
        <v>28</v>
      </c>
    </row>
    <row r="212" spans="1:6" ht="13.5" thickBot="1" x14ac:dyDescent="0.25">
      <c r="A212" s="6" t="s">
        <v>12</v>
      </c>
      <c r="B212" s="6" t="s">
        <v>49</v>
      </c>
      <c r="C212" s="7" t="s">
        <v>59</v>
      </c>
      <c r="D212" s="11" t="s">
        <v>66</v>
      </c>
      <c r="E212" s="12">
        <v>3020</v>
      </c>
      <c r="F212" s="9">
        <v>44</v>
      </c>
    </row>
    <row r="213" spans="1:6" ht="13.5" thickBot="1" x14ac:dyDescent="0.25">
      <c r="A213" s="6" t="s">
        <v>12</v>
      </c>
      <c r="B213" s="6" t="s">
        <v>48</v>
      </c>
      <c r="C213" s="7" t="s">
        <v>59</v>
      </c>
      <c r="D213" s="11" t="s">
        <v>66</v>
      </c>
      <c r="E213" s="12">
        <v>3020</v>
      </c>
      <c r="F213" s="9">
        <v>44</v>
      </c>
    </row>
    <row r="214" spans="1:6" ht="13.5" thickBot="1" x14ac:dyDescent="0.25">
      <c r="A214" s="6" t="s">
        <v>13</v>
      </c>
      <c r="B214" s="6" t="s">
        <v>48</v>
      </c>
      <c r="C214" s="7" t="s">
        <v>59</v>
      </c>
      <c r="D214" s="11" t="s">
        <v>65</v>
      </c>
      <c r="E214" s="12">
        <v>4540</v>
      </c>
      <c r="F214" s="9">
        <v>28</v>
      </c>
    </row>
    <row r="215" spans="1:6" ht="13.5" thickBot="1" x14ac:dyDescent="0.25">
      <c r="A215" s="6" t="s">
        <v>13</v>
      </c>
      <c r="B215" s="6" t="s">
        <v>49</v>
      </c>
      <c r="C215" s="7" t="s">
        <v>59</v>
      </c>
      <c r="D215" s="11" t="s">
        <v>65</v>
      </c>
      <c r="E215" s="12">
        <v>4540</v>
      </c>
      <c r="F215" s="9">
        <v>28</v>
      </c>
    </row>
    <row r="216" spans="1:6" ht="13.5" thickBot="1" x14ac:dyDescent="0.25">
      <c r="A216" s="6" t="s">
        <v>13</v>
      </c>
      <c r="B216" s="6" t="s">
        <v>48</v>
      </c>
      <c r="C216" s="7" t="s">
        <v>59</v>
      </c>
      <c r="D216" s="11" t="s">
        <v>66</v>
      </c>
      <c r="E216" s="12">
        <v>4540</v>
      </c>
      <c r="F216" s="9">
        <v>12</v>
      </c>
    </row>
    <row r="217" spans="1:6" ht="13.5" thickBot="1" x14ac:dyDescent="0.25">
      <c r="A217" s="6" t="s">
        <v>13</v>
      </c>
      <c r="B217" s="6" t="s">
        <v>49</v>
      </c>
      <c r="C217" s="7" t="s">
        <v>59</v>
      </c>
      <c r="D217" s="11" t="s">
        <v>66</v>
      </c>
      <c r="E217" s="12">
        <v>4540</v>
      </c>
      <c r="F217" s="9">
        <v>12</v>
      </c>
    </row>
    <row r="218" spans="1:6" ht="13.5" thickBot="1" x14ac:dyDescent="0.25">
      <c r="A218" s="6" t="s">
        <v>12</v>
      </c>
      <c r="B218" s="6" t="s">
        <v>48</v>
      </c>
      <c r="C218" s="7" t="s">
        <v>59</v>
      </c>
      <c r="D218" s="11" t="s">
        <v>66</v>
      </c>
      <c r="E218" s="12">
        <v>3020</v>
      </c>
      <c r="F218" s="9">
        <v>55</v>
      </c>
    </row>
    <row r="219" spans="1:6" ht="13.5" thickBot="1" x14ac:dyDescent="0.25">
      <c r="A219" s="6" t="s">
        <v>12</v>
      </c>
      <c r="B219" s="6" t="s">
        <v>49</v>
      </c>
      <c r="C219" s="7" t="s">
        <v>59</v>
      </c>
      <c r="D219" s="11" t="s">
        <v>66</v>
      </c>
      <c r="E219" s="12">
        <v>3020</v>
      </c>
      <c r="F219" s="9">
        <v>22</v>
      </c>
    </row>
    <row r="220" spans="1:6" ht="13.5" thickBot="1" x14ac:dyDescent="0.25">
      <c r="A220" s="6" t="s">
        <v>12</v>
      </c>
      <c r="B220" s="6" t="s">
        <v>49</v>
      </c>
      <c r="C220" s="7" t="s">
        <v>19</v>
      </c>
      <c r="D220" s="11" t="s">
        <v>66</v>
      </c>
      <c r="E220" s="12">
        <v>3020</v>
      </c>
      <c r="F220" s="9">
        <v>33</v>
      </c>
    </row>
    <row r="221" spans="1:6" ht="13.5" thickBot="1" x14ac:dyDescent="0.25">
      <c r="A221" s="6" t="s">
        <v>12</v>
      </c>
      <c r="B221" s="6" t="s">
        <v>48</v>
      </c>
      <c r="C221" s="7" t="s">
        <v>59</v>
      </c>
      <c r="D221" s="11" t="s">
        <v>66</v>
      </c>
      <c r="E221" s="12">
        <v>3020</v>
      </c>
      <c r="F221" s="9">
        <v>22</v>
      </c>
    </row>
    <row r="222" spans="1:6" ht="13.5" thickBot="1" x14ac:dyDescent="0.25">
      <c r="A222" s="6" t="s">
        <v>12</v>
      </c>
      <c r="B222" s="6" t="s">
        <v>49</v>
      </c>
      <c r="C222" s="7" t="s">
        <v>59</v>
      </c>
      <c r="D222" s="11" t="s">
        <v>66</v>
      </c>
      <c r="E222" s="12">
        <v>3020</v>
      </c>
      <c r="F222" s="9">
        <v>33</v>
      </c>
    </row>
    <row r="223" spans="1:6" ht="13.5" thickBot="1" x14ac:dyDescent="0.25">
      <c r="A223" s="6" t="s">
        <v>11</v>
      </c>
      <c r="B223" s="6" t="s">
        <v>54</v>
      </c>
      <c r="C223" s="7" t="s">
        <v>59</v>
      </c>
      <c r="D223" s="11" t="s">
        <v>111</v>
      </c>
      <c r="E223" s="12">
        <v>3020</v>
      </c>
      <c r="F223" s="9">
        <v>0</v>
      </c>
    </row>
    <row r="224" spans="1:6" ht="13.5" thickBot="1" x14ac:dyDescent="0.25">
      <c r="A224" s="6" t="s">
        <v>11</v>
      </c>
      <c r="B224" s="6" t="s">
        <v>37</v>
      </c>
      <c r="C224" s="7" t="s">
        <v>59</v>
      </c>
      <c r="D224" s="11" t="s">
        <v>111</v>
      </c>
      <c r="E224" s="12">
        <v>3020</v>
      </c>
      <c r="F224" s="9">
        <v>12</v>
      </c>
    </row>
    <row r="225" spans="1:6" ht="13.5" thickBot="1" x14ac:dyDescent="0.25">
      <c r="A225" s="6" t="s">
        <v>13</v>
      </c>
      <c r="B225" s="6" t="s">
        <v>48</v>
      </c>
      <c r="C225" s="7" t="s">
        <v>59</v>
      </c>
      <c r="D225" s="11" t="s">
        <v>66</v>
      </c>
      <c r="E225" s="12">
        <v>4560</v>
      </c>
      <c r="F225" s="9">
        <v>30</v>
      </c>
    </row>
    <row r="226" spans="1:6" ht="13.5" thickBot="1" x14ac:dyDescent="0.25">
      <c r="A226" s="6" t="s">
        <v>13</v>
      </c>
      <c r="B226" s="6" t="s">
        <v>49</v>
      </c>
      <c r="C226" s="7" t="s">
        <v>59</v>
      </c>
      <c r="D226" s="11" t="s">
        <v>66</v>
      </c>
      <c r="E226" s="12">
        <v>4560</v>
      </c>
      <c r="F226" s="9">
        <v>30</v>
      </c>
    </row>
    <row r="227" spans="1:6" ht="24.75" thickBot="1" x14ac:dyDescent="0.25">
      <c r="A227" s="6" t="s">
        <v>10</v>
      </c>
      <c r="B227" s="6" t="s">
        <v>50</v>
      </c>
      <c r="C227" s="7" t="s">
        <v>18</v>
      </c>
      <c r="D227" s="11" t="s">
        <v>71</v>
      </c>
      <c r="E227" s="12">
        <v>3040</v>
      </c>
      <c r="F227" s="9">
        <v>24</v>
      </c>
    </row>
    <row r="228" spans="1:6" ht="13.5" thickBot="1" x14ac:dyDescent="0.25">
      <c r="A228" s="6" t="s">
        <v>10</v>
      </c>
      <c r="B228" s="6" t="s">
        <v>51</v>
      </c>
      <c r="C228" s="7" t="s">
        <v>19</v>
      </c>
      <c r="D228" s="11" t="s">
        <v>71</v>
      </c>
      <c r="E228" s="12">
        <v>3040</v>
      </c>
      <c r="F228" s="9">
        <v>24</v>
      </c>
    </row>
    <row r="229" spans="1:6" ht="13.5" thickBot="1" x14ac:dyDescent="0.25">
      <c r="A229" s="6" t="s">
        <v>12</v>
      </c>
      <c r="B229" s="6" t="s">
        <v>49</v>
      </c>
      <c r="C229" s="7" t="s">
        <v>19</v>
      </c>
      <c r="D229" s="11" t="s">
        <v>66</v>
      </c>
      <c r="E229" s="12">
        <v>3020</v>
      </c>
      <c r="F229" s="9">
        <v>11</v>
      </c>
    </row>
    <row r="230" spans="1:6" ht="13.5" thickBot="1" x14ac:dyDescent="0.25">
      <c r="A230" s="6" t="s">
        <v>11</v>
      </c>
      <c r="B230" s="6" t="s">
        <v>37</v>
      </c>
      <c r="C230" s="7" t="s">
        <v>29</v>
      </c>
      <c r="D230" s="11" t="s">
        <v>111</v>
      </c>
      <c r="E230" s="12">
        <v>3020</v>
      </c>
      <c r="F230" s="9">
        <v>12</v>
      </c>
    </row>
    <row r="231" spans="1:6" ht="13.5" thickBot="1" x14ac:dyDescent="0.25">
      <c r="A231" s="6" t="s">
        <v>13</v>
      </c>
      <c r="B231" s="6" t="s">
        <v>48</v>
      </c>
      <c r="C231" s="7" t="s">
        <v>59</v>
      </c>
      <c r="D231" s="11" t="s">
        <v>66</v>
      </c>
      <c r="E231" s="12">
        <v>4540</v>
      </c>
      <c r="F231" s="9">
        <v>12</v>
      </c>
    </row>
    <row r="232" spans="1:6" ht="13.5" thickBot="1" x14ac:dyDescent="0.25">
      <c r="A232" s="6" t="s">
        <v>13</v>
      </c>
      <c r="B232" s="6" t="s">
        <v>49</v>
      </c>
      <c r="C232" s="7" t="s">
        <v>59</v>
      </c>
      <c r="D232" s="11" t="s">
        <v>66</v>
      </c>
      <c r="E232" s="12">
        <v>4540</v>
      </c>
      <c r="F232" s="9">
        <v>12</v>
      </c>
    </row>
    <row r="233" spans="1:6" ht="13.5" thickBot="1" x14ac:dyDescent="0.25">
      <c r="A233" s="6" t="s">
        <v>12</v>
      </c>
      <c r="B233" s="6" t="s">
        <v>48</v>
      </c>
      <c r="C233" s="7" t="s">
        <v>30</v>
      </c>
      <c r="D233" s="11" t="s">
        <v>66</v>
      </c>
      <c r="E233" s="12">
        <v>3040</v>
      </c>
      <c r="F233" s="9">
        <v>44</v>
      </c>
    </row>
    <row r="234" spans="1:6" ht="13.5" thickBot="1" x14ac:dyDescent="0.25">
      <c r="A234" s="6" t="s">
        <v>12</v>
      </c>
      <c r="B234" s="6" t="s">
        <v>49</v>
      </c>
      <c r="C234" s="7" t="s">
        <v>30</v>
      </c>
      <c r="D234" s="11" t="s">
        <v>66</v>
      </c>
      <c r="E234" s="12">
        <v>3040</v>
      </c>
      <c r="F234" s="9">
        <v>44</v>
      </c>
    </row>
    <row r="235" spans="1:6" ht="13.5" thickBot="1" x14ac:dyDescent="0.25">
      <c r="A235" s="6" t="s">
        <v>13</v>
      </c>
      <c r="B235" s="6" t="s">
        <v>46</v>
      </c>
      <c r="C235" s="7" t="s">
        <v>59</v>
      </c>
      <c r="D235" s="11" t="s">
        <v>62</v>
      </c>
      <c r="E235" s="12">
        <v>3040</v>
      </c>
      <c r="F235" s="9">
        <v>12</v>
      </c>
    </row>
    <row r="236" spans="1:6" ht="13.5" thickBot="1" x14ac:dyDescent="0.25">
      <c r="A236" s="6" t="s">
        <v>13</v>
      </c>
      <c r="B236" s="6" t="s">
        <v>47</v>
      </c>
      <c r="C236" s="7" t="s">
        <v>59</v>
      </c>
      <c r="D236" s="11" t="s">
        <v>62</v>
      </c>
      <c r="E236" s="12">
        <v>3040</v>
      </c>
      <c r="F236" s="9">
        <v>12</v>
      </c>
    </row>
    <row r="237" spans="1:6" ht="13.5" thickBot="1" x14ac:dyDescent="0.25">
      <c r="A237" s="6" t="s">
        <v>13</v>
      </c>
      <c r="B237" s="6" t="s">
        <v>46</v>
      </c>
      <c r="C237" s="7" t="s">
        <v>59</v>
      </c>
      <c r="D237" s="11" t="s">
        <v>62</v>
      </c>
      <c r="E237" s="12">
        <v>4560</v>
      </c>
      <c r="F237" s="9">
        <v>4</v>
      </c>
    </row>
    <row r="238" spans="1:6" ht="13.5" thickBot="1" x14ac:dyDescent="0.25">
      <c r="A238" s="6" t="s">
        <v>13</v>
      </c>
      <c r="B238" s="6" t="s">
        <v>47</v>
      </c>
      <c r="C238" s="7" t="s">
        <v>59</v>
      </c>
      <c r="D238" s="11" t="s">
        <v>62</v>
      </c>
      <c r="E238" s="12">
        <v>4560</v>
      </c>
      <c r="F238" s="9">
        <v>4</v>
      </c>
    </row>
    <row r="239" spans="1:6" ht="13.5" thickBot="1" x14ac:dyDescent="0.25">
      <c r="A239" s="6" t="s">
        <v>13</v>
      </c>
      <c r="B239" s="6" t="s">
        <v>47</v>
      </c>
      <c r="C239" s="7" t="s">
        <v>59</v>
      </c>
      <c r="D239" s="11" t="s">
        <v>62</v>
      </c>
      <c r="E239" s="12">
        <v>3040</v>
      </c>
      <c r="F239" s="9">
        <v>60</v>
      </c>
    </row>
    <row r="240" spans="1:6" ht="13.5" thickBot="1" x14ac:dyDescent="0.25">
      <c r="A240" s="6" t="s">
        <v>13</v>
      </c>
      <c r="B240" s="6" t="s">
        <v>46</v>
      </c>
      <c r="C240" s="7" t="s">
        <v>59</v>
      </c>
      <c r="D240" s="11" t="s">
        <v>62</v>
      </c>
      <c r="E240" s="12">
        <v>3040</v>
      </c>
      <c r="F240" s="9">
        <v>60</v>
      </c>
    </row>
    <row r="241" spans="1:6" ht="13.5" thickBot="1" x14ac:dyDescent="0.25">
      <c r="A241" s="6" t="s">
        <v>12</v>
      </c>
      <c r="B241" s="6" t="s">
        <v>47</v>
      </c>
      <c r="C241" s="7" t="s">
        <v>59</v>
      </c>
      <c r="D241" s="11" t="s">
        <v>82</v>
      </c>
      <c r="E241" s="12">
        <v>3040</v>
      </c>
      <c r="F241" s="9">
        <v>52</v>
      </c>
    </row>
    <row r="242" spans="1:6" ht="13.5" thickBot="1" x14ac:dyDescent="0.25">
      <c r="A242" s="6" t="s">
        <v>12</v>
      </c>
      <c r="B242" s="6" t="s">
        <v>46</v>
      </c>
      <c r="C242" s="7" t="s">
        <v>59</v>
      </c>
      <c r="D242" s="11" t="s">
        <v>82</v>
      </c>
      <c r="E242" s="12">
        <v>3040</v>
      </c>
      <c r="F242" s="9">
        <v>52</v>
      </c>
    </row>
    <row r="243" spans="1:6" ht="13.5" thickBot="1" x14ac:dyDescent="0.25">
      <c r="A243" s="6" t="s">
        <v>11</v>
      </c>
      <c r="B243" s="6" t="s">
        <v>54</v>
      </c>
      <c r="C243" s="7" t="s">
        <v>29</v>
      </c>
      <c r="D243" s="11" t="s">
        <v>98</v>
      </c>
      <c r="E243" s="12">
        <v>3020</v>
      </c>
      <c r="F243" s="9">
        <v>1</v>
      </c>
    </row>
    <row r="244" spans="1:6" ht="13.5" thickBot="1" x14ac:dyDescent="0.25">
      <c r="A244" s="6" t="s">
        <v>13</v>
      </c>
      <c r="B244" s="6" t="s">
        <v>46</v>
      </c>
      <c r="C244" s="7" t="s">
        <v>30</v>
      </c>
      <c r="D244" s="11" t="s">
        <v>62</v>
      </c>
      <c r="E244" s="12">
        <v>4560</v>
      </c>
      <c r="F244" s="9">
        <v>8</v>
      </c>
    </row>
    <row r="245" spans="1:6" ht="13.5" thickBot="1" x14ac:dyDescent="0.25">
      <c r="A245" s="6" t="s">
        <v>13</v>
      </c>
      <c r="B245" s="6" t="s">
        <v>47</v>
      </c>
      <c r="C245" s="7" t="s">
        <v>30</v>
      </c>
      <c r="D245" s="11" t="s">
        <v>62</v>
      </c>
      <c r="E245" s="12">
        <v>4560</v>
      </c>
      <c r="F245" s="9">
        <v>8</v>
      </c>
    </row>
    <row r="246" spans="1:6" ht="13.5" thickBot="1" x14ac:dyDescent="0.25">
      <c r="A246" s="6" t="s">
        <v>12</v>
      </c>
      <c r="B246" s="6" t="s">
        <v>48</v>
      </c>
      <c r="C246" s="7" t="s">
        <v>59</v>
      </c>
      <c r="D246" s="11" t="s">
        <v>67</v>
      </c>
      <c r="E246" s="12">
        <v>3020</v>
      </c>
      <c r="F246" s="9">
        <v>51</v>
      </c>
    </row>
    <row r="247" spans="1:6" ht="13.5" thickBot="1" x14ac:dyDescent="0.25">
      <c r="A247" s="6" t="s">
        <v>12</v>
      </c>
      <c r="B247" s="6" t="s">
        <v>49</v>
      </c>
      <c r="C247" s="7" t="s">
        <v>59</v>
      </c>
      <c r="D247" s="11" t="s">
        <v>67</v>
      </c>
      <c r="E247" s="12">
        <v>3020</v>
      </c>
      <c r="F247" s="9">
        <v>51</v>
      </c>
    </row>
    <row r="248" spans="1:6" ht="13.5" thickBot="1" x14ac:dyDescent="0.25">
      <c r="A248" s="6" t="s">
        <v>13</v>
      </c>
      <c r="B248" s="6" t="s">
        <v>44</v>
      </c>
      <c r="C248" s="7" t="s">
        <v>59</v>
      </c>
      <c r="D248" s="11" t="s">
        <v>61</v>
      </c>
      <c r="E248" s="12">
        <v>3040</v>
      </c>
      <c r="F248" s="9">
        <v>24</v>
      </c>
    </row>
    <row r="249" spans="1:6" ht="13.5" thickBot="1" x14ac:dyDescent="0.25">
      <c r="A249" s="6" t="s">
        <v>13</v>
      </c>
      <c r="B249" s="6" t="s">
        <v>45</v>
      </c>
      <c r="C249" s="7" t="s">
        <v>59</v>
      </c>
      <c r="D249" s="11" t="s">
        <v>61</v>
      </c>
      <c r="E249" s="12">
        <v>3040</v>
      </c>
      <c r="F249" s="9">
        <v>24</v>
      </c>
    </row>
    <row r="250" spans="1:6" ht="13.5" thickBot="1" x14ac:dyDescent="0.25">
      <c r="A250" s="6" t="s">
        <v>12</v>
      </c>
      <c r="B250" s="6" t="s">
        <v>48</v>
      </c>
      <c r="C250" s="7" t="s">
        <v>59</v>
      </c>
      <c r="D250" s="11" t="s">
        <v>67</v>
      </c>
      <c r="E250" s="12">
        <v>3020</v>
      </c>
      <c r="F250" s="9">
        <v>39</v>
      </c>
    </row>
    <row r="251" spans="1:6" ht="13.5" thickBot="1" x14ac:dyDescent="0.25">
      <c r="A251" s="6" t="s">
        <v>12</v>
      </c>
      <c r="B251" s="6" t="s">
        <v>49</v>
      </c>
      <c r="C251" s="7" t="s">
        <v>59</v>
      </c>
      <c r="D251" s="11" t="s">
        <v>67</v>
      </c>
      <c r="E251" s="12">
        <v>3020</v>
      </c>
      <c r="F251" s="9">
        <v>38</v>
      </c>
    </row>
    <row r="252" spans="1:6" ht="13.5" thickBot="1" x14ac:dyDescent="0.25">
      <c r="A252" s="6" t="s">
        <v>13</v>
      </c>
      <c r="B252" s="6" t="s">
        <v>45</v>
      </c>
      <c r="C252" s="7" t="s">
        <v>59</v>
      </c>
      <c r="D252" s="11" t="s">
        <v>61</v>
      </c>
      <c r="E252" s="12">
        <v>3020</v>
      </c>
      <c r="F252" s="9">
        <v>48</v>
      </c>
    </row>
    <row r="253" spans="1:6" ht="13.5" thickBot="1" x14ac:dyDescent="0.25">
      <c r="A253" s="6" t="s">
        <v>13</v>
      </c>
      <c r="B253" s="6" t="s">
        <v>44</v>
      </c>
      <c r="C253" s="7" t="s">
        <v>59</v>
      </c>
      <c r="D253" s="11" t="s">
        <v>61</v>
      </c>
      <c r="E253" s="12">
        <v>3020</v>
      </c>
      <c r="F253" s="9">
        <v>48</v>
      </c>
    </row>
    <row r="254" spans="1:6" ht="13.5" thickBot="1" x14ac:dyDescent="0.25">
      <c r="A254" s="6" t="s">
        <v>10</v>
      </c>
      <c r="B254" s="6" t="s">
        <v>45</v>
      </c>
      <c r="C254" s="7" t="s">
        <v>59</v>
      </c>
      <c r="D254" s="11" t="s">
        <v>61</v>
      </c>
      <c r="E254" s="12">
        <v>3020</v>
      </c>
      <c r="F254" s="9">
        <v>60</v>
      </c>
    </row>
    <row r="255" spans="1:6" ht="13.5" thickBot="1" x14ac:dyDescent="0.25">
      <c r="A255" s="6" t="s">
        <v>10</v>
      </c>
      <c r="B255" s="6" t="s">
        <v>44</v>
      </c>
      <c r="C255" s="7" t="s">
        <v>59</v>
      </c>
      <c r="D255" s="11" t="s">
        <v>61</v>
      </c>
      <c r="E255" s="12">
        <v>3020</v>
      </c>
      <c r="F255" s="9">
        <v>60</v>
      </c>
    </row>
    <row r="256" spans="1:6" ht="13.5" thickBot="1" x14ac:dyDescent="0.25">
      <c r="A256" s="6" t="s">
        <v>11</v>
      </c>
      <c r="B256" s="6" t="s">
        <v>37</v>
      </c>
      <c r="C256" s="7" t="s">
        <v>59</v>
      </c>
      <c r="D256" s="11" t="s">
        <v>98</v>
      </c>
      <c r="E256" s="12">
        <v>3020</v>
      </c>
      <c r="F256" s="9">
        <v>39</v>
      </c>
    </row>
    <row r="257" spans="1:6" ht="13.5" thickBot="1" x14ac:dyDescent="0.25">
      <c r="A257" s="6" t="s">
        <v>11</v>
      </c>
      <c r="B257" s="6" t="s">
        <v>54</v>
      </c>
      <c r="C257" s="7" t="s">
        <v>59</v>
      </c>
      <c r="D257" s="11" t="s">
        <v>98</v>
      </c>
      <c r="E257" s="12">
        <v>3020</v>
      </c>
      <c r="F257" s="9">
        <v>39</v>
      </c>
    </row>
    <row r="258" spans="1:6" ht="13.5" thickBot="1" x14ac:dyDescent="0.25">
      <c r="A258" s="6" t="s">
        <v>11</v>
      </c>
      <c r="B258" s="6" t="s">
        <v>37</v>
      </c>
      <c r="C258" s="7" t="s">
        <v>30</v>
      </c>
      <c r="D258" s="11" t="s">
        <v>98</v>
      </c>
      <c r="E258" s="12">
        <v>3020</v>
      </c>
      <c r="F258" s="9">
        <v>1</v>
      </c>
    </row>
    <row r="259" spans="1:6" ht="13.5" thickBot="1" x14ac:dyDescent="0.25">
      <c r="A259" s="6" t="s">
        <v>11</v>
      </c>
      <c r="B259" s="6" t="s">
        <v>54</v>
      </c>
      <c r="C259" s="7" t="s">
        <v>19</v>
      </c>
      <c r="D259" s="11" t="s">
        <v>98</v>
      </c>
      <c r="E259" s="12">
        <v>3020</v>
      </c>
      <c r="F259" s="9">
        <v>1</v>
      </c>
    </row>
    <row r="260" spans="1:6" ht="13.5" thickBot="1" x14ac:dyDescent="0.25">
      <c r="A260" s="6" t="s">
        <v>12</v>
      </c>
      <c r="B260" s="6" t="s">
        <v>49</v>
      </c>
      <c r="C260" s="7" t="s">
        <v>20</v>
      </c>
      <c r="D260" s="11" t="s">
        <v>67</v>
      </c>
      <c r="E260" s="12">
        <v>3020</v>
      </c>
      <c r="F260" s="9">
        <v>1</v>
      </c>
    </row>
    <row r="261" spans="1:6" ht="13.5" thickBot="1" x14ac:dyDescent="0.25">
      <c r="A261" s="6" t="s">
        <v>12</v>
      </c>
      <c r="B261" s="6" t="s">
        <v>49</v>
      </c>
      <c r="C261" s="7" t="s">
        <v>19</v>
      </c>
      <c r="D261" s="11" t="s">
        <v>67</v>
      </c>
      <c r="E261" s="12">
        <v>3020</v>
      </c>
      <c r="F261" s="9">
        <v>1</v>
      </c>
    </row>
    <row r="262" spans="1:6" ht="13.5" thickBot="1" x14ac:dyDescent="0.25">
      <c r="A262" s="6" t="s">
        <v>13</v>
      </c>
      <c r="B262" s="6" t="s">
        <v>45</v>
      </c>
      <c r="C262" s="7" t="s">
        <v>19</v>
      </c>
      <c r="D262" s="11" t="s">
        <v>61</v>
      </c>
      <c r="E262" s="12">
        <v>3040</v>
      </c>
      <c r="F262" s="9">
        <v>12</v>
      </c>
    </row>
    <row r="263" spans="1:6" ht="13.5" thickBot="1" x14ac:dyDescent="0.25">
      <c r="A263" s="6" t="s">
        <v>13</v>
      </c>
      <c r="B263" s="6" t="s">
        <v>44</v>
      </c>
      <c r="C263" s="7" t="s">
        <v>59</v>
      </c>
      <c r="D263" s="11" t="s">
        <v>60</v>
      </c>
      <c r="E263" s="12">
        <v>4560</v>
      </c>
      <c r="F263" s="9">
        <v>15</v>
      </c>
    </row>
    <row r="264" spans="1:6" ht="13.5" thickBot="1" x14ac:dyDescent="0.25">
      <c r="A264" s="6" t="s">
        <v>13</v>
      </c>
      <c r="B264" s="6" t="s">
        <v>45</v>
      </c>
      <c r="C264" s="7" t="s">
        <v>59</v>
      </c>
      <c r="D264" s="11" t="s">
        <v>60</v>
      </c>
      <c r="E264" s="12">
        <v>4560</v>
      </c>
      <c r="F264" s="9">
        <v>15</v>
      </c>
    </row>
    <row r="265" spans="1:6" ht="13.5" thickBot="1" x14ac:dyDescent="0.25">
      <c r="A265" s="6" t="s">
        <v>12</v>
      </c>
      <c r="B265" s="6" t="s">
        <v>48</v>
      </c>
      <c r="C265" s="7" t="s">
        <v>59</v>
      </c>
      <c r="D265" s="11" t="s">
        <v>67</v>
      </c>
      <c r="E265" s="12">
        <v>3020</v>
      </c>
      <c r="F265" s="9">
        <v>50</v>
      </c>
    </row>
    <row r="266" spans="1:6" ht="13.5" thickBot="1" x14ac:dyDescent="0.25">
      <c r="A266" s="6" t="s">
        <v>12</v>
      </c>
      <c r="B266" s="6" t="s">
        <v>49</v>
      </c>
      <c r="C266" s="7" t="s">
        <v>59</v>
      </c>
      <c r="D266" s="11" t="s">
        <v>67</v>
      </c>
      <c r="E266" s="12">
        <v>3020</v>
      </c>
      <c r="F266" s="9">
        <v>50</v>
      </c>
    </row>
    <row r="267" spans="1:6" ht="13.5" thickBot="1" x14ac:dyDescent="0.25">
      <c r="A267" s="6" t="s">
        <v>13</v>
      </c>
      <c r="B267" s="6" t="s">
        <v>44</v>
      </c>
      <c r="C267" s="7" t="s">
        <v>59</v>
      </c>
      <c r="D267" s="11" t="s">
        <v>61</v>
      </c>
      <c r="E267" s="12">
        <v>3040</v>
      </c>
      <c r="F267" s="9">
        <v>30</v>
      </c>
    </row>
    <row r="268" spans="1:6" ht="13.5" thickBot="1" x14ac:dyDescent="0.25">
      <c r="A268" s="6" t="s">
        <v>13</v>
      </c>
      <c r="B268" s="6" t="s">
        <v>45</v>
      </c>
      <c r="C268" s="7" t="s">
        <v>59</v>
      </c>
      <c r="D268" s="11" t="s">
        <v>61</v>
      </c>
      <c r="E268" s="12">
        <v>3040</v>
      </c>
      <c r="F268" s="9">
        <v>30</v>
      </c>
    </row>
  </sheetData>
  <conditionalFormatting sqref="C268:D268">
    <cfRule type="expression" dxfId="807" priority="567" stopIfTrue="1">
      <formula>"si+$D$28=0"</formula>
    </cfRule>
    <cfRule type="expression" dxfId="806" priority="568" stopIfTrue="1">
      <formula>"si($D$28&gt;0"</formula>
    </cfRule>
  </conditionalFormatting>
  <conditionalFormatting sqref="C267:D267">
    <cfRule type="expression" dxfId="805" priority="565" stopIfTrue="1">
      <formula>"si+$D$28=0"</formula>
    </cfRule>
    <cfRule type="expression" dxfId="804" priority="566" stopIfTrue="1">
      <formula>"si($D$28&gt;0"</formula>
    </cfRule>
  </conditionalFormatting>
  <conditionalFormatting sqref="C266:D266">
    <cfRule type="expression" dxfId="803" priority="563" stopIfTrue="1">
      <formula>"si+$D$28=0"</formula>
    </cfRule>
    <cfRule type="expression" dxfId="802" priority="564" stopIfTrue="1">
      <formula>"si($D$28&gt;0"</formula>
    </cfRule>
  </conditionalFormatting>
  <conditionalFormatting sqref="C265:D265">
    <cfRule type="expression" dxfId="801" priority="561" stopIfTrue="1">
      <formula>"si+$D$28=0"</formula>
    </cfRule>
    <cfRule type="expression" dxfId="800" priority="562" stopIfTrue="1">
      <formula>"si($D$28&gt;0"</formula>
    </cfRule>
  </conditionalFormatting>
  <conditionalFormatting sqref="C264:D264">
    <cfRule type="expression" dxfId="799" priority="559" stopIfTrue="1">
      <formula>"si+$D$28=0"</formula>
    </cfRule>
    <cfRule type="expression" dxfId="798" priority="560" stopIfTrue="1">
      <formula>"si($D$28&gt;0"</formula>
    </cfRule>
  </conditionalFormatting>
  <conditionalFormatting sqref="C263:D263">
    <cfRule type="expression" dxfId="797" priority="557" stopIfTrue="1">
      <formula>"si+$D$28=0"</formula>
    </cfRule>
    <cfRule type="expression" dxfId="796" priority="558" stopIfTrue="1">
      <formula>"si($D$28&gt;0"</formula>
    </cfRule>
  </conditionalFormatting>
  <conditionalFormatting sqref="F262 C262:D262">
    <cfRule type="expression" dxfId="795" priority="555" stopIfTrue="1">
      <formula>"si+$D$28=0"</formula>
    </cfRule>
    <cfRule type="expression" dxfId="794" priority="556" stopIfTrue="1">
      <formula>"si($D$28&gt;0"</formula>
    </cfRule>
  </conditionalFormatting>
  <conditionalFormatting sqref="F261 C261:D261">
    <cfRule type="expression" dxfId="793" priority="553" stopIfTrue="1">
      <formula>"si+$D$28=0"</formula>
    </cfRule>
    <cfRule type="expression" dxfId="792" priority="554" stopIfTrue="1">
      <formula>"si($D$28&gt;0"</formula>
    </cfRule>
  </conditionalFormatting>
  <conditionalFormatting sqref="F260 C260:D260">
    <cfRule type="expression" dxfId="791" priority="551" stopIfTrue="1">
      <formula>"si+$D$28=0"</formula>
    </cfRule>
    <cfRule type="expression" dxfId="790" priority="552" stopIfTrue="1">
      <formula>"si($D$28&gt;0"</formula>
    </cfRule>
  </conditionalFormatting>
  <conditionalFormatting sqref="F259 C259:D259">
    <cfRule type="expression" dxfId="789" priority="549" stopIfTrue="1">
      <formula>"si+$D$28=0"</formula>
    </cfRule>
    <cfRule type="expression" dxfId="788" priority="550" stopIfTrue="1">
      <formula>"si($D$28&gt;0"</formula>
    </cfRule>
  </conditionalFormatting>
  <conditionalFormatting sqref="F258 C258:D258">
    <cfRule type="expression" dxfId="787" priority="547" stopIfTrue="1">
      <formula>"si+$D$28=0"</formula>
    </cfRule>
    <cfRule type="expression" dxfId="786" priority="548" stopIfTrue="1">
      <formula>"si($D$28&gt;0"</formula>
    </cfRule>
  </conditionalFormatting>
  <conditionalFormatting sqref="F257 C257:D257">
    <cfRule type="expression" dxfId="785" priority="545" stopIfTrue="1">
      <formula>"si+$D$28=0"</formula>
    </cfRule>
    <cfRule type="expression" dxfId="784" priority="546" stopIfTrue="1">
      <formula>"si($D$28&gt;0"</formula>
    </cfRule>
  </conditionalFormatting>
  <conditionalFormatting sqref="F256 C256:D256">
    <cfRule type="expression" dxfId="783" priority="543" stopIfTrue="1">
      <formula>"si+$D$28=0"</formula>
    </cfRule>
    <cfRule type="expression" dxfId="782" priority="544" stopIfTrue="1">
      <formula>"si($D$28&gt;0"</formula>
    </cfRule>
  </conditionalFormatting>
  <conditionalFormatting sqref="F255 C255:D255">
    <cfRule type="expression" dxfId="781" priority="541" stopIfTrue="1">
      <formula>"si+$D$28=0"</formula>
    </cfRule>
    <cfRule type="expression" dxfId="780" priority="542" stopIfTrue="1">
      <formula>"si($D$28&gt;0"</formula>
    </cfRule>
  </conditionalFormatting>
  <conditionalFormatting sqref="F254 C254:D254">
    <cfRule type="expression" dxfId="779" priority="539" stopIfTrue="1">
      <formula>"si+$D$28=0"</formula>
    </cfRule>
    <cfRule type="expression" dxfId="778" priority="540" stopIfTrue="1">
      <formula>"si($D$28&gt;0"</formula>
    </cfRule>
  </conditionalFormatting>
  <conditionalFormatting sqref="F253 C253:D253">
    <cfRule type="expression" dxfId="777" priority="537" stopIfTrue="1">
      <formula>"si+$D$28=0"</formula>
    </cfRule>
    <cfRule type="expression" dxfId="776" priority="538" stopIfTrue="1">
      <formula>"si($D$28&gt;0"</formula>
    </cfRule>
  </conditionalFormatting>
  <conditionalFormatting sqref="F252 C252:D252">
    <cfRule type="expression" dxfId="775" priority="535" stopIfTrue="1">
      <formula>"si+$D$28=0"</formula>
    </cfRule>
    <cfRule type="expression" dxfId="774" priority="536" stopIfTrue="1">
      <formula>"si($D$28&gt;0"</formula>
    </cfRule>
  </conditionalFormatting>
  <conditionalFormatting sqref="F251 C251:D251">
    <cfRule type="expression" dxfId="773" priority="533" stopIfTrue="1">
      <formula>"si+$D$28=0"</formula>
    </cfRule>
    <cfRule type="expression" dxfId="772" priority="534" stopIfTrue="1">
      <formula>"si($D$28&gt;0"</formula>
    </cfRule>
  </conditionalFormatting>
  <conditionalFormatting sqref="F250 C250:D250">
    <cfRule type="expression" dxfId="771" priority="531" stopIfTrue="1">
      <formula>"si+$D$28=0"</formula>
    </cfRule>
    <cfRule type="expression" dxfId="770" priority="532" stopIfTrue="1">
      <formula>"si($D$28&gt;0"</formula>
    </cfRule>
  </conditionalFormatting>
  <conditionalFormatting sqref="F249 C249:D249">
    <cfRule type="expression" dxfId="769" priority="529" stopIfTrue="1">
      <formula>"si+$D$28=0"</formula>
    </cfRule>
    <cfRule type="expression" dxfId="768" priority="530" stopIfTrue="1">
      <formula>"si($D$28&gt;0"</formula>
    </cfRule>
  </conditionalFormatting>
  <conditionalFormatting sqref="F248 C248:D248">
    <cfRule type="expression" dxfId="767" priority="527" stopIfTrue="1">
      <formula>"si+$D$28=0"</formula>
    </cfRule>
    <cfRule type="expression" dxfId="766" priority="528" stopIfTrue="1">
      <formula>"si($D$28&gt;0"</formula>
    </cfRule>
  </conditionalFormatting>
  <conditionalFormatting sqref="F247 C247:D247">
    <cfRule type="expression" dxfId="765" priority="525" stopIfTrue="1">
      <formula>"si+$D$28=0"</formula>
    </cfRule>
    <cfRule type="expression" dxfId="764" priority="526" stopIfTrue="1">
      <formula>"si($D$28&gt;0"</formula>
    </cfRule>
  </conditionalFormatting>
  <conditionalFormatting sqref="F246 C246:D246">
    <cfRule type="expression" dxfId="763" priority="523" stopIfTrue="1">
      <formula>"si+$D$28=0"</formula>
    </cfRule>
    <cfRule type="expression" dxfId="762" priority="524" stopIfTrue="1">
      <formula>"si($D$28&gt;0"</formula>
    </cfRule>
  </conditionalFormatting>
  <conditionalFormatting sqref="F245 C245:D245">
    <cfRule type="expression" dxfId="761" priority="521" stopIfTrue="1">
      <formula>"si+$D$28=0"</formula>
    </cfRule>
    <cfRule type="expression" dxfId="760" priority="522" stopIfTrue="1">
      <formula>"si($D$28&gt;0"</formula>
    </cfRule>
  </conditionalFormatting>
  <conditionalFormatting sqref="F244 C244:D244">
    <cfRule type="expression" dxfId="759" priority="519" stopIfTrue="1">
      <formula>"si+$D$28=0"</formula>
    </cfRule>
    <cfRule type="expression" dxfId="758" priority="520" stopIfTrue="1">
      <formula>"si($D$28&gt;0"</formula>
    </cfRule>
  </conditionalFormatting>
  <conditionalFormatting sqref="F243 C243:D243">
    <cfRule type="expression" dxfId="757" priority="517" stopIfTrue="1">
      <formula>"si+$D$28=0"</formula>
    </cfRule>
    <cfRule type="expression" dxfId="756" priority="518" stopIfTrue="1">
      <formula>"si($D$28&gt;0"</formula>
    </cfRule>
  </conditionalFormatting>
  <conditionalFormatting sqref="F242 C242:D242">
    <cfRule type="expression" dxfId="755" priority="515" stopIfTrue="1">
      <formula>"si+$D$28=0"</formula>
    </cfRule>
    <cfRule type="expression" dxfId="754" priority="516" stopIfTrue="1">
      <formula>"si($D$28&gt;0"</formula>
    </cfRule>
  </conditionalFormatting>
  <conditionalFormatting sqref="F241 C241:D241">
    <cfRule type="expression" dxfId="753" priority="513" stopIfTrue="1">
      <formula>"si+$D$28=0"</formula>
    </cfRule>
    <cfRule type="expression" dxfId="752" priority="514" stopIfTrue="1">
      <formula>"si($D$28&gt;0"</formula>
    </cfRule>
  </conditionalFormatting>
  <conditionalFormatting sqref="F240 C240:D240">
    <cfRule type="expression" dxfId="751" priority="511" stopIfTrue="1">
      <formula>"si+$D$28=0"</formula>
    </cfRule>
    <cfRule type="expression" dxfId="750" priority="512" stopIfTrue="1">
      <formula>"si($D$28&gt;0"</formula>
    </cfRule>
  </conditionalFormatting>
  <conditionalFormatting sqref="F239 C239:D239">
    <cfRule type="expression" dxfId="749" priority="509" stopIfTrue="1">
      <formula>"si+$D$28=0"</formula>
    </cfRule>
    <cfRule type="expression" dxfId="748" priority="510" stopIfTrue="1">
      <formula>"si($D$28&gt;0"</formula>
    </cfRule>
  </conditionalFormatting>
  <conditionalFormatting sqref="F238 C238:D238">
    <cfRule type="expression" dxfId="747" priority="507" stopIfTrue="1">
      <formula>"si+$D$28=0"</formula>
    </cfRule>
    <cfRule type="expression" dxfId="746" priority="508" stopIfTrue="1">
      <formula>"si($D$28&gt;0"</formula>
    </cfRule>
  </conditionalFormatting>
  <conditionalFormatting sqref="F237 C237:D237">
    <cfRule type="expression" dxfId="745" priority="505" stopIfTrue="1">
      <formula>"si+$D$28=0"</formula>
    </cfRule>
    <cfRule type="expression" dxfId="744" priority="506" stopIfTrue="1">
      <formula>"si($D$28&gt;0"</formula>
    </cfRule>
  </conditionalFormatting>
  <conditionalFormatting sqref="F236 C236:D236">
    <cfRule type="expression" dxfId="743" priority="503" stopIfTrue="1">
      <formula>"si+$D$28=0"</formula>
    </cfRule>
    <cfRule type="expression" dxfId="742" priority="504" stopIfTrue="1">
      <formula>"si($D$28&gt;0"</formula>
    </cfRule>
  </conditionalFormatting>
  <conditionalFormatting sqref="F235 C235:D235">
    <cfRule type="expression" dxfId="741" priority="501" stopIfTrue="1">
      <formula>"si+$D$28=0"</formula>
    </cfRule>
    <cfRule type="expression" dxfId="740" priority="502" stopIfTrue="1">
      <formula>"si($D$28&gt;0"</formula>
    </cfRule>
  </conditionalFormatting>
  <conditionalFormatting sqref="F234 C234:D234">
    <cfRule type="expression" dxfId="739" priority="499" stopIfTrue="1">
      <formula>"si+$D$28=0"</formula>
    </cfRule>
    <cfRule type="expression" dxfId="738" priority="500" stopIfTrue="1">
      <formula>"si($D$28&gt;0"</formula>
    </cfRule>
  </conditionalFormatting>
  <conditionalFormatting sqref="F233 C233:D233">
    <cfRule type="expression" dxfId="737" priority="497" stopIfTrue="1">
      <formula>"si+$D$28=0"</formula>
    </cfRule>
    <cfRule type="expression" dxfId="736" priority="498" stopIfTrue="1">
      <formula>"si($D$28&gt;0"</formula>
    </cfRule>
  </conditionalFormatting>
  <conditionalFormatting sqref="F232 C232:D232">
    <cfRule type="expression" dxfId="735" priority="495" stopIfTrue="1">
      <formula>"si+$D$28=0"</formula>
    </cfRule>
    <cfRule type="expression" dxfId="734" priority="496" stopIfTrue="1">
      <formula>"si($D$28&gt;0"</formula>
    </cfRule>
  </conditionalFormatting>
  <conditionalFormatting sqref="F231 C231:D231">
    <cfRule type="expression" dxfId="733" priority="493" stopIfTrue="1">
      <formula>"si+$D$28=0"</formula>
    </cfRule>
    <cfRule type="expression" dxfId="732" priority="494" stopIfTrue="1">
      <formula>"si($D$28&gt;0"</formula>
    </cfRule>
  </conditionalFormatting>
  <conditionalFormatting sqref="F230 C230:D230">
    <cfRule type="expression" dxfId="731" priority="491" stopIfTrue="1">
      <formula>"si+$D$28=0"</formula>
    </cfRule>
    <cfRule type="expression" dxfId="730" priority="492" stopIfTrue="1">
      <formula>"si($D$28&gt;0"</formula>
    </cfRule>
  </conditionalFormatting>
  <conditionalFormatting sqref="F229 C229:D229">
    <cfRule type="expression" dxfId="729" priority="489" stopIfTrue="1">
      <formula>"si+$D$28=0"</formula>
    </cfRule>
    <cfRule type="expression" dxfId="728" priority="490" stopIfTrue="1">
      <formula>"si($D$28&gt;0"</formula>
    </cfRule>
  </conditionalFormatting>
  <conditionalFormatting sqref="F228 C228:D228">
    <cfRule type="expression" dxfId="727" priority="487" stopIfTrue="1">
      <formula>"si+$D$28=0"</formula>
    </cfRule>
    <cfRule type="expression" dxfId="726" priority="488" stopIfTrue="1">
      <formula>"si($D$28&gt;0"</formula>
    </cfRule>
  </conditionalFormatting>
  <conditionalFormatting sqref="F227 C227:D227">
    <cfRule type="expression" dxfId="725" priority="485" stopIfTrue="1">
      <formula>"si+$D$28=0"</formula>
    </cfRule>
    <cfRule type="expression" dxfId="724" priority="486" stopIfTrue="1">
      <formula>"si($D$28&gt;0"</formula>
    </cfRule>
  </conditionalFormatting>
  <conditionalFormatting sqref="F226 C226:D226">
    <cfRule type="expression" dxfId="723" priority="483" stopIfTrue="1">
      <formula>"si+$D$28=0"</formula>
    </cfRule>
    <cfRule type="expression" dxfId="722" priority="484" stopIfTrue="1">
      <formula>"si($D$28&gt;0"</formula>
    </cfRule>
  </conditionalFormatting>
  <conditionalFormatting sqref="F225 C225:D225">
    <cfRule type="expression" dxfId="721" priority="481" stopIfTrue="1">
      <formula>"si+$D$28=0"</formula>
    </cfRule>
    <cfRule type="expression" dxfId="720" priority="482" stopIfTrue="1">
      <formula>"si($D$28&gt;0"</formula>
    </cfRule>
  </conditionalFormatting>
  <conditionalFormatting sqref="F224 C224:D224">
    <cfRule type="expression" dxfId="719" priority="479" stopIfTrue="1">
      <formula>"si+$D$28=0"</formula>
    </cfRule>
    <cfRule type="expression" dxfId="718" priority="480" stopIfTrue="1">
      <formula>"si($D$28&gt;0"</formula>
    </cfRule>
  </conditionalFormatting>
  <conditionalFormatting sqref="F223 C223:D223">
    <cfRule type="expression" dxfId="717" priority="477" stopIfTrue="1">
      <formula>"si+$D$28=0"</formula>
    </cfRule>
    <cfRule type="expression" dxfId="716" priority="478" stopIfTrue="1">
      <formula>"si($D$28&gt;0"</formula>
    </cfRule>
  </conditionalFormatting>
  <conditionalFormatting sqref="F222 C222:D222">
    <cfRule type="expression" dxfId="715" priority="475" stopIfTrue="1">
      <formula>"si+$D$28=0"</formula>
    </cfRule>
    <cfRule type="expression" dxfId="714" priority="476" stopIfTrue="1">
      <formula>"si($D$28&gt;0"</formula>
    </cfRule>
  </conditionalFormatting>
  <conditionalFormatting sqref="F221 C221:D221">
    <cfRule type="expression" dxfId="713" priority="473" stopIfTrue="1">
      <formula>"si+$D$28=0"</formula>
    </cfRule>
    <cfRule type="expression" dxfId="712" priority="474" stopIfTrue="1">
      <formula>"si($D$28&gt;0"</formula>
    </cfRule>
  </conditionalFormatting>
  <conditionalFormatting sqref="F220 C220:D220">
    <cfRule type="expression" dxfId="711" priority="471" stopIfTrue="1">
      <formula>"si+$D$28=0"</formula>
    </cfRule>
    <cfRule type="expression" dxfId="710" priority="472" stopIfTrue="1">
      <formula>"si($D$28&gt;0"</formula>
    </cfRule>
  </conditionalFormatting>
  <conditionalFormatting sqref="F219 C219:D219">
    <cfRule type="expression" dxfId="709" priority="469" stopIfTrue="1">
      <formula>"si+$D$28=0"</formula>
    </cfRule>
    <cfRule type="expression" dxfId="708" priority="470" stopIfTrue="1">
      <formula>"si($D$28&gt;0"</formula>
    </cfRule>
  </conditionalFormatting>
  <conditionalFormatting sqref="F218 C218:D218">
    <cfRule type="expression" dxfId="707" priority="467" stopIfTrue="1">
      <formula>"si+$D$28=0"</formula>
    </cfRule>
    <cfRule type="expression" dxfId="706" priority="468" stopIfTrue="1">
      <formula>"si($D$28&gt;0"</formula>
    </cfRule>
  </conditionalFormatting>
  <conditionalFormatting sqref="F217 C217:D217">
    <cfRule type="expression" dxfId="705" priority="465" stopIfTrue="1">
      <formula>"si+$D$28=0"</formula>
    </cfRule>
    <cfRule type="expression" dxfId="704" priority="466" stopIfTrue="1">
      <formula>"si($D$28&gt;0"</formula>
    </cfRule>
  </conditionalFormatting>
  <conditionalFormatting sqref="F216 C216:D216">
    <cfRule type="expression" dxfId="703" priority="463" stopIfTrue="1">
      <formula>"si+$D$28=0"</formula>
    </cfRule>
    <cfRule type="expression" dxfId="702" priority="464" stopIfTrue="1">
      <formula>"si($D$28&gt;0"</formula>
    </cfRule>
  </conditionalFormatting>
  <conditionalFormatting sqref="F215 C215:D215">
    <cfRule type="expression" dxfId="701" priority="461" stopIfTrue="1">
      <formula>"si+$D$28=0"</formula>
    </cfRule>
    <cfRule type="expression" dxfId="700" priority="462" stopIfTrue="1">
      <formula>"si($D$28&gt;0"</formula>
    </cfRule>
  </conditionalFormatting>
  <conditionalFormatting sqref="F214 C214:D214">
    <cfRule type="expression" dxfId="699" priority="459" stopIfTrue="1">
      <formula>"si+$D$28=0"</formula>
    </cfRule>
    <cfRule type="expression" dxfId="698" priority="460" stopIfTrue="1">
      <formula>"si($D$28&gt;0"</formula>
    </cfRule>
  </conditionalFormatting>
  <conditionalFormatting sqref="F213 C213:D213">
    <cfRule type="expression" dxfId="697" priority="457" stopIfTrue="1">
      <formula>"si+$D$28=0"</formula>
    </cfRule>
    <cfRule type="expression" dxfId="696" priority="458" stopIfTrue="1">
      <formula>"si($D$28&gt;0"</formula>
    </cfRule>
  </conditionalFormatting>
  <conditionalFormatting sqref="F212 C212:D212">
    <cfRule type="expression" dxfId="695" priority="455" stopIfTrue="1">
      <formula>"si+$D$28=0"</formula>
    </cfRule>
    <cfRule type="expression" dxfId="694" priority="456" stopIfTrue="1">
      <formula>"si($D$28&gt;0"</formula>
    </cfRule>
  </conditionalFormatting>
  <conditionalFormatting sqref="F211 C211:D211">
    <cfRule type="expression" dxfId="693" priority="453" stopIfTrue="1">
      <formula>"si+$D$28=0"</formula>
    </cfRule>
    <cfRule type="expression" dxfId="692" priority="454" stopIfTrue="1">
      <formula>"si($D$28&gt;0"</formula>
    </cfRule>
  </conditionalFormatting>
  <conditionalFormatting sqref="F210 C210:D210">
    <cfRule type="expression" dxfId="691" priority="451" stopIfTrue="1">
      <formula>"si+$D$28=0"</formula>
    </cfRule>
    <cfRule type="expression" dxfId="690" priority="452" stopIfTrue="1">
      <formula>"si($D$28&gt;0"</formula>
    </cfRule>
  </conditionalFormatting>
  <conditionalFormatting sqref="F209 C209:D209">
    <cfRule type="expression" dxfId="689" priority="449" stopIfTrue="1">
      <formula>"si+$D$28=0"</formula>
    </cfRule>
    <cfRule type="expression" dxfId="688" priority="450" stopIfTrue="1">
      <formula>"si($D$28&gt;0"</formula>
    </cfRule>
  </conditionalFormatting>
  <conditionalFormatting sqref="F208 C208:D208">
    <cfRule type="expression" dxfId="687" priority="447" stopIfTrue="1">
      <formula>"si+$D$28=0"</formula>
    </cfRule>
    <cfRule type="expression" dxfId="686" priority="448" stopIfTrue="1">
      <formula>"si($D$28&gt;0"</formula>
    </cfRule>
  </conditionalFormatting>
  <conditionalFormatting sqref="F207 C207:D207">
    <cfRule type="expression" dxfId="685" priority="445" stopIfTrue="1">
      <formula>"si+$D$28=0"</formula>
    </cfRule>
    <cfRule type="expression" dxfId="684" priority="446" stopIfTrue="1">
      <formula>"si($D$28&gt;0"</formula>
    </cfRule>
  </conditionalFormatting>
  <conditionalFormatting sqref="F206 C206:D206">
    <cfRule type="expression" dxfId="683" priority="443" stopIfTrue="1">
      <formula>"si+$D$28=0"</formula>
    </cfRule>
    <cfRule type="expression" dxfId="682" priority="444" stopIfTrue="1">
      <formula>"si($D$28&gt;0"</formula>
    </cfRule>
  </conditionalFormatting>
  <conditionalFormatting sqref="F205 C205:D205">
    <cfRule type="expression" dxfId="681" priority="441" stopIfTrue="1">
      <formula>"si+$D$28=0"</formula>
    </cfRule>
    <cfRule type="expression" dxfId="680" priority="442" stopIfTrue="1">
      <formula>"si($D$28&gt;0"</formula>
    </cfRule>
  </conditionalFormatting>
  <conditionalFormatting sqref="F204 C204:D204">
    <cfRule type="expression" dxfId="679" priority="439" stopIfTrue="1">
      <formula>"si+$D$28=0"</formula>
    </cfRule>
    <cfRule type="expression" dxfId="678" priority="440" stopIfTrue="1">
      <formula>"si($D$28&gt;0"</formula>
    </cfRule>
  </conditionalFormatting>
  <conditionalFormatting sqref="F203 C203:D203">
    <cfRule type="expression" dxfId="677" priority="437" stopIfTrue="1">
      <formula>"si+$D$28=0"</formula>
    </cfRule>
    <cfRule type="expression" dxfId="676" priority="438" stopIfTrue="1">
      <formula>"si($D$28&gt;0"</formula>
    </cfRule>
  </conditionalFormatting>
  <conditionalFormatting sqref="F202 C202:D202">
    <cfRule type="expression" dxfId="675" priority="435" stopIfTrue="1">
      <formula>"si+$D$28=0"</formula>
    </cfRule>
    <cfRule type="expression" dxfId="674" priority="436" stopIfTrue="1">
      <formula>"si($D$28&gt;0"</formula>
    </cfRule>
  </conditionalFormatting>
  <conditionalFormatting sqref="F201 C201:D201">
    <cfRule type="expression" dxfId="673" priority="433" stopIfTrue="1">
      <formula>"si+$D$28=0"</formula>
    </cfRule>
    <cfRule type="expression" dxfId="672" priority="434" stopIfTrue="1">
      <formula>"si($D$28&gt;0"</formula>
    </cfRule>
  </conditionalFormatting>
  <conditionalFormatting sqref="F200 C200:D200">
    <cfRule type="expression" dxfId="671" priority="431" stopIfTrue="1">
      <formula>"si+$D$28=0"</formula>
    </cfRule>
    <cfRule type="expression" dxfId="670" priority="432" stopIfTrue="1">
      <formula>"si($D$28&gt;0"</formula>
    </cfRule>
  </conditionalFormatting>
  <conditionalFormatting sqref="F199 C199:D199">
    <cfRule type="expression" dxfId="669" priority="429" stopIfTrue="1">
      <formula>"si+$D$28=0"</formula>
    </cfRule>
    <cfRule type="expression" dxfId="668" priority="430" stopIfTrue="1">
      <formula>"si($D$28&gt;0"</formula>
    </cfRule>
  </conditionalFormatting>
  <conditionalFormatting sqref="F198 C198:D198">
    <cfRule type="expression" dxfId="667" priority="427" stopIfTrue="1">
      <formula>"si+$D$28=0"</formula>
    </cfRule>
    <cfRule type="expression" dxfId="666" priority="428" stopIfTrue="1">
      <formula>"si($D$28&gt;0"</formula>
    </cfRule>
  </conditionalFormatting>
  <conditionalFormatting sqref="F197 C197:D197">
    <cfRule type="expression" dxfId="665" priority="425" stopIfTrue="1">
      <formula>"si+$D$28=0"</formula>
    </cfRule>
    <cfRule type="expression" dxfId="664" priority="426" stopIfTrue="1">
      <formula>"si($D$28&gt;0"</formula>
    </cfRule>
  </conditionalFormatting>
  <conditionalFormatting sqref="F196 C196:D196">
    <cfRule type="expression" dxfId="663" priority="423" stopIfTrue="1">
      <formula>"si+$D$28=0"</formula>
    </cfRule>
    <cfRule type="expression" dxfId="662" priority="424" stopIfTrue="1">
      <formula>"si($D$28&gt;0"</formula>
    </cfRule>
  </conditionalFormatting>
  <conditionalFormatting sqref="F195 C195:D195">
    <cfRule type="expression" dxfId="661" priority="421" stopIfTrue="1">
      <formula>"si+$D$28=0"</formula>
    </cfRule>
    <cfRule type="expression" dxfId="660" priority="422" stopIfTrue="1">
      <formula>"si($D$28&gt;0"</formula>
    </cfRule>
  </conditionalFormatting>
  <conditionalFormatting sqref="F194 C194:D194">
    <cfRule type="expression" dxfId="659" priority="419" stopIfTrue="1">
      <formula>"si+$D$28=0"</formula>
    </cfRule>
    <cfRule type="expression" dxfId="658" priority="420" stopIfTrue="1">
      <formula>"si($D$28&gt;0"</formula>
    </cfRule>
  </conditionalFormatting>
  <conditionalFormatting sqref="F193 C193:D193">
    <cfRule type="expression" dxfId="657" priority="417" stopIfTrue="1">
      <formula>"si+$D$28=0"</formula>
    </cfRule>
    <cfRule type="expression" dxfId="656" priority="418" stopIfTrue="1">
      <formula>"si($D$28&gt;0"</formula>
    </cfRule>
  </conditionalFormatting>
  <conditionalFormatting sqref="F192 C192:D192">
    <cfRule type="expression" dxfId="655" priority="415" stopIfTrue="1">
      <formula>"si+$D$28=0"</formula>
    </cfRule>
    <cfRule type="expression" dxfId="654" priority="416" stopIfTrue="1">
      <formula>"si($D$28&gt;0"</formula>
    </cfRule>
  </conditionalFormatting>
  <conditionalFormatting sqref="F191 C191:D191">
    <cfRule type="expression" dxfId="653" priority="413" stopIfTrue="1">
      <formula>"si+$D$28=0"</formula>
    </cfRule>
    <cfRule type="expression" dxfId="652" priority="414" stopIfTrue="1">
      <formula>"si($D$28&gt;0"</formula>
    </cfRule>
  </conditionalFormatting>
  <conditionalFormatting sqref="F190 C190:D190">
    <cfRule type="expression" dxfId="651" priority="411" stopIfTrue="1">
      <formula>"si+$D$28=0"</formula>
    </cfRule>
    <cfRule type="expression" dxfId="650" priority="412" stopIfTrue="1">
      <formula>"si($D$28&gt;0"</formula>
    </cfRule>
  </conditionalFormatting>
  <conditionalFormatting sqref="F189 C189:D189">
    <cfRule type="expression" dxfId="649" priority="409" stopIfTrue="1">
      <formula>"si+$D$28=0"</formula>
    </cfRule>
    <cfRule type="expression" dxfId="648" priority="410" stopIfTrue="1">
      <formula>"si($D$28&gt;0"</formula>
    </cfRule>
  </conditionalFormatting>
  <conditionalFormatting sqref="F188 C188:D188">
    <cfRule type="expression" dxfId="647" priority="407" stopIfTrue="1">
      <formula>"si+$D$28=0"</formula>
    </cfRule>
    <cfRule type="expression" dxfId="646" priority="408" stopIfTrue="1">
      <formula>"si($D$28&gt;0"</formula>
    </cfRule>
  </conditionalFormatting>
  <conditionalFormatting sqref="F187 C187:D187">
    <cfRule type="expression" dxfId="645" priority="405" stopIfTrue="1">
      <formula>"si+$D$28=0"</formula>
    </cfRule>
    <cfRule type="expression" dxfId="644" priority="406" stopIfTrue="1">
      <formula>"si($D$28&gt;0"</formula>
    </cfRule>
  </conditionalFormatting>
  <conditionalFormatting sqref="F186 C186:D186">
    <cfRule type="expression" dxfId="643" priority="403" stopIfTrue="1">
      <formula>"si+$D$28=0"</formula>
    </cfRule>
    <cfRule type="expression" dxfId="642" priority="404" stopIfTrue="1">
      <formula>"si($D$28&gt;0"</formula>
    </cfRule>
  </conditionalFormatting>
  <conditionalFormatting sqref="F185 C185:D185">
    <cfRule type="expression" dxfId="641" priority="401" stopIfTrue="1">
      <formula>"si+$D$28=0"</formula>
    </cfRule>
    <cfRule type="expression" dxfId="640" priority="402" stopIfTrue="1">
      <formula>"si($D$28&gt;0"</formula>
    </cfRule>
  </conditionalFormatting>
  <conditionalFormatting sqref="F184 C184:D184">
    <cfRule type="expression" dxfId="639" priority="399" stopIfTrue="1">
      <formula>"si+$D$28=0"</formula>
    </cfRule>
    <cfRule type="expression" dxfId="638" priority="400" stopIfTrue="1">
      <formula>"si($D$28&gt;0"</formula>
    </cfRule>
  </conditionalFormatting>
  <conditionalFormatting sqref="F183 C183:D183">
    <cfRule type="expression" dxfId="637" priority="397" stopIfTrue="1">
      <formula>"si+$D$28=0"</formula>
    </cfRule>
    <cfRule type="expression" dxfId="636" priority="398" stopIfTrue="1">
      <formula>"si($D$28&gt;0"</formula>
    </cfRule>
  </conditionalFormatting>
  <conditionalFormatting sqref="F182 C182:D182">
    <cfRule type="expression" dxfId="635" priority="395" stopIfTrue="1">
      <formula>"si+$D$28=0"</formula>
    </cfRule>
    <cfRule type="expression" dxfId="634" priority="396" stopIfTrue="1">
      <formula>"si($D$28&gt;0"</formula>
    </cfRule>
  </conditionalFormatting>
  <conditionalFormatting sqref="F181 C181:D181">
    <cfRule type="expression" dxfId="633" priority="393" stopIfTrue="1">
      <formula>"si+$D$28=0"</formula>
    </cfRule>
    <cfRule type="expression" dxfId="632" priority="394" stopIfTrue="1">
      <formula>"si($D$28&gt;0"</formula>
    </cfRule>
  </conditionalFormatting>
  <conditionalFormatting sqref="F180 C180:D180">
    <cfRule type="expression" dxfId="631" priority="391" stopIfTrue="1">
      <formula>"si+$D$28=0"</formula>
    </cfRule>
    <cfRule type="expression" dxfId="630" priority="392" stopIfTrue="1">
      <formula>"si($D$28&gt;0"</formula>
    </cfRule>
  </conditionalFormatting>
  <conditionalFormatting sqref="F179 C179:D179">
    <cfRule type="expression" dxfId="629" priority="389" stopIfTrue="1">
      <formula>"si+$D$28=0"</formula>
    </cfRule>
    <cfRule type="expression" dxfId="628" priority="390" stopIfTrue="1">
      <formula>"si($D$28&gt;0"</formula>
    </cfRule>
  </conditionalFormatting>
  <conditionalFormatting sqref="F178 C178:D178">
    <cfRule type="expression" dxfId="627" priority="387" stopIfTrue="1">
      <formula>"si+$D$28=0"</formula>
    </cfRule>
    <cfRule type="expression" dxfId="626" priority="388" stopIfTrue="1">
      <formula>"si($D$28&gt;0"</formula>
    </cfRule>
  </conditionalFormatting>
  <conditionalFormatting sqref="F177 C177:D177">
    <cfRule type="expression" dxfId="625" priority="385" stopIfTrue="1">
      <formula>"si+$D$28=0"</formula>
    </cfRule>
    <cfRule type="expression" dxfId="624" priority="386" stopIfTrue="1">
      <formula>"si($D$28&gt;0"</formula>
    </cfRule>
  </conditionalFormatting>
  <conditionalFormatting sqref="F176 C176:D176">
    <cfRule type="expression" dxfId="623" priority="383" stopIfTrue="1">
      <formula>"si+$D$28=0"</formula>
    </cfRule>
    <cfRule type="expression" dxfId="622" priority="384" stopIfTrue="1">
      <formula>"si($D$28&gt;0"</formula>
    </cfRule>
  </conditionalFormatting>
  <conditionalFormatting sqref="F175 C175:D175">
    <cfRule type="expression" dxfId="621" priority="381" stopIfTrue="1">
      <formula>"si+$D$28=0"</formula>
    </cfRule>
    <cfRule type="expression" dxfId="620" priority="382" stopIfTrue="1">
      <formula>"si($D$28&gt;0"</formula>
    </cfRule>
  </conditionalFormatting>
  <conditionalFormatting sqref="F174 C174:D174">
    <cfRule type="expression" dxfId="619" priority="379" stopIfTrue="1">
      <formula>"si+$D$28=0"</formula>
    </cfRule>
    <cfRule type="expression" dxfId="618" priority="380" stopIfTrue="1">
      <formula>"si($D$28&gt;0"</formula>
    </cfRule>
  </conditionalFormatting>
  <conditionalFormatting sqref="F173 C173:D173">
    <cfRule type="expression" dxfId="617" priority="377" stopIfTrue="1">
      <formula>"si+$D$28=0"</formula>
    </cfRule>
    <cfRule type="expression" dxfId="616" priority="378" stopIfTrue="1">
      <formula>"si($D$28&gt;0"</formula>
    </cfRule>
  </conditionalFormatting>
  <conditionalFormatting sqref="F172 C172:D172">
    <cfRule type="expression" dxfId="615" priority="375" stopIfTrue="1">
      <formula>"si+$D$28=0"</formula>
    </cfRule>
    <cfRule type="expression" dxfId="614" priority="376" stopIfTrue="1">
      <formula>"si($D$28&gt;0"</formula>
    </cfRule>
  </conditionalFormatting>
  <conditionalFormatting sqref="F171 C171:D171">
    <cfRule type="expression" dxfId="613" priority="373" stopIfTrue="1">
      <formula>"si+$D$28=0"</formula>
    </cfRule>
    <cfRule type="expression" dxfId="612" priority="374" stopIfTrue="1">
      <formula>"si($D$28&gt;0"</formula>
    </cfRule>
  </conditionalFormatting>
  <conditionalFormatting sqref="F170 C170:D170">
    <cfRule type="expression" dxfId="611" priority="371" stopIfTrue="1">
      <formula>"si+$D$28=0"</formula>
    </cfRule>
    <cfRule type="expression" dxfId="610" priority="372" stopIfTrue="1">
      <formula>"si($D$28&gt;0"</formula>
    </cfRule>
  </conditionalFormatting>
  <conditionalFormatting sqref="F169 C169:D169">
    <cfRule type="expression" dxfId="609" priority="369" stopIfTrue="1">
      <formula>"si+$D$28=0"</formula>
    </cfRule>
    <cfRule type="expression" dxfId="608" priority="370" stopIfTrue="1">
      <formula>"si($D$28&gt;0"</formula>
    </cfRule>
  </conditionalFormatting>
  <conditionalFormatting sqref="F168 C168:D168">
    <cfRule type="expression" dxfId="607" priority="367" stopIfTrue="1">
      <formula>"si+$D$28=0"</formula>
    </cfRule>
    <cfRule type="expression" dxfId="606" priority="368" stopIfTrue="1">
      <formula>"si($D$28&gt;0"</formula>
    </cfRule>
  </conditionalFormatting>
  <conditionalFormatting sqref="F167 C167:D167">
    <cfRule type="expression" dxfId="605" priority="365" stopIfTrue="1">
      <formula>"si+$D$28=0"</formula>
    </cfRule>
    <cfRule type="expression" dxfId="604" priority="366" stopIfTrue="1">
      <formula>"si($D$28&gt;0"</formula>
    </cfRule>
  </conditionalFormatting>
  <conditionalFormatting sqref="F166 C166:D166">
    <cfRule type="expression" dxfId="603" priority="363" stopIfTrue="1">
      <formula>"si+$D$28=0"</formula>
    </cfRule>
    <cfRule type="expression" dxfId="602" priority="364" stopIfTrue="1">
      <formula>"si($D$28&gt;0"</formula>
    </cfRule>
  </conditionalFormatting>
  <conditionalFormatting sqref="F165 C165:D165">
    <cfRule type="expression" dxfId="601" priority="361" stopIfTrue="1">
      <formula>"si+$D$28=0"</formula>
    </cfRule>
    <cfRule type="expression" dxfId="600" priority="362" stopIfTrue="1">
      <formula>"si($D$28&gt;0"</formula>
    </cfRule>
  </conditionalFormatting>
  <conditionalFormatting sqref="F164 C164:D164">
    <cfRule type="expression" dxfId="599" priority="359" stopIfTrue="1">
      <formula>"si+$D$28=0"</formula>
    </cfRule>
    <cfRule type="expression" dxfId="598" priority="360" stopIfTrue="1">
      <formula>"si($D$28&gt;0"</formula>
    </cfRule>
  </conditionalFormatting>
  <conditionalFormatting sqref="F163 C163:D163">
    <cfRule type="expression" dxfId="597" priority="357" stopIfTrue="1">
      <formula>"si+$D$28=0"</formula>
    </cfRule>
    <cfRule type="expression" dxfId="596" priority="358" stopIfTrue="1">
      <formula>"si($D$28&gt;0"</formula>
    </cfRule>
  </conditionalFormatting>
  <conditionalFormatting sqref="F162 C162:D162">
    <cfRule type="expression" dxfId="595" priority="355" stopIfTrue="1">
      <formula>"si+$D$28=0"</formula>
    </cfRule>
    <cfRule type="expression" dxfId="594" priority="356" stopIfTrue="1">
      <formula>"si($D$28&gt;0"</formula>
    </cfRule>
  </conditionalFormatting>
  <conditionalFormatting sqref="F161 C161:D161">
    <cfRule type="expression" dxfId="593" priority="353" stopIfTrue="1">
      <formula>"si+$D$28=0"</formula>
    </cfRule>
    <cfRule type="expression" dxfId="592" priority="354" stopIfTrue="1">
      <formula>"si($D$28&gt;0"</formula>
    </cfRule>
  </conditionalFormatting>
  <conditionalFormatting sqref="F160 C160:D160">
    <cfRule type="expression" dxfId="591" priority="351" stopIfTrue="1">
      <formula>"si+$D$28=0"</formula>
    </cfRule>
    <cfRule type="expression" dxfId="590" priority="352" stopIfTrue="1">
      <formula>"si($D$28&gt;0"</formula>
    </cfRule>
  </conditionalFormatting>
  <conditionalFormatting sqref="F159 C159:D159">
    <cfRule type="expression" dxfId="589" priority="349" stopIfTrue="1">
      <formula>"si+$D$28=0"</formula>
    </cfRule>
    <cfRule type="expression" dxfId="588" priority="350" stopIfTrue="1">
      <formula>"si($D$28&gt;0"</formula>
    </cfRule>
  </conditionalFormatting>
  <conditionalFormatting sqref="F158 C158:D158">
    <cfRule type="expression" dxfId="587" priority="347" stopIfTrue="1">
      <formula>"si+$D$28=0"</formula>
    </cfRule>
    <cfRule type="expression" dxfId="586" priority="348" stopIfTrue="1">
      <formula>"si($D$28&gt;0"</formula>
    </cfRule>
  </conditionalFormatting>
  <conditionalFormatting sqref="F157 C157:D157">
    <cfRule type="expression" dxfId="585" priority="345" stopIfTrue="1">
      <formula>"si+$D$28=0"</formula>
    </cfRule>
    <cfRule type="expression" dxfId="584" priority="346" stopIfTrue="1">
      <formula>"si($D$28&gt;0"</formula>
    </cfRule>
  </conditionalFormatting>
  <conditionalFormatting sqref="F156 C156:D156">
    <cfRule type="expression" dxfId="583" priority="343" stopIfTrue="1">
      <formula>"si+$D$28=0"</formula>
    </cfRule>
    <cfRule type="expression" dxfId="582" priority="344" stopIfTrue="1">
      <formula>"si($D$28&gt;0"</formula>
    </cfRule>
  </conditionalFormatting>
  <conditionalFormatting sqref="F155 C155:D155">
    <cfRule type="expression" dxfId="581" priority="341" stopIfTrue="1">
      <formula>"si+$D$28=0"</formula>
    </cfRule>
    <cfRule type="expression" dxfId="580" priority="342" stopIfTrue="1">
      <formula>"si($D$28&gt;0"</formula>
    </cfRule>
  </conditionalFormatting>
  <conditionalFormatting sqref="F154 C154:D154">
    <cfRule type="expression" dxfId="579" priority="339" stopIfTrue="1">
      <formula>"si+$D$28=0"</formula>
    </cfRule>
    <cfRule type="expression" dxfId="578" priority="340" stopIfTrue="1">
      <formula>"si($D$28&gt;0"</formula>
    </cfRule>
  </conditionalFormatting>
  <conditionalFormatting sqref="F153 C153:D153">
    <cfRule type="expression" dxfId="577" priority="337" stopIfTrue="1">
      <formula>"si+$D$28=0"</formula>
    </cfRule>
    <cfRule type="expression" dxfId="576" priority="338" stopIfTrue="1">
      <formula>"si($D$28&gt;0"</formula>
    </cfRule>
  </conditionalFormatting>
  <conditionalFormatting sqref="F152 C152:D152">
    <cfRule type="expression" dxfId="575" priority="335" stopIfTrue="1">
      <formula>"si+$D$28=0"</formula>
    </cfRule>
    <cfRule type="expression" dxfId="574" priority="336" stopIfTrue="1">
      <formula>"si($D$28&gt;0"</formula>
    </cfRule>
  </conditionalFormatting>
  <conditionalFormatting sqref="F151 C151:D151">
    <cfRule type="expression" dxfId="573" priority="333" stopIfTrue="1">
      <formula>"si+$D$28=0"</formula>
    </cfRule>
    <cfRule type="expression" dxfId="572" priority="334" stopIfTrue="1">
      <formula>"si($D$28&gt;0"</formula>
    </cfRule>
  </conditionalFormatting>
  <conditionalFormatting sqref="F150 C150:D150">
    <cfRule type="expression" dxfId="571" priority="331" stopIfTrue="1">
      <formula>"si+$D$28=0"</formula>
    </cfRule>
    <cfRule type="expression" dxfId="570" priority="332" stopIfTrue="1">
      <formula>"si($D$28&gt;0"</formula>
    </cfRule>
  </conditionalFormatting>
  <conditionalFormatting sqref="F149 C149:D149">
    <cfRule type="expression" dxfId="569" priority="329" stopIfTrue="1">
      <formula>"si+$D$28=0"</formula>
    </cfRule>
    <cfRule type="expression" dxfId="568" priority="330" stopIfTrue="1">
      <formula>"si($D$28&gt;0"</formula>
    </cfRule>
  </conditionalFormatting>
  <conditionalFormatting sqref="F148 C148:D148">
    <cfRule type="expression" dxfId="567" priority="327" stopIfTrue="1">
      <formula>"si+$D$28=0"</formula>
    </cfRule>
    <cfRule type="expression" dxfId="566" priority="328" stopIfTrue="1">
      <formula>"si($D$28&gt;0"</formula>
    </cfRule>
  </conditionalFormatting>
  <conditionalFormatting sqref="F147 C147:D147">
    <cfRule type="expression" dxfId="565" priority="325" stopIfTrue="1">
      <formula>"si+$D$28=0"</formula>
    </cfRule>
    <cfRule type="expression" dxfId="564" priority="326" stopIfTrue="1">
      <formula>"si($D$28&gt;0"</formula>
    </cfRule>
  </conditionalFormatting>
  <conditionalFormatting sqref="F146 C146:D146">
    <cfRule type="expression" dxfId="563" priority="323" stopIfTrue="1">
      <formula>"si+$D$28=0"</formula>
    </cfRule>
    <cfRule type="expression" dxfId="562" priority="324" stopIfTrue="1">
      <formula>"si($D$28&gt;0"</formula>
    </cfRule>
  </conditionalFormatting>
  <conditionalFormatting sqref="F145 C145:D145">
    <cfRule type="expression" dxfId="561" priority="321" stopIfTrue="1">
      <formula>"si+$D$28=0"</formula>
    </cfRule>
    <cfRule type="expression" dxfId="560" priority="322" stopIfTrue="1">
      <formula>"si($D$28&gt;0"</formula>
    </cfRule>
  </conditionalFormatting>
  <conditionalFormatting sqref="F144 C144:D144">
    <cfRule type="expression" dxfId="559" priority="319" stopIfTrue="1">
      <formula>"si+$D$28=0"</formula>
    </cfRule>
    <cfRule type="expression" dxfId="558" priority="320" stopIfTrue="1">
      <formula>"si($D$28&gt;0"</formula>
    </cfRule>
  </conditionalFormatting>
  <conditionalFormatting sqref="F143 C143:D143">
    <cfRule type="expression" dxfId="557" priority="317" stopIfTrue="1">
      <formula>"si+$D$28=0"</formula>
    </cfRule>
    <cfRule type="expression" dxfId="556" priority="318" stopIfTrue="1">
      <formula>"si($D$28&gt;0"</formula>
    </cfRule>
  </conditionalFormatting>
  <conditionalFormatting sqref="F142 C142:D142">
    <cfRule type="expression" dxfId="555" priority="315" stopIfTrue="1">
      <formula>"si+$D$28=0"</formula>
    </cfRule>
    <cfRule type="expression" dxfId="554" priority="316" stopIfTrue="1">
      <formula>"si($D$28&gt;0"</formula>
    </cfRule>
  </conditionalFormatting>
  <conditionalFormatting sqref="F141 C141:D141">
    <cfRule type="expression" dxfId="553" priority="313" stopIfTrue="1">
      <formula>"si+$D$28=0"</formula>
    </cfRule>
    <cfRule type="expression" dxfId="552" priority="314" stopIfTrue="1">
      <formula>"si($D$28&gt;0"</formula>
    </cfRule>
  </conditionalFormatting>
  <conditionalFormatting sqref="F140 C140:D140">
    <cfRule type="expression" dxfId="551" priority="311" stopIfTrue="1">
      <formula>"si+$D$28=0"</formula>
    </cfRule>
    <cfRule type="expression" dxfId="550" priority="312" stopIfTrue="1">
      <formula>"si($D$28&gt;0"</formula>
    </cfRule>
  </conditionalFormatting>
  <conditionalFormatting sqref="F139 C139:D139">
    <cfRule type="expression" dxfId="549" priority="309" stopIfTrue="1">
      <formula>"si+$D$28=0"</formula>
    </cfRule>
    <cfRule type="expression" dxfId="548" priority="310" stopIfTrue="1">
      <formula>"si($D$28&gt;0"</formula>
    </cfRule>
  </conditionalFormatting>
  <conditionalFormatting sqref="F138 C138:D138">
    <cfRule type="expression" dxfId="547" priority="307" stopIfTrue="1">
      <formula>"si+$D$28=0"</formula>
    </cfRule>
    <cfRule type="expression" dxfId="546" priority="308" stopIfTrue="1">
      <formula>"si($D$28&gt;0"</formula>
    </cfRule>
  </conditionalFormatting>
  <conditionalFormatting sqref="F137 C137:D137">
    <cfRule type="expression" dxfId="545" priority="305" stopIfTrue="1">
      <formula>"si+$D$28=0"</formula>
    </cfRule>
    <cfRule type="expression" dxfId="544" priority="306" stopIfTrue="1">
      <formula>"si($D$28&gt;0"</formula>
    </cfRule>
  </conditionalFormatting>
  <conditionalFormatting sqref="F136 C136:D136">
    <cfRule type="expression" dxfId="543" priority="303" stopIfTrue="1">
      <formula>"si+$D$28=0"</formula>
    </cfRule>
    <cfRule type="expression" dxfId="542" priority="304" stopIfTrue="1">
      <formula>"si($D$28&gt;0"</formula>
    </cfRule>
  </conditionalFormatting>
  <conditionalFormatting sqref="F135 C135:D135">
    <cfRule type="expression" dxfId="541" priority="301" stopIfTrue="1">
      <formula>"si+$D$28=0"</formula>
    </cfRule>
    <cfRule type="expression" dxfId="540" priority="302" stopIfTrue="1">
      <formula>"si($D$28&gt;0"</formula>
    </cfRule>
  </conditionalFormatting>
  <conditionalFormatting sqref="F134 C134:D134">
    <cfRule type="expression" dxfId="539" priority="299" stopIfTrue="1">
      <formula>"si+$D$28=0"</formula>
    </cfRule>
    <cfRule type="expression" dxfId="538" priority="300" stopIfTrue="1">
      <formula>"si($D$28&gt;0"</formula>
    </cfRule>
  </conditionalFormatting>
  <conditionalFormatting sqref="F133 C133:D133">
    <cfRule type="expression" dxfId="537" priority="297" stopIfTrue="1">
      <formula>"si+$D$28=0"</formula>
    </cfRule>
    <cfRule type="expression" dxfId="536" priority="298" stopIfTrue="1">
      <formula>"si($D$28&gt;0"</formula>
    </cfRule>
  </conditionalFormatting>
  <conditionalFormatting sqref="F132 C132:D132">
    <cfRule type="expression" dxfId="535" priority="295" stopIfTrue="1">
      <formula>"si+$D$28=0"</formula>
    </cfRule>
    <cfRule type="expression" dxfId="534" priority="296" stopIfTrue="1">
      <formula>"si($D$28&gt;0"</formula>
    </cfRule>
  </conditionalFormatting>
  <conditionalFormatting sqref="F131 C131:D131">
    <cfRule type="expression" dxfId="533" priority="293" stopIfTrue="1">
      <formula>"si+$D$28=0"</formula>
    </cfRule>
    <cfRule type="expression" dxfId="532" priority="294" stopIfTrue="1">
      <formula>"si($D$28&gt;0"</formula>
    </cfRule>
  </conditionalFormatting>
  <conditionalFormatting sqref="F130 C130:D130">
    <cfRule type="expression" dxfId="531" priority="291" stopIfTrue="1">
      <formula>"si+$D$28=0"</formula>
    </cfRule>
    <cfRule type="expression" dxfId="530" priority="292" stopIfTrue="1">
      <formula>"si($D$28&gt;0"</formula>
    </cfRule>
  </conditionalFormatting>
  <conditionalFormatting sqref="F129 C129:D129">
    <cfRule type="expression" dxfId="529" priority="289" stopIfTrue="1">
      <formula>"si+$D$28=0"</formula>
    </cfRule>
    <cfRule type="expression" dxfId="528" priority="290" stopIfTrue="1">
      <formula>"si($D$28&gt;0"</formula>
    </cfRule>
  </conditionalFormatting>
  <conditionalFormatting sqref="F128 C128:D128">
    <cfRule type="expression" dxfId="527" priority="287" stopIfTrue="1">
      <formula>"si+$D$28=0"</formula>
    </cfRule>
    <cfRule type="expression" dxfId="526" priority="288" stopIfTrue="1">
      <formula>"si($D$28&gt;0"</formula>
    </cfRule>
  </conditionalFormatting>
  <conditionalFormatting sqref="F127 C127:D127">
    <cfRule type="expression" dxfId="525" priority="285" stopIfTrue="1">
      <formula>"si+$D$28=0"</formula>
    </cfRule>
    <cfRule type="expression" dxfId="524" priority="286" stopIfTrue="1">
      <formula>"si($D$28&gt;0"</formula>
    </cfRule>
  </conditionalFormatting>
  <conditionalFormatting sqref="F126 C126:D126">
    <cfRule type="expression" dxfId="523" priority="283" stopIfTrue="1">
      <formula>"si+$D$28=0"</formula>
    </cfRule>
    <cfRule type="expression" dxfId="522" priority="284" stopIfTrue="1">
      <formula>"si($D$28&gt;0"</formula>
    </cfRule>
  </conditionalFormatting>
  <conditionalFormatting sqref="F125 C125:D125">
    <cfRule type="expression" dxfId="521" priority="281" stopIfTrue="1">
      <formula>"si+$D$28=0"</formula>
    </cfRule>
    <cfRule type="expression" dxfId="520" priority="282" stopIfTrue="1">
      <formula>"si($D$28&gt;0"</formula>
    </cfRule>
  </conditionalFormatting>
  <conditionalFormatting sqref="F124 C124:D124">
    <cfRule type="expression" dxfId="519" priority="279" stopIfTrue="1">
      <formula>"si+$D$28=0"</formula>
    </cfRule>
    <cfRule type="expression" dxfId="518" priority="280" stopIfTrue="1">
      <formula>"si($D$28&gt;0"</formula>
    </cfRule>
  </conditionalFormatting>
  <conditionalFormatting sqref="F123 C123:D123">
    <cfRule type="expression" dxfId="517" priority="277" stopIfTrue="1">
      <formula>"si+$D$28=0"</formula>
    </cfRule>
    <cfRule type="expression" dxfId="516" priority="278" stopIfTrue="1">
      <formula>"si($D$28&gt;0"</formula>
    </cfRule>
  </conditionalFormatting>
  <conditionalFormatting sqref="F122 C122:D122">
    <cfRule type="expression" dxfId="515" priority="275" stopIfTrue="1">
      <formula>"si+$D$28=0"</formula>
    </cfRule>
    <cfRule type="expression" dxfId="514" priority="276" stopIfTrue="1">
      <formula>"si($D$28&gt;0"</formula>
    </cfRule>
  </conditionalFormatting>
  <conditionalFormatting sqref="F121 C121:D121">
    <cfRule type="expression" dxfId="513" priority="273" stopIfTrue="1">
      <formula>"si+$D$28=0"</formula>
    </cfRule>
    <cfRule type="expression" dxfId="512" priority="274" stopIfTrue="1">
      <formula>"si($D$28&gt;0"</formula>
    </cfRule>
  </conditionalFormatting>
  <conditionalFormatting sqref="F120 C120:D120">
    <cfRule type="expression" dxfId="511" priority="271" stopIfTrue="1">
      <formula>"si+$D$28=0"</formula>
    </cfRule>
    <cfRule type="expression" dxfId="510" priority="272" stopIfTrue="1">
      <formula>"si($D$28&gt;0"</formula>
    </cfRule>
  </conditionalFormatting>
  <conditionalFormatting sqref="F119 C119:D119">
    <cfRule type="expression" dxfId="509" priority="269" stopIfTrue="1">
      <formula>"si+$D$28=0"</formula>
    </cfRule>
    <cfRule type="expression" dxfId="508" priority="270" stopIfTrue="1">
      <formula>"si($D$28&gt;0"</formula>
    </cfRule>
  </conditionalFormatting>
  <conditionalFormatting sqref="F118 C118:D118">
    <cfRule type="expression" dxfId="507" priority="267" stopIfTrue="1">
      <formula>"si+$D$28=0"</formula>
    </cfRule>
    <cfRule type="expression" dxfId="506" priority="268" stopIfTrue="1">
      <formula>"si($D$28&gt;0"</formula>
    </cfRule>
  </conditionalFormatting>
  <conditionalFormatting sqref="F117 C117:D117">
    <cfRule type="expression" dxfId="505" priority="265" stopIfTrue="1">
      <formula>"si+$D$28=0"</formula>
    </cfRule>
    <cfRule type="expression" dxfId="504" priority="266" stopIfTrue="1">
      <formula>"si($D$28&gt;0"</formula>
    </cfRule>
  </conditionalFormatting>
  <conditionalFormatting sqref="F116 C116:D116">
    <cfRule type="expression" dxfId="503" priority="263" stopIfTrue="1">
      <formula>"si+$D$28=0"</formula>
    </cfRule>
    <cfRule type="expression" dxfId="502" priority="264" stopIfTrue="1">
      <formula>"si($D$28&gt;0"</formula>
    </cfRule>
  </conditionalFormatting>
  <conditionalFormatting sqref="F115 C115:D115">
    <cfRule type="expression" dxfId="501" priority="261" stopIfTrue="1">
      <formula>"si+$D$28=0"</formula>
    </cfRule>
    <cfRule type="expression" dxfId="500" priority="262" stopIfTrue="1">
      <formula>"si($D$28&gt;0"</formula>
    </cfRule>
  </conditionalFormatting>
  <conditionalFormatting sqref="F114 C114:D114">
    <cfRule type="expression" dxfId="499" priority="259" stopIfTrue="1">
      <formula>"si+$D$28=0"</formula>
    </cfRule>
    <cfRule type="expression" dxfId="498" priority="260" stopIfTrue="1">
      <formula>"si($D$28&gt;0"</formula>
    </cfRule>
  </conditionalFormatting>
  <conditionalFormatting sqref="F113 C113:D113">
    <cfRule type="expression" dxfId="497" priority="257" stopIfTrue="1">
      <formula>"si+$D$28=0"</formula>
    </cfRule>
    <cfRule type="expression" dxfId="496" priority="258" stopIfTrue="1">
      <formula>"si($D$28&gt;0"</formula>
    </cfRule>
  </conditionalFormatting>
  <conditionalFormatting sqref="F112 C112:D112">
    <cfRule type="expression" dxfId="495" priority="255" stopIfTrue="1">
      <formula>"si+$D$28=0"</formula>
    </cfRule>
    <cfRule type="expression" dxfId="494" priority="256" stopIfTrue="1">
      <formula>"si($D$28&gt;0"</formula>
    </cfRule>
  </conditionalFormatting>
  <conditionalFormatting sqref="F111 C111:D111">
    <cfRule type="expression" dxfId="493" priority="253" stopIfTrue="1">
      <formula>"si+$D$28=0"</formula>
    </cfRule>
    <cfRule type="expression" dxfId="492" priority="254" stopIfTrue="1">
      <formula>"si($D$28&gt;0"</formula>
    </cfRule>
  </conditionalFormatting>
  <conditionalFormatting sqref="F110 C110:D110">
    <cfRule type="expression" dxfId="491" priority="251" stopIfTrue="1">
      <formula>"si+$D$28=0"</formula>
    </cfRule>
    <cfRule type="expression" dxfId="490" priority="252" stopIfTrue="1">
      <formula>"si($D$28&gt;0"</formula>
    </cfRule>
  </conditionalFormatting>
  <conditionalFormatting sqref="F109 C109:D109">
    <cfRule type="expression" dxfId="489" priority="249" stopIfTrue="1">
      <formula>"si+$D$28=0"</formula>
    </cfRule>
    <cfRule type="expression" dxfId="488" priority="250" stopIfTrue="1">
      <formula>"si($D$28&gt;0"</formula>
    </cfRule>
  </conditionalFormatting>
  <conditionalFormatting sqref="F108 C108:D108">
    <cfRule type="expression" dxfId="487" priority="247" stopIfTrue="1">
      <formula>"si+$D$28=0"</formula>
    </cfRule>
    <cfRule type="expression" dxfId="486" priority="248" stopIfTrue="1">
      <formula>"si($D$28&gt;0"</formula>
    </cfRule>
  </conditionalFormatting>
  <conditionalFormatting sqref="F107 C107:D107">
    <cfRule type="expression" dxfId="485" priority="245" stopIfTrue="1">
      <formula>"si+$D$28=0"</formula>
    </cfRule>
    <cfRule type="expression" dxfId="484" priority="246" stopIfTrue="1">
      <formula>"si($D$28&gt;0"</formula>
    </cfRule>
  </conditionalFormatting>
  <conditionalFormatting sqref="F106 C106:D106">
    <cfRule type="expression" dxfId="483" priority="243" stopIfTrue="1">
      <formula>"si+$D$28=0"</formula>
    </cfRule>
    <cfRule type="expression" dxfId="482" priority="244" stopIfTrue="1">
      <formula>"si($D$28&gt;0"</formula>
    </cfRule>
  </conditionalFormatting>
  <conditionalFormatting sqref="F105 C105:D105">
    <cfRule type="expression" dxfId="481" priority="241" stopIfTrue="1">
      <formula>"si+$D$28=0"</formula>
    </cfRule>
    <cfRule type="expression" dxfId="480" priority="242" stopIfTrue="1">
      <formula>"si($D$28&gt;0"</formula>
    </cfRule>
  </conditionalFormatting>
  <conditionalFormatting sqref="F104 C104:D104">
    <cfRule type="expression" dxfId="479" priority="239" stopIfTrue="1">
      <formula>"si+$D$28=0"</formula>
    </cfRule>
    <cfRule type="expression" dxfId="478" priority="240" stopIfTrue="1">
      <formula>"si($D$28&gt;0"</formula>
    </cfRule>
  </conditionalFormatting>
  <conditionalFormatting sqref="F103 C103:D103">
    <cfRule type="expression" dxfId="477" priority="237" stopIfTrue="1">
      <formula>"si+$D$28=0"</formula>
    </cfRule>
    <cfRule type="expression" dxfId="476" priority="238" stopIfTrue="1">
      <formula>"si($D$28&gt;0"</formula>
    </cfRule>
  </conditionalFormatting>
  <conditionalFormatting sqref="F102 C102:D102">
    <cfRule type="expression" dxfId="475" priority="235" stopIfTrue="1">
      <formula>"si+$D$28=0"</formula>
    </cfRule>
    <cfRule type="expression" dxfId="474" priority="236" stopIfTrue="1">
      <formula>"si($D$28&gt;0"</formula>
    </cfRule>
  </conditionalFormatting>
  <conditionalFormatting sqref="F101 C101:D101">
    <cfRule type="expression" dxfId="473" priority="233" stopIfTrue="1">
      <formula>"si+$D$28=0"</formula>
    </cfRule>
    <cfRule type="expression" dxfId="472" priority="234" stopIfTrue="1">
      <formula>"si($D$28&gt;0"</formula>
    </cfRule>
  </conditionalFormatting>
  <conditionalFormatting sqref="F100 C100:D100">
    <cfRule type="expression" dxfId="471" priority="231" stopIfTrue="1">
      <formula>"si+$D$28=0"</formula>
    </cfRule>
    <cfRule type="expression" dxfId="470" priority="232" stopIfTrue="1">
      <formula>"si($D$28&gt;0"</formula>
    </cfRule>
  </conditionalFormatting>
  <conditionalFormatting sqref="F99 C99:D99">
    <cfRule type="expression" dxfId="469" priority="229" stopIfTrue="1">
      <formula>"si+$D$28=0"</formula>
    </cfRule>
    <cfRule type="expression" dxfId="468" priority="230" stopIfTrue="1">
      <formula>"si($D$28&gt;0"</formula>
    </cfRule>
  </conditionalFormatting>
  <conditionalFormatting sqref="F98 C98:D98">
    <cfRule type="expression" dxfId="467" priority="227" stopIfTrue="1">
      <formula>"si+$D$28=0"</formula>
    </cfRule>
    <cfRule type="expression" dxfId="466" priority="228" stopIfTrue="1">
      <formula>"si($D$28&gt;0"</formula>
    </cfRule>
  </conditionalFormatting>
  <conditionalFormatting sqref="F97 C97:D97">
    <cfRule type="expression" dxfId="465" priority="225" stopIfTrue="1">
      <formula>"si+$D$28=0"</formula>
    </cfRule>
    <cfRule type="expression" dxfId="464" priority="226" stopIfTrue="1">
      <formula>"si($D$28&gt;0"</formula>
    </cfRule>
  </conditionalFormatting>
  <conditionalFormatting sqref="F96 C96:D96">
    <cfRule type="expression" dxfId="463" priority="223" stopIfTrue="1">
      <formula>"si+$D$28=0"</formula>
    </cfRule>
    <cfRule type="expression" dxfId="462" priority="224" stopIfTrue="1">
      <formula>"si($D$28&gt;0"</formula>
    </cfRule>
  </conditionalFormatting>
  <conditionalFormatting sqref="F95 C95:D95">
    <cfRule type="expression" dxfId="461" priority="221" stopIfTrue="1">
      <formula>"si+$D$28=0"</formula>
    </cfRule>
    <cfRule type="expression" dxfId="460" priority="222" stopIfTrue="1">
      <formula>"si($D$28&gt;0"</formula>
    </cfRule>
  </conditionalFormatting>
  <conditionalFormatting sqref="F94 C94:D94">
    <cfRule type="expression" dxfId="459" priority="219" stopIfTrue="1">
      <formula>"si+$D$28=0"</formula>
    </cfRule>
    <cfRule type="expression" dxfId="458" priority="220" stopIfTrue="1">
      <formula>"si($D$28&gt;0"</formula>
    </cfRule>
  </conditionalFormatting>
  <conditionalFormatting sqref="F93 C93:D93">
    <cfRule type="expression" dxfId="457" priority="217" stopIfTrue="1">
      <formula>"si+$D$28=0"</formula>
    </cfRule>
    <cfRule type="expression" dxfId="456" priority="218" stopIfTrue="1">
      <formula>"si($D$28&gt;0"</formula>
    </cfRule>
  </conditionalFormatting>
  <conditionalFormatting sqref="F92 C92:D92">
    <cfRule type="expression" dxfId="455" priority="215" stopIfTrue="1">
      <formula>"si+$D$28=0"</formula>
    </cfRule>
    <cfRule type="expression" dxfId="454" priority="216" stopIfTrue="1">
      <formula>"si($D$28&gt;0"</formula>
    </cfRule>
  </conditionalFormatting>
  <conditionalFormatting sqref="F91 C91:D91">
    <cfRule type="expression" dxfId="453" priority="213" stopIfTrue="1">
      <formula>"si+$D$28=0"</formula>
    </cfRule>
    <cfRule type="expression" dxfId="452" priority="214" stopIfTrue="1">
      <formula>"si($D$28&gt;0"</formula>
    </cfRule>
  </conditionalFormatting>
  <conditionalFormatting sqref="F90 C90:D90">
    <cfRule type="expression" dxfId="451" priority="211" stopIfTrue="1">
      <formula>"si+$D$28=0"</formula>
    </cfRule>
    <cfRule type="expression" dxfId="450" priority="212" stopIfTrue="1">
      <formula>"si($D$28&gt;0"</formula>
    </cfRule>
  </conditionalFormatting>
  <conditionalFormatting sqref="F89 C89:D89">
    <cfRule type="expression" dxfId="449" priority="209" stopIfTrue="1">
      <formula>"si+$D$28=0"</formula>
    </cfRule>
    <cfRule type="expression" dxfId="448" priority="210" stopIfTrue="1">
      <formula>"si($D$28&gt;0"</formula>
    </cfRule>
  </conditionalFormatting>
  <conditionalFormatting sqref="F88 C88:D88">
    <cfRule type="expression" dxfId="447" priority="207" stopIfTrue="1">
      <formula>"si+$D$28=0"</formula>
    </cfRule>
    <cfRule type="expression" dxfId="446" priority="208" stopIfTrue="1">
      <formula>"si($D$28&gt;0"</formula>
    </cfRule>
  </conditionalFormatting>
  <conditionalFormatting sqref="F87 C87:D87">
    <cfRule type="expression" dxfId="445" priority="205" stopIfTrue="1">
      <formula>"si+$D$28=0"</formula>
    </cfRule>
    <cfRule type="expression" dxfId="444" priority="206" stopIfTrue="1">
      <formula>"si($D$28&gt;0"</formula>
    </cfRule>
  </conditionalFormatting>
  <conditionalFormatting sqref="F86 C86:D86">
    <cfRule type="expression" dxfId="443" priority="203" stopIfTrue="1">
      <formula>"si+$D$28=0"</formula>
    </cfRule>
    <cfRule type="expression" dxfId="442" priority="204" stopIfTrue="1">
      <formula>"si($D$28&gt;0"</formula>
    </cfRule>
  </conditionalFormatting>
  <conditionalFormatting sqref="F85 C85:D85">
    <cfRule type="expression" dxfId="441" priority="201" stopIfTrue="1">
      <formula>"si+$D$28=0"</formula>
    </cfRule>
    <cfRule type="expression" dxfId="440" priority="202" stopIfTrue="1">
      <formula>"si($D$28&gt;0"</formula>
    </cfRule>
  </conditionalFormatting>
  <conditionalFormatting sqref="F84 C84:D84">
    <cfRule type="expression" dxfId="439" priority="199" stopIfTrue="1">
      <formula>"si+$D$28=0"</formula>
    </cfRule>
    <cfRule type="expression" dxfId="438" priority="200" stopIfTrue="1">
      <formula>"si($D$28&gt;0"</formula>
    </cfRule>
  </conditionalFormatting>
  <conditionalFormatting sqref="F83 C83:D83">
    <cfRule type="expression" dxfId="437" priority="197" stopIfTrue="1">
      <formula>"si+$D$28=0"</formula>
    </cfRule>
    <cfRule type="expression" dxfId="436" priority="198" stopIfTrue="1">
      <formula>"si($D$28&gt;0"</formula>
    </cfRule>
  </conditionalFormatting>
  <conditionalFormatting sqref="F82 C82:D82">
    <cfRule type="expression" dxfId="435" priority="195" stopIfTrue="1">
      <formula>"si+$D$28=0"</formula>
    </cfRule>
    <cfRule type="expression" dxfId="434" priority="196" stopIfTrue="1">
      <formula>"si($D$28&gt;0"</formula>
    </cfRule>
  </conditionalFormatting>
  <conditionalFormatting sqref="F81 C81:D81">
    <cfRule type="expression" dxfId="433" priority="193" stopIfTrue="1">
      <formula>"si+$D$28=0"</formula>
    </cfRule>
    <cfRule type="expression" dxfId="432" priority="194" stopIfTrue="1">
      <formula>"si($D$28&gt;0"</formula>
    </cfRule>
  </conditionalFormatting>
  <conditionalFormatting sqref="F80 C80:D80">
    <cfRule type="expression" dxfId="431" priority="191" stopIfTrue="1">
      <formula>"si+$D$28=0"</formula>
    </cfRule>
    <cfRule type="expression" dxfId="430" priority="192" stopIfTrue="1">
      <formula>"si($D$28&gt;0"</formula>
    </cfRule>
  </conditionalFormatting>
  <conditionalFormatting sqref="F79 C79:D79">
    <cfRule type="expression" dxfId="429" priority="189" stopIfTrue="1">
      <formula>"si+$D$28=0"</formula>
    </cfRule>
    <cfRule type="expression" dxfId="428" priority="190" stopIfTrue="1">
      <formula>"si($D$28&gt;0"</formula>
    </cfRule>
  </conditionalFormatting>
  <conditionalFormatting sqref="F78 C78:D78">
    <cfRule type="expression" dxfId="427" priority="187" stopIfTrue="1">
      <formula>"si+$D$28=0"</formula>
    </cfRule>
    <cfRule type="expression" dxfId="426" priority="188" stopIfTrue="1">
      <formula>"si($D$28&gt;0"</formula>
    </cfRule>
  </conditionalFormatting>
  <conditionalFormatting sqref="F77 C77:D77">
    <cfRule type="expression" dxfId="425" priority="185" stopIfTrue="1">
      <formula>"si+$D$28=0"</formula>
    </cfRule>
    <cfRule type="expression" dxfId="424" priority="186" stopIfTrue="1">
      <formula>"si($D$28&gt;0"</formula>
    </cfRule>
  </conditionalFormatting>
  <conditionalFormatting sqref="F76 C76:D76">
    <cfRule type="expression" dxfId="423" priority="183" stopIfTrue="1">
      <formula>"si+$D$28=0"</formula>
    </cfRule>
    <cfRule type="expression" dxfId="422" priority="184" stopIfTrue="1">
      <formula>"si($D$28&gt;0"</formula>
    </cfRule>
  </conditionalFormatting>
  <conditionalFormatting sqref="F75 C75:D75">
    <cfRule type="expression" dxfId="421" priority="181" stopIfTrue="1">
      <formula>"si+$D$28=0"</formula>
    </cfRule>
    <cfRule type="expression" dxfId="420" priority="182" stopIfTrue="1">
      <formula>"si($D$28&gt;0"</formula>
    </cfRule>
  </conditionalFormatting>
  <conditionalFormatting sqref="F74 C74:D74">
    <cfRule type="expression" dxfId="419" priority="179" stopIfTrue="1">
      <formula>"si+$D$28=0"</formula>
    </cfRule>
    <cfRule type="expression" dxfId="418" priority="180" stopIfTrue="1">
      <formula>"si($D$28&gt;0"</formula>
    </cfRule>
  </conditionalFormatting>
  <conditionalFormatting sqref="F73 C73:D73">
    <cfRule type="expression" dxfId="417" priority="177" stopIfTrue="1">
      <formula>"si+$D$28=0"</formula>
    </cfRule>
    <cfRule type="expression" dxfId="416" priority="178" stopIfTrue="1">
      <formula>"si($D$28&gt;0"</formula>
    </cfRule>
  </conditionalFormatting>
  <conditionalFormatting sqref="F72 C72:D72">
    <cfRule type="expression" dxfId="415" priority="175" stopIfTrue="1">
      <formula>"si+$D$28=0"</formula>
    </cfRule>
    <cfRule type="expression" dxfId="414" priority="176" stopIfTrue="1">
      <formula>"si($D$28&gt;0"</formula>
    </cfRule>
  </conditionalFormatting>
  <conditionalFormatting sqref="F71 C71:D71">
    <cfRule type="expression" dxfId="413" priority="173" stopIfTrue="1">
      <formula>"si+$D$28=0"</formula>
    </cfRule>
    <cfRule type="expression" dxfId="412" priority="174" stopIfTrue="1">
      <formula>"si($D$28&gt;0"</formula>
    </cfRule>
  </conditionalFormatting>
  <conditionalFormatting sqref="F70 C70:D70">
    <cfRule type="expression" dxfId="411" priority="171" stopIfTrue="1">
      <formula>"si+$D$28=0"</formula>
    </cfRule>
    <cfRule type="expression" dxfId="410" priority="172" stopIfTrue="1">
      <formula>"si($D$28&gt;0"</formula>
    </cfRule>
  </conditionalFormatting>
  <conditionalFormatting sqref="F69 C69:D69">
    <cfRule type="expression" dxfId="409" priority="169" stopIfTrue="1">
      <formula>"si+$D$28=0"</formula>
    </cfRule>
    <cfRule type="expression" dxfId="408" priority="170" stopIfTrue="1">
      <formula>"si($D$28&gt;0"</formula>
    </cfRule>
  </conditionalFormatting>
  <conditionalFormatting sqref="F68 C68:D68">
    <cfRule type="expression" dxfId="407" priority="167" stopIfTrue="1">
      <formula>"si+$D$28=0"</formula>
    </cfRule>
    <cfRule type="expression" dxfId="406" priority="168" stopIfTrue="1">
      <formula>"si($D$28&gt;0"</formula>
    </cfRule>
  </conditionalFormatting>
  <conditionalFormatting sqref="F67 C67:D67">
    <cfRule type="expression" dxfId="405" priority="165" stopIfTrue="1">
      <formula>"si+$D$28=0"</formula>
    </cfRule>
    <cfRule type="expression" dxfId="404" priority="166" stopIfTrue="1">
      <formula>"si($D$28&gt;0"</formula>
    </cfRule>
  </conditionalFormatting>
  <conditionalFormatting sqref="F66 C66:D66">
    <cfRule type="expression" dxfId="403" priority="163" stopIfTrue="1">
      <formula>"si+$D$28=0"</formula>
    </cfRule>
    <cfRule type="expression" dxfId="402" priority="164" stopIfTrue="1">
      <formula>"si($D$28&gt;0"</formula>
    </cfRule>
  </conditionalFormatting>
  <conditionalFormatting sqref="F65 C65:D65">
    <cfRule type="expression" dxfId="401" priority="161" stopIfTrue="1">
      <formula>"si+$D$28=0"</formula>
    </cfRule>
    <cfRule type="expression" dxfId="400" priority="162" stopIfTrue="1">
      <formula>"si($D$28&gt;0"</formula>
    </cfRule>
  </conditionalFormatting>
  <conditionalFormatting sqref="F64 C64:D64">
    <cfRule type="expression" dxfId="399" priority="159" stopIfTrue="1">
      <formula>"si+$D$28=0"</formula>
    </cfRule>
    <cfRule type="expression" dxfId="398" priority="160" stopIfTrue="1">
      <formula>"si($D$28&gt;0"</formula>
    </cfRule>
  </conditionalFormatting>
  <conditionalFormatting sqref="F63 C63:D63">
    <cfRule type="expression" dxfId="397" priority="157" stopIfTrue="1">
      <formula>"si+$D$28=0"</formula>
    </cfRule>
    <cfRule type="expression" dxfId="396" priority="158" stopIfTrue="1">
      <formula>"si($D$28&gt;0"</formula>
    </cfRule>
  </conditionalFormatting>
  <conditionalFormatting sqref="F62 C62:D62">
    <cfRule type="expression" dxfId="395" priority="155" stopIfTrue="1">
      <formula>"si+$D$28=0"</formula>
    </cfRule>
    <cfRule type="expression" dxfId="394" priority="156" stopIfTrue="1">
      <formula>"si($D$28&gt;0"</formula>
    </cfRule>
  </conditionalFormatting>
  <conditionalFormatting sqref="F61 C61:D61">
    <cfRule type="expression" dxfId="393" priority="153" stopIfTrue="1">
      <formula>"si+$D$28=0"</formula>
    </cfRule>
    <cfRule type="expression" dxfId="392" priority="154" stopIfTrue="1">
      <formula>"si($D$28&gt;0"</formula>
    </cfRule>
  </conditionalFormatting>
  <conditionalFormatting sqref="F60 C60:D60">
    <cfRule type="expression" dxfId="391" priority="151" stopIfTrue="1">
      <formula>"si+$D$28=0"</formula>
    </cfRule>
    <cfRule type="expression" dxfId="390" priority="152" stopIfTrue="1">
      <formula>"si($D$28&gt;0"</formula>
    </cfRule>
  </conditionalFormatting>
  <conditionalFormatting sqref="F59 C59:D59">
    <cfRule type="expression" dxfId="389" priority="149" stopIfTrue="1">
      <formula>"si+$D$28=0"</formula>
    </cfRule>
    <cfRule type="expression" dxfId="388" priority="150" stopIfTrue="1">
      <formula>"si($D$28&gt;0"</formula>
    </cfRule>
  </conditionalFormatting>
  <conditionalFormatting sqref="F58 C58:D58">
    <cfRule type="expression" dxfId="387" priority="147" stopIfTrue="1">
      <formula>"si+$D$28=0"</formula>
    </cfRule>
    <cfRule type="expression" dxfId="386" priority="148" stopIfTrue="1">
      <formula>"si($D$28&gt;0"</formula>
    </cfRule>
  </conditionalFormatting>
  <conditionalFormatting sqref="F57 C57:D57">
    <cfRule type="expression" dxfId="385" priority="145" stopIfTrue="1">
      <formula>"si+$D$28=0"</formula>
    </cfRule>
    <cfRule type="expression" dxfId="384" priority="146" stopIfTrue="1">
      <formula>"si($D$28&gt;0"</formula>
    </cfRule>
  </conditionalFormatting>
  <conditionalFormatting sqref="F56 C56:D56">
    <cfRule type="expression" dxfId="383" priority="143" stopIfTrue="1">
      <formula>"si+$D$28=0"</formula>
    </cfRule>
    <cfRule type="expression" dxfId="382" priority="144" stopIfTrue="1">
      <formula>"si($D$28&gt;0"</formula>
    </cfRule>
  </conditionalFormatting>
  <conditionalFormatting sqref="F55 C55:D55">
    <cfRule type="expression" dxfId="381" priority="141" stopIfTrue="1">
      <formula>"si+$D$28=0"</formula>
    </cfRule>
    <cfRule type="expression" dxfId="380" priority="142" stopIfTrue="1">
      <formula>"si($D$28&gt;0"</formula>
    </cfRule>
  </conditionalFormatting>
  <conditionalFormatting sqref="F54 C54:D54">
    <cfRule type="expression" dxfId="379" priority="135" stopIfTrue="1">
      <formula>"si+$D$28=0"</formula>
    </cfRule>
    <cfRule type="expression" dxfId="378" priority="136" stopIfTrue="1">
      <formula>"si($D$28&gt;0"</formula>
    </cfRule>
  </conditionalFormatting>
  <conditionalFormatting sqref="F53 C53:D53">
    <cfRule type="expression" dxfId="377" priority="133" stopIfTrue="1">
      <formula>"si+$D$28=0"</formula>
    </cfRule>
    <cfRule type="expression" dxfId="376" priority="134" stopIfTrue="1">
      <formula>"si($D$28&gt;0"</formula>
    </cfRule>
  </conditionalFormatting>
  <conditionalFormatting sqref="F52 C52:D52">
    <cfRule type="expression" dxfId="375" priority="131" stopIfTrue="1">
      <formula>"si+$D$28=0"</formula>
    </cfRule>
    <cfRule type="expression" dxfId="374" priority="132" stopIfTrue="1">
      <formula>"si($D$28&gt;0"</formula>
    </cfRule>
  </conditionalFormatting>
  <conditionalFormatting sqref="F51 C51:D51">
    <cfRule type="expression" dxfId="373" priority="129" stopIfTrue="1">
      <formula>"si+$D$28=0"</formula>
    </cfRule>
    <cfRule type="expression" dxfId="372" priority="130" stopIfTrue="1">
      <formula>"si($D$28&gt;0"</formula>
    </cfRule>
  </conditionalFormatting>
  <conditionalFormatting sqref="F50 C50:D50">
    <cfRule type="expression" dxfId="371" priority="127" stopIfTrue="1">
      <formula>"si+$D$28=0"</formula>
    </cfRule>
    <cfRule type="expression" dxfId="370" priority="128" stopIfTrue="1">
      <formula>"si($D$28&gt;0"</formula>
    </cfRule>
  </conditionalFormatting>
  <conditionalFormatting sqref="F49 C49:D49">
    <cfRule type="expression" dxfId="369" priority="125" stopIfTrue="1">
      <formula>"si+$D$28=0"</formula>
    </cfRule>
    <cfRule type="expression" dxfId="368" priority="126" stopIfTrue="1">
      <formula>"si($D$28&gt;0"</formula>
    </cfRule>
  </conditionalFormatting>
  <conditionalFormatting sqref="F48 C48:D48">
    <cfRule type="expression" dxfId="367" priority="123" stopIfTrue="1">
      <formula>"si+$D$28=0"</formula>
    </cfRule>
    <cfRule type="expression" dxfId="366" priority="124" stopIfTrue="1">
      <formula>"si($D$28&gt;0"</formula>
    </cfRule>
  </conditionalFormatting>
  <conditionalFormatting sqref="F47 C47:D47">
    <cfRule type="expression" dxfId="365" priority="121" stopIfTrue="1">
      <formula>"si+$D$28=0"</formula>
    </cfRule>
    <cfRule type="expression" dxfId="364" priority="122" stopIfTrue="1">
      <formula>"si($D$28&gt;0"</formula>
    </cfRule>
  </conditionalFormatting>
  <conditionalFormatting sqref="F46 C46:D46">
    <cfRule type="expression" dxfId="363" priority="119" stopIfTrue="1">
      <formula>"si+$D$28=0"</formula>
    </cfRule>
    <cfRule type="expression" dxfId="362" priority="120" stopIfTrue="1">
      <formula>"si($D$28&gt;0"</formula>
    </cfRule>
  </conditionalFormatting>
  <conditionalFormatting sqref="F45 C45:D45">
    <cfRule type="expression" dxfId="361" priority="117" stopIfTrue="1">
      <formula>"si+$D$28=0"</formula>
    </cfRule>
    <cfRule type="expression" dxfId="360" priority="118" stopIfTrue="1">
      <formula>"si($D$28&gt;0"</formula>
    </cfRule>
  </conditionalFormatting>
  <conditionalFormatting sqref="F44 C44:D44">
    <cfRule type="expression" dxfId="359" priority="115" stopIfTrue="1">
      <formula>"si+$D$28=0"</formula>
    </cfRule>
    <cfRule type="expression" dxfId="358" priority="116" stopIfTrue="1">
      <formula>"si($D$28&gt;0"</formula>
    </cfRule>
  </conditionalFormatting>
  <conditionalFormatting sqref="F43 C43:D43">
    <cfRule type="expression" dxfId="357" priority="113" stopIfTrue="1">
      <formula>"si+$D$28=0"</formula>
    </cfRule>
    <cfRule type="expression" dxfId="356" priority="114" stopIfTrue="1">
      <formula>"si($D$28&gt;0"</formula>
    </cfRule>
  </conditionalFormatting>
  <conditionalFormatting sqref="F42 C42:D42">
    <cfRule type="expression" dxfId="355" priority="111" stopIfTrue="1">
      <formula>"si+$D$28=0"</formula>
    </cfRule>
    <cfRule type="expression" dxfId="354" priority="112" stopIfTrue="1">
      <formula>"si($D$28&gt;0"</formula>
    </cfRule>
  </conditionalFormatting>
  <conditionalFormatting sqref="F41 C41:D41">
    <cfRule type="expression" dxfId="353" priority="109" stopIfTrue="1">
      <formula>"si+$D$28=0"</formula>
    </cfRule>
    <cfRule type="expression" dxfId="352" priority="110" stopIfTrue="1">
      <formula>"si($D$28&gt;0"</formula>
    </cfRule>
  </conditionalFormatting>
  <conditionalFormatting sqref="F40 C40:D40">
    <cfRule type="expression" dxfId="351" priority="105" stopIfTrue="1">
      <formula>"si+$D$28=0"</formula>
    </cfRule>
    <cfRule type="expression" dxfId="350" priority="106" stopIfTrue="1">
      <formula>"si($D$28&gt;0"</formula>
    </cfRule>
  </conditionalFormatting>
  <conditionalFormatting sqref="F39 C39:D39">
    <cfRule type="expression" dxfId="349" priority="103" stopIfTrue="1">
      <formula>"si+$D$28=0"</formula>
    </cfRule>
    <cfRule type="expression" dxfId="348" priority="104" stopIfTrue="1">
      <formula>"si($D$28&gt;0"</formula>
    </cfRule>
  </conditionalFormatting>
  <conditionalFormatting sqref="F38 C38:D38">
    <cfRule type="expression" dxfId="347" priority="101" stopIfTrue="1">
      <formula>"si+$D$28=0"</formula>
    </cfRule>
    <cfRule type="expression" dxfId="346" priority="102" stopIfTrue="1">
      <formula>"si($D$28&gt;0"</formula>
    </cfRule>
  </conditionalFormatting>
  <conditionalFormatting sqref="F37 C37:D37">
    <cfRule type="expression" dxfId="345" priority="99" stopIfTrue="1">
      <formula>"si+$D$28=0"</formula>
    </cfRule>
    <cfRule type="expression" dxfId="344" priority="100" stopIfTrue="1">
      <formula>"si($D$28&gt;0"</formula>
    </cfRule>
  </conditionalFormatting>
  <conditionalFormatting sqref="F36 C36:D36">
    <cfRule type="expression" dxfId="343" priority="97" stopIfTrue="1">
      <formula>"si+$D$28=0"</formula>
    </cfRule>
    <cfRule type="expression" dxfId="342" priority="98" stopIfTrue="1">
      <formula>"si($D$28&gt;0"</formula>
    </cfRule>
  </conditionalFormatting>
  <conditionalFormatting sqref="F35 C35:D35">
    <cfRule type="expression" dxfId="341" priority="95" stopIfTrue="1">
      <formula>"si+$D$28=0"</formula>
    </cfRule>
    <cfRule type="expression" dxfId="340" priority="96" stopIfTrue="1">
      <formula>"si($D$28&gt;0"</formula>
    </cfRule>
  </conditionalFormatting>
  <conditionalFormatting sqref="F34 C34:D34">
    <cfRule type="expression" dxfId="339" priority="93" stopIfTrue="1">
      <formula>"si+$D$28=0"</formula>
    </cfRule>
    <cfRule type="expression" dxfId="338" priority="94" stopIfTrue="1">
      <formula>"si($D$28&gt;0"</formula>
    </cfRule>
  </conditionalFormatting>
  <conditionalFormatting sqref="F33 C33:D33">
    <cfRule type="expression" dxfId="337" priority="91" stopIfTrue="1">
      <formula>"si+$D$28=0"</formula>
    </cfRule>
    <cfRule type="expression" dxfId="336" priority="92" stopIfTrue="1">
      <formula>"si($D$28&gt;0"</formula>
    </cfRule>
  </conditionalFormatting>
  <conditionalFormatting sqref="F32 C32:D32">
    <cfRule type="expression" dxfId="335" priority="89" stopIfTrue="1">
      <formula>"si+$D$28=0"</formula>
    </cfRule>
    <cfRule type="expression" dxfId="334" priority="90" stopIfTrue="1">
      <formula>"si($D$28&gt;0"</formula>
    </cfRule>
  </conditionalFormatting>
  <conditionalFormatting sqref="F31 C31:D31">
    <cfRule type="expression" dxfId="333" priority="87" stopIfTrue="1">
      <formula>"si+$D$28=0"</formula>
    </cfRule>
    <cfRule type="expression" dxfId="332" priority="88" stopIfTrue="1">
      <formula>"si($D$28&gt;0"</formula>
    </cfRule>
  </conditionalFormatting>
  <conditionalFormatting sqref="F30 C30:D30">
    <cfRule type="expression" dxfId="331" priority="85" stopIfTrue="1">
      <formula>"si+$D$28=0"</formula>
    </cfRule>
    <cfRule type="expression" dxfId="330" priority="86" stopIfTrue="1">
      <formula>"si($D$28&gt;0"</formula>
    </cfRule>
  </conditionalFormatting>
  <conditionalFormatting sqref="F29 C29:D29">
    <cfRule type="expression" dxfId="329" priority="83" stopIfTrue="1">
      <formula>"si+$D$28=0"</formula>
    </cfRule>
    <cfRule type="expression" dxfId="328" priority="84" stopIfTrue="1">
      <formula>"si($D$28&gt;0"</formula>
    </cfRule>
  </conditionalFormatting>
  <conditionalFormatting sqref="F28 C28:D28">
    <cfRule type="expression" dxfId="327" priority="81" stopIfTrue="1">
      <formula>"si+$D$28=0"</formula>
    </cfRule>
    <cfRule type="expression" dxfId="326" priority="82" stopIfTrue="1">
      <formula>"si($D$28&gt;0"</formula>
    </cfRule>
  </conditionalFormatting>
  <conditionalFormatting sqref="F27 C27:D27">
    <cfRule type="expression" dxfId="325" priority="79" stopIfTrue="1">
      <formula>"si+$D$28=0"</formula>
    </cfRule>
    <cfRule type="expression" dxfId="324" priority="80" stopIfTrue="1">
      <formula>"si($D$28&gt;0"</formula>
    </cfRule>
  </conditionalFormatting>
  <conditionalFormatting sqref="F26 C26:D26">
    <cfRule type="expression" dxfId="323" priority="77" stopIfTrue="1">
      <formula>"si+$D$28=0"</formula>
    </cfRule>
    <cfRule type="expression" dxfId="322" priority="78" stopIfTrue="1">
      <formula>"si($D$28&gt;0"</formula>
    </cfRule>
  </conditionalFormatting>
  <conditionalFormatting sqref="F25 C25:D25">
    <cfRule type="expression" dxfId="321" priority="75" stopIfTrue="1">
      <formula>"si+$D$28=0"</formula>
    </cfRule>
    <cfRule type="expression" dxfId="320" priority="76" stopIfTrue="1">
      <formula>"si($D$28&gt;0"</formula>
    </cfRule>
  </conditionalFormatting>
  <conditionalFormatting sqref="F24 C24:D24">
    <cfRule type="expression" dxfId="319" priority="73" stopIfTrue="1">
      <formula>"si+$D$28=0"</formula>
    </cfRule>
    <cfRule type="expression" dxfId="318" priority="74" stopIfTrue="1">
      <formula>"si($D$28&gt;0"</formula>
    </cfRule>
  </conditionalFormatting>
  <conditionalFormatting sqref="F23 C23:D23">
    <cfRule type="expression" dxfId="317" priority="71" stopIfTrue="1">
      <formula>"si+$D$28=0"</formula>
    </cfRule>
    <cfRule type="expression" dxfId="316" priority="72" stopIfTrue="1">
      <formula>"si($D$28&gt;0"</formula>
    </cfRule>
  </conditionalFormatting>
  <conditionalFormatting sqref="F22 C22:D22">
    <cfRule type="expression" dxfId="315" priority="69" stopIfTrue="1">
      <formula>"si+$D$28=0"</formula>
    </cfRule>
    <cfRule type="expression" dxfId="314" priority="70" stopIfTrue="1">
      <formula>"si($D$28&gt;0"</formula>
    </cfRule>
  </conditionalFormatting>
  <conditionalFormatting sqref="F21 C21:D21">
    <cfRule type="expression" dxfId="313" priority="67" stopIfTrue="1">
      <formula>"si+$D$28=0"</formula>
    </cfRule>
    <cfRule type="expression" dxfId="312" priority="68" stopIfTrue="1">
      <formula>"si($D$28&gt;0"</formula>
    </cfRule>
  </conditionalFormatting>
  <conditionalFormatting sqref="F20 C20:D20">
    <cfRule type="expression" dxfId="311" priority="65" stopIfTrue="1">
      <formula>"si+$D$28=0"</formula>
    </cfRule>
    <cfRule type="expression" dxfId="310" priority="66" stopIfTrue="1">
      <formula>"si($D$28&gt;0"</formula>
    </cfRule>
  </conditionalFormatting>
  <conditionalFormatting sqref="F19 C19:D19">
    <cfRule type="expression" dxfId="309" priority="63" stopIfTrue="1">
      <formula>"si+$D$28=0"</formula>
    </cfRule>
    <cfRule type="expression" dxfId="308" priority="64" stopIfTrue="1">
      <formula>"si($D$28&gt;0"</formula>
    </cfRule>
  </conditionalFormatting>
  <conditionalFormatting sqref="F18 C18:D18">
    <cfRule type="expression" dxfId="307" priority="61" stopIfTrue="1">
      <formula>"si+$D$28=0"</formula>
    </cfRule>
    <cfRule type="expression" dxfId="306" priority="62" stopIfTrue="1">
      <formula>"si($D$28&gt;0"</formula>
    </cfRule>
  </conditionalFormatting>
  <conditionalFormatting sqref="F17 C17:D17">
    <cfRule type="expression" dxfId="305" priority="59" stopIfTrue="1">
      <formula>"si+$D$28=0"</formula>
    </cfRule>
    <cfRule type="expression" dxfId="304" priority="60" stopIfTrue="1">
      <formula>"si($D$28&gt;0"</formula>
    </cfRule>
  </conditionalFormatting>
  <conditionalFormatting sqref="F16 C16:D16">
    <cfRule type="expression" dxfId="303" priority="57" stopIfTrue="1">
      <formula>"si+$D$28=0"</formula>
    </cfRule>
    <cfRule type="expression" dxfId="302" priority="58" stopIfTrue="1">
      <formula>"si($D$28&gt;0"</formula>
    </cfRule>
  </conditionalFormatting>
  <conditionalFormatting sqref="F15 C15:D15">
    <cfRule type="expression" dxfId="301" priority="55" stopIfTrue="1">
      <formula>"si+$D$28=0"</formula>
    </cfRule>
    <cfRule type="expression" dxfId="300" priority="56" stopIfTrue="1">
      <formula>"si($D$28&gt;0"</formula>
    </cfRule>
  </conditionalFormatting>
  <conditionalFormatting sqref="F14 C14:D14">
    <cfRule type="expression" dxfId="299" priority="53" stopIfTrue="1">
      <formula>"si+$D$28=0"</formula>
    </cfRule>
    <cfRule type="expression" dxfId="298" priority="54" stopIfTrue="1">
      <formula>"si($D$28&gt;0"</formula>
    </cfRule>
  </conditionalFormatting>
  <conditionalFormatting sqref="F13 C13:D13">
    <cfRule type="expression" dxfId="297" priority="51" stopIfTrue="1">
      <formula>"si+$D$28=0"</formula>
    </cfRule>
    <cfRule type="expression" dxfId="296" priority="52" stopIfTrue="1">
      <formula>"si($D$28&gt;0"</formula>
    </cfRule>
  </conditionalFormatting>
  <conditionalFormatting sqref="F12 C12:D12">
    <cfRule type="expression" dxfId="295" priority="49" stopIfTrue="1">
      <formula>"si+$D$28=0"</formula>
    </cfRule>
    <cfRule type="expression" dxfId="294" priority="50" stopIfTrue="1">
      <formula>"si($D$28&gt;0"</formula>
    </cfRule>
  </conditionalFormatting>
  <conditionalFormatting sqref="F11 C11:D11">
    <cfRule type="expression" dxfId="293" priority="47" stopIfTrue="1">
      <formula>"si+$D$28=0"</formula>
    </cfRule>
    <cfRule type="expression" dxfId="292" priority="48" stopIfTrue="1">
      <formula>"si($D$28&gt;0"</formula>
    </cfRule>
  </conditionalFormatting>
  <conditionalFormatting sqref="F10 C10:D10">
    <cfRule type="expression" dxfId="291" priority="45" stopIfTrue="1">
      <formula>"si+$D$28=0"</formula>
    </cfRule>
    <cfRule type="expression" dxfId="290" priority="46" stopIfTrue="1">
      <formula>"si($D$28&gt;0"</formula>
    </cfRule>
  </conditionalFormatting>
  <conditionalFormatting sqref="F9 C9:D9">
    <cfRule type="expression" dxfId="289" priority="43" stopIfTrue="1">
      <formula>"si+$D$28=0"</formula>
    </cfRule>
    <cfRule type="expression" dxfId="288" priority="44" stopIfTrue="1">
      <formula>"si($D$28&gt;0"</formula>
    </cfRule>
  </conditionalFormatting>
  <conditionalFormatting sqref="F8 C8:D8">
    <cfRule type="expression" dxfId="287" priority="41" stopIfTrue="1">
      <formula>"si+$D$28=0"</formula>
    </cfRule>
    <cfRule type="expression" dxfId="286" priority="42" stopIfTrue="1">
      <formula>"si($D$28&gt;0"</formula>
    </cfRule>
  </conditionalFormatting>
  <conditionalFormatting sqref="F7 C7:D7">
    <cfRule type="expression" dxfId="285" priority="39" stopIfTrue="1">
      <formula>"si+$D$28=0"</formula>
    </cfRule>
    <cfRule type="expression" dxfId="284" priority="40" stopIfTrue="1">
      <formula>"si($D$28&gt;0"</formula>
    </cfRule>
  </conditionalFormatting>
  <conditionalFormatting sqref="F6 C6:D6">
    <cfRule type="expression" dxfId="283" priority="37" stopIfTrue="1">
      <formula>"si+$D$28=0"</formula>
    </cfRule>
    <cfRule type="expression" dxfId="282" priority="38" stopIfTrue="1">
      <formula>"si($D$28&gt;0"</formula>
    </cfRule>
  </conditionalFormatting>
  <conditionalFormatting sqref="F5 C5:D5">
    <cfRule type="expression" dxfId="281" priority="35" stopIfTrue="1">
      <formula>"si+$D$28=0"</formula>
    </cfRule>
    <cfRule type="expression" dxfId="280" priority="36" stopIfTrue="1">
      <formula>"si($D$28&gt;0"</formula>
    </cfRule>
  </conditionalFormatting>
  <conditionalFormatting sqref="F4 C4:D4">
    <cfRule type="expression" dxfId="279" priority="33" stopIfTrue="1">
      <formula>"si+$D$28=0"</formula>
    </cfRule>
    <cfRule type="expression" dxfId="278" priority="34" stopIfTrue="1">
      <formula>"si($D$28&gt;0"</formula>
    </cfRule>
  </conditionalFormatting>
  <conditionalFormatting sqref="F3 C3:D3">
    <cfRule type="expression" dxfId="277" priority="31" stopIfTrue="1">
      <formula>"si+$D$28=0"</formula>
    </cfRule>
    <cfRule type="expression" dxfId="276" priority="32" stopIfTrue="1">
      <formula>"si($D$28&gt;0"</formula>
    </cfRule>
  </conditionalFormatting>
  <conditionalFormatting sqref="F2 C2:D2">
    <cfRule type="expression" dxfId="275" priority="29" stopIfTrue="1">
      <formula>"si+$D$28=0"</formula>
    </cfRule>
    <cfRule type="expression" dxfId="274" priority="30" stopIfTrue="1">
      <formula>"si($D$28&gt;0"</formula>
    </cfRule>
  </conditionalFormatting>
  <conditionalFormatting sqref="D1:F1">
    <cfRule type="expression" dxfId="273" priority="27" stopIfTrue="1">
      <formula>"si+$D$28=0"</formula>
    </cfRule>
    <cfRule type="expression" dxfId="272" priority="28" stopIfTrue="1">
      <formula>"si($D$28&gt;0"</formula>
    </cfRule>
  </conditionalFormatting>
  <conditionalFormatting sqref="F263:F268">
    <cfRule type="expression" dxfId="271" priority="1" stopIfTrue="1">
      <formula>"si+$D$28=0"</formula>
    </cfRule>
    <cfRule type="expression" dxfId="270" priority="2" stopIfTrue="1">
      <formula>"si($D$28&gt;0"</formula>
    </cfRule>
  </conditionalFormatting>
  <dataValidations count="1295">
    <dataValidation type="list" allowBlank="1" showInputMessage="1" showErrorMessage="1" sqref="A2">
      <formula1>$D$9:$D$12</formula1>
    </dataValidation>
    <dataValidation type="list" allowBlank="1" showInputMessage="1" showErrorMessage="1" sqref="A3">
      <formula1>$D$10:$D$13</formula1>
    </dataValidation>
    <dataValidation type="list" allowBlank="1" showInputMessage="1" showErrorMessage="1" sqref="A4">
      <formula1>$D$11:$D$14</formula1>
    </dataValidation>
    <dataValidation type="list" allowBlank="1" showInputMessage="1" showErrorMessage="1" sqref="A5">
      <formula1>$D$12:$D$15</formula1>
    </dataValidation>
    <dataValidation type="list" allowBlank="1" showInputMessage="1" showErrorMessage="1" sqref="A6">
      <formula1>$D$13:$D$16</formula1>
    </dataValidation>
    <dataValidation type="list" allowBlank="1" showInputMessage="1" showErrorMessage="1" sqref="A7">
      <formula1>$D$14:$D$17</formula1>
    </dataValidation>
    <dataValidation type="list" allowBlank="1" showInputMessage="1" showErrorMessage="1" sqref="A8">
      <formula1>$D$15:$D$18</formula1>
    </dataValidation>
    <dataValidation type="list" allowBlank="1" showInputMessage="1" showErrorMessage="1" sqref="A9">
      <formula1>$D$16:$D$19</formula1>
    </dataValidation>
    <dataValidation type="list" allowBlank="1" showInputMessage="1" showErrorMessage="1" sqref="A10">
      <formula1>$D$17:$D$20</formula1>
    </dataValidation>
    <dataValidation type="list" allowBlank="1" showInputMessage="1" showErrorMessage="1" sqref="A11">
      <formula1>$D$18:$D$21</formula1>
    </dataValidation>
    <dataValidation type="list" allowBlank="1" showInputMessage="1" showErrorMessage="1" sqref="A12">
      <formula1>$D$19:$D$22</formula1>
    </dataValidation>
    <dataValidation type="list" allowBlank="1" showInputMessage="1" showErrorMessage="1" sqref="A16 A13">
      <formula1>$D$20:$D$23</formula1>
    </dataValidation>
    <dataValidation type="list" allowBlank="1" showInputMessage="1" showErrorMessage="1" sqref="A17 A14">
      <formula1>$D$21:$D$24</formula1>
    </dataValidation>
    <dataValidation type="list" allowBlank="1" showInputMessage="1" showErrorMessage="1" sqref="A18 A15">
      <formula1>$D$22:$D$25</formula1>
    </dataValidation>
    <dataValidation type="list" allowBlank="1" showInputMessage="1" showErrorMessage="1" sqref="A19">
      <formula1>$D$23:$D$26</formula1>
    </dataValidation>
    <dataValidation type="list" allowBlank="1" showInputMessage="1" showErrorMessage="1" sqref="A20">
      <formula1>$D$27:$D$30</formula1>
    </dataValidation>
    <dataValidation type="list" allowBlank="1" showInputMessage="1" showErrorMessage="1" sqref="A21">
      <formula1>$D$28:$D$31</formula1>
    </dataValidation>
    <dataValidation type="list" allowBlank="1" showInputMessage="1" showErrorMessage="1" sqref="A22">
      <formula1>$D$29:$D$32</formula1>
    </dataValidation>
    <dataValidation type="list" allowBlank="1" showInputMessage="1" showErrorMessage="1" sqref="A23">
      <formula1>$D$30:$D$33</formula1>
    </dataValidation>
    <dataValidation type="list" allowBlank="1" showInputMessage="1" showErrorMessage="1" sqref="A24">
      <formula1>$D$31:$D$34</formula1>
    </dataValidation>
    <dataValidation type="list" allowBlank="1" showInputMessage="1" showErrorMessage="1" sqref="A25">
      <formula1>$D$32:$D$35</formula1>
    </dataValidation>
    <dataValidation type="list" allowBlank="1" showInputMessage="1" showErrorMessage="1" sqref="A26">
      <formula1>$D$33:$D$36</formula1>
    </dataValidation>
    <dataValidation type="list" allowBlank="1" showInputMessage="1" showErrorMessage="1" sqref="A27">
      <formula1>$D$34:$D$37</formula1>
    </dataValidation>
    <dataValidation type="list" allowBlank="1" showInputMessage="1" showErrorMessage="1" sqref="A28">
      <formula1>$D$35:$D$38</formula1>
    </dataValidation>
    <dataValidation type="list" allowBlank="1" showInputMessage="1" showErrorMessage="1" sqref="A29">
      <formula1>$D$36:$D$39</formula1>
    </dataValidation>
    <dataValidation type="list" allowBlank="1" showInputMessage="1" showErrorMessage="1" sqref="A30">
      <formula1>$D$37:$D$40</formula1>
    </dataValidation>
    <dataValidation type="list" allowBlank="1" showInputMessage="1" showErrorMessage="1" sqref="A35">
      <formula1>$D$41:$D$44</formula1>
    </dataValidation>
    <dataValidation type="list" allowBlank="1" showInputMessage="1" showErrorMessage="1" sqref="A36">
      <formula1>$D$42:$D$45</formula1>
    </dataValidation>
    <dataValidation type="list" allowBlank="1" showInputMessage="1" showErrorMessage="1" sqref="A37">
      <formula1>$D$43:$D$46</formula1>
    </dataValidation>
    <dataValidation type="list" allowBlank="1" showInputMessage="1" showErrorMessage="1" sqref="A38">
      <formula1>$D$44:$D$47</formula1>
    </dataValidation>
    <dataValidation type="list" allowBlank="1" showInputMessage="1" showErrorMessage="1" sqref="A39">
      <formula1>$D$45:$D$48</formula1>
    </dataValidation>
    <dataValidation type="list" allowBlank="1" showInputMessage="1" showErrorMessage="1" sqref="A40">
      <formula1>$D$46:$D$49</formula1>
    </dataValidation>
    <dataValidation type="list" allowBlank="1" showInputMessage="1" showErrorMessage="1" sqref="A41">
      <formula1>$D$48:$D$51</formula1>
    </dataValidation>
    <dataValidation type="list" allowBlank="1" showInputMessage="1" showErrorMessage="1" sqref="A42">
      <formula1>$D$49:$D$52</formula1>
    </dataValidation>
    <dataValidation type="list" allowBlank="1" showInputMessage="1" showErrorMessage="1" sqref="A43">
      <formula1>$D$50:$D$53</formula1>
    </dataValidation>
    <dataValidation type="list" allowBlank="1" showInputMessage="1" showErrorMessage="1" sqref="A44">
      <formula1>$D$51:$D$54</formula1>
    </dataValidation>
    <dataValidation type="list" allowBlank="1" showInputMessage="1" showErrorMessage="1" sqref="A50">
      <formula1>$D$55:$D$58</formula1>
    </dataValidation>
    <dataValidation type="list" allowBlank="1" showInputMessage="1" showErrorMessage="1" sqref="A51">
      <formula1>$D$56:$D$59</formula1>
    </dataValidation>
    <dataValidation type="list" allowBlank="1" showInputMessage="1" showErrorMessage="1" sqref="A52">
      <formula1>$D$57:$D$60</formula1>
    </dataValidation>
    <dataValidation type="list" allowBlank="1" showInputMessage="1" showErrorMessage="1" sqref="A53">
      <formula1>$D$58:$D$61</formula1>
    </dataValidation>
    <dataValidation type="list" allowBlank="1" showInputMessage="1" showErrorMessage="1" sqref="A54">
      <formula1>$D$59:$D$62</formula1>
    </dataValidation>
    <dataValidation type="list" allowBlank="1" showInputMessage="1" showErrorMessage="1" sqref="A55">
      <formula1>$D$62:$D$65</formula1>
    </dataValidation>
    <dataValidation type="list" allowBlank="1" showInputMessage="1" showErrorMessage="1" sqref="A56">
      <formula1>$D$63:$D$66</formula1>
    </dataValidation>
    <dataValidation type="list" allowBlank="1" showInputMessage="1" showErrorMessage="1" sqref="A57">
      <formula1>$D$64:$D$67</formula1>
    </dataValidation>
    <dataValidation type="list" allowBlank="1" showInputMessage="1" showErrorMessage="1" sqref="A58">
      <formula1>$D$65:$D$68</formula1>
    </dataValidation>
    <dataValidation type="list" allowBlank="1" showInputMessage="1" showErrorMessage="1" sqref="A59">
      <formula1>$D$66:$D$69</formula1>
    </dataValidation>
    <dataValidation type="list" allowBlank="1" showInputMessage="1" showErrorMessage="1" sqref="A60">
      <formula1>$D$67:$D$70</formula1>
    </dataValidation>
    <dataValidation type="list" allowBlank="1" showInputMessage="1" showErrorMessage="1" sqref="A61">
      <formula1>$D$68:$D$71</formula1>
    </dataValidation>
    <dataValidation type="list" allowBlank="1" showInputMessage="1" showErrorMessage="1" sqref="A62">
      <formula1>$D$69:$D$72</formula1>
    </dataValidation>
    <dataValidation type="list" allowBlank="1" showInputMessage="1" showErrorMessage="1" sqref="A63">
      <formula1>$D$70:$D$73</formula1>
    </dataValidation>
    <dataValidation type="list" allowBlank="1" showInputMessage="1" showErrorMessage="1" sqref="A64">
      <formula1>$D$71:$D$74</formula1>
    </dataValidation>
    <dataValidation type="list" allowBlank="1" showInputMessage="1" showErrorMessage="1" sqref="A65">
      <formula1>$D$72:$D$75</formula1>
    </dataValidation>
    <dataValidation type="list" allowBlank="1" showInputMessage="1" showErrorMessage="1" sqref="A66">
      <formula1>$D$73:$D$76</formula1>
    </dataValidation>
    <dataValidation type="list" allowBlank="1" showInputMessage="1" showErrorMessage="1" sqref="A67">
      <formula1>$D$74:$D$77</formula1>
    </dataValidation>
    <dataValidation type="list" allowBlank="1" showInputMessage="1" showErrorMessage="1" sqref="A68">
      <formula1>$D$75:$D$78</formula1>
    </dataValidation>
    <dataValidation type="list" allowBlank="1" showInputMessage="1" showErrorMessage="1" sqref="A69">
      <formula1>$D$76:$D$79</formula1>
    </dataValidation>
    <dataValidation type="list" allowBlank="1" showInputMessage="1" showErrorMessage="1" sqref="A70">
      <formula1>$D$77:$D$80</formula1>
    </dataValidation>
    <dataValidation type="list" allowBlank="1" showInputMessage="1" showErrorMessage="1" sqref="A71">
      <formula1>$D$78:$D$81</formula1>
    </dataValidation>
    <dataValidation type="list" allowBlank="1" showInputMessage="1" showErrorMessage="1" sqref="A72">
      <formula1>$D$79:$D$82</formula1>
    </dataValidation>
    <dataValidation type="list" allowBlank="1" showInputMessage="1" showErrorMessage="1" sqref="A73">
      <formula1>$D$80:$D$83</formula1>
    </dataValidation>
    <dataValidation type="list" allowBlank="1" showInputMessage="1" showErrorMessage="1" sqref="A74">
      <formula1>$D$81:$D$84</formula1>
    </dataValidation>
    <dataValidation type="list" allowBlank="1" showInputMessage="1" showErrorMessage="1" sqref="A75">
      <formula1>$D$82:$D$85</formula1>
    </dataValidation>
    <dataValidation type="list" allowBlank="1" showInputMessage="1" showErrorMessage="1" sqref="A76">
      <formula1>$D$83:$D$86</formula1>
    </dataValidation>
    <dataValidation type="list" allowBlank="1" showInputMessage="1" showErrorMessage="1" sqref="A77">
      <formula1>$D$84:$D$87</formula1>
    </dataValidation>
    <dataValidation type="list" allowBlank="1" showInputMessage="1" showErrorMessage="1" sqref="A78">
      <formula1>$D$85:$D$88</formula1>
    </dataValidation>
    <dataValidation type="list" allowBlank="1" showInputMessage="1" showErrorMessage="1" sqref="A79">
      <formula1>$D$86:$D$89</formula1>
    </dataValidation>
    <dataValidation type="list" allowBlank="1" showInputMessage="1" showErrorMessage="1" sqref="A80">
      <formula1>$D$87:$D$90</formula1>
    </dataValidation>
    <dataValidation type="list" allowBlank="1" showInputMessage="1" showErrorMessage="1" sqref="A81">
      <formula1>$D$88:$D$91</formula1>
    </dataValidation>
    <dataValidation type="list" allowBlank="1" showInputMessage="1" showErrorMessage="1" sqref="A82">
      <formula1>$D$89:$D$92</formula1>
    </dataValidation>
    <dataValidation type="list" allowBlank="1" showInputMessage="1" showErrorMessage="1" sqref="A83">
      <formula1>$D$90:$D$93</formula1>
    </dataValidation>
    <dataValidation type="list" allowBlank="1" showInputMessage="1" showErrorMessage="1" sqref="A84">
      <formula1>$D$91:$D$94</formula1>
    </dataValidation>
    <dataValidation type="list" allowBlank="1" showInputMessage="1" showErrorMessage="1" sqref="A85">
      <formula1>$D$92:$D$95</formula1>
    </dataValidation>
    <dataValidation type="list" allowBlank="1" showInputMessage="1" showErrorMessage="1" sqref="A86">
      <formula1>$D$93:$D$96</formula1>
    </dataValidation>
    <dataValidation type="list" allowBlank="1" showInputMessage="1" showErrorMessage="1" sqref="A87">
      <formula1>$D$94:$D$97</formula1>
    </dataValidation>
    <dataValidation type="list" allowBlank="1" showInputMessage="1" showErrorMessage="1" sqref="A88">
      <formula1>$D$95:$D$98</formula1>
    </dataValidation>
    <dataValidation type="list" allowBlank="1" showInputMessage="1" showErrorMessage="1" sqref="A89">
      <formula1>$D$96:$D$99</formula1>
    </dataValidation>
    <dataValidation type="list" allowBlank="1" showInputMessage="1" showErrorMessage="1" sqref="A90">
      <formula1>$D$97:$D$100</formula1>
    </dataValidation>
    <dataValidation type="list" allowBlank="1" showInputMessage="1" showErrorMessage="1" sqref="A91">
      <formula1>$D$98:$D$101</formula1>
    </dataValidation>
    <dataValidation type="list" allowBlank="1" showInputMessage="1" showErrorMessage="1" sqref="A92">
      <formula1>$D$99:$D$102</formula1>
    </dataValidation>
    <dataValidation type="list" allowBlank="1" showInputMessage="1" showErrorMessage="1" sqref="A93">
      <formula1>$D$100:$D$103</formula1>
    </dataValidation>
    <dataValidation type="list" allowBlank="1" showInputMessage="1" showErrorMessage="1" sqref="A94">
      <formula1>$D$101:$D$104</formula1>
    </dataValidation>
    <dataValidation type="list" allowBlank="1" showInputMessage="1" showErrorMessage="1" sqref="A95">
      <formula1>$D$102:$D$105</formula1>
    </dataValidation>
    <dataValidation type="list" allowBlank="1" showInputMessage="1" showErrorMessage="1" sqref="A96">
      <formula1>$D$103:$D$106</formula1>
    </dataValidation>
    <dataValidation type="list" allowBlank="1" showInputMessage="1" showErrorMessage="1" sqref="A97">
      <formula1>$D$104:$D$107</formula1>
    </dataValidation>
    <dataValidation type="list" allowBlank="1" showInputMessage="1" showErrorMessage="1" sqref="A98">
      <formula1>$D$105:$D$108</formula1>
    </dataValidation>
    <dataValidation type="list" allowBlank="1" showInputMessage="1" showErrorMessage="1" sqref="A99">
      <formula1>$D$106:$D$109</formula1>
    </dataValidation>
    <dataValidation type="list" allowBlank="1" showInputMessage="1" showErrorMessage="1" sqref="A100">
      <formula1>$D$107:$D$110</formula1>
    </dataValidation>
    <dataValidation type="list" allowBlank="1" showInputMessage="1" showErrorMessage="1" sqref="A101">
      <formula1>$D$108:$D$111</formula1>
    </dataValidation>
    <dataValidation type="list" allowBlank="1" showInputMessage="1" showErrorMessage="1" sqref="A102">
      <formula1>$D$109:$D$112</formula1>
    </dataValidation>
    <dataValidation type="list" allowBlank="1" showInputMessage="1" showErrorMessage="1" sqref="A103">
      <formula1>$D$110:$D$113</formula1>
    </dataValidation>
    <dataValidation type="list" allowBlank="1" showInputMessage="1" showErrorMessage="1" sqref="A104">
      <formula1>$D$111:$D$114</formula1>
    </dataValidation>
    <dataValidation type="list" allowBlank="1" showInputMessage="1" showErrorMessage="1" sqref="A105">
      <formula1>$D$112:$D$115</formula1>
    </dataValidation>
    <dataValidation type="list" allowBlank="1" showInputMessage="1" showErrorMessage="1" sqref="A106">
      <formula1>$D$113:$D$116</formula1>
    </dataValidation>
    <dataValidation type="list" allowBlank="1" showInputMessage="1" showErrorMessage="1" sqref="A107">
      <formula1>$D$114:$D$117</formula1>
    </dataValidation>
    <dataValidation type="list" allowBlank="1" showInputMessage="1" showErrorMessage="1" sqref="A108">
      <formula1>$D$115:$D$118</formula1>
    </dataValidation>
    <dataValidation type="list" allowBlank="1" showInputMessage="1" showErrorMessage="1" sqref="A109">
      <formula1>$D$116:$D$119</formula1>
    </dataValidation>
    <dataValidation type="list" allowBlank="1" showInputMessage="1" showErrorMessage="1" sqref="A110">
      <formula1>$D$117:$D$120</formula1>
    </dataValidation>
    <dataValidation type="list" allowBlank="1" showInputMessage="1" showErrorMessage="1" sqref="A111">
      <formula1>$D$118:$D$121</formula1>
    </dataValidation>
    <dataValidation type="list" allowBlank="1" showInputMessage="1" showErrorMessage="1" sqref="A112">
      <formula1>$D$119:$D$122</formula1>
    </dataValidation>
    <dataValidation type="list" allowBlank="1" showInputMessage="1" showErrorMessage="1" sqref="A113">
      <formula1>$D$120:$D$123</formula1>
    </dataValidation>
    <dataValidation type="list" allowBlank="1" showInputMessage="1" showErrorMessage="1" sqref="A114">
      <formula1>$D$121:$D$124</formula1>
    </dataValidation>
    <dataValidation type="list" allowBlank="1" showInputMessage="1" showErrorMessage="1" sqref="A115">
      <formula1>$D$122:$D$125</formula1>
    </dataValidation>
    <dataValidation type="list" allowBlank="1" showInputMessage="1" showErrorMessage="1" sqref="A116">
      <formula1>$D$123:$D$126</formula1>
    </dataValidation>
    <dataValidation type="list" allowBlank="1" showInputMessage="1" showErrorMessage="1" sqref="A117">
      <formula1>$D$124:$D$127</formula1>
    </dataValidation>
    <dataValidation type="list" allowBlank="1" showInputMessage="1" showErrorMessage="1" sqref="A118">
      <formula1>$D$125:$D$128</formula1>
    </dataValidation>
    <dataValidation type="list" allowBlank="1" showInputMessage="1" showErrorMessage="1" sqref="A119">
      <formula1>$D$126:$D$129</formula1>
    </dataValidation>
    <dataValidation type="list" allowBlank="1" showInputMessage="1" showErrorMessage="1" sqref="A120:A121">
      <formula1>$D$127:$D$130</formula1>
    </dataValidation>
    <dataValidation type="list" allowBlank="1" showInputMessage="1" showErrorMessage="1" sqref="A122">
      <formula1>$D$128:$D$131</formula1>
    </dataValidation>
    <dataValidation type="list" allowBlank="1" showInputMessage="1" showErrorMessage="1" sqref="A123">
      <formula1>$D$130:$D$133</formula1>
    </dataValidation>
    <dataValidation type="list" allowBlank="1" showInputMessage="1" showErrorMessage="1" sqref="A124">
      <formula1>$D$131:$D$134</formula1>
    </dataValidation>
    <dataValidation type="list" allowBlank="1" showInputMessage="1" showErrorMessage="1" sqref="A125">
      <formula1>$D$132:$D$135</formula1>
    </dataValidation>
    <dataValidation type="list" allowBlank="1" showInputMessage="1" showErrorMessage="1" sqref="A126">
      <formula1>$D$133:$D$136</formula1>
    </dataValidation>
    <dataValidation type="list" allowBlank="1" showInputMessage="1" showErrorMessage="1" sqref="A127">
      <formula1>$D$134:$D$137</formula1>
    </dataValidation>
    <dataValidation type="list" allowBlank="1" showInputMessage="1" showErrorMessage="1" sqref="A128">
      <formula1>$D$135:$D$138</formula1>
    </dataValidation>
    <dataValidation type="list" allowBlank="1" showInputMessage="1" showErrorMessage="1" sqref="A129">
      <formula1>$D$136:$D$139</formula1>
    </dataValidation>
    <dataValidation type="list" allowBlank="1" showInputMessage="1" showErrorMessage="1" sqref="A130">
      <formula1>$D$137:$D$140</formula1>
    </dataValidation>
    <dataValidation type="list" allowBlank="1" showInputMessage="1" showErrorMessage="1" sqref="A131">
      <formula1>$D$138:$D$141</formula1>
    </dataValidation>
    <dataValidation type="list" allowBlank="1" showInputMessage="1" showErrorMessage="1" sqref="A132">
      <formula1>$D$139:$D$142</formula1>
    </dataValidation>
    <dataValidation type="list" allowBlank="1" showInputMessage="1" showErrorMessage="1" sqref="A133">
      <formula1>$D$140:$D$143</formula1>
    </dataValidation>
    <dataValidation type="list" allowBlank="1" showInputMessage="1" showErrorMessage="1" sqref="A134">
      <formula1>$D$141:$D$144</formula1>
    </dataValidation>
    <dataValidation type="list" allowBlank="1" showInputMessage="1" showErrorMessage="1" sqref="A135">
      <formula1>$D$142:$D$145</formula1>
    </dataValidation>
    <dataValidation type="list" allowBlank="1" showInputMessage="1" showErrorMessage="1" sqref="A136">
      <formula1>$D$143:$D$146</formula1>
    </dataValidation>
    <dataValidation type="list" allowBlank="1" showInputMessage="1" showErrorMessage="1" sqref="A137">
      <formula1>$D$144:$D$147</formula1>
    </dataValidation>
    <dataValidation type="list" allowBlank="1" showInputMessage="1" showErrorMessage="1" sqref="A138">
      <formula1>$D$145:$D$148</formula1>
    </dataValidation>
    <dataValidation type="list" allowBlank="1" showInputMessage="1" showErrorMessage="1" sqref="A139">
      <formula1>$D$146:$D$149</formula1>
    </dataValidation>
    <dataValidation type="list" allowBlank="1" showInputMessage="1" showErrorMessage="1" sqref="A140">
      <formula1>$D$147:$D$150</formula1>
    </dataValidation>
    <dataValidation type="list" allowBlank="1" showInputMessage="1" showErrorMessage="1" sqref="A141">
      <formula1>$D$148:$D$151</formula1>
    </dataValidation>
    <dataValidation type="list" allowBlank="1" showInputMessage="1" showErrorMessage="1" sqref="A142">
      <formula1>$D$149:$D$152</formula1>
    </dataValidation>
    <dataValidation type="list" allowBlank="1" showInputMessage="1" showErrorMessage="1" sqref="A143">
      <formula1>$D$150:$D$153</formula1>
    </dataValidation>
    <dataValidation type="list" allowBlank="1" showInputMessage="1" showErrorMessage="1" sqref="A144">
      <formula1>$D$151:$D$154</formula1>
    </dataValidation>
    <dataValidation type="list" allowBlank="1" showInputMessage="1" showErrorMessage="1" sqref="A145">
      <formula1>$D$152:$D$155</formula1>
    </dataValidation>
    <dataValidation type="list" allowBlank="1" showInputMessage="1" showErrorMessage="1" sqref="A146">
      <formula1>$D$153:$D$156</formula1>
    </dataValidation>
    <dataValidation type="list" allowBlank="1" showInputMessage="1" showErrorMessage="1" sqref="A147">
      <formula1>$D$154:$D$157</formula1>
    </dataValidation>
    <dataValidation type="list" allowBlank="1" showInputMessage="1" showErrorMessage="1" sqref="A148">
      <formula1>$D$155:$D$158</formula1>
    </dataValidation>
    <dataValidation type="list" allowBlank="1" showInputMessage="1" showErrorMessage="1" sqref="A149">
      <formula1>$D$156:$D$159</formula1>
    </dataValidation>
    <dataValidation type="list" allowBlank="1" showInputMessage="1" showErrorMessage="1" sqref="A150">
      <formula1>$D$157:$D$160</formula1>
    </dataValidation>
    <dataValidation type="list" allowBlank="1" showInputMessage="1" showErrorMessage="1" sqref="A151">
      <formula1>$D$158:$D$161</formula1>
    </dataValidation>
    <dataValidation type="list" allowBlank="1" showInputMessage="1" showErrorMessage="1" sqref="A152">
      <formula1>$D$159:$D$162</formula1>
    </dataValidation>
    <dataValidation type="list" allowBlank="1" showInputMessage="1" showErrorMessage="1" sqref="A153">
      <formula1>$D$160:$D$163</formula1>
    </dataValidation>
    <dataValidation type="list" allowBlank="1" showInputMessage="1" showErrorMessage="1" sqref="A154">
      <formula1>$D$161:$D$164</formula1>
    </dataValidation>
    <dataValidation type="list" allowBlank="1" showInputMessage="1" showErrorMessage="1" sqref="A155">
      <formula1>$D$162:$D$165</formula1>
    </dataValidation>
    <dataValidation type="list" allowBlank="1" showInputMessage="1" showErrorMessage="1" sqref="A156">
      <formula1>$D$163:$D$166</formula1>
    </dataValidation>
    <dataValidation type="list" allowBlank="1" showInputMessage="1" showErrorMessage="1" sqref="A157">
      <formula1>$D$164:$D$167</formula1>
    </dataValidation>
    <dataValidation type="list" allowBlank="1" showInputMessage="1" showErrorMessage="1" sqref="A158">
      <formula1>$D$165:$D$168</formula1>
    </dataValidation>
    <dataValidation type="list" allowBlank="1" showInputMessage="1" showErrorMessage="1" sqref="A159">
      <formula1>$D$166:$D$169</formula1>
    </dataValidation>
    <dataValidation type="list" allowBlank="1" showInputMessage="1" showErrorMessage="1" sqref="A160">
      <formula1>$D$167:$D$170</formula1>
    </dataValidation>
    <dataValidation type="list" allowBlank="1" showInputMessage="1" showErrorMessage="1" sqref="A161">
      <formula1>$D$168:$D$171</formula1>
    </dataValidation>
    <dataValidation type="list" allowBlank="1" showInputMessage="1" showErrorMessage="1" sqref="A162">
      <formula1>$D$169:$D$172</formula1>
    </dataValidation>
    <dataValidation type="list" allowBlank="1" showInputMessage="1" showErrorMessage="1" sqref="A163">
      <formula1>$D$170:$D$173</formula1>
    </dataValidation>
    <dataValidation type="list" allowBlank="1" showInputMessage="1" showErrorMessage="1" sqref="A164">
      <formula1>$D$171:$D$174</formula1>
    </dataValidation>
    <dataValidation type="list" allowBlank="1" showInputMessage="1" showErrorMessage="1" sqref="A165">
      <formula1>$D$172:$D$175</formula1>
    </dataValidation>
    <dataValidation type="list" allowBlank="1" showInputMessage="1" showErrorMessage="1" sqref="A166">
      <formula1>$D$173:$D$176</formula1>
    </dataValidation>
    <dataValidation type="list" allowBlank="1" showInputMessage="1" showErrorMessage="1" sqref="A167">
      <formula1>$D$174:$D$177</formula1>
    </dataValidation>
    <dataValidation type="list" allowBlank="1" showInputMessage="1" showErrorMessage="1" sqref="A168">
      <formula1>$D$175:$D$178</formula1>
    </dataValidation>
    <dataValidation type="list" allowBlank="1" showInputMessage="1" showErrorMessage="1" sqref="A169">
      <formula1>$D$176:$D$179</formula1>
    </dataValidation>
    <dataValidation type="list" allowBlank="1" showInputMessage="1" showErrorMessage="1" sqref="A170">
      <formula1>$D$177:$D$180</formula1>
    </dataValidation>
    <dataValidation type="list" allowBlank="1" showInputMessage="1" showErrorMessage="1" sqref="A171">
      <formula1>$D$178:$D$181</formula1>
    </dataValidation>
    <dataValidation type="list" allowBlank="1" showInputMessage="1" showErrorMessage="1" sqref="A172">
      <formula1>$D$179:$D$182</formula1>
    </dataValidation>
    <dataValidation type="list" allowBlank="1" showInputMessage="1" showErrorMessage="1" sqref="A173">
      <formula1>$D$180:$D$183</formula1>
    </dataValidation>
    <dataValidation type="list" allowBlank="1" showInputMessage="1" showErrorMessage="1" sqref="A174">
      <formula1>$D$181:$D$184</formula1>
    </dataValidation>
    <dataValidation type="list" allowBlank="1" showInputMessage="1" showErrorMessage="1" sqref="A175">
      <formula1>$D$182:$D$185</formula1>
    </dataValidation>
    <dataValidation type="list" allowBlank="1" showInputMessage="1" showErrorMessage="1" sqref="A176">
      <formula1>$D$183:$D$186</formula1>
    </dataValidation>
    <dataValidation type="list" allowBlank="1" showInputMessage="1" showErrorMessage="1" sqref="A177">
      <formula1>$D$184:$D$187</formula1>
    </dataValidation>
    <dataValidation type="list" allowBlank="1" showInputMessage="1" showErrorMessage="1" sqref="A178">
      <formula1>$D$185:$D$188</formula1>
    </dataValidation>
    <dataValidation type="list" allowBlank="1" showInputMessage="1" showErrorMessage="1" sqref="A179">
      <formula1>$D$186:$D$189</formula1>
    </dataValidation>
    <dataValidation type="list" allowBlank="1" showInputMessage="1" showErrorMessage="1" sqref="A180">
      <formula1>$D$187:$D$190</formula1>
    </dataValidation>
    <dataValidation type="list" allowBlank="1" showInputMessage="1" showErrorMessage="1" sqref="A181">
      <formula1>$D$188:$D$191</formula1>
    </dataValidation>
    <dataValidation type="list" allowBlank="1" showInputMessage="1" showErrorMessage="1" sqref="A182">
      <formula1>$D$189:$D$192</formula1>
    </dataValidation>
    <dataValidation type="list" allowBlank="1" showInputMessage="1" showErrorMessage="1" sqref="A183">
      <formula1>$D$190:$D$193</formula1>
    </dataValidation>
    <dataValidation type="list" allowBlank="1" showInputMessage="1" showErrorMessage="1" sqref="A184">
      <formula1>$D$191:$D$194</formula1>
    </dataValidation>
    <dataValidation type="list" allowBlank="1" showInputMessage="1" showErrorMessage="1" sqref="A185">
      <formula1>$D$192:$D$195</formula1>
    </dataValidation>
    <dataValidation type="list" allowBlank="1" showInputMessage="1" showErrorMessage="1" sqref="A186">
      <formula1>$D$193:$D$196</formula1>
    </dataValidation>
    <dataValidation type="list" allowBlank="1" showInputMessage="1" showErrorMessage="1" sqref="A187">
      <formula1>$D$194:$D$197</formula1>
    </dataValidation>
    <dataValidation type="list" allowBlank="1" showInputMessage="1" showErrorMessage="1" sqref="A188">
      <formula1>$D$195:$D$198</formula1>
    </dataValidation>
    <dataValidation type="list" allowBlank="1" showInputMessage="1" showErrorMessage="1" sqref="A189">
      <formula1>$D$196:$D$199</formula1>
    </dataValidation>
    <dataValidation type="list" allowBlank="1" showInputMessage="1" showErrorMessage="1" sqref="A190">
      <formula1>$D$197:$D$200</formula1>
    </dataValidation>
    <dataValidation type="list" allowBlank="1" showInputMessage="1" showErrorMessage="1" sqref="A191">
      <formula1>$D$198:$D$201</formula1>
    </dataValidation>
    <dataValidation type="list" allowBlank="1" showInputMessage="1" showErrorMessage="1" sqref="A192">
      <formula1>$D$199:$D$202</formula1>
    </dataValidation>
    <dataValidation type="list" allowBlank="1" showInputMessage="1" showErrorMessage="1" sqref="A193">
      <formula1>$D$200:$D$203</formula1>
    </dataValidation>
    <dataValidation type="list" allowBlank="1" showInputMessage="1" showErrorMessage="1" sqref="A194">
      <formula1>$D$201:$D$204</formula1>
    </dataValidation>
    <dataValidation type="list" allowBlank="1" showInputMessage="1" showErrorMessage="1" sqref="A195">
      <formula1>$D$202:$D$205</formula1>
    </dataValidation>
    <dataValidation type="list" allowBlank="1" showInputMessage="1" showErrorMessage="1" sqref="A196">
      <formula1>$D$203:$D$206</formula1>
    </dataValidation>
    <dataValidation type="list" allowBlank="1" showInputMessage="1" showErrorMessage="1" sqref="A197">
      <formula1>$D$204:$D$207</formula1>
    </dataValidation>
    <dataValidation type="list" allowBlank="1" showInputMessage="1" showErrorMessage="1" sqref="A198">
      <formula1>$D$205:$D$208</formula1>
    </dataValidation>
    <dataValidation type="list" allowBlank="1" showInputMessage="1" showErrorMessage="1" sqref="A199">
      <formula1>$D$206:$D$209</formula1>
    </dataValidation>
    <dataValidation type="list" allowBlank="1" showInputMessage="1" showErrorMessage="1" sqref="A200">
      <formula1>$D$207:$D$210</formula1>
    </dataValidation>
    <dataValidation type="list" allowBlank="1" showInputMessage="1" showErrorMessage="1" sqref="A201">
      <formula1>$D$208:$D$211</formula1>
    </dataValidation>
    <dataValidation type="list" allowBlank="1" showInputMessage="1" showErrorMessage="1" sqref="A202">
      <formula1>$D$209:$D$212</formula1>
    </dataValidation>
    <dataValidation type="list" allowBlank="1" showInputMessage="1" showErrorMessage="1" sqref="A203">
      <formula1>$D$210:$D$213</formula1>
    </dataValidation>
    <dataValidation type="list" allowBlank="1" showInputMessage="1" showErrorMessage="1" sqref="A204">
      <formula1>$D$211:$D$214</formula1>
    </dataValidation>
    <dataValidation type="list" allowBlank="1" showInputMessage="1" showErrorMessage="1" sqref="A205">
      <formula1>$D$212:$D$215</formula1>
    </dataValidation>
    <dataValidation type="list" allowBlank="1" showInputMessage="1" showErrorMessage="1" sqref="A206">
      <formula1>$D$213:$D$216</formula1>
    </dataValidation>
    <dataValidation type="list" allowBlank="1" showInputMessage="1" showErrorMessage="1" sqref="A207">
      <formula1>$D$214:$D$217</formula1>
    </dataValidation>
    <dataValidation type="list" allowBlank="1" showInputMessage="1" showErrorMessage="1" sqref="A208">
      <formula1>$D$215:$D$218</formula1>
    </dataValidation>
    <dataValidation type="list" allowBlank="1" showInputMessage="1" showErrorMessage="1" sqref="A209">
      <formula1>$D$216:$D$219</formula1>
    </dataValidation>
    <dataValidation type="list" allowBlank="1" showInputMessage="1" showErrorMessage="1" sqref="A210">
      <formula1>$D$217:$D$220</formula1>
    </dataValidation>
    <dataValidation type="list" allowBlank="1" showInputMessage="1" showErrorMessage="1" sqref="A211">
      <formula1>$D$218:$D$221</formula1>
    </dataValidation>
    <dataValidation type="list" allowBlank="1" showInputMessage="1" showErrorMessage="1" sqref="A212:A213">
      <formula1>$D$219:$D$222</formula1>
    </dataValidation>
    <dataValidation type="list" allowBlank="1" showInputMessage="1" showErrorMessage="1" sqref="A214">
      <formula1>$D$221:$D$224</formula1>
    </dataValidation>
    <dataValidation type="list" allowBlank="1" showInputMessage="1" showErrorMessage="1" sqref="A215">
      <formula1>$D$222:$D$225</formula1>
    </dataValidation>
    <dataValidation type="list" allowBlank="1" showInputMessage="1" showErrorMessage="1" sqref="A216">
      <formula1>$D$223:$D$226</formula1>
    </dataValidation>
    <dataValidation type="list" allowBlank="1" showInputMessage="1" showErrorMessage="1" sqref="A217">
      <formula1>$D$224:$D$227</formula1>
    </dataValidation>
    <dataValidation type="list" allowBlank="1" showInputMessage="1" showErrorMessage="1" sqref="A218">
      <formula1>$D$225:$D$228</formula1>
    </dataValidation>
    <dataValidation type="list" allowBlank="1" showInputMessage="1" showErrorMessage="1" sqref="A219">
      <formula1>$D$226:$D$229</formula1>
    </dataValidation>
    <dataValidation type="list" allowBlank="1" showInputMessage="1" showErrorMessage="1" sqref="A220">
      <formula1>$D$227:$D$230</formula1>
    </dataValidation>
    <dataValidation type="list" allowBlank="1" showInputMessage="1" showErrorMessage="1" sqref="A221">
      <formula1>$D$228:$D$231</formula1>
    </dataValidation>
    <dataValidation type="list" allowBlank="1" showInputMessage="1" showErrorMessage="1" sqref="A222">
      <formula1>$D$229:$D$232</formula1>
    </dataValidation>
    <dataValidation type="list" allowBlank="1" showInputMessage="1" showErrorMessage="1" sqref="A223">
      <formula1>$D$230:$D$233</formula1>
    </dataValidation>
    <dataValidation type="list" allowBlank="1" showInputMessage="1" showErrorMessage="1" sqref="A224">
      <formula1>$D$231:$D$234</formula1>
    </dataValidation>
    <dataValidation type="list" allowBlank="1" showInputMessage="1" showErrorMessage="1" sqref="A225">
      <formula1>$D$232:$D$235</formula1>
    </dataValidation>
    <dataValidation type="list" allowBlank="1" showInputMessage="1" showErrorMessage="1" sqref="A226">
      <formula1>$D$233:$D$236</formula1>
    </dataValidation>
    <dataValidation type="list" allowBlank="1" showInputMessage="1" showErrorMessage="1" sqref="A227">
      <formula1>$D$234:$D$237</formula1>
    </dataValidation>
    <dataValidation type="list" allowBlank="1" showInputMessage="1" showErrorMessage="1" sqref="A228">
      <formula1>$D$235:$D$238</formula1>
    </dataValidation>
    <dataValidation type="list" allowBlank="1" showInputMessage="1" showErrorMessage="1" sqref="A229">
      <formula1>$D$236:$D$239</formula1>
    </dataValidation>
    <dataValidation type="list" allowBlank="1" showInputMessage="1" showErrorMessage="1" sqref="A230">
      <formula1>$D$237:$D$240</formula1>
    </dataValidation>
    <dataValidation type="list" allowBlank="1" showInputMessage="1" showErrorMessage="1" sqref="A231">
      <formula1>$D$238:$D$241</formula1>
    </dataValidation>
    <dataValidation type="list" allowBlank="1" showInputMessage="1" showErrorMessage="1" sqref="A232">
      <formula1>$D$239:$D$242</formula1>
    </dataValidation>
    <dataValidation type="list" allowBlank="1" showInputMessage="1" showErrorMessage="1" sqref="A233">
      <formula1>$D$240:$D$243</formula1>
    </dataValidation>
    <dataValidation type="list" allowBlank="1" showInputMessage="1" showErrorMessage="1" sqref="A234">
      <formula1>$D$241:$D$244</formula1>
    </dataValidation>
    <dataValidation type="list" allowBlank="1" showInputMessage="1" showErrorMessage="1" sqref="A235">
      <formula1>$D$242:$D$245</formula1>
    </dataValidation>
    <dataValidation type="list" allowBlank="1" showInputMessage="1" showErrorMessage="1" sqref="A236">
      <formula1>$D$243:$D$246</formula1>
    </dataValidation>
    <dataValidation type="list" allowBlank="1" showInputMessage="1" showErrorMessage="1" sqref="A237">
      <formula1>$D$244:$D$247</formula1>
    </dataValidation>
    <dataValidation type="list" allowBlank="1" showInputMessage="1" showErrorMessage="1" sqref="A238">
      <formula1>$D$245:$D$248</formula1>
    </dataValidation>
    <dataValidation type="list" allowBlank="1" showInputMessage="1" showErrorMessage="1" sqref="A239:A240">
      <formula1>$D$246:$D$249</formula1>
    </dataValidation>
    <dataValidation type="list" allowBlank="1" showInputMessage="1" showErrorMessage="1" sqref="A241">
      <formula1>$D$248:$D$251</formula1>
    </dataValidation>
    <dataValidation type="list" allowBlank="1" showInputMessage="1" showErrorMessage="1" sqref="A242">
      <formula1>$D$249:$D$252</formula1>
    </dataValidation>
    <dataValidation type="list" allowBlank="1" showInputMessage="1" showErrorMessage="1" sqref="A243">
      <formula1>$D$250:$D$253</formula1>
    </dataValidation>
    <dataValidation type="list" allowBlank="1" showInputMessage="1" showErrorMessage="1" sqref="A262 A260">
      <formula1>$D$267:$D$270</formula1>
    </dataValidation>
    <dataValidation type="list" allowBlank="1" showInputMessage="1" showErrorMessage="1" sqref="A263">
      <formula1>$D$270:$D$273</formula1>
    </dataValidation>
    <dataValidation type="list" allowBlank="1" showInputMessage="1" showErrorMessage="1" sqref="A264">
      <formula1>$D$271:$D$274</formula1>
    </dataValidation>
    <dataValidation type="list" allowBlank="1" showInputMessage="1" showErrorMessage="1" sqref="A265">
      <formula1>$D$272:$D$275</formula1>
    </dataValidation>
    <dataValidation type="list" allowBlank="1" showInputMessage="1" showErrorMessage="1" sqref="A266">
      <formula1>$D$273:$D$276</formula1>
    </dataValidation>
    <dataValidation type="list" allowBlank="1" showInputMessage="1" showErrorMessage="1" sqref="A267">
      <formula1>$D$274:$D$277</formula1>
    </dataValidation>
    <dataValidation type="list" allowBlank="1" showInputMessage="1" showErrorMessage="1" sqref="A268">
      <formula1>$D$275:$D$278</formula1>
    </dataValidation>
    <dataValidation type="list" allowBlank="1" showInputMessage="1" showErrorMessage="1" sqref="A261">
      <formula1>$D$268:$D$271</formula1>
    </dataValidation>
    <dataValidation type="list" allowBlank="1" showInputMessage="1" showErrorMessage="1" sqref="A259">
      <formula1>$D$266:$D$269</formula1>
    </dataValidation>
    <dataValidation type="list" allowBlank="1" showInputMessage="1" showErrorMessage="1" sqref="A258">
      <formula1>$D$265:$D$268</formula1>
    </dataValidation>
    <dataValidation type="list" allowBlank="1" showInputMessage="1" showErrorMessage="1" sqref="A257">
      <formula1>$D$264:$D$267</formula1>
    </dataValidation>
    <dataValidation type="list" allowBlank="1" showInputMessage="1" showErrorMessage="1" sqref="A256">
      <formula1>$D$263:$D$266</formula1>
    </dataValidation>
    <dataValidation type="list" allowBlank="1" showInputMessage="1" showErrorMessage="1" sqref="A255">
      <formula1>$D$262:$D$265</formula1>
    </dataValidation>
    <dataValidation type="list" allowBlank="1" showInputMessage="1" showErrorMessage="1" sqref="A254">
      <formula1>$D$261:$D$264</formula1>
    </dataValidation>
    <dataValidation type="list" allowBlank="1" showInputMessage="1" showErrorMessage="1" sqref="A253">
      <formula1>$D$260:$D$263</formula1>
    </dataValidation>
    <dataValidation type="list" allowBlank="1" showInputMessage="1" showErrorMessage="1" sqref="A252">
      <formula1>$D$259:$D$262</formula1>
    </dataValidation>
    <dataValidation type="list" allowBlank="1" showInputMessage="1" showErrorMessage="1" sqref="A251">
      <formula1>$D$258:$D$261</formula1>
    </dataValidation>
    <dataValidation type="list" allowBlank="1" showInputMessage="1" showErrorMessage="1" sqref="A250">
      <formula1>$D$257:$D$260</formula1>
    </dataValidation>
    <dataValidation type="list" allowBlank="1" showInputMessage="1" showErrorMessage="1" sqref="A249">
      <formula1>$D$256:$D$259</formula1>
    </dataValidation>
    <dataValidation type="list" allowBlank="1" showInputMessage="1" showErrorMessage="1" sqref="A248">
      <formula1>$D$255:$D$258</formula1>
    </dataValidation>
    <dataValidation type="list" allowBlank="1" showInputMessage="1" showErrorMessage="1" sqref="A247">
      <formula1>$D$254:$D$257</formula1>
    </dataValidation>
    <dataValidation type="list" allowBlank="1" showInputMessage="1" showErrorMessage="1" sqref="A246">
      <formula1>$D$253:$D$256</formula1>
    </dataValidation>
    <dataValidation type="list" allowBlank="1" showInputMessage="1" showErrorMessage="1" sqref="A244:A245">
      <formula1>$D$251:$D$254</formula1>
    </dataValidation>
    <dataValidation type="list" allowBlank="1" showInputMessage="1" showErrorMessage="1" sqref="B2">
      <formula1>$E$9:$E$34</formula1>
    </dataValidation>
    <dataValidation type="list" allowBlank="1" showInputMessage="1" showErrorMessage="1" sqref="B3">
      <formula1>$E$10:$E$35</formula1>
    </dataValidation>
    <dataValidation type="list" allowBlank="1" showInputMessage="1" showErrorMessage="1" sqref="B4">
      <formula1>$E$11:$E$36</formula1>
    </dataValidation>
    <dataValidation type="list" allowBlank="1" showInputMessage="1" showErrorMessage="1" sqref="B5">
      <formula1>$E$12:$E$37</formula1>
    </dataValidation>
    <dataValidation type="list" allowBlank="1" showInputMessage="1" showErrorMessage="1" sqref="B6">
      <formula1>$E$13:$E$38</formula1>
    </dataValidation>
    <dataValidation type="list" allowBlank="1" showInputMessage="1" showErrorMessage="1" sqref="B7">
      <formula1>$E$14:$E$39</formula1>
    </dataValidation>
    <dataValidation type="list" allowBlank="1" showInputMessage="1" showErrorMessage="1" sqref="B8">
      <formula1>$E$15:$E$40</formula1>
    </dataValidation>
    <dataValidation type="list" allowBlank="1" showInputMessage="1" showErrorMessage="1" sqref="B50">
      <formula1>$E$55:$E$80</formula1>
    </dataValidation>
    <dataValidation type="list" allowBlank="1" showInputMessage="1" showErrorMessage="1" sqref="B51">
      <formula1>$E$56:$E$81</formula1>
    </dataValidation>
    <dataValidation type="list" allowBlank="1" showInputMessage="1" showErrorMessage="1" sqref="B52">
      <formula1>$E$57:$E$82</formula1>
    </dataValidation>
    <dataValidation type="list" allowBlank="1" showInputMessage="1" showErrorMessage="1" sqref="B53">
      <formula1>$E$58:$E$83</formula1>
    </dataValidation>
    <dataValidation type="list" allowBlank="1" showInputMessage="1" showErrorMessage="1" sqref="B54">
      <formula1>$E$59:$E$84</formula1>
    </dataValidation>
    <dataValidation type="list" allowBlank="1" showInputMessage="1" showErrorMessage="1" sqref="B55">
      <formula1>$E$62:$E$87</formula1>
    </dataValidation>
    <dataValidation type="list" allowBlank="1" showInputMessage="1" showErrorMessage="1" sqref="B56">
      <formula1>$E$63:$E$88</formula1>
    </dataValidation>
    <dataValidation type="list" allowBlank="1" showInputMessage="1" showErrorMessage="1" sqref="B57">
      <formula1>$E$64:$E$89</formula1>
    </dataValidation>
    <dataValidation type="list" allowBlank="1" showInputMessage="1" showErrorMessage="1" sqref="B58">
      <formula1>$E$65:$E$90</formula1>
    </dataValidation>
    <dataValidation type="list" allowBlank="1" showInputMessage="1" showErrorMessage="1" sqref="B59">
      <formula1>$E$66:$E$91</formula1>
    </dataValidation>
    <dataValidation type="list" allowBlank="1" showInputMessage="1" showErrorMessage="1" sqref="B60">
      <formula1>$E$67:$E$92</formula1>
    </dataValidation>
    <dataValidation type="list" allowBlank="1" showInputMessage="1" showErrorMessage="1" sqref="B61">
      <formula1>$E$68:$E$93</formula1>
    </dataValidation>
    <dataValidation type="list" allowBlank="1" showInputMessage="1" showErrorMessage="1" sqref="B62">
      <formula1>$E$69:$E$94</formula1>
    </dataValidation>
    <dataValidation type="list" allowBlank="1" showInputMessage="1" showErrorMessage="1" sqref="B63">
      <formula1>$E$70:$E$95</formula1>
    </dataValidation>
    <dataValidation type="list" allowBlank="1" showInputMessage="1" showErrorMessage="1" sqref="B64">
      <formula1>$E$71:$E$96</formula1>
    </dataValidation>
    <dataValidation type="list" allowBlank="1" showInputMessage="1" showErrorMessage="1" sqref="B65">
      <formula1>$E$72:$E$97</formula1>
    </dataValidation>
    <dataValidation type="list" allowBlank="1" showInputMessage="1" showErrorMessage="1" sqref="B66">
      <formula1>$E$73:$E$98</formula1>
    </dataValidation>
    <dataValidation type="list" allowBlank="1" showInputMessage="1" showErrorMessage="1" sqref="B67">
      <formula1>$E$74:$E$99</formula1>
    </dataValidation>
    <dataValidation type="list" allowBlank="1" showInputMessage="1" showErrorMessage="1" sqref="B68">
      <formula1>$E$75:$E$100</formula1>
    </dataValidation>
    <dataValidation type="list" allowBlank="1" showInputMessage="1" showErrorMessage="1" sqref="B69">
      <formula1>$E$76:$E$101</formula1>
    </dataValidation>
    <dataValidation type="list" allowBlank="1" showInputMessage="1" showErrorMessage="1" sqref="B70">
      <formula1>$E$77:$E$102</formula1>
    </dataValidation>
    <dataValidation type="list" allowBlank="1" showInputMessage="1" showErrorMessage="1" sqref="B71">
      <formula1>$E$78:$E$103</formula1>
    </dataValidation>
    <dataValidation type="list" allowBlank="1" showInputMessage="1" showErrorMessage="1" sqref="B72">
      <formula1>$E$79:$E$104</formula1>
    </dataValidation>
    <dataValidation type="list" allowBlank="1" showInputMessage="1" showErrorMessage="1" sqref="B73">
      <formula1>$E$80:$E$105</formula1>
    </dataValidation>
    <dataValidation type="list" allowBlank="1" showInputMessage="1" showErrorMessage="1" sqref="B74">
      <formula1>$E$81:$E$106</formula1>
    </dataValidation>
    <dataValidation type="list" allowBlank="1" showInputMessage="1" showErrorMessage="1" sqref="B75">
      <formula1>$E$82:$E$107</formula1>
    </dataValidation>
    <dataValidation type="list" allowBlank="1" showInputMessage="1" showErrorMessage="1" sqref="B76">
      <formula1>$E$83:$E$108</formula1>
    </dataValidation>
    <dataValidation type="list" allowBlank="1" showInputMessage="1" showErrorMessage="1" sqref="B77">
      <formula1>$E$84:$E$109</formula1>
    </dataValidation>
    <dataValidation type="list" allowBlank="1" showInputMessage="1" showErrorMessage="1" sqref="B78">
      <formula1>$E$85:$E$110</formula1>
    </dataValidation>
    <dataValidation type="list" allowBlank="1" showInputMessage="1" showErrorMessage="1" sqref="B79">
      <formula1>$E$86:$E$111</formula1>
    </dataValidation>
    <dataValidation type="list" allowBlank="1" showInputMessage="1" showErrorMessage="1" sqref="B80">
      <formula1>$E$87:$E$112</formula1>
    </dataValidation>
    <dataValidation type="list" allowBlank="1" showInputMessage="1" showErrorMessage="1" sqref="B81">
      <formula1>$E$88:$E$113</formula1>
    </dataValidation>
    <dataValidation type="list" allowBlank="1" showInputMessage="1" showErrorMessage="1" sqref="B82">
      <formula1>$E$89:$E$114</formula1>
    </dataValidation>
    <dataValidation type="list" allowBlank="1" showInputMessage="1" showErrorMessage="1" sqref="B83">
      <formula1>$E$90:$E$115</formula1>
    </dataValidation>
    <dataValidation type="list" allowBlank="1" showInputMessage="1" showErrorMessage="1" sqref="B84">
      <formula1>$E$91:$E$116</formula1>
    </dataValidation>
    <dataValidation type="list" allowBlank="1" showInputMessage="1" showErrorMessage="1" sqref="B85">
      <formula1>$E$92:$E$117</formula1>
    </dataValidation>
    <dataValidation type="list" allowBlank="1" showInputMessage="1" showErrorMessage="1" sqref="B86">
      <formula1>$E$93:$E$118</formula1>
    </dataValidation>
    <dataValidation type="list" allowBlank="1" showInputMessage="1" showErrorMessage="1" sqref="B87">
      <formula1>$E$94:$E$119</formula1>
    </dataValidation>
    <dataValidation type="list" allowBlank="1" showInputMessage="1" showErrorMessage="1" sqref="B88">
      <formula1>$E$95:$E$120</formula1>
    </dataValidation>
    <dataValidation type="list" allowBlank="1" showInputMessage="1" showErrorMessage="1" sqref="B89">
      <formula1>$E$96:$E$121</formula1>
    </dataValidation>
    <dataValidation type="list" allowBlank="1" showInputMessage="1" showErrorMessage="1" sqref="B90">
      <formula1>$E$97:$E$122</formula1>
    </dataValidation>
    <dataValidation type="list" allowBlank="1" showInputMessage="1" showErrorMessage="1" sqref="B91">
      <formula1>$E$98:$E$123</formula1>
    </dataValidation>
    <dataValidation type="list" allowBlank="1" showInputMessage="1" showErrorMessage="1" sqref="B92">
      <formula1>$E$99:$E$124</formula1>
    </dataValidation>
    <dataValidation type="list" allowBlank="1" showInputMessage="1" showErrorMessage="1" sqref="B93">
      <formula1>$E$100:$E$125</formula1>
    </dataValidation>
    <dataValidation type="list" allowBlank="1" showInputMessage="1" showErrorMessage="1" sqref="B94">
      <formula1>$E$101:$E$126</formula1>
    </dataValidation>
    <dataValidation type="list" allowBlank="1" showInputMessage="1" showErrorMessage="1" sqref="B95">
      <formula1>$E$102:$E$127</formula1>
    </dataValidation>
    <dataValidation type="list" allowBlank="1" showInputMessage="1" showErrorMessage="1" sqref="B96">
      <formula1>$E$103:$E$128</formula1>
    </dataValidation>
    <dataValidation type="list" allowBlank="1" showInputMessage="1" showErrorMessage="1" sqref="B97">
      <formula1>$E$104:$E$129</formula1>
    </dataValidation>
    <dataValidation type="list" allowBlank="1" showInputMessage="1" showErrorMessage="1" sqref="B98">
      <formula1>$E$105:$E$130</formula1>
    </dataValidation>
    <dataValidation type="list" allowBlank="1" showInputMessage="1" showErrorMessage="1" sqref="B99">
      <formula1>$E$106:$E$131</formula1>
    </dataValidation>
    <dataValidation type="list" allowBlank="1" showInputMessage="1" showErrorMessage="1" sqref="B100">
      <formula1>$E$107:$E$132</formula1>
    </dataValidation>
    <dataValidation type="list" allowBlank="1" showInputMessage="1" showErrorMessage="1" sqref="B101">
      <formula1>$E$108:$E$133</formula1>
    </dataValidation>
    <dataValidation type="list" allowBlank="1" showInputMessage="1" showErrorMessage="1" sqref="B102">
      <formula1>$E$109:$E$134</formula1>
    </dataValidation>
    <dataValidation type="list" allowBlank="1" showInputMessage="1" showErrorMessage="1" sqref="B103">
      <formula1>$E$110:$E$135</formula1>
    </dataValidation>
    <dataValidation type="list" allowBlank="1" showInputMessage="1" showErrorMessage="1" sqref="B104">
      <formula1>$E$111:$E$136</formula1>
    </dataValidation>
    <dataValidation type="list" allowBlank="1" showInputMessage="1" showErrorMessage="1" sqref="B105">
      <formula1>$E$112:$E$137</formula1>
    </dataValidation>
    <dataValidation type="list" allowBlank="1" showInputMessage="1" showErrorMessage="1" sqref="B106">
      <formula1>$E$113:$E$138</formula1>
    </dataValidation>
    <dataValidation type="list" allowBlank="1" showInputMessage="1" showErrorMessage="1" sqref="B107">
      <formula1>$E$114:$E$139</formula1>
    </dataValidation>
    <dataValidation type="list" allowBlank="1" showInputMessage="1" showErrorMessage="1" sqref="B108">
      <formula1>$E$115:$E$140</formula1>
    </dataValidation>
    <dataValidation type="list" allowBlank="1" showInputMessage="1" showErrorMessage="1" sqref="B109">
      <formula1>$E$116:$E$141</formula1>
    </dataValidation>
    <dataValidation type="list" allowBlank="1" showInputMessage="1" showErrorMessage="1" sqref="B110">
      <formula1>$E$117:$E$142</formula1>
    </dataValidation>
    <dataValidation type="list" allowBlank="1" showInputMessage="1" showErrorMessage="1" sqref="B111">
      <formula1>$E$118:$E$143</formula1>
    </dataValidation>
    <dataValidation type="list" allowBlank="1" showInputMessage="1" showErrorMessage="1" sqref="B112">
      <formula1>$E$119:$E$144</formula1>
    </dataValidation>
    <dataValidation type="list" allowBlank="1" showInputMessage="1" showErrorMessage="1" sqref="B113">
      <formula1>$E$120:$E$145</formula1>
    </dataValidation>
    <dataValidation type="list" allowBlank="1" showInputMessage="1" showErrorMessage="1" sqref="B114">
      <formula1>$E$121:$E$146</formula1>
    </dataValidation>
    <dataValidation type="list" allowBlank="1" showInputMessage="1" showErrorMessage="1" sqref="B115">
      <formula1>$E$122:$E$147</formula1>
    </dataValidation>
    <dataValidation type="list" allowBlank="1" showInputMessage="1" showErrorMessage="1" sqref="B116">
      <formula1>$E$123:$E$148</formula1>
    </dataValidation>
    <dataValidation type="list" allowBlank="1" showInputMessage="1" showErrorMessage="1" sqref="B117">
      <formula1>$E$124:$E$149</formula1>
    </dataValidation>
    <dataValidation type="list" allowBlank="1" showInputMessage="1" showErrorMessage="1" sqref="B118">
      <formula1>$E$125:$E$150</formula1>
    </dataValidation>
    <dataValidation type="list" allowBlank="1" showInputMessage="1" showErrorMessage="1" sqref="B119">
      <formula1>$E$126:$E$151</formula1>
    </dataValidation>
    <dataValidation type="list" allowBlank="1" showInputMessage="1" showErrorMessage="1" sqref="B120:B121">
      <formula1>$E$127:$E$152</formula1>
    </dataValidation>
    <dataValidation type="list" allowBlank="1" showInputMessage="1" showErrorMessage="1" sqref="B122">
      <formula1>$E$128:$E$153</formula1>
    </dataValidation>
    <dataValidation type="list" allowBlank="1" showInputMessage="1" showErrorMessage="1" sqref="B123">
      <formula1>$E$130:$E$155</formula1>
    </dataValidation>
    <dataValidation type="list" allowBlank="1" showInputMessage="1" showErrorMessage="1" sqref="B124">
      <formula1>$E$131:$E$156</formula1>
    </dataValidation>
    <dataValidation type="list" allowBlank="1" showInputMessage="1" showErrorMessage="1" sqref="B125">
      <formula1>$E$132:$E$157</formula1>
    </dataValidation>
    <dataValidation type="list" allowBlank="1" showInputMessage="1" showErrorMessage="1" sqref="B126">
      <formula1>$E$133:$E$158</formula1>
    </dataValidation>
    <dataValidation type="list" allowBlank="1" showInputMessage="1" showErrorMessage="1" sqref="B127">
      <formula1>$E$134:$E$159</formula1>
    </dataValidation>
    <dataValidation type="list" allowBlank="1" showInputMessage="1" showErrorMessage="1" sqref="B128">
      <formula1>$E$135:$E$160</formula1>
    </dataValidation>
    <dataValidation type="list" allowBlank="1" showInputMessage="1" showErrorMessage="1" sqref="B129">
      <formula1>$E$136:$E$161</formula1>
    </dataValidation>
    <dataValidation type="list" allowBlank="1" showInputMessage="1" showErrorMessage="1" sqref="B130">
      <formula1>$E$137:$E$162</formula1>
    </dataValidation>
    <dataValidation type="list" allowBlank="1" showInputMessage="1" showErrorMessage="1" sqref="B131">
      <formula1>$E$138:$E$163</formula1>
    </dataValidation>
    <dataValidation type="list" allowBlank="1" showInputMessage="1" showErrorMessage="1" sqref="B132">
      <formula1>$E$139:$E$164</formula1>
    </dataValidation>
    <dataValidation type="list" allowBlank="1" showInputMessage="1" showErrorMessage="1" sqref="B133">
      <formula1>$E$140:$E$165</formula1>
    </dataValidation>
    <dataValidation type="list" allowBlank="1" showInputMessage="1" showErrorMessage="1" sqref="B134">
      <formula1>$E$141:$E$166</formula1>
    </dataValidation>
    <dataValidation type="list" allowBlank="1" showInputMessage="1" showErrorMessage="1" sqref="B135">
      <formula1>$E$142:$E$167</formula1>
    </dataValidation>
    <dataValidation type="list" allowBlank="1" showInputMessage="1" showErrorMessage="1" sqref="B136">
      <formula1>$E$143:$E$168</formula1>
    </dataValidation>
    <dataValidation type="list" allowBlank="1" showInputMessage="1" showErrorMessage="1" sqref="B137">
      <formula1>$E$144:$E$169</formula1>
    </dataValidation>
    <dataValidation type="list" allowBlank="1" showInputMessage="1" showErrorMessage="1" sqref="B138">
      <formula1>$E$145:$E$170</formula1>
    </dataValidation>
    <dataValidation type="list" allowBlank="1" showInputMessage="1" showErrorMessage="1" sqref="B139">
      <formula1>$E$146:$E$171</formula1>
    </dataValidation>
    <dataValidation type="list" allowBlank="1" showInputMessage="1" showErrorMessage="1" sqref="B140">
      <formula1>$E$147:$E$172</formula1>
    </dataValidation>
    <dataValidation type="list" allowBlank="1" showInputMessage="1" showErrorMessage="1" sqref="B141">
      <formula1>$E$148:$E$173</formula1>
    </dataValidation>
    <dataValidation type="list" allowBlank="1" showInputMessage="1" showErrorMessage="1" sqref="B142">
      <formula1>$E$149:$E$174</formula1>
    </dataValidation>
    <dataValidation type="list" allowBlank="1" showInputMessage="1" showErrorMessage="1" sqref="B143">
      <formula1>$E$150:$E$175</formula1>
    </dataValidation>
    <dataValidation type="list" allowBlank="1" showInputMessage="1" showErrorMessage="1" sqref="B144">
      <formula1>$E$151:$E$176</formula1>
    </dataValidation>
    <dataValidation type="list" allowBlank="1" showInputMessage="1" showErrorMessage="1" sqref="B145">
      <formula1>$E$152:$E$177</formula1>
    </dataValidation>
    <dataValidation type="list" allowBlank="1" showInputMessage="1" showErrorMessage="1" sqref="B146">
      <formula1>$E$153:$E$178</formula1>
    </dataValidation>
    <dataValidation type="list" allowBlank="1" showInputMessage="1" showErrorMessage="1" sqref="B147">
      <formula1>$E$154:$E$179</formula1>
    </dataValidation>
    <dataValidation type="list" allowBlank="1" showInputMessage="1" showErrorMessage="1" sqref="B148">
      <formula1>$E$155:$E$180</formula1>
    </dataValidation>
    <dataValidation type="list" allowBlank="1" showInputMessage="1" showErrorMessage="1" sqref="B149">
      <formula1>$E$156:$E$181</formula1>
    </dataValidation>
    <dataValidation type="list" allowBlank="1" showInputMessage="1" showErrorMessage="1" sqref="B150">
      <formula1>$E$157:$E$182</formula1>
    </dataValidation>
    <dataValidation type="list" allowBlank="1" showInputMessage="1" showErrorMessage="1" sqref="B151">
      <formula1>$E$158:$E$183</formula1>
    </dataValidation>
    <dataValidation type="list" allowBlank="1" showInputMessage="1" showErrorMessage="1" sqref="B152">
      <formula1>$E$159:$E$184</formula1>
    </dataValidation>
    <dataValidation type="list" allowBlank="1" showInputMessage="1" showErrorMessage="1" sqref="B153">
      <formula1>$E$160:$E$185</formula1>
    </dataValidation>
    <dataValidation type="list" allowBlank="1" showInputMessage="1" showErrorMessage="1" sqref="B154">
      <formula1>$E$161:$E$186</formula1>
    </dataValidation>
    <dataValidation type="list" allowBlank="1" showInputMessage="1" showErrorMessage="1" sqref="B155">
      <formula1>$E$162:$E$187</formula1>
    </dataValidation>
    <dataValidation type="list" allowBlank="1" showInputMessage="1" showErrorMessage="1" sqref="B156">
      <formula1>$E$163:$E$188</formula1>
    </dataValidation>
    <dataValidation type="list" allowBlank="1" showInputMessage="1" showErrorMessage="1" sqref="B157">
      <formula1>$E$164:$E$189</formula1>
    </dataValidation>
    <dataValidation type="list" allowBlank="1" showInputMessage="1" showErrorMessage="1" sqref="B158">
      <formula1>$E$165:$E$190</formula1>
    </dataValidation>
    <dataValidation type="list" allowBlank="1" showInputMessage="1" showErrorMessage="1" sqref="B159">
      <formula1>$E$166:$E$191</formula1>
    </dataValidation>
    <dataValidation type="list" allowBlank="1" showInputMessage="1" showErrorMessage="1" sqref="B160">
      <formula1>$E$167:$E$192</formula1>
    </dataValidation>
    <dataValidation type="list" allowBlank="1" showInputMessage="1" showErrorMessage="1" sqref="B161">
      <formula1>$E$168:$E$193</formula1>
    </dataValidation>
    <dataValidation type="list" allowBlank="1" showInputMessage="1" showErrorMessage="1" sqref="B162">
      <formula1>$E$169:$E$194</formula1>
    </dataValidation>
    <dataValidation type="list" allowBlank="1" showInputMessage="1" showErrorMessage="1" sqref="B163">
      <formula1>$E$170:$E$195</formula1>
    </dataValidation>
    <dataValidation type="list" allowBlank="1" showInputMessage="1" showErrorMessage="1" sqref="B164">
      <formula1>$E$171:$E$196</formula1>
    </dataValidation>
    <dataValidation type="list" allowBlank="1" showInputMessage="1" showErrorMessage="1" sqref="B165">
      <formula1>$E$172:$E$197</formula1>
    </dataValidation>
    <dataValidation type="list" allowBlank="1" showInputMessage="1" showErrorMessage="1" sqref="B166">
      <formula1>$E$173:$E$198</formula1>
    </dataValidation>
    <dataValidation type="list" allowBlank="1" showInputMessage="1" showErrorMessage="1" sqref="B167">
      <formula1>$E$174:$E$199</formula1>
    </dataValidation>
    <dataValidation type="list" allowBlank="1" showInputMessage="1" showErrorMessage="1" sqref="B168">
      <formula1>$E$175:$E$200</formula1>
    </dataValidation>
    <dataValidation type="list" allowBlank="1" showInputMessage="1" showErrorMessage="1" sqref="B169">
      <formula1>$E$176:$E$201</formula1>
    </dataValidation>
    <dataValidation type="list" allowBlank="1" showInputMessage="1" showErrorMessage="1" sqref="B170">
      <formula1>$E$177:$E$202</formula1>
    </dataValidation>
    <dataValidation type="list" allowBlank="1" showInputMessage="1" showErrorMessage="1" sqref="B171">
      <formula1>$E$178:$E$203</formula1>
    </dataValidation>
    <dataValidation type="list" allowBlank="1" showInputMessage="1" showErrorMessage="1" sqref="B172">
      <formula1>$E$179:$E$204</formula1>
    </dataValidation>
    <dataValidation type="list" allowBlank="1" showInputMessage="1" showErrorMessage="1" sqref="B173">
      <formula1>$E$180:$E$205</formula1>
    </dataValidation>
    <dataValidation type="list" allowBlank="1" showInputMessage="1" showErrorMessage="1" sqref="B174">
      <formula1>$E$181:$E$206</formula1>
    </dataValidation>
    <dataValidation type="list" allowBlank="1" showInputMessage="1" showErrorMessage="1" sqref="B175">
      <formula1>$E$182:$E$207</formula1>
    </dataValidation>
    <dataValidation type="list" allowBlank="1" showInputMessage="1" showErrorMessage="1" sqref="B176">
      <formula1>$E$183:$E$208</formula1>
    </dataValidation>
    <dataValidation type="list" allowBlank="1" showInputMessage="1" showErrorMessage="1" sqref="B177">
      <formula1>$E$184:$E$209</formula1>
    </dataValidation>
    <dataValidation type="list" allowBlank="1" showInputMessage="1" showErrorMessage="1" sqref="B178">
      <formula1>$E$185:$E$210</formula1>
    </dataValidation>
    <dataValidation type="list" allowBlank="1" showInputMessage="1" showErrorMessage="1" sqref="B179">
      <formula1>$E$186:$E$211</formula1>
    </dataValidation>
    <dataValidation type="list" allowBlank="1" showInputMessage="1" showErrorMessage="1" sqref="B180">
      <formula1>$E$187:$E$212</formula1>
    </dataValidation>
    <dataValidation type="list" allowBlank="1" showInputMessage="1" showErrorMessage="1" sqref="B181">
      <formula1>$E$188:$E$213</formula1>
    </dataValidation>
    <dataValidation type="list" allowBlank="1" showInputMessage="1" showErrorMessage="1" sqref="B182">
      <formula1>$E$189:$E$214</formula1>
    </dataValidation>
    <dataValidation type="list" allowBlank="1" showInputMessage="1" showErrorMessage="1" sqref="B183">
      <formula1>$E$190:$E$215</formula1>
    </dataValidation>
    <dataValidation type="list" allowBlank="1" showInputMessage="1" showErrorMessage="1" sqref="B184">
      <formula1>$E$191:$E$216</formula1>
    </dataValidation>
    <dataValidation type="list" allowBlank="1" showInputMessage="1" showErrorMessage="1" sqref="B185">
      <formula1>$E$192:$E$217</formula1>
    </dataValidation>
    <dataValidation type="list" allowBlank="1" showInputMessage="1" showErrorMessage="1" sqref="B186">
      <formula1>$E$193:$E$218</formula1>
    </dataValidation>
    <dataValidation type="list" allowBlank="1" showInputMessage="1" showErrorMessage="1" sqref="B187">
      <formula1>$E$194:$E$219</formula1>
    </dataValidation>
    <dataValidation type="list" allowBlank="1" showInputMessage="1" showErrorMessage="1" sqref="B188">
      <formula1>$E$195:$E$220</formula1>
    </dataValidation>
    <dataValidation type="list" allowBlank="1" showInputMessage="1" showErrorMessage="1" sqref="B189">
      <formula1>$E$196:$E$221</formula1>
    </dataValidation>
    <dataValidation type="list" allowBlank="1" showInputMessage="1" showErrorMessage="1" sqref="B190">
      <formula1>$E$197:$E$222</formula1>
    </dataValidation>
    <dataValidation type="list" allowBlank="1" showInputMessage="1" showErrorMessage="1" sqref="B191">
      <formula1>$E$198:$E$223</formula1>
    </dataValidation>
    <dataValidation type="list" allowBlank="1" showInputMessage="1" showErrorMessage="1" sqref="B192">
      <formula1>$E$199:$E$224</formula1>
    </dataValidation>
    <dataValidation type="list" allowBlank="1" showInputMessage="1" showErrorMessage="1" sqref="B193">
      <formula1>$E$200:$E$225</formula1>
    </dataValidation>
    <dataValidation type="list" allowBlank="1" showInputMessage="1" showErrorMessage="1" sqref="B194">
      <formula1>$E$201:$E$226</formula1>
    </dataValidation>
    <dataValidation type="list" allowBlank="1" showInputMessage="1" showErrorMessage="1" sqref="B195">
      <formula1>$E$202:$E$227</formula1>
    </dataValidation>
    <dataValidation type="list" allowBlank="1" showInputMessage="1" showErrorMessage="1" sqref="B196">
      <formula1>$E$203:$E$228</formula1>
    </dataValidation>
    <dataValidation type="list" allowBlank="1" showInputMessage="1" showErrorMessage="1" sqref="B197">
      <formula1>$E$204:$E$229</formula1>
    </dataValidation>
    <dataValidation type="list" allowBlank="1" showInputMessage="1" showErrorMessage="1" sqref="B198">
      <formula1>$E$205:$E$230</formula1>
    </dataValidation>
    <dataValidation type="list" allowBlank="1" showInputMessage="1" showErrorMessage="1" sqref="B199">
      <formula1>$E$206:$E$231</formula1>
    </dataValidation>
    <dataValidation type="list" allowBlank="1" showInputMessage="1" showErrorMessage="1" sqref="B200">
      <formula1>$E$207:$E$232</formula1>
    </dataValidation>
    <dataValidation type="list" allowBlank="1" showInputMessage="1" showErrorMessage="1" sqref="B201">
      <formula1>$E$208:$E$233</formula1>
    </dataValidation>
    <dataValidation type="list" allowBlank="1" showInputMessage="1" showErrorMessage="1" sqref="B202">
      <formula1>$E$209:$E$234</formula1>
    </dataValidation>
    <dataValidation type="list" allowBlank="1" showInputMessage="1" showErrorMessage="1" sqref="B203">
      <formula1>$E$210:$E$235</formula1>
    </dataValidation>
    <dataValidation type="list" allowBlank="1" showInputMessage="1" showErrorMessage="1" sqref="B204">
      <formula1>$E$211:$E$236</formula1>
    </dataValidation>
    <dataValidation type="list" allowBlank="1" showInputMessage="1" showErrorMessage="1" sqref="B205">
      <formula1>$E$212:$E$237</formula1>
    </dataValidation>
    <dataValidation type="list" allowBlank="1" showInputMessage="1" showErrorMessage="1" sqref="B206">
      <formula1>$E$213:$E$238</formula1>
    </dataValidation>
    <dataValidation type="list" allowBlank="1" showInputMessage="1" showErrorMessage="1" sqref="B207">
      <formula1>$E$214:$E$239</formula1>
    </dataValidation>
    <dataValidation type="list" allowBlank="1" showInputMessage="1" showErrorMessage="1" sqref="B208">
      <formula1>$E$215:$E$240</formula1>
    </dataValidation>
    <dataValidation type="list" allowBlank="1" showInputMessage="1" showErrorMessage="1" sqref="B209">
      <formula1>$E$216:$E$241</formula1>
    </dataValidation>
    <dataValidation type="list" allowBlank="1" showInputMessage="1" showErrorMessage="1" sqref="B210">
      <formula1>$E$217:$E$242</formula1>
    </dataValidation>
    <dataValidation type="list" allowBlank="1" showInputMessage="1" showErrorMessage="1" sqref="B211">
      <formula1>$E$218:$E$243</formula1>
    </dataValidation>
    <dataValidation type="list" allowBlank="1" showInputMessage="1" showErrorMessage="1" sqref="B212:B213">
      <formula1>$E$219:$E$244</formula1>
    </dataValidation>
    <dataValidation type="list" allowBlank="1" showInputMessage="1" showErrorMessage="1" sqref="B214">
      <formula1>$E$221:$E$246</formula1>
    </dataValidation>
    <dataValidation type="list" allowBlank="1" showInputMessage="1" showErrorMessage="1" sqref="B215">
      <formula1>$E$222:$E$247</formula1>
    </dataValidation>
    <dataValidation type="list" allowBlank="1" showInputMessage="1" showErrorMessage="1" sqref="B216">
      <formula1>$E$223:$E$248</formula1>
    </dataValidation>
    <dataValidation type="list" allowBlank="1" showInputMessage="1" showErrorMessage="1" sqref="B217">
      <formula1>$E$224:$E$249</formula1>
    </dataValidation>
    <dataValidation type="list" allowBlank="1" showInputMessage="1" showErrorMessage="1" sqref="B218">
      <formula1>$E$225:$E$250</formula1>
    </dataValidation>
    <dataValidation type="list" allowBlank="1" showInputMessage="1" showErrorMessage="1" sqref="B219">
      <formula1>$E$226:$E$251</formula1>
    </dataValidation>
    <dataValidation type="list" allowBlank="1" showInputMessage="1" showErrorMessage="1" sqref="B220">
      <formula1>$E$227:$E$252</formula1>
    </dataValidation>
    <dataValidation type="list" allowBlank="1" showInputMessage="1" showErrorMessage="1" sqref="B221">
      <formula1>$E$228:$E$253</formula1>
    </dataValidation>
    <dataValidation type="list" allowBlank="1" showInputMessage="1" showErrorMessage="1" sqref="B222">
      <formula1>$E$229:$E$254</formula1>
    </dataValidation>
    <dataValidation type="list" allowBlank="1" showInputMessage="1" showErrorMessage="1" sqref="B223">
      <formula1>$E$230:$E$255</formula1>
    </dataValidation>
    <dataValidation type="list" allowBlank="1" showInputMessage="1" showErrorMessage="1" sqref="B224">
      <formula1>$E$231:$E$256</formula1>
    </dataValidation>
    <dataValidation type="list" allowBlank="1" showInputMessage="1" showErrorMessage="1" sqref="B225">
      <formula1>$E$232:$E$257</formula1>
    </dataValidation>
    <dataValidation type="list" allowBlank="1" showInputMessage="1" showErrorMessage="1" sqref="B226">
      <formula1>$E$233:$E$258</formula1>
    </dataValidation>
    <dataValidation type="list" allowBlank="1" showInputMessage="1" showErrorMessage="1" sqref="B227">
      <formula1>$E$234:$E$259</formula1>
    </dataValidation>
    <dataValidation type="list" allowBlank="1" showInputMessage="1" showErrorMessage="1" sqref="B228">
      <formula1>$E$235:$E$260</formula1>
    </dataValidation>
    <dataValidation type="list" allowBlank="1" showInputMessage="1" showErrorMessage="1" sqref="B229">
      <formula1>$E$236:$E$261</formula1>
    </dataValidation>
    <dataValidation type="list" allowBlank="1" showInputMessage="1" showErrorMessage="1" sqref="B230">
      <formula1>$E$237:$E$262</formula1>
    </dataValidation>
    <dataValidation type="list" allowBlank="1" showInputMessage="1" showErrorMessage="1" sqref="B231">
      <formula1>$E$238:$E$263</formula1>
    </dataValidation>
    <dataValidation type="list" allowBlank="1" showInputMessage="1" showErrorMessage="1" sqref="B232">
      <formula1>$E$239:$E$264</formula1>
    </dataValidation>
    <dataValidation type="list" allowBlank="1" showInputMessage="1" showErrorMessage="1" sqref="B233">
      <formula1>$E$240:$E$265</formula1>
    </dataValidation>
    <dataValidation type="list" allowBlank="1" showInputMessage="1" showErrorMessage="1" sqref="B234">
      <formula1>$E$241:$E$266</formula1>
    </dataValidation>
    <dataValidation type="list" allowBlank="1" showInputMessage="1" showErrorMessage="1" sqref="B235">
      <formula1>$E$242:$E$267</formula1>
    </dataValidation>
    <dataValidation type="list" allowBlank="1" showInputMessage="1" showErrorMessage="1" sqref="B236">
      <formula1>$E$243:$E$268</formula1>
    </dataValidation>
    <dataValidation type="list" allowBlank="1" showInputMessage="1" showErrorMessage="1" sqref="B237">
      <formula1>$E$244:$E$269</formula1>
    </dataValidation>
    <dataValidation type="list" allowBlank="1" showInputMessage="1" showErrorMessage="1" sqref="B238">
      <formula1>$E$245:$E$270</formula1>
    </dataValidation>
    <dataValidation type="list" allowBlank="1" showInputMessage="1" showErrorMessage="1" sqref="B239:B240">
      <formula1>$E$246:$E$271</formula1>
    </dataValidation>
    <dataValidation type="list" allowBlank="1" showInputMessage="1" showErrorMessage="1" sqref="B241">
      <formula1>$E$248:$E$273</formula1>
    </dataValidation>
    <dataValidation type="list" allowBlank="1" showInputMessage="1" showErrorMessage="1" sqref="B242">
      <formula1>$E$249:$E$274</formula1>
    </dataValidation>
    <dataValidation type="list" allowBlank="1" showInputMessage="1" showErrorMessage="1" sqref="B243">
      <formula1>$E$250:$E$275</formula1>
    </dataValidation>
    <dataValidation type="list" allowBlank="1" showInputMessage="1" showErrorMessage="1" sqref="B262 B260">
      <formula1>$E$267:$E$292</formula1>
    </dataValidation>
    <dataValidation type="list" allowBlank="1" showInputMessage="1" showErrorMessage="1" sqref="B263">
      <formula1>$E$270:$E$295</formula1>
    </dataValidation>
    <dataValidation type="list" allowBlank="1" showInputMessage="1" showErrorMessage="1" sqref="B264">
      <formula1>$E$271:$E$296</formula1>
    </dataValidation>
    <dataValidation type="list" allowBlank="1" showInputMessage="1" showErrorMessage="1" sqref="B265">
      <formula1>$E$272:$E$297</formula1>
    </dataValidation>
    <dataValidation type="list" allowBlank="1" showInputMessage="1" showErrorMessage="1" sqref="B266">
      <formula1>$E$273:$E$298</formula1>
    </dataValidation>
    <dataValidation type="list" allowBlank="1" showInputMessage="1" showErrorMessage="1" sqref="B267">
      <formula1>$E$274:$E$299</formula1>
    </dataValidation>
    <dataValidation type="list" allowBlank="1" showInputMessage="1" showErrorMessage="1" sqref="B268">
      <formula1>$E$275:$E$300</formula1>
    </dataValidation>
    <dataValidation type="list" allowBlank="1" showInputMessage="1" showErrorMessage="1" sqref="B261">
      <formula1>$E$268:$E$293</formula1>
    </dataValidation>
    <dataValidation type="list" allowBlank="1" showInputMessage="1" showErrorMessage="1" sqref="B259">
      <formula1>$E$266:$E$291</formula1>
    </dataValidation>
    <dataValidation type="list" allowBlank="1" showInputMessage="1" showErrorMessage="1" sqref="B258">
      <formula1>$E$265:$E$290</formula1>
    </dataValidation>
    <dataValidation type="list" allowBlank="1" showInputMessage="1" showErrorMessage="1" sqref="B257">
      <formula1>$E$264:$E$289</formula1>
    </dataValidation>
    <dataValidation type="list" allowBlank="1" showInputMessage="1" showErrorMessage="1" sqref="B256">
      <formula1>$E$263:$E$288</formula1>
    </dataValidation>
    <dataValidation type="list" allowBlank="1" showInputMessage="1" showErrorMessage="1" sqref="B255">
      <formula1>$E$262:$E$287</formula1>
    </dataValidation>
    <dataValidation type="list" allowBlank="1" showInputMessage="1" showErrorMessage="1" sqref="B254">
      <formula1>$E$261:$E$286</formula1>
    </dataValidation>
    <dataValidation type="list" allowBlank="1" showInputMessage="1" showErrorMessage="1" sqref="B253">
      <formula1>$E$260:$E$285</formula1>
    </dataValidation>
    <dataValidation type="list" allowBlank="1" showInputMessage="1" showErrorMessage="1" sqref="B252">
      <formula1>$E$259:$E$284</formula1>
    </dataValidation>
    <dataValidation type="list" allowBlank="1" showInputMessage="1" showErrorMessage="1" sqref="B251">
      <formula1>$E$258:$E$283</formula1>
    </dataValidation>
    <dataValidation type="list" allowBlank="1" showInputMessage="1" showErrorMessage="1" sqref="B250">
      <formula1>$E$257:$E$282</formula1>
    </dataValidation>
    <dataValidation type="list" allowBlank="1" showInputMessage="1" showErrorMessage="1" sqref="B249">
      <formula1>$E$256:$E$281</formula1>
    </dataValidation>
    <dataValidation type="list" allowBlank="1" showInputMessage="1" showErrorMessage="1" sqref="B248">
      <formula1>$E$255:$E$280</formula1>
    </dataValidation>
    <dataValidation type="list" allowBlank="1" showInputMessage="1" showErrorMessage="1" sqref="B247">
      <formula1>$E$254:$E$279</formula1>
    </dataValidation>
    <dataValidation type="list" allowBlank="1" showInputMessage="1" showErrorMessage="1" sqref="B246">
      <formula1>$E$253:$E$278</formula1>
    </dataValidation>
    <dataValidation type="list" allowBlank="1" showInputMessage="1" showErrorMessage="1" sqref="B244:B245">
      <formula1>$E$251:$E$276</formula1>
    </dataValidation>
    <dataValidation type="list" allowBlank="1" showInputMessage="1" showErrorMessage="1" sqref="C2">
      <formula1>$F$9:$F$17</formula1>
    </dataValidation>
    <dataValidation type="list" allowBlank="1" showInputMessage="1" showErrorMessage="1" sqref="C3">
      <formula1>$F$10:$F$18</formula1>
    </dataValidation>
    <dataValidation type="list" allowBlank="1" showInputMessage="1" showErrorMessage="1" sqref="C4">
      <formula1>$F$11:$F$19</formula1>
    </dataValidation>
    <dataValidation type="list" allowBlank="1" showInputMessage="1" showErrorMessage="1" sqref="C5">
      <formula1>$F$12:$F$20</formula1>
    </dataValidation>
    <dataValidation type="list" allowBlank="1" showInputMessage="1" showErrorMessage="1" sqref="C6">
      <formula1>$F$13:$F$21</formula1>
    </dataValidation>
    <dataValidation type="list" allowBlank="1" showInputMessage="1" showErrorMessage="1" sqref="C7">
      <formula1>$F$14:$F$22</formula1>
    </dataValidation>
    <dataValidation type="list" allowBlank="1" showInputMessage="1" showErrorMessage="1" sqref="C8">
      <formula1>$F$15:$F$23</formula1>
    </dataValidation>
    <dataValidation type="list" allowBlank="1" showInputMessage="1" showErrorMessage="1" sqref="C9">
      <formula1>$F$16:$F$24</formula1>
    </dataValidation>
    <dataValidation type="list" allowBlank="1" showInputMessage="1" showErrorMessage="1" sqref="C10">
      <formula1>$F$17:$F$25</formula1>
    </dataValidation>
    <dataValidation type="list" allowBlank="1" showInputMessage="1" showErrorMessage="1" sqref="C11">
      <formula1>$F$18:$F$26</formula1>
    </dataValidation>
    <dataValidation type="list" allowBlank="1" showInputMessage="1" showErrorMessage="1" sqref="C12">
      <formula1>$F$19:$F$27</formula1>
    </dataValidation>
    <dataValidation type="list" allowBlank="1" showInputMessage="1" showErrorMessage="1" sqref="C16 C13">
      <formula1>$F$20:$F$28</formula1>
    </dataValidation>
    <dataValidation type="list" allowBlank="1" showInputMessage="1" showErrorMessage="1" sqref="C17 C14">
      <formula1>$F$21:$F$29</formula1>
    </dataValidation>
    <dataValidation type="list" allowBlank="1" showInputMessage="1" showErrorMessage="1" sqref="C18 C15">
      <formula1>$F$22:$F$30</formula1>
    </dataValidation>
    <dataValidation type="list" allowBlank="1" showInputMessage="1" showErrorMessage="1" sqref="C19">
      <formula1>$F$23:$F$31</formula1>
    </dataValidation>
    <dataValidation type="list" allowBlank="1" showInputMessage="1" showErrorMessage="1" sqref="C20">
      <formula1>$F$27:$F$35</formula1>
    </dataValidation>
    <dataValidation type="list" allowBlank="1" showInputMessage="1" showErrorMessage="1" sqref="C21">
      <formula1>$F$28:$F$36</formula1>
    </dataValidation>
    <dataValidation type="list" allowBlank="1" showInputMessage="1" showErrorMessage="1" sqref="C22">
      <formula1>$F$29:$F$37</formula1>
    </dataValidation>
    <dataValidation type="list" allowBlank="1" showInputMessage="1" showErrorMessage="1" sqref="C23">
      <formula1>$F$30:$F$38</formula1>
    </dataValidation>
    <dataValidation type="list" allowBlank="1" showInputMessage="1" showErrorMessage="1" sqref="C24">
      <formula1>$F$31:$F$39</formula1>
    </dataValidation>
    <dataValidation type="list" allowBlank="1" showInputMessage="1" showErrorMessage="1" sqref="C25">
      <formula1>$F$32:$F$40</formula1>
    </dataValidation>
    <dataValidation type="list" allowBlank="1" showInputMessage="1" showErrorMessage="1" sqref="C35">
      <formula1>$F$41:$F$49</formula1>
    </dataValidation>
    <dataValidation type="list" allowBlank="1" showInputMessage="1" showErrorMessage="1" sqref="C36">
      <formula1>$F$42:$F$50</formula1>
    </dataValidation>
    <dataValidation type="list" allowBlank="1" showInputMessage="1" showErrorMessage="1" sqref="C37">
      <formula1>$F$43:$F$51</formula1>
    </dataValidation>
    <dataValidation type="list" allowBlank="1" showInputMessage="1" showErrorMessage="1" sqref="C38">
      <formula1>$F$44:$F$52</formula1>
    </dataValidation>
    <dataValidation type="list" allowBlank="1" showInputMessage="1" showErrorMessage="1" sqref="C39">
      <formula1>$F$45:$F$53</formula1>
    </dataValidation>
    <dataValidation type="list" allowBlank="1" showInputMessage="1" showErrorMessage="1" sqref="C40">
      <formula1>$F$46:$F$54</formula1>
    </dataValidation>
    <dataValidation type="list" allowBlank="1" showInputMessage="1" showErrorMessage="1" sqref="C50">
      <formula1>$F$55:$F$63</formula1>
    </dataValidation>
    <dataValidation type="list" allowBlank="1" showInputMessage="1" showErrorMessage="1" sqref="C51">
      <formula1>$F$56:$F$64</formula1>
    </dataValidation>
    <dataValidation type="list" allowBlank="1" showInputMessage="1" showErrorMessage="1" sqref="C52">
      <formula1>$F$57:$F$65</formula1>
    </dataValidation>
    <dataValidation type="list" allowBlank="1" showInputMessage="1" showErrorMessage="1" sqref="C53">
      <formula1>$F$58:$F$66</formula1>
    </dataValidation>
    <dataValidation type="list" allowBlank="1" showInputMessage="1" showErrorMessage="1" sqref="C54">
      <formula1>$F$59:$F$67</formula1>
    </dataValidation>
    <dataValidation type="list" allowBlank="1" showInputMessage="1" showErrorMessage="1" sqref="C55">
      <formula1>$F$62:$F$70</formula1>
    </dataValidation>
    <dataValidation type="list" allowBlank="1" showInputMessage="1" showErrorMessage="1" sqref="C56">
      <formula1>$F$63:$F$71</formula1>
    </dataValidation>
    <dataValidation type="list" allowBlank="1" showInputMessage="1" showErrorMessage="1" sqref="C57">
      <formula1>$F$64:$F$72</formula1>
    </dataValidation>
    <dataValidation type="list" allowBlank="1" showInputMessage="1" showErrorMessage="1" sqref="C58">
      <formula1>$F$65:$F$73</formula1>
    </dataValidation>
    <dataValidation type="list" allowBlank="1" showInputMessage="1" showErrorMessage="1" sqref="C59">
      <formula1>$F$66:$F$74</formula1>
    </dataValidation>
    <dataValidation type="list" allowBlank="1" showInputMessage="1" showErrorMessage="1" sqref="C60">
      <formula1>$F$67:$F$75</formula1>
    </dataValidation>
    <dataValidation type="list" allowBlank="1" showInputMessage="1" showErrorMessage="1" sqref="C61">
      <formula1>$F$68:$F$76</formula1>
    </dataValidation>
    <dataValidation type="list" allowBlank="1" showInputMessage="1" showErrorMessage="1" sqref="C62">
      <formula1>$F$69:$F$77</formula1>
    </dataValidation>
    <dataValidation type="list" allowBlank="1" showInputMessage="1" showErrorMessage="1" sqref="C63">
      <formula1>$F$70:$F$78</formula1>
    </dataValidation>
    <dataValidation type="list" allowBlank="1" showInputMessage="1" showErrorMessage="1" sqref="C64">
      <formula1>$F$71:$F$79</formula1>
    </dataValidation>
    <dataValidation type="list" allowBlank="1" showInputMessage="1" showErrorMessage="1" sqref="C65">
      <formula1>$F$72:$F$80</formula1>
    </dataValidation>
    <dataValidation type="list" allowBlank="1" showInputMessage="1" showErrorMessage="1" sqref="C66">
      <formula1>$F$73:$F$81</formula1>
    </dataValidation>
    <dataValidation type="list" allowBlank="1" showInputMessage="1" showErrorMessage="1" sqref="C67">
      <formula1>$F$74:$F$82</formula1>
    </dataValidation>
    <dataValidation type="list" allowBlank="1" showInputMessage="1" showErrorMessage="1" sqref="C68">
      <formula1>$F$75:$F$83</formula1>
    </dataValidation>
    <dataValidation type="list" allowBlank="1" showInputMessage="1" showErrorMessage="1" sqref="C69">
      <formula1>$F$76:$F$84</formula1>
    </dataValidation>
    <dataValidation type="list" allowBlank="1" showInputMessage="1" showErrorMessage="1" sqref="C70">
      <formula1>$F$77:$F$85</formula1>
    </dataValidation>
    <dataValidation type="list" allowBlank="1" showInputMessage="1" showErrorMessage="1" sqref="C71">
      <formula1>$F$78:$F$86</formula1>
    </dataValidation>
    <dataValidation type="list" allowBlank="1" showInputMessage="1" showErrorMessage="1" sqref="C72">
      <formula1>$F$79:$F$87</formula1>
    </dataValidation>
    <dataValidation type="list" allowBlank="1" showInputMessage="1" showErrorMessage="1" sqref="C73">
      <formula1>$F$80:$F$88</formula1>
    </dataValidation>
    <dataValidation type="list" allowBlank="1" showInputMessage="1" showErrorMessage="1" sqref="C74">
      <formula1>$F$81:$F$89</formula1>
    </dataValidation>
    <dataValidation type="list" allowBlank="1" showInputMessage="1" showErrorMessage="1" sqref="C75">
      <formula1>$F$82:$F$90</formula1>
    </dataValidation>
    <dataValidation type="list" allowBlank="1" showInputMessage="1" showErrorMessage="1" sqref="C76">
      <formula1>$F$83:$F$91</formula1>
    </dataValidation>
    <dataValidation type="list" allowBlank="1" showInputMessage="1" showErrorMessage="1" sqref="C77">
      <formula1>$F$84:$F$92</formula1>
    </dataValidation>
    <dataValidation type="list" allowBlank="1" showInputMessage="1" showErrorMessage="1" sqref="C78">
      <formula1>$F$85:$F$93</formula1>
    </dataValidation>
    <dataValidation type="list" allowBlank="1" showInputMessage="1" showErrorMessage="1" sqref="C79">
      <formula1>$F$86:$F$94</formula1>
    </dataValidation>
    <dataValidation type="list" allowBlank="1" showInputMessage="1" showErrorMessage="1" sqref="C80">
      <formula1>$F$87:$F$95</formula1>
    </dataValidation>
    <dataValidation type="list" allowBlank="1" showInputMessage="1" showErrorMessage="1" sqref="C81">
      <formula1>$F$88:$F$96</formula1>
    </dataValidation>
    <dataValidation type="list" allowBlank="1" showInputMessage="1" showErrorMessage="1" sqref="C82">
      <formula1>$F$89:$F$97</formula1>
    </dataValidation>
    <dataValidation type="list" allowBlank="1" showInputMessage="1" showErrorMessage="1" sqref="C83">
      <formula1>$F$90:$F$98</formula1>
    </dataValidation>
    <dataValidation type="list" allowBlank="1" showInputMessage="1" showErrorMessage="1" sqref="C84">
      <formula1>$F$91:$F$99</formula1>
    </dataValidation>
    <dataValidation type="list" allowBlank="1" showInputMessage="1" showErrorMessage="1" sqref="C85">
      <formula1>$F$92:$F$100</formula1>
    </dataValidation>
    <dataValidation type="list" allowBlank="1" showInputMessage="1" showErrorMessage="1" sqref="C86">
      <formula1>$F$93:$F$101</formula1>
    </dataValidation>
    <dataValidation type="list" allowBlank="1" showInputMessage="1" showErrorMessage="1" sqref="C87">
      <formula1>$F$94:$F$102</formula1>
    </dataValidation>
    <dataValidation type="list" allowBlank="1" showInputMessage="1" showErrorMessage="1" sqref="C88">
      <formula1>$F$95:$F$103</formula1>
    </dataValidation>
    <dataValidation type="list" allowBlank="1" showInputMessage="1" showErrorMessage="1" sqref="C89">
      <formula1>$F$96:$F$104</formula1>
    </dataValidation>
    <dataValidation type="list" allowBlank="1" showInputMessage="1" showErrorMessage="1" sqref="C90">
      <formula1>$F$97:$F$105</formula1>
    </dataValidation>
    <dataValidation type="list" allowBlank="1" showInputMessage="1" showErrorMessage="1" sqref="C91">
      <formula1>$F$98:$F$106</formula1>
    </dataValidation>
    <dataValidation type="list" allowBlank="1" showInputMessage="1" showErrorMessage="1" sqref="C92">
      <formula1>$F$99:$F$107</formula1>
    </dataValidation>
    <dataValidation type="list" allowBlank="1" showInputMessage="1" showErrorMessage="1" sqref="C93">
      <formula1>$F$100:$F$108</formula1>
    </dataValidation>
    <dataValidation type="list" allowBlank="1" showInputMessage="1" showErrorMessage="1" sqref="C94">
      <formula1>$F$101:$F$109</formula1>
    </dataValidation>
    <dataValidation type="list" allowBlank="1" showInputMessage="1" showErrorMessage="1" sqref="C95">
      <formula1>$F$102:$F$110</formula1>
    </dataValidation>
    <dataValidation type="list" allowBlank="1" showInputMessage="1" showErrorMessage="1" sqref="C96">
      <formula1>$F$103:$F$111</formula1>
    </dataValidation>
    <dataValidation type="list" allowBlank="1" showInputMessage="1" showErrorMessage="1" sqref="C97">
      <formula1>$F$104:$F$112</formula1>
    </dataValidation>
    <dataValidation type="list" allowBlank="1" showInputMessage="1" showErrorMessage="1" sqref="C98">
      <formula1>$F$105:$F$113</formula1>
    </dataValidation>
    <dataValidation type="list" allowBlank="1" showInputMessage="1" showErrorMessage="1" sqref="C99">
      <formula1>$F$106:$F$114</formula1>
    </dataValidation>
    <dataValidation type="list" allowBlank="1" showInputMessage="1" showErrorMessage="1" sqref="C100">
      <formula1>$F$107:$F$115</formula1>
    </dataValidation>
    <dataValidation type="list" allowBlank="1" showInputMessage="1" showErrorMessage="1" sqref="C101">
      <formula1>$F$108:$F$116</formula1>
    </dataValidation>
    <dataValidation type="list" allowBlank="1" showInputMessage="1" showErrorMessage="1" sqref="C102">
      <formula1>$F$109:$F$117</formula1>
    </dataValidation>
    <dataValidation type="list" allowBlank="1" showInputMessage="1" showErrorMessage="1" sqref="C103">
      <formula1>$F$110:$F$118</formula1>
    </dataValidation>
    <dataValidation type="list" allowBlank="1" showInputMessage="1" showErrorMessage="1" sqref="C104">
      <formula1>$F$111:$F$119</formula1>
    </dataValidation>
    <dataValidation type="list" allowBlank="1" showInputMessage="1" showErrorMessage="1" sqref="C105">
      <formula1>$F$112:$F$120</formula1>
    </dataValidation>
    <dataValidation type="list" allowBlank="1" showInputMessage="1" showErrorMessage="1" sqref="C106">
      <formula1>$F$113:$F$121</formula1>
    </dataValidation>
    <dataValidation type="list" allowBlank="1" showInputMessage="1" showErrorMessage="1" sqref="C107">
      <formula1>$F$114:$F$122</formula1>
    </dataValidation>
    <dataValidation type="list" allowBlank="1" showInputMessage="1" showErrorMessage="1" sqref="C108">
      <formula1>$F$115:$F$123</formula1>
    </dataValidation>
    <dataValidation type="list" allowBlank="1" showInputMessage="1" showErrorMessage="1" sqref="C109">
      <formula1>$F$116:$F$124</formula1>
    </dataValidation>
    <dataValidation type="list" allowBlank="1" showInputMessage="1" showErrorMessage="1" sqref="C110">
      <formula1>$F$117:$F$125</formula1>
    </dataValidation>
    <dataValidation type="list" allowBlank="1" showInputMessage="1" showErrorMessage="1" sqref="C111">
      <formula1>$F$118:$F$126</formula1>
    </dataValidation>
    <dataValidation type="list" allowBlank="1" showInputMessage="1" showErrorMessage="1" sqref="C112">
      <formula1>$F$119:$F$127</formula1>
    </dataValidation>
    <dataValidation type="list" allowBlank="1" showInputMessage="1" showErrorMessage="1" sqref="C113">
      <formula1>$F$120:$F$128</formula1>
    </dataValidation>
    <dataValidation type="list" allowBlank="1" showInputMessage="1" showErrorMessage="1" sqref="C114">
      <formula1>$F$121:$F$129</formula1>
    </dataValidation>
    <dataValidation type="list" allowBlank="1" showInputMessage="1" showErrorMessage="1" sqref="C115">
      <formula1>$F$122:$F$130</formula1>
    </dataValidation>
    <dataValidation type="list" allowBlank="1" showInputMessage="1" showErrorMessage="1" sqref="C116">
      <formula1>$F$123:$F$131</formula1>
    </dataValidation>
    <dataValidation type="list" allowBlank="1" showInputMessage="1" showErrorMessage="1" sqref="C117">
      <formula1>$F$124:$F$132</formula1>
    </dataValidation>
    <dataValidation type="list" allowBlank="1" showInputMessage="1" showErrorMessage="1" sqref="C118">
      <formula1>$F$125:$F$133</formula1>
    </dataValidation>
    <dataValidation type="list" allowBlank="1" showInputMessage="1" showErrorMessage="1" sqref="C119">
      <formula1>$F$126:$F$134</formula1>
    </dataValidation>
    <dataValidation type="list" allowBlank="1" showInputMessage="1" showErrorMessage="1" sqref="C120:C121">
      <formula1>$F$127:$F$135</formula1>
    </dataValidation>
    <dataValidation type="list" allowBlank="1" showInputMessage="1" showErrorMessage="1" sqref="C122">
      <formula1>$F$128:$F$136</formula1>
    </dataValidation>
    <dataValidation type="list" allowBlank="1" showInputMessage="1" showErrorMessage="1" sqref="C123">
      <formula1>$F$130:$F$138</formula1>
    </dataValidation>
    <dataValidation type="list" allowBlank="1" showInputMessage="1" showErrorMessage="1" sqref="C124">
      <formula1>$F$131:$F$139</formula1>
    </dataValidation>
    <dataValidation type="list" allowBlank="1" showInputMessage="1" showErrorMessage="1" sqref="C125">
      <formula1>$F$132:$F$140</formula1>
    </dataValidation>
    <dataValidation type="list" allowBlank="1" showInputMessage="1" showErrorMessage="1" sqref="C126">
      <formula1>$F$133:$F$141</formula1>
    </dataValidation>
    <dataValidation type="list" allowBlank="1" showInputMessage="1" showErrorMessage="1" sqref="C127">
      <formula1>$F$134:$F$142</formula1>
    </dataValidation>
    <dataValidation type="list" allowBlank="1" showInputMessage="1" showErrorMessage="1" sqref="C128">
      <formula1>$F$135:$F$143</formula1>
    </dataValidation>
    <dataValidation type="list" allowBlank="1" showInputMessage="1" showErrorMessage="1" sqref="C129">
      <formula1>$F$136:$F$144</formula1>
    </dataValidation>
    <dataValidation type="list" allowBlank="1" showInputMessage="1" showErrorMessage="1" sqref="C130">
      <formula1>$F$137:$F$145</formula1>
    </dataValidation>
    <dataValidation type="list" allowBlank="1" showInputMessage="1" showErrorMessage="1" sqref="C131">
      <formula1>$F$138:$F$146</formula1>
    </dataValidation>
    <dataValidation type="list" allowBlank="1" showInputMessage="1" showErrorMessage="1" sqref="C132">
      <formula1>$F$139:$F$147</formula1>
    </dataValidation>
    <dataValidation type="list" allowBlank="1" showInputMessage="1" showErrorMessage="1" sqref="C133">
      <formula1>$F$140:$F$148</formula1>
    </dataValidation>
    <dataValidation type="list" allowBlank="1" showInputMessage="1" showErrorMessage="1" sqref="C134">
      <formula1>$F$141:$F$149</formula1>
    </dataValidation>
    <dataValidation type="list" allowBlank="1" showInputMessage="1" showErrorMessage="1" sqref="C135">
      <formula1>$F$142:$F$150</formula1>
    </dataValidation>
    <dataValidation type="list" allowBlank="1" showInputMessage="1" showErrorMessage="1" sqref="C136">
      <formula1>$F$143:$F$151</formula1>
    </dataValidation>
    <dataValidation type="list" allowBlank="1" showInputMessage="1" showErrorMessage="1" sqref="C137">
      <formula1>$F$144:$F$152</formula1>
    </dataValidation>
    <dataValidation type="list" allowBlank="1" showInputMessage="1" showErrorMessage="1" sqref="C138">
      <formula1>$F$145:$F$153</formula1>
    </dataValidation>
    <dataValidation type="list" allowBlank="1" showInputMessage="1" showErrorMessage="1" sqref="C139">
      <formula1>$F$146:$F$154</formula1>
    </dataValidation>
    <dataValidation type="list" allowBlank="1" showInputMessage="1" showErrorMessage="1" sqref="C140">
      <formula1>$F$147:$F$155</formula1>
    </dataValidation>
    <dataValidation type="list" allowBlank="1" showInputMessage="1" showErrorMessage="1" sqref="C141">
      <formula1>$F$148:$F$156</formula1>
    </dataValidation>
    <dataValidation type="list" allowBlank="1" showInputMessage="1" showErrorMessage="1" sqref="C142">
      <formula1>$F$149:$F$157</formula1>
    </dataValidation>
    <dataValidation type="list" allowBlank="1" showInputMessage="1" showErrorMessage="1" sqref="C143">
      <formula1>$F$150:$F$158</formula1>
    </dataValidation>
    <dataValidation type="list" allowBlank="1" showInputMessage="1" showErrorMessage="1" sqref="C144">
      <formula1>$F$151:$F$159</formula1>
    </dataValidation>
    <dataValidation type="list" allowBlank="1" showInputMessage="1" showErrorMessage="1" sqref="C145">
      <formula1>$F$152:$F$160</formula1>
    </dataValidation>
    <dataValidation type="list" allowBlank="1" showInputMessage="1" showErrorMessage="1" sqref="C146">
      <formula1>$F$153:$F$161</formula1>
    </dataValidation>
    <dataValidation type="list" allowBlank="1" showInputMessage="1" showErrorMessage="1" sqref="C147">
      <formula1>$F$154:$F$162</formula1>
    </dataValidation>
    <dataValidation type="list" allowBlank="1" showInputMessage="1" showErrorMessage="1" sqref="C148">
      <formula1>$F$155:$F$163</formula1>
    </dataValidation>
    <dataValidation type="list" allowBlank="1" showInputMessage="1" showErrorMessage="1" sqref="C149">
      <formula1>$F$156:$F$164</formula1>
    </dataValidation>
    <dataValidation type="list" allowBlank="1" showInputMessage="1" showErrorMessage="1" sqref="C150">
      <formula1>$F$157:$F$165</formula1>
    </dataValidation>
    <dataValidation type="list" allowBlank="1" showInputMessage="1" showErrorMessage="1" sqref="C151">
      <formula1>$F$158:$F$166</formula1>
    </dataValidation>
    <dataValidation type="list" allowBlank="1" showInputMessage="1" showErrorMessage="1" sqref="C152">
      <formula1>$F$159:$F$167</formula1>
    </dataValidation>
    <dataValidation type="list" allowBlank="1" showInputMessage="1" showErrorMessage="1" sqref="C153">
      <formula1>$F$160:$F$168</formula1>
    </dataValidation>
    <dataValidation type="list" allowBlank="1" showInputMessage="1" showErrorMessage="1" sqref="C154">
      <formula1>$F$161:$F$169</formula1>
    </dataValidation>
    <dataValidation type="list" allowBlank="1" showInputMessage="1" showErrorMessage="1" sqref="C155">
      <formula1>$F$162:$F$170</formula1>
    </dataValidation>
    <dataValidation type="list" allowBlank="1" showInputMessage="1" showErrorMessage="1" sqref="C156">
      <formula1>$F$163:$F$171</formula1>
    </dataValidation>
    <dataValidation type="list" allowBlank="1" showInputMessage="1" showErrorMessage="1" sqref="C157">
      <formula1>$F$164:$F$172</formula1>
    </dataValidation>
    <dataValidation type="list" allowBlank="1" showInputMessage="1" showErrorMessage="1" sqref="C158">
      <formula1>$F$165:$F$173</formula1>
    </dataValidation>
    <dataValidation type="list" allowBlank="1" showInputMessage="1" showErrorMessage="1" sqref="C159">
      <formula1>$F$166:$F$174</formula1>
    </dataValidation>
    <dataValidation type="list" allowBlank="1" showInputMessage="1" showErrorMessage="1" sqref="C160">
      <formula1>$F$167:$F$175</formula1>
    </dataValidation>
    <dataValidation type="list" allowBlank="1" showInputMessage="1" showErrorMessage="1" sqref="C161">
      <formula1>$F$168:$F$176</formula1>
    </dataValidation>
    <dataValidation type="list" allowBlank="1" showInputMessage="1" showErrorMessage="1" sqref="C162">
      <formula1>$F$169:$F$177</formula1>
    </dataValidation>
    <dataValidation type="list" allowBlank="1" showInputMessage="1" showErrorMessage="1" sqref="C163">
      <formula1>$F$170:$F$178</formula1>
    </dataValidation>
    <dataValidation type="list" allowBlank="1" showInputMessage="1" showErrorMessage="1" sqref="C164">
      <formula1>$F$171:$F$179</formula1>
    </dataValidation>
    <dataValidation type="list" allowBlank="1" showInputMessage="1" showErrorMessage="1" sqref="C165">
      <formula1>$F$172:$F$180</formula1>
    </dataValidation>
    <dataValidation type="list" allowBlank="1" showInputMessage="1" showErrorMessage="1" sqref="C166">
      <formula1>$F$173:$F$181</formula1>
    </dataValidation>
    <dataValidation type="list" allowBlank="1" showInputMessage="1" showErrorMessage="1" sqref="C167">
      <formula1>$F$174:$F$182</formula1>
    </dataValidation>
    <dataValidation type="list" allowBlank="1" showInputMessage="1" showErrorMessage="1" sqref="C168">
      <formula1>$F$175:$F$183</formula1>
    </dataValidation>
    <dataValidation type="list" allowBlank="1" showInputMessage="1" showErrorMessage="1" sqref="C169">
      <formula1>$F$176:$F$184</formula1>
    </dataValidation>
    <dataValidation type="list" allowBlank="1" showInputMessage="1" showErrorMessage="1" sqref="C170">
      <formula1>$F$177:$F$185</formula1>
    </dataValidation>
    <dataValidation type="list" allowBlank="1" showInputMessage="1" showErrorMessage="1" sqref="C171">
      <formula1>$F$178:$F$186</formula1>
    </dataValidation>
    <dataValidation type="list" allowBlank="1" showInputMessage="1" showErrorMessage="1" sqref="C172">
      <formula1>$F$179:$F$187</formula1>
    </dataValidation>
    <dataValidation type="list" allowBlank="1" showInputMessage="1" showErrorMessage="1" sqref="C173">
      <formula1>$F$180:$F$188</formula1>
    </dataValidation>
    <dataValidation type="list" allowBlank="1" showInputMessage="1" showErrorMessage="1" sqref="C174">
      <formula1>$F$181:$F$189</formula1>
    </dataValidation>
    <dataValidation type="list" allowBlank="1" showInputMessage="1" showErrorMessage="1" sqref="C175">
      <formula1>$F$182:$F$190</formula1>
    </dataValidation>
    <dataValidation type="list" allowBlank="1" showInputMessage="1" showErrorMessage="1" sqref="C176">
      <formula1>$F$183:$F$191</formula1>
    </dataValidation>
    <dataValidation type="list" allowBlank="1" showInputMessage="1" showErrorMessage="1" sqref="C177">
      <formula1>$F$184:$F$192</formula1>
    </dataValidation>
    <dataValidation type="list" allowBlank="1" showInputMessage="1" showErrorMessage="1" sqref="C178">
      <formula1>$F$185:$F$193</formula1>
    </dataValidation>
    <dataValidation type="list" allowBlank="1" showInputMessage="1" showErrorMessage="1" sqref="C179">
      <formula1>$F$186:$F$194</formula1>
    </dataValidation>
    <dataValidation type="list" allowBlank="1" showInputMessage="1" showErrorMessage="1" sqref="C180">
      <formula1>$F$187:$F$195</formula1>
    </dataValidation>
    <dataValidation type="list" allowBlank="1" showInputMessage="1" showErrorMessage="1" sqref="C181">
      <formula1>$F$188:$F$196</formula1>
    </dataValidation>
    <dataValidation type="list" allowBlank="1" showInputMessage="1" showErrorMessage="1" sqref="C182">
      <formula1>$F$189:$F$197</formula1>
    </dataValidation>
    <dataValidation type="list" allowBlank="1" showInputMessage="1" showErrorMessage="1" sqref="C183">
      <formula1>$F$190:$F$198</formula1>
    </dataValidation>
    <dataValidation type="list" allowBlank="1" showInputMessage="1" showErrorMessage="1" sqref="C184">
      <formula1>$F$191:$F$199</formula1>
    </dataValidation>
    <dataValidation type="list" allowBlank="1" showInputMessage="1" showErrorMessage="1" sqref="C185">
      <formula1>$F$192:$F$200</formula1>
    </dataValidation>
    <dataValidation type="list" allowBlank="1" showInputMessage="1" showErrorMessage="1" sqref="C186">
      <formula1>$F$193:$F$201</formula1>
    </dataValidation>
    <dataValidation type="list" allowBlank="1" showInputMessage="1" showErrorMessage="1" sqref="C187">
      <formula1>$F$194:$F$202</formula1>
    </dataValidation>
    <dataValidation type="list" allowBlank="1" showInputMessage="1" showErrorMessage="1" sqref="C188">
      <formula1>$F$195:$F$203</formula1>
    </dataValidation>
    <dataValidation type="list" allowBlank="1" showInputMessage="1" showErrorMessage="1" sqref="C189">
      <formula1>$F$196:$F$204</formula1>
    </dataValidation>
    <dataValidation type="list" allowBlank="1" showInputMessage="1" showErrorMessage="1" sqref="C190">
      <formula1>$F$197:$F$205</formula1>
    </dataValidation>
    <dataValidation type="list" allowBlank="1" showInputMessage="1" showErrorMessage="1" sqref="C191">
      <formula1>$F$198:$F$206</formula1>
    </dataValidation>
    <dataValidation type="list" allowBlank="1" showInputMessage="1" showErrorMessage="1" sqref="C192">
      <formula1>$F$199:$F$207</formula1>
    </dataValidation>
    <dataValidation type="list" allowBlank="1" showInputMessage="1" showErrorMessage="1" sqref="C193">
      <formula1>$F$200:$F$208</formula1>
    </dataValidation>
    <dataValidation type="list" allowBlank="1" showInputMessage="1" showErrorMessage="1" sqref="C194">
      <formula1>$F$201:$F$209</formula1>
    </dataValidation>
    <dataValidation type="list" allowBlank="1" showInputMessage="1" showErrorMessage="1" sqref="C195">
      <formula1>$F$202:$F$210</formula1>
    </dataValidation>
    <dataValidation type="list" allowBlank="1" showInputMessage="1" showErrorMessage="1" sqref="C196">
      <formula1>$F$203:$F$211</formula1>
    </dataValidation>
    <dataValidation type="list" allowBlank="1" showInputMessage="1" showErrorMessage="1" sqref="C197">
      <formula1>$F$204:$F$212</formula1>
    </dataValidation>
    <dataValidation type="list" allowBlank="1" showInputMessage="1" showErrorMessage="1" sqref="C198">
      <formula1>$F$205:$F$213</formula1>
    </dataValidation>
    <dataValidation type="list" allowBlank="1" showInputMessage="1" showErrorMessage="1" sqref="C199">
      <formula1>$F$206:$F$214</formula1>
    </dataValidation>
    <dataValidation type="list" allowBlank="1" showInputMessage="1" showErrorMessage="1" sqref="C200">
      <formula1>$F$207:$F$215</formula1>
    </dataValidation>
    <dataValidation type="list" allowBlank="1" showInputMessage="1" showErrorMessage="1" sqref="C201">
      <formula1>$F$208:$F$216</formula1>
    </dataValidation>
    <dataValidation type="list" allowBlank="1" showInputMessage="1" showErrorMessage="1" sqref="C202">
      <formula1>$F$209:$F$217</formula1>
    </dataValidation>
    <dataValidation type="list" allowBlank="1" showInputMessage="1" showErrorMessage="1" sqref="C203">
      <formula1>$F$210:$F$218</formula1>
    </dataValidation>
    <dataValidation type="list" allowBlank="1" showInputMessage="1" showErrorMessage="1" sqref="C204">
      <formula1>$F$211:$F$219</formula1>
    </dataValidation>
    <dataValidation type="list" allowBlank="1" showInputMessage="1" showErrorMessage="1" sqref="C205">
      <formula1>$F$212:$F$220</formula1>
    </dataValidation>
    <dataValidation type="list" allowBlank="1" showInputMessage="1" showErrorMessage="1" sqref="C206">
      <formula1>$F$213:$F$221</formula1>
    </dataValidation>
    <dataValidation type="list" allowBlank="1" showInputMessage="1" showErrorMessage="1" sqref="C207">
      <formula1>$F$214:$F$222</formula1>
    </dataValidation>
    <dataValidation type="list" allowBlank="1" showInputMessage="1" showErrorMessage="1" sqref="C208">
      <formula1>$F$215:$F$223</formula1>
    </dataValidation>
    <dataValidation type="list" allowBlank="1" showInputMessage="1" showErrorMessage="1" sqref="C209">
      <formula1>$F$216:$F$224</formula1>
    </dataValidation>
    <dataValidation type="list" allowBlank="1" showInputMessage="1" showErrorMessage="1" sqref="C210">
      <formula1>$F$217:$F$225</formula1>
    </dataValidation>
    <dataValidation type="list" allowBlank="1" showInputMessage="1" showErrorMessage="1" sqref="C211">
      <formula1>$F$218:$F$226</formula1>
    </dataValidation>
    <dataValidation type="list" allowBlank="1" showInputMessage="1" showErrorMessage="1" sqref="C212:C213">
      <formula1>$F$219:$F$227</formula1>
    </dataValidation>
    <dataValidation type="list" allowBlank="1" showInputMessage="1" showErrorMessage="1" sqref="C214">
      <formula1>$F$221:$F$229</formula1>
    </dataValidation>
    <dataValidation type="list" allowBlank="1" showInputMessage="1" showErrorMessage="1" sqref="C215">
      <formula1>$F$222:$F$230</formula1>
    </dataValidation>
    <dataValidation type="list" allowBlank="1" showInputMessage="1" showErrorMessage="1" sqref="C216">
      <formula1>$F$223:$F$231</formula1>
    </dataValidation>
    <dataValidation type="list" allowBlank="1" showInputMessage="1" showErrorMessage="1" sqref="C217">
      <formula1>$F$224:$F$232</formula1>
    </dataValidation>
    <dataValidation type="list" allowBlank="1" showInputMessage="1" showErrorMessage="1" sqref="C218">
      <formula1>$F$225:$F$233</formula1>
    </dataValidation>
    <dataValidation type="list" allowBlank="1" showInputMessage="1" showErrorMessage="1" sqref="C219">
      <formula1>$F$226:$F$234</formula1>
    </dataValidation>
    <dataValidation type="list" allowBlank="1" showInputMessage="1" showErrorMessage="1" sqref="C220">
      <formula1>$F$227:$F$235</formula1>
    </dataValidation>
    <dataValidation type="list" allowBlank="1" showInputMessage="1" showErrorMessage="1" sqref="C221">
      <formula1>$F$228:$F$236</formula1>
    </dataValidation>
    <dataValidation type="list" allowBlank="1" showInputMessage="1" showErrorMessage="1" sqref="C222">
      <formula1>$F$229:$F$237</formula1>
    </dataValidation>
    <dataValidation type="list" allowBlank="1" showInputMessage="1" showErrorMessage="1" sqref="C223">
      <formula1>$F$230:$F$238</formula1>
    </dataValidation>
    <dataValidation type="list" allowBlank="1" showInputMessage="1" showErrorMessage="1" sqref="C224">
      <formula1>$F$231:$F$239</formula1>
    </dataValidation>
    <dataValidation type="list" allowBlank="1" showInputMessage="1" showErrorMessage="1" sqref="C225">
      <formula1>$F$232:$F$240</formula1>
    </dataValidation>
    <dataValidation type="list" allowBlank="1" showInputMessage="1" showErrorMessage="1" sqref="C226">
      <formula1>$F$233:$F$241</formula1>
    </dataValidation>
    <dataValidation type="list" allowBlank="1" showInputMessage="1" showErrorMessage="1" sqref="C227">
      <formula1>$F$234:$F$242</formula1>
    </dataValidation>
    <dataValidation type="list" allowBlank="1" showInputMessage="1" showErrorMessage="1" sqref="C228">
      <formula1>$F$235:$F$243</formula1>
    </dataValidation>
    <dataValidation type="list" allowBlank="1" showInputMessage="1" showErrorMessage="1" sqref="C229">
      <formula1>$F$236:$F$244</formula1>
    </dataValidation>
    <dataValidation type="list" allowBlank="1" showInputMessage="1" showErrorMessage="1" sqref="C230">
      <formula1>$F$237:$F$245</formula1>
    </dataValidation>
    <dataValidation type="list" allowBlank="1" showInputMessage="1" showErrorMessage="1" sqref="C231">
      <formula1>$F$238:$F$246</formula1>
    </dataValidation>
    <dataValidation type="list" allowBlank="1" showInputMessage="1" showErrorMessage="1" sqref="C232">
      <formula1>$F$239:$F$247</formula1>
    </dataValidation>
    <dataValidation type="list" allowBlank="1" showInputMessage="1" showErrorMessage="1" sqref="C233">
      <formula1>$F$240:$F$248</formula1>
    </dataValidation>
    <dataValidation type="list" allowBlank="1" showInputMessage="1" showErrorMessage="1" sqref="C234">
      <formula1>$F$241:$F$249</formula1>
    </dataValidation>
    <dataValidation type="list" allowBlank="1" showInputMessage="1" showErrorMessage="1" sqref="C235">
      <formula1>$F$242:$F$250</formula1>
    </dataValidation>
    <dataValidation type="list" allowBlank="1" showInputMessage="1" showErrorMessage="1" sqref="C236">
      <formula1>$F$243:$F$251</formula1>
    </dataValidation>
    <dataValidation type="list" allowBlank="1" showInputMessage="1" showErrorMessage="1" sqref="C237">
      <formula1>$F$244:$F$252</formula1>
    </dataValidation>
    <dataValidation type="list" allowBlank="1" showInputMessage="1" showErrorMessage="1" sqref="C238">
      <formula1>$F$245:$F$253</formula1>
    </dataValidation>
    <dataValidation type="list" allowBlank="1" showInputMessage="1" showErrorMessage="1" sqref="C239:C240">
      <formula1>$F$246:$F$254</formula1>
    </dataValidation>
    <dataValidation type="list" allowBlank="1" showInputMessage="1" showErrorMessage="1" sqref="C241">
      <formula1>$F$248:$F$256</formula1>
    </dataValidation>
    <dataValidation type="list" allowBlank="1" showInputMessage="1" showErrorMessage="1" sqref="C242">
      <formula1>$F$249:$F$257</formula1>
    </dataValidation>
    <dataValidation type="list" allowBlank="1" showInputMessage="1" showErrorMessage="1" sqref="C243">
      <formula1>$F$250:$F$258</formula1>
    </dataValidation>
    <dataValidation type="list" allowBlank="1" showInputMessage="1" showErrorMessage="1" sqref="C262 C260">
      <formula1>$F$267:$F$275</formula1>
    </dataValidation>
    <dataValidation type="list" allowBlank="1" showInputMessage="1" showErrorMessage="1" sqref="C263">
      <formula1>$F$270:$F$278</formula1>
    </dataValidation>
    <dataValidation type="list" allowBlank="1" showInputMessage="1" showErrorMessage="1" sqref="C264">
      <formula1>$F$271:$F$279</formula1>
    </dataValidation>
    <dataValidation type="list" allowBlank="1" showInputMessage="1" showErrorMessage="1" sqref="C265">
      <formula1>$F$272:$F$280</formula1>
    </dataValidation>
    <dataValidation type="list" allowBlank="1" showInputMessage="1" showErrorMessage="1" sqref="C266">
      <formula1>$F$273:$F$281</formula1>
    </dataValidation>
    <dataValidation type="list" allowBlank="1" showInputMessage="1" showErrorMessage="1" sqref="C267">
      <formula1>$F$274:$F$282</formula1>
    </dataValidation>
    <dataValidation type="list" allowBlank="1" showInputMessage="1" showErrorMessage="1" sqref="C268">
      <formula1>$F$275:$F$283</formula1>
    </dataValidation>
    <dataValidation type="list" allowBlank="1" showInputMessage="1" showErrorMessage="1" sqref="C261">
      <formula1>$F$268:$F$276</formula1>
    </dataValidation>
    <dataValidation type="list" allowBlank="1" showInputMessage="1" showErrorMessage="1" sqref="C259">
      <formula1>$F$266:$F$274</formula1>
    </dataValidation>
    <dataValidation type="list" allowBlank="1" showInputMessage="1" showErrorMessage="1" sqref="C258">
      <formula1>$F$265:$F$273</formula1>
    </dataValidation>
    <dataValidation type="list" allowBlank="1" showInputMessage="1" showErrorMessage="1" sqref="C257">
      <formula1>$F$264:$F$272</formula1>
    </dataValidation>
    <dataValidation type="list" allowBlank="1" showInputMessage="1" showErrorMessage="1" sqref="C256">
      <formula1>$F$263:$F$271</formula1>
    </dataValidation>
    <dataValidation type="list" allowBlank="1" showInputMessage="1" showErrorMessage="1" sqref="C255">
      <formula1>$F$262:$F$270</formula1>
    </dataValidation>
    <dataValidation type="list" allowBlank="1" showInputMessage="1" showErrorMessage="1" sqref="C254">
      <formula1>$F$261:$F$269</formula1>
    </dataValidation>
    <dataValidation type="list" allowBlank="1" showInputMessage="1" showErrorMessage="1" sqref="C253">
      <formula1>$F$260:$F$268</formula1>
    </dataValidation>
    <dataValidation type="list" allowBlank="1" showInputMessage="1" showErrorMessage="1" sqref="C252">
      <formula1>$F$259:$F$267</formula1>
    </dataValidation>
    <dataValidation type="list" allowBlank="1" showInputMessage="1" showErrorMessage="1" sqref="C251">
      <formula1>$F$258:$F$266</formula1>
    </dataValidation>
    <dataValidation type="list" allowBlank="1" showInputMessage="1" showErrorMessage="1" sqref="C250">
      <formula1>$F$257:$F$265</formula1>
    </dataValidation>
    <dataValidation type="list" allowBlank="1" showInputMessage="1" showErrorMessage="1" sqref="C249">
      <formula1>$F$256:$F$264</formula1>
    </dataValidation>
    <dataValidation type="list" allowBlank="1" showInputMessage="1" showErrorMessage="1" sqref="C248">
      <formula1>$F$255:$F$263</formula1>
    </dataValidation>
    <dataValidation type="list" allowBlank="1" showInputMessage="1" showErrorMessage="1" sqref="C247">
      <formula1>$F$254:$F$262</formula1>
    </dataValidation>
    <dataValidation type="list" allowBlank="1" showInputMessage="1" showErrorMessage="1" sqref="C246">
      <formula1>$F$253:$F$261</formula1>
    </dataValidation>
    <dataValidation type="list" allowBlank="1" showInputMessage="1" showErrorMessage="1" sqref="C244:C245">
      <formula1>$F$251:$F$259</formula1>
    </dataValidation>
    <dataValidation type="list" allowBlank="1" showInputMessage="1" showErrorMessage="1" sqref="D50">
      <formula1>$N$55:$N$108</formula1>
    </dataValidation>
    <dataValidation type="list" allowBlank="1" showInputMessage="1" showErrorMessage="1" sqref="D51">
      <formula1>$N$56:$N$109</formula1>
    </dataValidation>
    <dataValidation type="list" allowBlank="1" showInputMessage="1" showErrorMessage="1" sqref="D52">
      <formula1>$N$57:$N$110</formula1>
    </dataValidation>
    <dataValidation type="list" allowBlank="1" showInputMessage="1" showErrorMessage="1" sqref="D53">
      <formula1>$N$58:$N$111</formula1>
    </dataValidation>
    <dataValidation type="list" allowBlank="1" showInputMessage="1" showErrorMessage="1" sqref="D54">
      <formula1>$N$59:$N$112</formula1>
    </dataValidation>
    <dataValidation type="list" allowBlank="1" showInputMessage="1" showErrorMessage="1" sqref="D55">
      <formula1>$N$62:$N$115</formula1>
    </dataValidation>
    <dataValidation type="list" allowBlank="1" showInputMessage="1" showErrorMessage="1" sqref="D56">
      <formula1>$N$63:$N$116</formula1>
    </dataValidation>
    <dataValidation type="list" allowBlank="1" showInputMessage="1" showErrorMessage="1" sqref="D57">
      <formula1>$N$64:$N$117</formula1>
    </dataValidation>
    <dataValidation type="list" allowBlank="1" showInputMessage="1" showErrorMessage="1" sqref="D58">
      <formula1>$N$65:$N$118</formula1>
    </dataValidation>
    <dataValidation type="list" allowBlank="1" showInputMessage="1" showErrorMessage="1" sqref="D59">
      <formula1>$N$66:$N$119</formula1>
    </dataValidation>
    <dataValidation type="list" allowBlank="1" showInputMessage="1" showErrorMessage="1" sqref="D60">
      <formula1>$N$67:$N$120</formula1>
    </dataValidation>
    <dataValidation type="list" allowBlank="1" showInputMessage="1" showErrorMessage="1" sqref="D61">
      <formula1>$N$68:$N$121</formula1>
    </dataValidation>
    <dataValidation type="list" allowBlank="1" showInputMessage="1" showErrorMessage="1" sqref="D62">
      <formula1>$N$69:$N$122</formula1>
    </dataValidation>
    <dataValidation type="list" allowBlank="1" showInputMessage="1" showErrorMessage="1" sqref="D63">
      <formula1>$N$70:$N$123</formula1>
    </dataValidation>
    <dataValidation type="list" allowBlank="1" showInputMessage="1" showErrorMessage="1" sqref="D64">
      <formula1>$N$71:$N$124</formula1>
    </dataValidation>
    <dataValidation type="list" allowBlank="1" showInputMessage="1" showErrorMessage="1" sqref="D65">
      <formula1>$N$72:$N$125</formula1>
    </dataValidation>
    <dataValidation type="list" allowBlank="1" showInputMessage="1" showErrorMessage="1" sqref="D66">
      <formula1>$N$73:$N$126</formula1>
    </dataValidation>
    <dataValidation type="list" allowBlank="1" showInputMessage="1" showErrorMessage="1" sqref="D67">
      <formula1>$N$74:$N$127</formula1>
    </dataValidation>
    <dataValidation type="list" allowBlank="1" showInputMessage="1" showErrorMessage="1" sqref="D68">
      <formula1>$N$75:$N$128</formula1>
    </dataValidation>
    <dataValidation type="list" allowBlank="1" showInputMessage="1" showErrorMessage="1" sqref="D69">
      <formula1>$N$76:$N$129</formula1>
    </dataValidation>
    <dataValidation type="list" allowBlank="1" showInputMessage="1" showErrorMessage="1" sqref="D70">
      <formula1>$N$77:$N$130</formula1>
    </dataValidation>
    <dataValidation type="list" allowBlank="1" showInputMessage="1" showErrorMessage="1" sqref="D71">
      <formula1>$N$78:$N$131</formula1>
    </dataValidation>
    <dataValidation type="list" allowBlank="1" showInputMessage="1" showErrorMessage="1" sqref="D72">
      <formula1>$N$79:$N$132</formula1>
    </dataValidation>
    <dataValidation type="list" allowBlank="1" showInputMessage="1" showErrorMessage="1" sqref="D73">
      <formula1>$N$80:$N$133</formula1>
    </dataValidation>
    <dataValidation type="list" allowBlank="1" showInputMessage="1" showErrorMessage="1" sqref="D74">
      <formula1>$N$81:$N$134</formula1>
    </dataValidation>
    <dataValidation type="list" allowBlank="1" showInputMessage="1" showErrorMessage="1" sqref="D75">
      <formula1>$N$82:$N$135</formula1>
    </dataValidation>
    <dataValidation type="list" allowBlank="1" showInputMessage="1" showErrorMessage="1" sqref="D76">
      <formula1>$N$83:$N$136</formula1>
    </dataValidation>
    <dataValidation type="list" allowBlank="1" showInputMessage="1" showErrorMessage="1" sqref="D77">
      <formula1>$N$84:$N$137</formula1>
    </dataValidation>
    <dataValidation type="list" allowBlank="1" showInputMessage="1" showErrorMessage="1" sqref="D78">
      <formula1>$N$85:$N$138</formula1>
    </dataValidation>
    <dataValidation type="list" allowBlank="1" showInputMessage="1" showErrorMessage="1" sqref="D79">
      <formula1>$N$86:$N$139</formula1>
    </dataValidation>
    <dataValidation type="list" allowBlank="1" showInputMessage="1" showErrorMessage="1" sqref="D80">
      <formula1>$N$87:$N$140</formula1>
    </dataValidation>
    <dataValidation type="list" allowBlank="1" showInputMessage="1" showErrorMessage="1" sqref="D81">
      <formula1>$N$88:$N$141</formula1>
    </dataValidation>
    <dataValidation type="list" allowBlank="1" showInputMessage="1" showErrorMessage="1" sqref="D82">
      <formula1>$N$89:$N$142</formula1>
    </dataValidation>
    <dataValidation type="list" allowBlank="1" showInputMessage="1" showErrorMessage="1" sqref="D83">
      <formula1>$N$90:$N$143</formula1>
    </dataValidation>
    <dataValidation type="list" allowBlank="1" showInputMessage="1" showErrorMessage="1" sqref="D84">
      <formula1>$N$91:$N$144</formula1>
    </dataValidation>
    <dataValidation type="list" allowBlank="1" showInputMessage="1" showErrorMessage="1" sqref="D85">
      <formula1>$N$92:$N$145</formula1>
    </dataValidation>
    <dataValidation type="list" allowBlank="1" showInputMessage="1" showErrorMessage="1" sqref="D86">
      <formula1>$N$93:$N$146</formula1>
    </dataValidation>
    <dataValidation type="list" allowBlank="1" showInputMessage="1" showErrorMessage="1" sqref="D87">
      <formula1>$N$94:$N$147</formula1>
    </dataValidation>
    <dataValidation type="list" allowBlank="1" showInputMessage="1" showErrorMessage="1" sqref="D88">
      <formula1>$N$95:$N$148</formula1>
    </dataValidation>
    <dataValidation type="list" allowBlank="1" showInputMessage="1" showErrorMessage="1" sqref="D89">
      <formula1>$N$96:$N$149</formula1>
    </dataValidation>
    <dataValidation type="list" allowBlank="1" showInputMessage="1" showErrorMessage="1" sqref="D90">
      <formula1>$N$97:$N$150</formula1>
    </dataValidation>
    <dataValidation type="list" allowBlank="1" showInputMessage="1" showErrorMessage="1" sqref="D91">
      <formula1>$N$98:$N$151</formula1>
    </dataValidation>
    <dataValidation type="list" allowBlank="1" showInputMessage="1" showErrorMessage="1" sqref="D92">
      <formula1>$N$99:$N$152</formula1>
    </dataValidation>
    <dataValidation type="list" allowBlank="1" showInputMessage="1" showErrorMessage="1" sqref="D93">
      <formula1>$N$100:$N$153</formula1>
    </dataValidation>
    <dataValidation type="list" allowBlank="1" showInputMessage="1" showErrorMessage="1" sqref="D94">
      <formula1>$N$101:$N$154</formula1>
    </dataValidation>
    <dataValidation type="list" allowBlank="1" showInputMessage="1" showErrorMessage="1" sqref="D95">
      <formula1>$N$102:$N$155</formula1>
    </dataValidation>
    <dataValidation type="list" allowBlank="1" showInputMessage="1" showErrorMessage="1" sqref="D96">
      <formula1>$N$103:$N$156</formula1>
    </dataValidation>
    <dataValidation type="list" allowBlank="1" showInputMessage="1" showErrorMessage="1" sqref="D97">
      <formula1>$N$104:$N$157</formula1>
    </dataValidation>
    <dataValidation type="list" allowBlank="1" showInputMessage="1" showErrorMessage="1" sqref="D98">
      <formula1>$N$105:$N$158</formula1>
    </dataValidation>
    <dataValidation type="list" allowBlank="1" showInputMessage="1" showErrorMessage="1" sqref="D99">
      <formula1>$N$106:$N$159</formula1>
    </dataValidation>
    <dataValidation type="list" allowBlank="1" showInputMessage="1" showErrorMessage="1" sqref="D100">
      <formula1>$N$107:$N$160</formula1>
    </dataValidation>
    <dataValidation type="list" allowBlank="1" showInputMessage="1" showErrorMessage="1" sqref="D101">
      <formula1>$N$108:$N$161</formula1>
    </dataValidation>
    <dataValidation type="list" allowBlank="1" showInputMessage="1" showErrorMessage="1" sqref="D102">
      <formula1>$N$109:$N$162</formula1>
    </dataValidation>
    <dataValidation type="list" allowBlank="1" showInputMessage="1" showErrorMessage="1" sqref="D103">
      <formula1>$N$110:$N$163</formula1>
    </dataValidation>
    <dataValidation type="list" allowBlank="1" showInputMessage="1" showErrorMessage="1" sqref="D104">
      <formula1>$N$111:$N$164</formula1>
    </dataValidation>
    <dataValidation type="list" allowBlank="1" showInputMessage="1" showErrorMessage="1" sqref="D105">
      <formula1>$N$112:$N$165</formula1>
    </dataValidation>
    <dataValidation type="list" allowBlank="1" showInputMessage="1" showErrorMessage="1" sqref="D106">
      <formula1>$N$113:$N$166</formula1>
    </dataValidation>
    <dataValidation type="list" allowBlank="1" showInputMessage="1" showErrorMessage="1" sqref="D107">
      <formula1>$N$114:$N$167</formula1>
    </dataValidation>
    <dataValidation type="list" allowBlank="1" showInputMessage="1" showErrorMessage="1" sqref="D108">
      <formula1>$N$115:$N$168</formula1>
    </dataValidation>
    <dataValidation type="list" allowBlank="1" showInputMessage="1" showErrorMessage="1" sqref="D109">
      <formula1>$N$116:$N$169</formula1>
    </dataValidation>
    <dataValidation type="list" allowBlank="1" showInputMessage="1" showErrorMessage="1" sqref="D110">
      <formula1>$N$117:$N$170</formula1>
    </dataValidation>
    <dataValidation type="list" allowBlank="1" showInputMessage="1" showErrorMessage="1" sqref="D111">
      <formula1>$N$118:$N$171</formula1>
    </dataValidation>
    <dataValidation type="list" allowBlank="1" showInputMessage="1" showErrorMessage="1" sqref="D112">
      <formula1>$N$119:$N$172</formula1>
    </dataValidation>
    <dataValidation type="list" allowBlank="1" showInputMessage="1" showErrorMessage="1" sqref="D113">
      <formula1>$N$120:$N$173</formula1>
    </dataValidation>
    <dataValidation type="list" allowBlank="1" showInputMessage="1" showErrorMessage="1" sqref="D114">
      <formula1>$N$121:$N$174</formula1>
    </dataValidation>
    <dataValidation type="list" allowBlank="1" showInputMessage="1" showErrorMessage="1" sqref="D115">
      <formula1>$N$122:$N$175</formula1>
    </dataValidation>
    <dataValidation type="list" allowBlank="1" showInputMessage="1" showErrorMessage="1" sqref="D116">
      <formula1>$N$123:$N$176</formula1>
    </dataValidation>
    <dataValidation type="list" allowBlank="1" showInputMessage="1" showErrorMessage="1" sqref="D117">
      <formula1>$N$124:$N$177</formula1>
    </dataValidation>
    <dataValidation type="list" allowBlank="1" showInputMessage="1" showErrorMessage="1" sqref="D118">
      <formula1>$N$125:$N$178</formula1>
    </dataValidation>
    <dataValidation type="list" allowBlank="1" showInputMessage="1" showErrorMessage="1" sqref="D119">
      <formula1>$N$126:$N$179</formula1>
    </dataValidation>
    <dataValidation type="list" allowBlank="1" showInputMessage="1" showErrorMessage="1" sqref="D120:D121">
      <formula1>$N$127:$N$180</formula1>
    </dataValidation>
    <dataValidation type="list" allowBlank="1" showInputMessage="1" showErrorMessage="1" sqref="D122">
      <formula1>$N$128:$N$181</formula1>
    </dataValidation>
    <dataValidation type="list" allowBlank="1" showInputMessage="1" showErrorMessage="1" sqref="D123">
      <formula1>$N$130:$N$183</formula1>
    </dataValidation>
    <dataValidation type="list" allowBlank="1" showInputMessage="1" showErrorMessage="1" sqref="D124">
      <formula1>$N$131:$N$184</formula1>
    </dataValidation>
    <dataValidation type="list" allowBlank="1" showInputMessage="1" showErrorMessage="1" sqref="D125">
      <formula1>$N$132:$N$185</formula1>
    </dataValidation>
    <dataValidation type="list" allowBlank="1" showInputMessage="1" showErrorMessage="1" sqref="D126">
      <formula1>$N$133:$N$186</formula1>
    </dataValidation>
    <dataValidation type="list" allowBlank="1" showInputMessage="1" showErrorMessage="1" sqref="D127">
      <formula1>$N$134:$N$187</formula1>
    </dataValidation>
    <dataValidation type="list" allowBlank="1" showInputMessage="1" showErrorMessage="1" sqref="D128">
      <formula1>$N$135:$N$188</formula1>
    </dataValidation>
    <dataValidation type="list" allowBlank="1" showInputMessage="1" showErrorMessage="1" sqref="D129">
      <formula1>$N$136:$N$189</formula1>
    </dataValidation>
    <dataValidation type="list" allowBlank="1" showInputMessage="1" showErrorMessage="1" sqref="D130">
      <formula1>$N$137:$N$190</formula1>
    </dataValidation>
    <dataValidation type="list" allowBlank="1" showInputMessage="1" showErrorMessage="1" sqref="D131">
      <formula1>$N$138:$N$191</formula1>
    </dataValidation>
    <dataValidation type="list" allowBlank="1" showInputMessage="1" showErrorMessage="1" sqref="D132">
      <formula1>$N$139:$N$192</formula1>
    </dataValidation>
    <dataValidation type="list" allowBlank="1" showInputMessage="1" showErrorMessage="1" sqref="D133">
      <formula1>$N$140:$N$193</formula1>
    </dataValidation>
    <dataValidation type="list" allowBlank="1" showInputMessage="1" showErrorMessage="1" sqref="D134">
      <formula1>$N$141:$N$194</formula1>
    </dataValidation>
    <dataValidation type="list" allowBlank="1" showInputMessage="1" showErrorMessage="1" sqref="D135">
      <formula1>$N$142:$N$195</formula1>
    </dataValidation>
    <dataValidation type="list" allowBlank="1" showInputMessage="1" showErrorMessage="1" sqref="D136">
      <formula1>$N$143:$N$196</formula1>
    </dataValidation>
    <dataValidation type="list" allowBlank="1" showInputMessage="1" showErrorMessage="1" sqref="D137">
      <formula1>$N$144:$N$197</formula1>
    </dataValidation>
    <dataValidation type="list" allowBlank="1" showInputMessage="1" showErrorMessage="1" sqref="D138">
      <formula1>$N$145:$N$198</formula1>
    </dataValidation>
    <dataValidation type="list" allowBlank="1" showInputMessage="1" showErrorMessage="1" sqref="D139">
      <formula1>$N$146:$N$199</formula1>
    </dataValidation>
    <dataValidation type="list" allowBlank="1" showInputMessage="1" showErrorMessage="1" sqref="D140">
      <formula1>$N$147:$N$200</formula1>
    </dataValidation>
    <dataValidation type="list" allowBlank="1" showInputMessage="1" showErrorMessage="1" sqref="D141">
      <formula1>$N$148:$N$201</formula1>
    </dataValidation>
    <dataValidation type="list" allowBlank="1" showInputMessage="1" showErrorMessage="1" sqref="D142">
      <formula1>$N$149:$N$202</formula1>
    </dataValidation>
    <dataValidation type="list" allowBlank="1" showInputMessage="1" showErrorMessage="1" sqref="D143">
      <formula1>$N$150:$N$203</formula1>
    </dataValidation>
    <dataValidation type="list" allowBlank="1" showInputMessage="1" showErrorMessage="1" sqref="D144">
      <formula1>$N$151:$N$204</formula1>
    </dataValidation>
    <dataValidation type="list" allowBlank="1" showInputMessage="1" showErrorMessage="1" sqref="D145">
      <formula1>$N$152:$N$205</formula1>
    </dataValidation>
    <dataValidation type="list" allowBlank="1" showInputMessage="1" showErrorMessage="1" sqref="D146">
      <formula1>$N$153:$N$206</formula1>
    </dataValidation>
    <dataValidation type="list" allowBlank="1" showInputMessage="1" showErrorMessage="1" sqref="D147">
      <formula1>$N$154:$N$207</formula1>
    </dataValidation>
    <dataValidation type="list" allowBlank="1" showInputMessage="1" showErrorMessage="1" sqref="D148">
      <formula1>$N$155:$N$208</formula1>
    </dataValidation>
    <dataValidation type="list" allowBlank="1" showInputMessage="1" showErrorMessage="1" sqref="D149">
      <formula1>$N$156:$N$209</formula1>
    </dataValidation>
    <dataValidation type="list" allowBlank="1" showInputMessage="1" showErrorMessage="1" sqref="D150">
      <formula1>$N$157:$N$210</formula1>
    </dataValidation>
    <dataValidation type="list" allowBlank="1" showInputMessage="1" showErrorMessage="1" sqref="D151">
      <formula1>$N$158:$N$211</formula1>
    </dataValidation>
    <dataValidation type="list" allowBlank="1" showInputMessage="1" showErrorMessage="1" sqref="D152">
      <formula1>$N$159:$N$212</formula1>
    </dataValidation>
    <dataValidation type="list" allowBlank="1" showInputMessage="1" showErrorMessage="1" sqref="D153">
      <formula1>$N$160:$N$213</formula1>
    </dataValidation>
    <dataValidation type="list" allowBlank="1" showInputMessage="1" showErrorMessage="1" sqref="D154">
      <formula1>$N$161:$N$214</formula1>
    </dataValidation>
    <dataValidation type="list" allowBlank="1" showInputMessage="1" showErrorMessage="1" sqref="D155">
      <formula1>$N$162:$N$215</formula1>
    </dataValidation>
    <dataValidation type="list" allowBlank="1" showInputMessage="1" showErrorMessage="1" sqref="D156">
      <formula1>$N$163:$N$216</formula1>
    </dataValidation>
    <dataValidation type="list" allowBlank="1" showInputMessage="1" showErrorMessage="1" sqref="D157">
      <formula1>$N$164:$N$217</formula1>
    </dataValidation>
    <dataValidation type="list" allowBlank="1" showInputMessage="1" showErrorMessage="1" sqref="D158">
      <formula1>$N$165:$N$218</formula1>
    </dataValidation>
    <dataValidation type="list" allowBlank="1" showInputMessage="1" showErrorMessage="1" sqref="D159">
      <formula1>$N$166:$N$219</formula1>
    </dataValidation>
    <dataValidation type="list" allowBlank="1" showInputMessage="1" showErrorMessage="1" sqref="D160">
      <formula1>$N$167:$N$220</formula1>
    </dataValidation>
    <dataValidation type="list" allowBlank="1" showInputMessage="1" showErrorMessage="1" sqref="D161">
      <formula1>$N$168:$N$221</formula1>
    </dataValidation>
    <dataValidation type="list" allowBlank="1" showInputMessage="1" showErrorMessage="1" sqref="D162">
      <formula1>$N$169:$N$222</formula1>
    </dataValidation>
    <dataValidation type="list" allowBlank="1" showInputMessage="1" showErrorMessage="1" sqref="D163">
      <formula1>$N$170:$N$223</formula1>
    </dataValidation>
    <dataValidation type="list" allowBlank="1" showInputMessage="1" showErrorMessage="1" sqref="D164">
      <formula1>$N$171:$N$224</formula1>
    </dataValidation>
    <dataValidation type="list" allowBlank="1" showInputMessage="1" showErrorMessage="1" sqref="D165">
      <formula1>$N$172:$N$225</formula1>
    </dataValidation>
    <dataValidation type="list" allowBlank="1" showInputMessage="1" showErrorMessage="1" sqref="D166">
      <formula1>$N$173:$N$226</formula1>
    </dataValidation>
    <dataValidation type="list" allowBlank="1" showInputMessage="1" showErrorMessage="1" sqref="D167">
      <formula1>$N$174:$N$227</formula1>
    </dataValidation>
    <dataValidation type="list" allowBlank="1" showInputMessage="1" showErrorMessage="1" sqref="D168">
      <formula1>$N$175:$N$228</formula1>
    </dataValidation>
    <dataValidation type="list" allowBlank="1" showInputMessage="1" showErrorMessage="1" sqref="D169">
      <formula1>$N$176:$N$229</formula1>
    </dataValidation>
    <dataValidation type="list" allowBlank="1" showInputMessage="1" showErrorMessage="1" sqref="D170">
      <formula1>$N$177:$N$230</formula1>
    </dataValidation>
    <dataValidation type="list" allowBlank="1" showInputMessage="1" showErrorMessage="1" sqref="D171">
      <formula1>$N$178:$N$231</formula1>
    </dataValidation>
    <dataValidation type="list" allowBlank="1" showInputMessage="1" showErrorMessage="1" sqref="D172">
      <formula1>$N$179:$N$232</formula1>
    </dataValidation>
    <dataValidation type="list" allowBlank="1" showInputMessage="1" showErrorMessage="1" sqref="D173">
      <formula1>$N$180:$N$233</formula1>
    </dataValidation>
    <dataValidation type="list" allowBlank="1" showInputMessage="1" showErrorMessage="1" sqref="D174">
      <formula1>$N$181:$N$234</formula1>
    </dataValidation>
    <dataValidation type="list" allowBlank="1" showInputMessage="1" showErrorMessage="1" sqref="D175">
      <formula1>$N$182:$N$235</formula1>
    </dataValidation>
    <dataValidation type="list" allowBlank="1" showInputMessage="1" showErrorMessage="1" sqref="D176">
      <formula1>$N$183:$N$236</formula1>
    </dataValidation>
    <dataValidation type="list" allowBlank="1" showInputMessage="1" showErrorMessage="1" sqref="D177">
      <formula1>$N$184:$N$237</formula1>
    </dataValidation>
    <dataValidation type="list" allowBlank="1" showInputMessage="1" showErrorMessage="1" sqref="D178">
      <formula1>$N$185:$N$238</formula1>
    </dataValidation>
    <dataValidation type="list" allowBlank="1" showInputMessage="1" showErrorMessage="1" sqref="D179">
      <formula1>$N$186:$N$239</formula1>
    </dataValidation>
    <dataValidation type="list" allowBlank="1" showInputMessage="1" showErrorMessage="1" sqref="D180">
      <formula1>$N$187:$N$240</formula1>
    </dataValidation>
    <dataValidation type="list" allowBlank="1" showInputMessage="1" showErrorMessage="1" sqref="D181">
      <formula1>$N$188:$N$241</formula1>
    </dataValidation>
    <dataValidation type="list" allowBlank="1" showInputMessage="1" showErrorMessage="1" sqref="D182">
      <formula1>$N$189:$N$242</formula1>
    </dataValidation>
    <dataValidation type="list" allowBlank="1" showInputMessage="1" showErrorMessage="1" sqref="D183">
      <formula1>$N$190:$N$243</formula1>
    </dataValidation>
    <dataValidation type="list" allowBlank="1" showInputMessage="1" showErrorMessage="1" sqref="D184">
      <formula1>$N$191:$N$244</formula1>
    </dataValidation>
    <dataValidation type="list" allowBlank="1" showInputMessage="1" showErrorMessage="1" sqref="D185">
      <formula1>$N$192:$N$245</formula1>
    </dataValidation>
    <dataValidation type="list" allowBlank="1" showInputMessage="1" showErrorMessage="1" sqref="D186">
      <formula1>$N$193:$N$246</formula1>
    </dataValidation>
    <dataValidation type="list" allowBlank="1" showInputMessage="1" showErrorMessage="1" sqref="D187">
      <formula1>$N$194:$N$247</formula1>
    </dataValidation>
    <dataValidation type="list" allowBlank="1" showInputMessage="1" showErrorMessage="1" sqref="D188">
      <formula1>$N$195:$N$248</formula1>
    </dataValidation>
    <dataValidation type="list" allowBlank="1" showInputMessage="1" showErrorMessage="1" sqref="D189">
      <formula1>$N$196:$N$249</formula1>
    </dataValidation>
    <dataValidation type="list" allowBlank="1" showInputMessage="1" showErrorMessage="1" sqref="D190">
      <formula1>$N$197:$N$250</formula1>
    </dataValidation>
    <dataValidation type="list" allowBlank="1" showInputMessage="1" showErrorMessage="1" sqref="D191">
      <formula1>$N$198:$N$251</formula1>
    </dataValidation>
    <dataValidation type="list" allowBlank="1" showInputMessage="1" showErrorMessage="1" sqref="D192">
      <formula1>$N$199:$N$252</formula1>
    </dataValidation>
    <dataValidation type="list" allowBlank="1" showInputMessage="1" showErrorMessage="1" sqref="D193">
      <formula1>$N$200:$N$253</formula1>
    </dataValidation>
    <dataValidation type="list" allowBlank="1" showInputMessage="1" showErrorMessage="1" sqref="D194">
      <formula1>$N$201:$N$254</formula1>
    </dataValidation>
    <dataValidation type="list" allowBlank="1" showInputMessage="1" showErrorMessage="1" sqref="D195">
      <formula1>$N$202:$N$255</formula1>
    </dataValidation>
    <dataValidation type="list" allowBlank="1" showInputMessage="1" showErrorMessage="1" sqref="D196">
      <formula1>$N$203:$N$256</formula1>
    </dataValidation>
    <dataValidation type="list" allowBlank="1" showInputMessage="1" showErrorMessage="1" sqref="D197">
      <formula1>$N$204:$N$257</formula1>
    </dataValidation>
    <dataValidation type="list" allowBlank="1" showInputMessage="1" showErrorMessage="1" sqref="D198">
      <formula1>$N$205:$N$258</formula1>
    </dataValidation>
    <dataValidation type="list" allowBlank="1" showInputMessage="1" showErrorMessage="1" sqref="D199">
      <formula1>$N$206:$N$259</formula1>
    </dataValidation>
    <dataValidation type="list" allowBlank="1" showInputMessage="1" showErrorMessage="1" sqref="D200">
      <formula1>$N$207:$N$260</formula1>
    </dataValidation>
    <dataValidation type="list" allowBlank="1" showInputMessage="1" showErrorMessage="1" sqref="D201">
      <formula1>$N$208:$N$261</formula1>
    </dataValidation>
    <dataValidation type="list" allowBlank="1" showInputMessage="1" showErrorMessage="1" sqref="D202">
      <formula1>$N$209:$N$262</formula1>
    </dataValidation>
    <dataValidation type="list" allowBlank="1" showInputMessage="1" showErrorMessage="1" sqref="D203">
      <formula1>$N$210:$N$263</formula1>
    </dataValidation>
    <dataValidation type="list" allowBlank="1" showInputMessage="1" showErrorMessage="1" sqref="D204">
      <formula1>$N$211:$N$264</formula1>
    </dataValidation>
    <dataValidation type="list" allowBlank="1" showInputMessage="1" showErrorMessage="1" sqref="D205">
      <formula1>$N$212:$N$265</formula1>
    </dataValidation>
    <dataValidation type="list" allowBlank="1" showInputMessage="1" showErrorMessage="1" sqref="D206">
      <formula1>$N$213:$N$266</formula1>
    </dataValidation>
    <dataValidation type="list" allowBlank="1" showInputMessage="1" showErrorMessage="1" sqref="D207">
      <formula1>$N$214:$N$267</formula1>
    </dataValidation>
    <dataValidation type="list" allowBlank="1" showInputMessage="1" showErrorMessage="1" sqref="D208">
      <formula1>$N$215:$N$268</formula1>
    </dataValidation>
    <dataValidation type="list" allowBlank="1" showInputMessage="1" showErrorMessage="1" sqref="D209">
      <formula1>$N$216:$N$269</formula1>
    </dataValidation>
    <dataValidation type="list" allowBlank="1" showInputMessage="1" showErrorMessage="1" sqref="D210">
      <formula1>$N$217:$N$270</formula1>
    </dataValidation>
    <dataValidation type="list" allowBlank="1" showInputMessage="1" showErrorMessage="1" sqref="D211">
      <formula1>$N$218:$N$271</formula1>
    </dataValidation>
    <dataValidation type="list" allowBlank="1" showInputMessage="1" showErrorMessage="1" sqref="D212:D213">
      <formula1>$N$219:$N$272</formula1>
    </dataValidation>
    <dataValidation type="list" allowBlank="1" showInputMessage="1" showErrorMessage="1" sqref="D214">
      <formula1>$N$221:$N$274</formula1>
    </dataValidation>
    <dataValidation type="list" allowBlank="1" showInputMessage="1" showErrorMessage="1" sqref="D215">
      <formula1>$N$222:$N$275</formula1>
    </dataValidation>
    <dataValidation type="list" allowBlank="1" showInputMessage="1" showErrorMessage="1" sqref="D216">
      <formula1>$N$223:$N$276</formula1>
    </dataValidation>
    <dataValidation type="list" allowBlank="1" showInputMessage="1" showErrorMessage="1" sqref="D217">
      <formula1>$N$224:$N$277</formula1>
    </dataValidation>
    <dataValidation type="list" allowBlank="1" showInputMessage="1" showErrorMessage="1" sqref="D218">
      <formula1>$N$225:$N$278</formula1>
    </dataValidation>
    <dataValidation type="list" allowBlank="1" showInputMessage="1" showErrorMessage="1" sqref="D219">
      <formula1>$N$226:$N$279</formula1>
    </dataValidation>
    <dataValidation type="list" allowBlank="1" showInputMessage="1" showErrorMessage="1" sqref="D220">
      <formula1>$N$227:$N$280</formula1>
    </dataValidation>
    <dataValidation type="list" allowBlank="1" showInputMessage="1" showErrorMessage="1" sqref="D221">
      <formula1>$N$228:$N$281</formula1>
    </dataValidation>
    <dataValidation type="list" allowBlank="1" showInputMessage="1" showErrorMessage="1" sqref="D222">
      <formula1>$N$229:$N$282</formula1>
    </dataValidation>
    <dataValidation type="list" allowBlank="1" showInputMessage="1" showErrorMessage="1" sqref="D223">
      <formula1>$N$230:$N$283</formula1>
    </dataValidation>
    <dataValidation type="list" allowBlank="1" showInputMessage="1" showErrorMessage="1" sqref="D224">
      <formula1>$N$231:$N$284</formula1>
    </dataValidation>
    <dataValidation type="list" allowBlank="1" showInputMessage="1" showErrorMessage="1" sqref="D225">
      <formula1>$N$232:$N$285</formula1>
    </dataValidation>
    <dataValidation type="list" allowBlank="1" showInputMessage="1" showErrorMessage="1" sqref="D226">
      <formula1>$N$233:$N$286</formula1>
    </dataValidation>
    <dataValidation type="list" allowBlank="1" showInputMessage="1" showErrorMessage="1" sqref="D227">
      <formula1>$N$234:$N$287</formula1>
    </dataValidation>
    <dataValidation type="list" allowBlank="1" showInputMessage="1" showErrorMessage="1" sqref="D228">
      <formula1>$N$235:$N$288</formula1>
    </dataValidation>
    <dataValidation type="list" allowBlank="1" showInputMessage="1" showErrorMessage="1" sqref="D229">
      <formula1>$N$236:$N$289</formula1>
    </dataValidation>
    <dataValidation type="list" allowBlank="1" showInputMessage="1" showErrorMessage="1" sqref="D230">
      <formula1>$N$237:$N$290</formula1>
    </dataValidation>
    <dataValidation type="list" allowBlank="1" showInputMessage="1" showErrorMessage="1" sqref="D231">
      <formula1>$N$238:$N$291</formula1>
    </dataValidation>
    <dataValidation type="list" allowBlank="1" showInputMessage="1" showErrorMessage="1" sqref="D232">
      <formula1>$N$239:$N$292</formula1>
    </dataValidation>
    <dataValidation type="list" allowBlank="1" showInputMessage="1" showErrorMessage="1" sqref="D233">
      <formula1>$N$240:$N$293</formula1>
    </dataValidation>
    <dataValidation type="list" allowBlank="1" showInputMessage="1" showErrorMessage="1" sqref="D234">
      <formula1>$N$241:$N$294</formula1>
    </dataValidation>
    <dataValidation type="list" allowBlank="1" showInputMessage="1" showErrorMessage="1" sqref="D235">
      <formula1>$N$242:$N$295</formula1>
    </dataValidation>
    <dataValidation type="list" allowBlank="1" showInputMessage="1" showErrorMessage="1" sqref="D236">
      <formula1>$N$243:$N$296</formula1>
    </dataValidation>
    <dataValidation type="list" allowBlank="1" showInputMessage="1" showErrorMessage="1" sqref="D237">
      <formula1>$N$244:$N$297</formula1>
    </dataValidation>
    <dataValidation type="list" allowBlank="1" showInputMessage="1" showErrorMessage="1" sqref="D238">
      <formula1>$N$245:$N$298</formula1>
    </dataValidation>
    <dataValidation type="list" allowBlank="1" showInputMessage="1" showErrorMessage="1" sqref="D239:D240">
      <formula1>$N$246:$N$299</formula1>
    </dataValidation>
    <dataValidation type="list" allowBlank="1" showInputMessage="1" showErrorMessage="1" sqref="D241">
      <formula1>$N$248:$N$301</formula1>
    </dataValidation>
    <dataValidation type="list" allowBlank="1" showInputMessage="1" showErrorMessage="1" sqref="D242">
      <formula1>$N$249:$N$302</formula1>
    </dataValidation>
    <dataValidation type="list" allowBlank="1" showInputMessage="1" showErrorMessage="1" sqref="D243">
      <formula1>$N$250:$N$303</formula1>
    </dataValidation>
    <dataValidation type="list" allowBlank="1" showInputMessage="1" showErrorMessage="1" sqref="D262 D260">
      <formula1>$N$267:$N$300</formula1>
    </dataValidation>
    <dataValidation type="list" allowBlank="1" showInputMessage="1" showErrorMessage="1" sqref="D263">
      <formula1>$N$270:$N$303</formula1>
    </dataValidation>
    <dataValidation type="list" allowBlank="1" showInputMessage="1" showErrorMessage="1" sqref="D264">
      <formula1>$N$271:$N$304</formula1>
    </dataValidation>
    <dataValidation type="list" allowBlank="1" showInputMessage="1" showErrorMessage="1" sqref="D265">
      <formula1>$N$272:$N$305</formula1>
    </dataValidation>
    <dataValidation type="list" allowBlank="1" showInputMessage="1" showErrorMessage="1" sqref="D266">
      <formula1>$N$273:$N$306</formula1>
    </dataValidation>
    <dataValidation type="list" allowBlank="1" showInputMessage="1" showErrorMessage="1" sqref="D267">
      <formula1>$N$274:$N$307</formula1>
    </dataValidation>
    <dataValidation type="list" allowBlank="1" showInputMessage="1" showErrorMessage="1" sqref="D268">
      <formula1>$N$275:$N$308</formula1>
    </dataValidation>
    <dataValidation type="list" allowBlank="1" showInputMessage="1" showErrorMessage="1" sqref="D261">
      <formula1>$N$268:$N$301</formula1>
    </dataValidation>
    <dataValidation type="list" allowBlank="1" showInputMessage="1" showErrorMessage="1" sqref="D259">
      <formula1>$N$266:$N$300</formula1>
    </dataValidation>
    <dataValidation type="list" allowBlank="1" showInputMessage="1" showErrorMessage="1" sqref="D258">
      <formula1>$N$265:$N$299</formula1>
    </dataValidation>
    <dataValidation type="list" allowBlank="1" showInputMessage="1" showErrorMessage="1" sqref="D257">
      <formula1>$N$264:$N$298</formula1>
    </dataValidation>
    <dataValidation type="list" allowBlank="1" showInputMessage="1" showErrorMessage="1" sqref="D256">
      <formula1>$N$263:$N$297</formula1>
    </dataValidation>
    <dataValidation type="list" allowBlank="1" showInputMessage="1" showErrorMessage="1" sqref="D255">
      <formula1>$N$262:$N$296</formula1>
    </dataValidation>
    <dataValidation type="list" allowBlank="1" showInputMessage="1" showErrorMessage="1" sqref="D254">
      <formula1>$N$261:$N$295</formula1>
    </dataValidation>
    <dataValidation type="list" allowBlank="1" showInputMessage="1" showErrorMessage="1" sqref="D253">
      <formula1>$N$260:$N$294</formula1>
    </dataValidation>
    <dataValidation type="list" allowBlank="1" showInputMessage="1" showErrorMessage="1" sqref="D252">
      <formula1>$N$259:$N$293</formula1>
    </dataValidation>
    <dataValidation type="list" allowBlank="1" showInputMessage="1" showErrorMessage="1" sqref="D251">
      <formula1>$N$258:$N$292</formula1>
    </dataValidation>
    <dataValidation type="list" allowBlank="1" showInputMessage="1" showErrorMessage="1" sqref="D250">
      <formula1>$N$257:$N$291</formula1>
    </dataValidation>
    <dataValidation type="list" allowBlank="1" showInputMessage="1" showErrorMessage="1" sqref="D249">
      <formula1>$N$256:$N$290</formula1>
    </dataValidation>
    <dataValidation type="list" allowBlank="1" showInputMessage="1" showErrorMessage="1" sqref="D248">
      <formula1>$N$255:$N$289</formula1>
    </dataValidation>
    <dataValidation type="list" allowBlank="1" showInputMessage="1" showErrorMessage="1" sqref="D247">
      <formula1>$N$254:$N$288</formula1>
    </dataValidation>
    <dataValidation type="list" allowBlank="1" showInputMessage="1" showErrorMessage="1" sqref="D246">
      <formula1>$N$253:$N$287</formula1>
    </dataValidation>
    <dataValidation type="list" allowBlank="1" showInputMessage="1" showErrorMessage="1" sqref="D244:D245">
      <formula1>$N$251:$N$285</formula1>
    </dataValidation>
    <dataValidation type="list" allowBlank="1" showInputMessage="1" showErrorMessage="1" sqref="E2">
      <formula1>$O$9:$O$17</formula1>
    </dataValidation>
    <dataValidation type="list" allowBlank="1" showInputMessage="1" showErrorMessage="1" sqref="E3">
      <formula1>$O$10:$O$18</formula1>
    </dataValidation>
    <dataValidation type="list" allowBlank="1" showInputMessage="1" showErrorMessage="1" sqref="E4">
      <formula1>$O$11:$O$19</formula1>
    </dataValidation>
    <dataValidation type="list" allowBlank="1" showInputMessage="1" showErrorMessage="1" sqref="E5">
      <formula1>$O$12:$O$20</formula1>
    </dataValidation>
    <dataValidation type="list" allowBlank="1" showInputMessage="1" showErrorMessage="1" sqref="E6">
      <formula1>$O$13:$O$21</formula1>
    </dataValidation>
    <dataValidation type="list" allowBlank="1" showInputMessage="1" showErrorMessage="1" sqref="E7">
      <formula1>$O$14:$O$22</formula1>
    </dataValidation>
    <dataValidation type="list" allowBlank="1" showInputMessage="1" showErrorMessage="1" sqref="E8">
      <formula1>$O$15:$O$23</formula1>
    </dataValidation>
    <dataValidation type="list" allowBlank="1" showInputMessage="1" showErrorMessage="1" sqref="E9">
      <formula1>$O$16:$O$24</formula1>
    </dataValidation>
    <dataValidation type="list" allowBlank="1" showInputMessage="1" showErrorMessage="1" sqref="E10">
      <formula1>$O$17:$O$25</formula1>
    </dataValidation>
    <dataValidation type="list" allowBlank="1" showInputMessage="1" showErrorMessage="1" sqref="E11">
      <formula1>$O$18:$O$26</formula1>
    </dataValidation>
    <dataValidation type="list" allowBlank="1" showInputMessage="1" showErrorMessage="1" sqref="E12">
      <formula1>$O$19:$O$27</formula1>
    </dataValidation>
    <dataValidation type="list" allowBlank="1" showInputMessage="1" showErrorMessage="1" sqref="E16 E13">
      <formula1>$O$20:$O$28</formula1>
    </dataValidation>
    <dataValidation type="list" allowBlank="1" showInputMessage="1" showErrorMessage="1" sqref="E17 E14">
      <formula1>$O$21:$O$29</formula1>
    </dataValidation>
    <dataValidation type="list" allowBlank="1" showInputMessage="1" showErrorMessage="1" sqref="E18 E15">
      <formula1>$O$22:$O$30</formula1>
    </dataValidation>
    <dataValidation type="list" allowBlank="1" showInputMessage="1" showErrorMessage="1" sqref="E19">
      <formula1>$O$23:$O$31</formula1>
    </dataValidation>
    <dataValidation type="list" allowBlank="1" showInputMessage="1" showErrorMessage="1" sqref="E20">
      <formula1>$O$27:$O$35</formula1>
    </dataValidation>
    <dataValidation type="list" allowBlank="1" showInputMessage="1" showErrorMessage="1" sqref="E21">
      <formula1>$O$28:$O$36</formula1>
    </dataValidation>
    <dataValidation type="list" allowBlank="1" showInputMessage="1" showErrorMessage="1" sqref="E22">
      <formula1>$O$29:$O$37</formula1>
    </dataValidation>
    <dataValidation type="list" allowBlank="1" showInputMessage="1" showErrorMessage="1" sqref="E23">
      <formula1>$O$30:$O$38</formula1>
    </dataValidation>
    <dataValidation type="list" allowBlank="1" showInputMessage="1" showErrorMessage="1" sqref="E24">
      <formula1>$O$31:$O$39</formula1>
    </dataValidation>
    <dataValidation type="list" allowBlank="1" showInputMessage="1" showErrorMessage="1" sqref="E25">
      <formula1>$O$32:$O$40</formula1>
    </dataValidation>
    <dataValidation type="list" allowBlank="1" showInputMessage="1" showErrorMessage="1" sqref="E35">
      <formula1>$O$41:$O$49</formula1>
    </dataValidation>
    <dataValidation type="list" allowBlank="1" showInputMessage="1" showErrorMessage="1" sqref="E36">
      <formula1>$O$42:$O$50</formula1>
    </dataValidation>
    <dataValidation type="list" allowBlank="1" showInputMessage="1" showErrorMessage="1" sqref="E37">
      <formula1>$O$43:$O$51</formula1>
    </dataValidation>
    <dataValidation type="list" allowBlank="1" showInputMessage="1" showErrorMessage="1" sqref="E38">
      <formula1>$O$44:$O$52</formula1>
    </dataValidation>
    <dataValidation type="list" allowBlank="1" showInputMessage="1" showErrorMessage="1" sqref="E39">
      <formula1>$O$45:$O$53</formula1>
    </dataValidation>
    <dataValidation type="list" allowBlank="1" showInputMessage="1" showErrorMessage="1" sqref="E40">
      <formula1>$O$46:$O$54</formula1>
    </dataValidation>
    <dataValidation type="list" allowBlank="1" showInputMessage="1" showErrorMessage="1" sqref="E50">
      <formula1>$O$55:$O$63</formula1>
    </dataValidation>
    <dataValidation type="list" allowBlank="1" showInputMessage="1" showErrorMessage="1" sqref="E51">
      <formula1>$O$56:$O$64</formula1>
    </dataValidation>
    <dataValidation type="list" allowBlank="1" showInputMessage="1" showErrorMessage="1" sqref="E52">
      <formula1>$O$57:$O$65</formula1>
    </dataValidation>
    <dataValidation type="list" allowBlank="1" showInputMessage="1" showErrorMessage="1" sqref="E53">
      <formula1>$O$58:$O$66</formula1>
    </dataValidation>
    <dataValidation type="list" allowBlank="1" showInputMessage="1" showErrorMessage="1" sqref="E54">
      <formula1>$O$59:$O$67</formula1>
    </dataValidation>
    <dataValidation type="list" allowBlank="1" showInputMessage="1" showErrorMessage="1" sqref="E55">
      <formula1>$O$62:$O$70</formula1>
    </dataValidation>
    <dataValidation type="list" allowBlank="1" showInputMessage="1" showErrorMessage="1" sqref="E56">
      <formula1>$O$63:$O$71</formula1>
    </dataValidation>
    <dataValidation type="list" allowBlank="1" showInputMessage="1" showErrorMessage="1" sqref="E57">
      <formula1>$O$64:$O$72</formula1>
    </dataValidation>
    <dataValidation type="list" allowBlank="1" showInputMessage="1" showErrorMessage="1" sqref="E58">
      <formula1>$O$65:$O$73</formula1>
    </dataValidation>
    <dataValidation type="list" allowBlank="1" showInputMessage="1" showErrorMessage="1" sqref="E59">
      <formula1>$O$66:$O$74</formula1>
    </dataValidation>
    <dataValidation type="list" allowBlank="1" showInputMessage="1" showErrorMessage="1" sqref="E60">
      <formula1>$O$67:$O$75</formula1>
    </dataValidation>
    <dataValidation type="list" allowBlank="1" showInputMessage="1" showErrorMessage="1" sqref="E61">
      <formula1>$O$68:$O$76</formula1>
    </dataValidation>
    <dataValidation type="list" allowBlank="1" showInputMessage="1" showErrorMessage="1" sqref="E62">
      <formula1>$O$69:$O$77</formula1>
    </dataValidation>
    <dataValidation type="list" allowBlank="1" showInputMessage="1" showErrorMessage="1" sqref="E63">
      <formula1>$O$70:$O$78</formula1>
    </dataValidation>
    <dataValidation type="list" allowBlank="1" showInputMessage="1" showErrorMessage="1" sqref="E64">
      <formula1>$O$71:$O$79</formula1>
    </dataValidation>
    <dataValidation type="list" allowBlank="1" showInputMessage="1" showErrorMessage="1" sqref="E65">
      <formula1>$O$72:$O$80</formula1>
    </dataValidation>
    <dataValidation type="list" allowBlank="1" showInputMessage="1" showErrorMessage="1" sqref="E66">
      <formula1>$O$73:$O$81</formula1>
    </dataValidation>
    <dataValidation type="list" allowBlank="1" showInputMessage="1" showErrorMessage="1" sqref="E67">
      <formula1>$O$74:$O$82</formula1>
    </dataValidation>
    <dataValidation type="list" allowBlank="1" showInputMessage="1" showErrorMessage="1" sqref="E68">
      <formula1>$O$75:$O$83</formula1>
    </dataValidation>
    <dataValidation type="list" allowBlank="1" showInputMessage="1" showErrorMessage="1" sqref="E69">
      <formula1>$O$76:$O$84</formula1>
    </dataValidation>
    <dataValidation type="list" allowBlank="1" showInputMessage="1" showErrorMessage="1" sqref="E70">
      <formula1>$O$77:$O$85</formula1>
    </dataValidation>
    <dataValidation type="list" allowBlank="1" showInputMessage="1" showErrorMessage="1" sqref="E71">
      <formula1>$O$78:$O$86</formula1>
    </dataValidation>
    <dataValidation type="list" allowBlank="1" showInputMessage="1" showErrorMessage="1" sqref="E72">
      <formula1>$O$79:$O$87</formula1>
    </dataValidation>
    <dataValidation type="list" allowBlank="1" showInputMessage="1" showErrorMessage="1" sqref="E73">
      <formula1>$O$80:$O$88</formula1>
    </dataValidation>
    <dataValidation type="list" allowBlank="1" showInputMessage="1" showErrorMessage="1" sqref="E74">
      <formula1>$O$81:$O$89</formula1>
    </dataValidation>
    <dataValidation type="list" allowBlank="1" showInputMessage="1" showErrorMessage="1" sqref="E75">
      <formula1>$O$82:$O$90</formula1>
    </dataValidation>
    <dataValidation type="list" allowBlank="1" showInputMessage="1" showErrorMessage="1" sqref="E76">
      <formula1>$O$83:$O$91</formula1>
    </dataValidation>
    <dataValidation type="list" allowBlank="1" showInputMessage="1" showErrorMessage="1" sqref="E77">
      <formula1>$O$84:$O$92</formula1>
    </dataValidation>
    <dataValidation type="list" allowBlank="1" showInputMessage="1" showErrorMessage="1" sqref="E78">
      <formula1>$O$85:$O$93</formula1>
    </dataValidation>
    <dataValidation type="list" allowBlank="1" showInputMessage="1" showErrorMessage="1" sqref="E79">
      <formula1>$O$86:$O$94</formula1>
    </dataValidation>
    <dataValidation type="list" allowBlank="1" showInputMessage="1" showErrorMessage="1" sqref="E80">
      <formula1>$O$87:$O$95</formula1>
    </dataValidation>
    <dataValidation type="list" allowBlank="1" showInputMessage="1" showErrorMessage="1" sqref="E81">
      <formula1>$O$88:$O$96</formula1>
    </dataValidation>
    <dataValidation type="list" allowBlank="1" showInputMessage="1" showErrorMessage="1" sqref="E82">
      <formula1>$O$89:$O$97</formula1>
    </dataValidation>
    <dataValidation type="list" allowBlank="1" showInputMessage="1" showErrorMessage="1" sqref="E83">
      <formula1>$O$90:$O$98</formula1>
    </dataValidation>
    <dataValidation type="list" allowBlank="1" showInputMessage="1" showErrorMessage="1" sqref="E84">
      <formula1>$O$91:$O$99</formula1>
    </dataValidation>
    <dataValidation type="list" allowBlank="1" showInputMessage="1" showErrorMessage="1" sqref="E85">
      <formula1>$O$92:$O$100</formula1>
    </dataValidation>
    <dataValidation type="list" allowBlank="1" showInputMessage="1" showErrorMessage="1" sqref="E86">
      <formula1>$O$93:$O$101</formula1>
    </dataValidation>
    <dataValidation type="list" allowBlank="1" showInputMessage="1" showErrorMessage="1" sqref="E87">
      <formula1>$O$94:$O$102</formula1>
    </dataValidation>
    <dataValidation type="list" allowBlank="1" showInputMessage="1" showErrorMessage="1" sqref="E88">
      <formula1>$O$95:$O$103</formula1>
    </dataValidation>
    <dataValidation type="list" allowBlank="1" showInputMessage="1" showErrorMessage="1" sqref="E89">
      <formula1>$O$96:$O$104</formula1>
    </dataValidation>
    <dataValidation type="list" allowBlank="1" showInputMessage="1" showErrorMessage="1" sqref="E90">
      <formula1>$O$97:$O$105</formula1>
    </dataValidation>
    <dataValidation type="list" allowBlank="1" showInputMessage="1" showErrorMessage="1" sqref="E91">
      <formula1>$O$98:$O$106</formula1>
    </dataValidation>
    <dataValidation type="list" allowBlank="1" showInputMessage="1" showErrorMessage="1" sqref="E92">
      <formula1>$O$99:$O$107</formula1>
    </dataValidation>
    <dataValidation type="list" allowBlank="1" showInputMessage="1" showErrorMessage="1" sqref="E93">
      <formula1>$O$100:$O$108</formula1>
    </dataValidation>
    <dataValidation type="list" allowBlank="1" showInputMessage="1" showErrorMessage="1" sqref="E94">
      <formula1>$O$101:$O$109</formula1>
    </dataValidation>
    <dataValidation type="list" allowBlank="1" showInputMessage="1" showErrorMessage="1" sqref="E95">
      <formula1>$O$102:$O$110</formula1>
    </dataValidation>
    <dataValidation type="list" allowBlank="1" showInputMessage="1" showErrorMessage="1" sqref="E96">
      <formula1>$O$103:$O$111</formula1>
    </dataValidation>
    <dataValidation type="list" allowBlank="1" showInputMessage="1" showErrorMessage="1" sqref="E97">
      <formula1>$O$104:$O$112</formula1>
    </dataValidation>
    <dataValidation type="list" allowBlank="1" showInputMessage="1" showErrorMessage="1" sqref="E98">
      <formula1>$O$105:$O$113</formula1>
    </dataValidation>
    <dataValidation type="list" allowBlank="1" showInputMessage="1" showErrorMessage="1" sqref="E99">
      <formula1>$O$106:$O$114</formula1>
    </dataValidation>
    <dataValidation type="list" allowBlank="1" showInputMessage="1" showErrorMessage="1" sqref="E100">
      <formula1>$O$107:$O$115</formula1>
    </dataValidation>
    <dataValidation type="list" allowBlank="1" showInputMessage="1" showErrorMessage="1" sqref="E101">
      <formula1>$O$108:$O$116</formula1>
    </dataValidation>
    <dataValidation type="list" allowBlank="1" showInputMessage="1" showErrorMessage="1" sqref="E102">
      <formula1>$O$109:$O$117</formula1>
    </dataValidation>
    <dataValidation type="list" allowBlank="1" showInputMessage="1" showErrorMessage="1" sqref="E103">
      <formula1>$O$110:$O$118</formula1>
    </dataValidation>
    <dataValidation type="list" allowBlank="1" showInputMessage="1" showErrorMessage="1" sqref="E104">
      <formula1>$O$111:$O$119</formula1>
    </dataValidation>
    <dataValidation type="list" allowBlank="1" showInputMessage="1" showErrorMessage="1" sqref="E105">
      <formula1>$O$112:$O$120</formula1>
    </dataValidation>
    <dataValidation type="list" allowBlank="1" showInputMessage="1" showErrorMessage="1" sqref="E106">
      <formula1>$O$113:$O$121</formula1>
    </dataValidation>
    <dataValidation type="list" allowBlank="1" showInputMessage="1" showErrorMessage="1" sqref="E107">
      <formula1>$O$114:$O$122</formula1>
    </dataValidation>
    <dataValidation type="list" allowBlank="1" showInputMessage="1" showErrorMessage="1" sqref="E108">
      <formula1>$O$115:$O$123</formula1>
    </dataValidation>
    <dataValidation type="list" allowBlank="1" showInputMessage="1" showErrorMessage="1" sqref="E109">
      <formula1>$O$116:$O$124</formula1>
    </dataValidation>
    <dataValidation type="list" allowBlank="1" showInputMessage="1" showErrorMessage="1" sqref="E110">
      <formula1>$O$117:$O$125</formula1>
    </dataValidation>
    <dataValidation type="list" allowBlank="1" showInputMessage="1" showErrorMessage="1" sqref="E111">
      <formula1>$O$118:$O$126</formula1>
    </dataValidation>
    <dataValidation type="list" allowBlank="1" showInputMessage="1" showErrorMessage="1" sqref="E112">
      <formula1>$O$119:$O$127</formula1>
    </dataValidation>
    <dataValidation type="list" allowBlank="1" showInputMessage="1" showErrorMessage="1" sqref="E113">
      <formula1>$O$120:$O$128</formula1>
    </dataValidation>
    <dataValidation type="list" allowBlank="1" showInputMessage="1" showErrorMessage="1" sqref="E114">
      <formula1>$O$121:$O$129</formula1>
    </dataValidation>
    <dataValidation type="list" allowBlank="1" showInputMessage="1" showErrorMessage="1" sqref="E115">
      <formula1>$O$122:$O$130</formula1>
    </dataValidation>
    <dataValidation type="list" allowBlank="1" showInputMessage="1" showErrorMessage="1" sqref="E116">
      <formula1>$O$123:$O$131</formula1>
    </dataValidation>
    <dataValidation type="list" allowBlank="1" showInputMessage="1" showErrorMessage="1" sqref="E117">
      <formula1>$O$124:$O$132</formula1>
    </dataValidation>
    <dataValidation type="list" allowBlank="1" showInputMessage="1" showErrorMessage="1" sqref="E118">
      <formula1>$O$125:$O$133</formula1>
    </dataValidation>
    <dataValidation type="list" allowBlank="1" showInputMessage="1" showErrorMessage="1" sqref="E119">
      <formula1>$O$126:$O$134</formula1>
    </dataValidation>
    <dataValidation type="list" allowBlank="1" showInputMessage="1" showErrorMessage="1" sqref="E120:E121">
      <formula1>$O$127:$O$135</formula1>
    </dataValidation>
    <dataValidation type="list" allowBlank="1" showInputMessage="1" showErrorMessage="1" sqref="E122">
      <formula1>$O$128:$O$136</formula1>
    </dataValidation>
    <dataValidation type="list" allowBlank="1" showInputMessage="1" showErrorMessage="1" sqref="E123">
      <formula1>$O$130:$O$138</formula1>
    </dataValidation>
    <dataValidation type="list" allowBlank="1" showInputMessage="1" showErrorMessage="1" sqref="E124">
      <formula1>$O$131:$O$139</formula1>
    </dataValidation>
    <dataValidation type="list" allowBlank="1" showInputMessage="1" showErrorMessage="1" sqref="E125">
      <formula1>$O$132:$O$140</formula1>
    </dataValidation>
    <dataValidation type="list" allowBlank="1" showInputMessage="1" showErrorMessage="1" sqref="E126">
      <formula1>$O$133:$O$141</formula1>
    </dataValidation>
    <dataValidation type="list" allowBlank="1" showInputMessage="1" showErrorMessage="1" sqref="E127">
      <formula1>$O$134:$O$142</formula1>
    </dataValidation>
    <dataValidation type="list" allowBlank="1" showInputMessage="1" showErrorMessage="1" sqref="E128">
      <formula1>$O$135:$O$143</formula1>
    </dataValidation>
    <dataValidation type="list" allowBlank="1" showInputMessage="1" showErrorMessage="1" sqref="E129">
      <formula1>$O$136:$O$144</formula1>
    </dataValidation>
    <dataValidation type="list" allowBlank="1" showInputMessage="1" showErrorMessage="1" sqref="E130">
      <formula1>$O$137:$O$145</formula1>
    </dataValidation>
    <dataValidation type="list" allowBlank="1" showInputMessage="1" showErrorMessage="1" sqref="E131">
      <formula1>$O$138:$O$146</formula1>
    </dataValidation>
    <dataValidation type="list" allowBlank="1" showInputMessage="1" showErrorMessage="1" sqref="E132">
      <formula1>$O$139:$O$147</formula1>
    </dataValidation>
    <dataValidation type="list" allowBlank="1" showInputMessage="1" showErrorMessage="1" sqref="E133">
      <formula1>$O$140:$O$148</formula1>
    </dataValidation>
    <dataValidation type="list" allowBlank="1" showInputMessage="1" showErrorMessage="1" sqref="E134">
      <formula1>$O$141:$O$149</formula1>
    </dataValidation>
    <dataValidation type="list" allowBlank="1" showInputMessage="1" showErrorMessage="1" sqref="E135">
      <formula1>$O$142:$O$150</formula1>
    </dataValidation>
    <dataValidation type="list" allowBlank="1" showInputMessage="1" showErrorMessage="1" sqref="E136">
      <formula1>$O$143:$O$151</formula1>
    </dataValidation>
    <dataValidation type="list" allowBlank="1" showInputMessage="1" showErrorMessage="1" sqref="E137">
      <formula1>$O$144:$O$152</formula1>
    </dataValidation>
    <dataValidation type="list" allowBlank="1" showInputMessage="1" showErrorMessage="1" sqref="E138">
      <formula1>$O$145:$O$153</formula1>
    </dataValidation>
    <dataValidation type="list" allowBlank="1" showInputMessage="1" showErrorMessage="1" sqref="E139">
      <formula1>$O$146:$O$154</formula1>
    </dataValidation>
    <dataValidation type="list" allowBlank="1" showInputMessage="1" showErrorMessage="1" sqref="E140">
      <formula1>$O$147:$O$155</formula1>
    </dataValidation>
    <dataValidation type="list" allowBlank="1" showInputMessage="1" showErrorMessage="1" sqref="E141">
      <formula1>$O$148:$O$156</formula1>
    </dataValidation>
    <dataValidation type="list" allowBlank="1" showInputMessage="1" showErrorMessage="1" sqref="E142">
      <formula1>$O$149:$O$157</formula1>
    </dataValidation>
    <dataValidation type="list" allowBlank="1" showInputMessage="1" showErrorMessage="1" sqref="E143">
      <formula1>$O$150:$O$158</formula1>
    </dataValidation>
    <dataValidation type="list" allowBlank="1" showInputMessage="1" showErrorMessage="1" sqref="E144">
      <formula1>$O$151:$O$159</formula1>
    </dataValidation>
    <dataValidation type="list" allowBlank="1" showInputMessage="1" showErrorMessage="1" sqref="E145">
      <formula1>$O$152:$O$160</formula1>
    </dataValidation>
    <dataValidation type="list" allowBlank="1" showInputMessage="1" showErrorMessage="1" sqref="E146">
      <formula1>$O$153:$O$161</formula1>
    </dataValidation>
    <dataValidation type="list" allowBlank="1" showInputMessage="1" showErrorMessage="1" sqref="E147">
      <formula1>$O$154:$O$162</formula1>
    </dataValidation>
    <dataValidation type="list" allowBlank="1" showInputMessage="1" showErrorMessage="1" sqref="E148">
      <formula1>$O$155:$O$163</formula1>
    </dataValidation>
    <dataValidation type="list" allowBlank="1" showInputMessage="1" showErrorMessage="1" sqref="E149">
      <formula1>$O$156:$O$164</formula1>
    </dataValidation>
    <dataValidation type="list" allowBlank="1" showInputMessage="1" showErrorMessage="1" sqref="E150">
      <formula1>$O$157:$O$165</formula1>
    </dataValidation>
    <dataValidation type="list" allowBlank="1" showInputMessage="1" showErrorMessage="1" sqref="E151">
      <formula1>$O$158:$O$166</formula1>
    </dataValidation>
    <dataValidation type="list" allowBlank="1" showInputMessage="1" showErrorMessage="1" sqref="E152">
      <formula1>$O$159:$O$167</formula1>
    </dataValidation>
    <dataValidation type="list" allowBlank="1" showInputMessage="1" showErrorMessage="1" sqref="E153">
      <formula1>$O$160:$O$168</formula1>
    </dataValidation>
    <dataValidation type="list" allowBlank="1" showInputMessage="1" showErrorMessage="1" sqref="E154">
      <formula1>$O$161:$O$169</formula1>
    </dataValidation>
    <dataValidation type="list" allowBlank="1" showInputMessage="1" showErrorMessage="1" sqref="E155">
      <formula1>$O$162:$O$170</formula1>
    </dataValidation>
    <dataValidation type="list" allowBlank="1" showInputMessage="1" showErrorMessage="1" sqref="E156">
      <formula1>$O$163:$O$171</formula1>
    </dataValidation>
    <dataValidation type="list" allowBlank="1" showInputMessage="1" showErrorMessage="1" sqref="E157">
      <formula1>$O$164:$O$172</formula1>
    </dataValidation>
    <dataValidation type="list" allowBlank="1" showInputMessage="1" showErrorMessage="1" sqref="E158">
      <formula1>$O$165:$O$173</formula1>
    </dataValidation>
    <dataValidation type="list" allowBlank="1" showInputMessage="1" showErrorMessage="1" sqref="E159">
      <formula1>$O$166:$O$174</formula1>
    </dataValidation>
    <dataValidation type="list" allowBlank="1" showInputMessage="1" showErrorMessage="1" sqref="E160">
      <formula1>$O$167:$O$175</formula1>
    </dataValidation>
    <dataValidation type="list" allowBlank="1" showInputMessage="1" showErrorMessage="1" sqref="E161">
      <formula1>$O$168:$O$176</formula1>
    </dataValidation>
    <dataValidation type="list" allowBlank="1" showInputMessage="1" showErrorMessage="1" sqref="E162">
      <formula1>$O$169:$O$177</formula1>
    </dataValidation>
    <dataValidation type="list" allowBlank="1" showInputMessage="1" showErrorMessage="1" sqref="E163">
      <formula1>$O$170:$O$178</formula1>
    </dataValidation>
    <dataValidation type="list" allowBlank="1" showInputMessage="1" showErrorMessage="1" sqref="E164">
      <formula1>$O$171:$O$179</formula1>
    </dataValidation>
    <dataValidation type="list" allowBlank="1" showInputMessage="1" showErrorMessage="1" sqref="E165">
      <formula1>$O$172:$O$180</formula1>
    </dataValidation>
    <dataValidation type="list" allowBlank="1" showInputMessage="1" showErrorMessage="1" sqref="E166">
      <formula1>$O$173:$O$181</formula1>
    </dataValidation>
    <dataValidation type="list" allowBlank="1" showInputMessage="1" showErrorMessage="1" sqref="E167">
      <formula1>$O$174:$O$182</formula1>
    </dataValidation>
    <dataValidation type="list" allowBlank="1" showInputMessage="1" showErrorMessage="1" sqref="E168">
      <formula1>$O$175:$O$183</formula1>
    </dataValidation>
    <dataValidation type="list" allowBlank="1" showInputMessage="1" showErrorMessage="1" sqref="E169">
      <formula1>$O$176:$O$184</formula1>
    </dataValidation>
    <dataValidation type="list" allowBlank="1" showInputMessage="1" showErrorMessage="1" sqref="E170">
      <formula1>$O$177:$O$185</formula1>
    </dataValidation>
    <dataValidation type="list" allowBlank="1" showInputMessage="1" showErrorMessage="1" sqref="E171">
      <formula1>$O$178:$O$186</formula1>
    </dataValidation>
    <dataValidation type="list" allowBlank="1" showInputMessage="1" showErrorMessage="1" sqref="E172">
      <formula1>$O$179:$O$187</formula1>
    </dataValidation>
    <dataValidation type="list" allowBlank="1" showInputMessage="1" showErrorMessage="1" sqref="E173">
      <formula1>$O$180:$O$188</formula1>
    </dataValidation>
    <dataValidation type="list" allowBlank="1" showInputMessage="1" showErrorMessage="1" sqref="E174">
      <formula1>$O$181:$O$189</formula1>
    </dataValidation>
    <dataValidation type="list" allowBlank="1" showInputMessage="1" showErrorMessage="1" sqref="E175">
      <formula1>$O$182:$O$190</formula1>
    </dataValidation>
    <dataValidation type="list" allowBlank="1" showInputMessage="1" showErrorMessage="1" sqref="E176">
      <formula1>$O$183:$O$191</formula1>
    </dataValidation>
    <dataValidation type="list" allowBlank="1" showInputMessage="1" showErrorMessage="1" sqref="E177">
      <formula1>$O$184:$O$192</formula1>
    </dataValidation>
    <dataValidation type="list" allowBlank="1" showInputMessage="1" showErrorMessage="1" sqref="E178">
      <formula1>$O$185:$O$193</formula1>
    </dataValidation>
    <dataValidation type="list" allowBlank="1" showInputMessage="1" showErrorMessage="1" sqref="E179">
      <formula1>$O$186:$O$194</formula1>
    </dataValidation>
    <dataValidation type="list" allowBlank="1" showInputMessage="1" showErrorMessage="1" sqref="E180">
      <formula1>$O$187:$O$195</formula1>
    </dataValidation>
    <dataValidation type="list" allowBlank="1" showInputMessage="1" showErrorMessage="1" sqref="E181">
      <formula1>$O$188:$O$196</formula1>
    </dataValidation>
    <dataValidation type="list" allowBlank="1" showInputMessage="1" showErrorMessage="1" sqref="E182">
      <formula1>$O$189:$O$197</formula1>
    </dataValidation>
    <dataValidation type="list" allowBlank="1" showInputMessage="1" showErrorMessage="1" sqref="E183">
      <formula1>$O$190:$O$198</formula1>
    </dataValidation>
    <dataValidation type="list" allowBlank="1" showInputMessage="1" showErrorMessage="1" sqref="E184">
      <formula1>$O$191:$O$199</formula1>
    </dataValidation>
    <dataValidation type="list" allowBlank="1" showInputMessage="1" showErrorMessage="1" sqref="E185">
      <formula1>$O$192:$O$200</formula1>
    </dataValidation>
    <dataValidation type="list" allowBlank="1" showInputMessage="1" showErrorMessage="1" sqref="E186">
      <formula1>$O$193:$O$201</formula1>
    </dataValidation>
    <dataValidation type="list" allowBlank="1" showInputMessage="1" showErrorMessage="1" sqref="E187">
      <formula1>$O$194:$O$202</formula1>
    </dataValidation>
    <dataValidation type="list" allowBlank="1" showInputMessage="1" showErrorMessage="1" sqref="E188">
      <formula1>$O$195:$O$203</formula1>
    </dataValidation>
    <dataValidation type="list" allowBlank="1" showInputMessage="1" showErrorMessage="1" sqref="E189">
      <formula1>$O$196:$O$204</formula1>
    </dataValidation>
    <dataValidation type="list" allowBlank="1" showInputMessage="1" showErrorMessage="1" sqref="E190">
      <formula1>$O$197:$O$205</formula1>
    </dataValidation>
    <dataValidation type="list" allowBlank="1" showInputMessage="1" showErrorMessage="1" sqref="E191">
      <formula1>$O$198:$O$206</formula1>
    </dataValidation>
    <dataValidation type="list" allowBlank="1" showInputMessage="1" showErrorMessage="1" sqref="E192">
      <formula1>$O$199:$O$207</formula1>
    </dataValidation>
    <dataValidation type="list" allowBlank="1" showInputMessage="1" showErrorMessage="1" sqref="E193">
      <formula1>$O$200:$O$208</formula1>
    </dataValidation>
    <dataValidation type="list" allowBlank="1" showInputMessage="1" showErrorMessage="1" sqref="E194">
      <formula1>$O$201:$O$209</formula1>
    </dataValidation>
    <dataValidation type="list" allowBlank="1" showInputMessage="1" showErrorMessage="1" sqref="E195">
      <formula1>$O$202:$O$210</formula1>
    </dataValidation>
    <dataValidation type="list" allowBlank="1" showInputMessage="1" showErrorMessage="1" sqref="E196">
      <formula1>$O$203:$O$211</formula1>
    </dataValidation>
    <dataValidation type="list" allowBlank="1" showInputMessage="1" showErrorMessage="1" sqref="E197">
      <formula1>$O$204:$O$212</formula1>
    </dataValidation>
    <dataValidation type="list" allowBlank="1" showInputMessage="1" showErrorMessage="1" sqref="E198">
      <formula1>$O$205:$O$213</formula1>
    </dataValidation>
    <dataValidation type="list" allowBlank="1" showInputMessage="1" showErrorMessage="1" sqref="E199">
      <formula1>$O$206:$O$214</formula1>
    </dataValidation>
    <dataValidation type="list" allowBlank="1" showInputMessage="1" showErrorMessage="1" sqref="E200">
      <formula1>$O$207:$O$215</formula1>
    </dataValidation>
    <dataValidation type="list" allowBlank="1" showInputMessage="1" showErrorMessage="1" sqref="E201">
      <formula1>$O$208:$O$216</formula1>
    </dataValidation>
    <dataValidation type="list" allowBlank="1" showInputMessage="1" showErrorMessage="1" sqref="E202">
      <formula1>$O$209:$O$217</formula1>
    </dataValidation>
    <dataValidation type="list" allowBlank="1" showInputMessage="1" showErrorMessage="1" sqref="E203">
      <formula1>$O$210:$O$218</formula1>
    </dataValidation>
    <dataValidation type="list" allowBlank="1" showInputMessage="1" showErrorMessage="1" sqref="E204">
      <formula1>$O$211:$O$219</formula1>
    </dataValidation>
    <dataValidation type="list" allowBlank="1" showInputMessage="1" showErrorMessage="1" sqref="E205">
      <formula1>$O$212:$O$220</formula1>
    </dataValidation>
    <dataValidation type="list" allowBlank="1" showInputMessage="1" showErrorMessage="1" sqref="E206">
      <formula1>$O$213:$O$221</formula1>
    </dataValidation>
    <dataValidation type="list" allowBlank="1" showInputMessage="1" showErrorMessage="1" sqref="E207">
      <formula1>$O$214:$O$222</formula1>
    </dataValidation>
    <dataValidation type="list" allowBlank="1" showInputMessage="1" showErrorMessage="1" sqref="E208">
      <formula1>$O$215:$O$223</formula1>
    </dataValidation>
    <dataValidation type="list" allowBlank="1" showInputMessage="1" showErrorMessage="1" sqref="E209">
      <formula1>$O$216:$O$224</formula1>
    </dataValidation>
    <dataValidation type="list" allowBlank="1" showInputMessage="1" showErrorMessage="1" sqref="E210">
      <formula1>$O$217:$O$225</formula1>
    </dataValidation>
    <dataValidation type="list" allowBlank="1" showInputMessage="1" showErrorMessage="1" sqref="E211">
      <formula1>$O$218:$O$226</formula1>
    </dataValidation>
    <dataValidation type="list" allowBlank="1" showInputMessage="1" showErrorMessage="1" sqref="E212:E213">
      <formula1>$O$219:$O$227</formula1>
    </dataValidation>
    <dataValidation type="list" allowBlank="1" showInputMessage="1" showErrorMessage="1" sqref="E214">
      <formula1>$O$221:$O$229</formula1>
    </dataValidation>
    <dataValidation type="list" allowBlank="1" showInputMessage="1" showErrorMessage="1" sqref="E215">
      <formula1>$O$222:$O$230</formula1>
    </dataValidation>
    <dataValidation type="list" allowBlank="1" showInputMessage="1" showErrorMessage="1" sqref="E216">
      <formula1>$O$223:$O$231</formula1>
    </dataValidation>
    <dataValidation type="list" allowBlank="1" showInputMessage="1" showErrorMessage="1" sqref="E217">
      <formula1>$O$224:$O$232</formula1>
    </dataValidation>
    <dataValidation type="list" allowBlank="1" showInputMessage="1" showErrorMessage="1" sqref="E218">
      <formula1>$O$225:$O$233</formula1>
    </dataValidation>
    <dataValidation type="list" allowBlank="1" showInputMessage="1" showErrorMessage="1" sqref="E219">
      <formula1>$O$226:$O$234</formula1>
    </dataValidation>
    <dataValidation type="list" allowBlank="1" showInputMessage="1" showErrorMessage="1" sqref="E220">
      <formula1>$O$227:$O$235</formula1>
    </dataValidation>
    <dataValidation type="list" allowBlank="1" showInputMessage="1" showErrorMessage="1" sqref="E221">
      <formula1>$O$228:$O$236</formula1>
    </dataValidation>
    <dataValidation type="list" allowBlank="1" showInputMessage="1" showErrorMessage="1" sqref="E222">
      <formula1>$O$229:$O$237</formula1>
    </dataValidation>
    <dataValidation type="list" allowBlank="1" showInputMessage="1" showErrorMessage="1" sqref="E223">
      <formula1>$O$230:$O$238</formula1>
    </dataValidation>
    <dataValidation type="list" allowBlank="1" showInputMessage="1" showErrorMessage="1" sqref="E224">
      <formula1>$O$231:$O$239</formula1>
    </dataValidation>
    <dataValidation type="list" allowBlank="1" showInputMessage="1" showErrorMessage="1" sqref="E225">
      <formula1>$O$232:$O$240</formula1>
    </dataValidation>
    <dataValidation type="list" allowBlank="1" showInputMessage="1" showErrorMessage="1" sqref="E226">
      <formula1>$O$233:$O$241</formula1>
    </dataValidation>
    <dataValidation type="list" allowBlank="1" showInputMessage="1" showErrorMessage="1" sqref="E227">
      <formula1>$O$234:$O$242</formula1>
    </dataValidation>
    <dataValidation type="list" allowBlank="1" showInputMessage="1" showErrorMessage="1" sqref="E228">
      <formula1>$O$235:$O$243</formula1>
    </dataValidation>
    <dataValidation type="list" allowBlank="1" showInputMessage="1" showErrorMessage="1" sqref="E229">
      <formula1>$O$236:$O$244</formula1>
    </dataValidation>
    <dataValidation type="list" allowBlank="1" showInputMessage="1" showErrorMessage="1" sqref="E230">
      <formula1>$O$237:$O$245</formula1>
    </dataValidation>
    <dataValidation type="list" allowBlank="1" showInputMessage="1" showErrorMessage="1" sqref="E231">
      <formula1>$O$238:$O$246</formula1>
    </dataValidation>
    <dataValidation type="list" allowBlank="1" showInputMessage="1" showErrorMessage="1" sqref="E232">
      <formula1>$O$239:$O$247</formula1>
    </dataValidation>
    <dataValidation type="list" allowBlank="1" showInputMessage="1" showErrorMessage="1" sqref="E233">
      <formula1>$O$240:$O$248</formula1>
    </dataValidation>
    <dataValidation type="list" allowBlank="1" showInputMessage="1" showErrorMessage="1" sqref="E234">
      <formula1>$O$241:$O$249</formula1>
    </dataValidation>
    <dataValidation type="list" allowBlank="1" showInputMessage="1" showErrorMessage="1" sqref="E235">
      <formula1>$O$242:$O$250</formula1>
    </dataValidation>
    <dataValidation type="list" allowBlank="1" showInputMessage="1" showErrorMessage="1" sqref="E236">
      <formula1>$O$243:$O$251</formula1>
    </dataValidation>
    <dataValidation type="list" allowBlank="1" showInputMessage="1" showErrorMessage="1" sqref="E237">
      <formula1>$O$244:$O$252</formula1>
    </dataValidation>
    <dataValidation type="list" allowBlank="1" showInputMessage="1" showErrorMessage="1" sqref="E238">
      <formula1>$O$245:$O$253</formula1>
    </dataValidation>
    <dataValidation type="list" allowBlank="1" showInputMessage="1" showErrorMessage="1" sqref="E239:E240">
      <formula1>$O$246:$O$254</formula1>
    </dataValidation>
    <dataValidation type="list" allowBlank="1" showInputMessage="1" showErrorMessage="1" sqref="E241">
      <formula1>$O$248:$O$256</formula1>
    </dataValidation>
    <dataValidation type="list" allowBlank="1" showInputMessage="1" showErrorMessage="1" sqref="E242">
      <formula1>$O$249:$O$257</formula1>
    </dataValidation>
    <dataValidation type="list" allowBlank="1" showInputMessage="1" showErrorMessage="1" sqref="E243">
      <formula1>$O$250:$O$258</formula1>
    </dataValidation>
    <dataValidation type="list" allowBlank="1" showInputMessage="1" showErrorMessage="1" sqref="E262 E260">
      <formula1>$O$267:$O$275</formula1>
    </dataValidation>
    <dataValidation type="list" allowBlank="1" showInputMessage="1" showErrorMessage="1" sqref="E263">
      <formula1>$O$270:$O$278</formula1>
    </dataValidation>
    <dataValidation type="list" allowBlank="1" showInputMessage="1" showErrorMessage="1" sqref="E264">
      <formula1>$O$271:$O$279</formula1>
    </dataValidation>
    <dataValidation type="list" allowBlank="1" showInputMessage="1" showErrorMessage="1" sqref="E265">
      <formula1>$O$272:$O$280</formula1>
    </dataValidation>
    <dataValidation type="list" allowBlank="1" showInputMessage="1" showErrorMessage="1" sqref="E266">
      <formula1>$O$273:$O$281</formula1>
    </dataValidation>
    <dataValidation type="list" allowBlank="1" showInputMessage="1" showErrorMessage="1" sqref="E267">
      <formula1>$O$274:$O$282</formula1>
    </dataValidation>
    <dataValidation type="list" allowBlank="1" showInputMessage="1" showErrorMessage="1" sqref="E268">
      <formula1>$O$275:$O$283</formula1>
    </dataValidation>
    <dataValidation type="list" allowBlank="1" showInputMessage="1" showErrorMessage="1" sqref="E261">
      <formula1>$O$268:$O$276</formula1>
    </dataValidation>
    <dataValidation type="list" allowBlank="1" showInputMessage="1" showErrorMessage="1" sqref="E259">
      <formula1>$O$266:$O$274</formula1>
    </dataValidation>
    <dataValidation type="list" allowBlank="1" showInputMessage="1" showErrorMessage="1" sqref="E258">
      <formula1>$O$265:$O$273</formula1>
    </dataValidation>
    <dataValidation type="list" allowBlank="1" showInputMessage="1" showErrorMessage="1" sqref="E257">
      <formula1>$O$264:$O$272</formula1>
    </dataValidation>
    <dataValidation type="list" allowBlank="1" showInputMessage="1" showErrorMessage="1" sqref="E256">
      <formula1>$O$263:$O$271</formula1>
    </dataValidation>
    <dataValidation type="list" allowBlank="1" showInputMessage="1" showErrorMessage="1" sqref="E255">
      <formula1>$O$262:$O$270</formula1>
    </dataValidation>
    <dataValidation type="list" allowBlank="1" showInputMessage="1" showErrorMessage="1" sqref="E254">
      <formula1>$O$261:$O$269</formula1>
    </dataValidation>
    <dataValidation type="list" allowBlank="1" showInputMessage="1" showErrorMessage="1" sqref="E253">
      <formula1>$O$260:$O$268</formula1>
    </dataValidation>
    <dataValidation type="list" allowBlank="1" showInputMessage="1" showErrorMessage="1" sqref="E252">
      <formula1>$O$259:$O$267</formula1>
    </dataValidation>
    <dataValidation type="list" allowBlank="1" showInputMessage="1" showErrorMessage="1" sqref="E251">
      <formula1>$O$258:$O$266</formula1>
    </dataValidation>
    <dataValidation type="list" allowBlank="1" showInputMessage="1" showErrorMessage="1" sqref="E250">
      <formula1>$O$257:$O$265</formula1>
    </dataValidation>
    <dataValidation type="list" allowBlank="1" showInputMessage="1" showErrorMessage="1" sqref="E249">
      <formula1>$O$256:$O$264</formula1>
    </dataValidation>
    <dataValidation type="list" allowBlank="1" showInputMessage="1" showErrorMessage="1" sqref="E248">
      <formula1>$O$255:$O$263</formula1>
    </dataValidation>
    <dataValidation type="list" allowBlank="1" showInputMessage="1" showErrorMessage="1" sqref="E247">
      <formula1>$O$254:$O$262</formula1>
    </dataValidation>
    <dataValidation type="list" allowBlank="1" showInputMessage="1" showErrorMessage="1" sqref="E246">
      <formula1>$O$253:$O$261</formula1>
    </dataValidation>
    <dataValidation type="list" allowBlank="1" showInputMessage="1" showErrorMessage="1" sqref="E244:E245">
      <formula1>$O$251:$O$259</formula1>
    </dataValidation>
    <dataValidation type="list" allowBlank="1" showInputMessage="1" showErrorMessage="1" sqref="A31">
      <formula1>$D$38:$D$40</formula1>
    </dataValidation>
    <dataValidation type="list" allowBlank="1" showInputMessage="1" showErrorMessage="1" sqref="A32">
      <formula1>$D$39:$D$41</formula1>
    </dataValidation>
    <dataValidation type="list" allowBlank="1" showInputMessage="1" showErrorMessage="1" sqref="A33">
      <formula1>$D$40:$D$42</formula1>
    </dataValidation>
    <dataValidation type="list" allowBlank="1" showInputMessage="1" showErrorMessage="1" sqref="A34">
      <formula1>$D$41:$D$43</formula1>
    </dataValidation>
    <dataValidation type="list" allowBlank="1" showInputMessage="1" showErrorMessage="1" sqref="B9">
      <formula1>$E$16:$E$40</formula1>
    </dataValidation>
    <dataValidation type="list" allowBlank="1" showInputMessage="1" showErrorMessage="1" sqref="B10">
      <formula1>$E$17:$E$41</formula1>
    </dataValidation>
    <dataValidation type="list" allowBlank="1" showInputMessage="1" showErrorMessage="1" sqref="B11">
      <formula1>$E$18:$E$42</formula1>
    </dataValidation>
    <dataValidation type="list" allowBlank="1" showInputMessage="1" showErrorMessage="1" sqref="B12">
      <formula1>$E$19:$E$43</formula1>
    </dataValidation>
    <dataValidation type="list" allowBlank="1" showInputMessage="1" showErrorMessage="1" sqref="B16 B13">
      <formula1>$E$20:$E$44</formula1>
    </dataValidation>
    <dataValidation type="list" allowBlank="1" showInputMessage="1" showErrorMessage="1" sqref="B17 B14">
      <formula1>$E$21:$E$45</formula1>
    </dataValidation>
    <dataValidation type="list" allowBlank="1" showInputMessage="1" showErrorMessage="1" sqref="B18 B15">
      <formula1>$E$22:$E$46</formula1>
    </dataValidation>
    <dataValidation type="list" allowBlank="1" showInputMessage="1" showErrorMessage="1" sqref="B19">
      <formula1>$E$23:$E$47</formula1>
    </dataValidation>
    <dataValidation type="list" allowBlank="1" showInputMessage="1" showErrorMessage="1" sqref="B20">
      <formula1>$E$27:$E$51</formula1>
    </dataValidation>
    <dataValidation type="list" allowBlank="1" showInputMessage="1" showErrorMessage="1" sqref="B21">
      <formula1>$E$28:$E$52</formula1>
    </dataValidation>
    <dataValidation type="list" allowBlank="1" showInputMessage="1" showErrorMessage="1" sqref="B22">
      <formula1>$E$29:$E$53</formula1>
    </dataValidation>
    <dataValidation type="list" allowBlank="1" showInputMessage="1" showErrorMessage="1" sqref="B23">
      <formula1>$E$30:$E$54</formula1>
    </dataValidation>
    <dataValidation type="list" allowBlank="1" showInputMessage="1" showErrorMessage="1" sqref="C26">
      <formula1>$F$33:$F$40</formula1>
    </dataValidation>
    <dataValidation type="list" allowBlank="1" showInputMessage="1" showErrorMessage="1" sqref="C27">
      <formula1>$F$34:$F$41</formula1>
    </dataValidation>
    <dataValidation type="list" allowBlank="1" showInputMessage="1" showErrorMessage="1" sqref="C28">
      <formula1>$F$35:$F$42</formula1>
    </dataValidation>
    <dataValidation type="list" allowBlank="1" showInputMessage="1" showErrorMessage="1" sqref="C29">
      <formula1>$F$36:$F$43</formula1>
    </dataValidation>
    <dataValidation type="list" allowBlank="1" showInputMessage="1" showErrorMessage="1" sqref="C30">
      <formula1>$F$37:$F$44</formula1>
    </dataValidation>
    <dataValidation type="list" allowBlank="1" showInputMessage="1" showErrorMessage="1" sqref="C31">
      <formula1>$F$38:$F$45</formula1>
    </dataValidation>
    <dataValidation type="list" allowBlank="1" showInputMessage="1" showErrorMessage="1" sqref="C32">
      <formula1>$F$39:$F$46</formula1>
    </dataValidation>
    <dataValidation type="list" allowBlank="1" showInputMessage="1" showErrorMessage="1" sqref="C33">
      <formula1>$F$40:$F$47</formula1>
    </dataValidation>
    <dataValidation type="list" allowBlank="1" showInputMessage="1" showErrorMessage="1" sqref="C34">
      <formula1>$F$41:$F$48</formula1>
    </dataValidation>
    <dataValidation type="list" allowBlank="1" showInputMessage="1" showErrorMessage="1" sqref="E26">
      <formula1>$O$33:$O$40</formula1>
    </dataValidation>
    <dataValidation type="list" allowBlank="1" showInputMessage="1" showErrorMessage="1" sqref="E27">
      <formula1>$O$34:$O$41</formula1>
    </dataValidation>
    <dataValidation type="list" allowBlank="1" showInputMessage="1" showErrorMessage="1" sqref="E28">
      <formula1>$O$35:$O$42</formula1>
    </dataValidation>
    <dataValidation type="list" allowBlank="1" showInputMessage="1" showErrorMessage="1" sqref="E29">
      <formula1>$O$36:$O$43</formula1>
    </dataValidation>
    <dataValidation type="list" allowBlank="1" showInputMessage="1" showErrorMessage="1" sqref="E30">
      <formula1>$O$37:$O$44</formula1>
    </dataValidation>
    <dataValidation type="list" allowBlank="1" showInputMessage="1" showErrorMessage="1" sqref="E31">
      <formula1>$O$38:$O$45</formula1>
    </dataValidation>
    <dataValidation type="list" allowBlank="1" showInputMessage="1" showErrorMessage="1" sqref="E32">
      <formula1>$O$39:$O$46</formula1>
    </dataValidation>
    <dataValidation type="list" allowBlank="1" showInputMessage="1" showErrorMessage="1" sqref="E33">
      <formula1>$O$40:$O$47</formula1>
    </dataValidation>
    <dataValidation type="list" allowBlank="1" showInputMessage="1" showErrorMessage="1" sqref="E34">
      <formula1>$O$41:$O$48</formula1>
    </dataValidation>
    <dataValidation type="list" allowBlank="1" showInputMessage="1" showErrorMessage="1" sqref="A45">
      <formula1>$D$52:$D$54</formula1>
    </dataValidation>
    <dataValidation type="list" allowBlank="1" showInputMessage="1" showErrorMessage="1" sqref="A46">
      <formula1>$D$53:$D$54</formula1>
    </dataValidation>
    <dataValidation type="list" allowBlank="1" showInputMessage="1" showErrorMessage="1" sqref="A47">
      <formula1>$D$54:$D$55</formula1>
    </dataValidation>
    <dataValidation type="list" allowBlank="1" showInputMessage="1" showErrorMessage="1" sqref="A48">
      <formula1>$D$55:$D$56</formula1>
    </dataValidation>
    <dataValidation type="list" allowBlank="1" showInputMessage="1" showErrorMessage="1" sqref="A49">
      <formula1>$D$55:$D$57</formula1>
    </dataValidation>
    <dataValidation type="list" allowBlank="1" showInputMessage="1" showErrorMessage="1" sqref="B35">
      <formula1>$E$41:$E$64</formula1>
    </dataValidation>
    <dataValidation type="list" allowBlank="1" showInputMessage="1" showErrorMessage="1" sqref="B36">
      <formula1>$E$42:$E$65</formula1>
    </dataValidation>
    <dataValidation type="list" allowBlank="1" showInputMessage="1" showErrorMessage="1" sqref="B37">
      <formula1>$E$43:$E$66</formula1>
    </dataValidation>
    <dataValidation type="list" allowBlank="1" showInputMessage="1" showErrorMessage="1" sqref="B38">
      <formula1>$E$44:$E$67</formula1>
    </dataValidation>
    <dataValidation type="list" allowBlank="1" showInputMessage="1" showErrorMessage="1" sqref="B39">
      <formula1>$E$45:$E$68</formula1>
    </dataValidation>
    <dataValidation type="list" allowBlank="1" showInputMessage="1" showErrorMessage="1" sqref="B40">
      <formula1>$E$46:$E$69</formula1>
    </dataValidation>
    <dataValidation type="list" allowBlank="1" showInputMessage="1" showErrorMessage="1" sqref="B41">
      <formula1>$E$48:$E$71</formula1>
    </dataValidation>
    <dataValidation type="list" allowBlank="1" showInputMessage="1" showErrorMessage="1" sqref="B42">
      <formula1>$E$49:$E$72</formula1>
    </dataValidation>
    <dataValidation type="list" allowBlank="1" showInputMessage="1" showErrorMessage="1" sqref="B43">
      <formula1>$E$50:$E$73</formula1>
    </dataValidation>
    <dataValidation type="list" allowBlank="1" showInputMessage="1" showErrorMessage="1" sqref="B44">
      <formula1>$E$51:$E$74</formula1>
    </dataValidation>
    <dataValidation type="list" allowBlank="1" showInputMessage="1" showErrorMessage="1" sqref="B45">
      <formula1>$E$52:$E$75</formula1>
    </dataValidation>
    <dataValidation type="list" allowBlank="1" showInputMessage="1" showErrorMessage="1" sqref="B46">
      <formula1>$E$53:$E$76</formula1>
    </dataValidation>
    <dataValidation type="list" allowBlank="1" showInputMessage="1" showErrorMessage="1" sqref="B47">
      <formula1>$E$54:$E$77</formula1>
    </dataValidation>
    <dataValidation type="list" allowBlank="1" showInputMessage="1" showErrorMessage="1" sqref="B48">
      <formula1>$E$55:$E$78</formula1>
    </dataValidation>
    <dataValidation type="list" allowBlank="1" showInputMessage="1" showErrorMessage="1" sqref="B49">
      <formula1>$E$55:$E$79</formula1>
    </dataValidation>
    <dataValidation type="list" allowBlank="1" showInputMessage="1" showErrorMessage="1" sqref="C41">
      <formula1>$F$48:$F$54</formula1>
    </dataValidation>
    <dataValidation type="list" allowBlank="1" showInputMessage="1" showErrorMessage="1" sqref="C42">
      <formula1>$F$49:$F$55</formula1>
    </dataValidation>
    <dataValidation type="list" allowBlank="1" showInputMessage="1" showErrorMessage="1" sqref="C43">
      <formula1>$F$50:$F$56</formula1>
    </dataValidation>
    <dataValidation type="list" allowBlank="1" showInputMessage="1" showErrorMessage="1" sqref="C44">
      <formula1>$F$51:$F$57</formula1>
    </dataValidation>
    <dataValidation type="list" allowBlank="1" showInputMessage="1" showErrorMessage="1" sqref="C45">
      <formula1>$F$52:$F$58</formula1>
    </dataValidation>
    <dataValidation type="list" allowBlank="1" showInputMessage="1" showErrorMessage="1" sqref="C46">
      <formula1>$F$53:$F$59</formula1>
    </dataValidation>
    <dataValidation type="list" allowBlank="1" showInputMessage="1" showErrorMessage="1" sqref="C47">
      <formula1>$F$54:$F$60</formula1>
    </dataValidation>
    <dataValidation type="list" allowBlank="1" showInputMessage="1" showErrorMessage="1" sqref="C48">
      <formula1>$F$55:$F$61</formula1>
    </dataValidation>
    <dataValidation type="list" allowBlank="1" showInputMessage="1" showErrorMessage="1" sqref="C49">
      <formula1>$F$55:$F$62</formula1>
    </dataValidation>
    <dataValidation type="list" allowBlank="1" showInputMessage="1" showErrorMessage="1" sqref="D35">
      <formula1>$N$41:$N$92</formula1>
    </dataValidation>
    <dataValidation type="list" allowBlank="1" showInputMessage="1" showErrorMessage="1" sqref="D36">
      <formula1>$N$42:$N$93</formula1>
    </dataValidation>
    <dataValidation type="list" allowBlank="1" showInputMessage="1" showErrorMessage="1" sqref="D37">
      <formula1>$N$43:$N$94</formula1>
    </dataValidation>
    <dataValidation type="list" allowBlank="1" showInputMessage="1" showErrorMessage="1" sqref="D38">
      <formula1>$N$44:$N$95</formula1>
    </dataValidation>
    <dataValidation type="list" allowBlank="1" showInputMessage="1" showErrorMessage="1" sqref="D39">
      <formula1>$N$45:$N$96</formula1>
    </dataValidation>
    <dataValidation type="list" allowBlank="1" showInputMessage="1" showErrorMessage="1" sqref="D40">
      <formula1>$N$46:$N$97</formula1>
    </dataValidation>
    <dataValidation type="list" allowBlank="1" showInputMessage="1" showErrorMessage="1" sqref="D41">
      <formula1>$N$48:$N$99</formula1>
    </dataValidation>
    <dataValidation type="list" allowBlank="1" showInputMessage="1" showErrorMessage="1" sqref="D42">
      <formula1>$N$49:$N$100</formula1>
    </dataValidation>
    <dataValidation type="list" allowBlank="1" showInputMessage="1" showErrorMessage="1" sqref="D43">
      <formula1>$N$50:$N$101</formula1>
    </dataValidation>
    <dataValidation type="list" allowBlank="1" showInputMessage="1" showErrorMessage="1" sqref="D44">
      <formula1>$N$51:$N$102</formula1>
    </dataValidation>
    <dataValidation type="list" allowBlank="1" showInputMessage="1" showErrorMessage="1" sqref="D45">
      <formula1>$N$52:$N$103</formula1>
    </dataValidation>
    <dataValidation type="list" allowBlank="1" showInputMessage="1" showErrorMessage="1" sqref="D46">
      <formula1>$N$53:$N$104</formula1>
    </dataValidation>
    <dataValidation type="list" allowBlank="1" showInputMessage="1" showErrorMessage="1" sqref="D47">
      <formula1>$N$54:$N$105</formula1>
    </dataValidation>
    <dataValidation type="list" allowBlank="1" showInputMessage="1" showErrorMessage="1" sqref="D48">
      <formula1>$N$55:$N$106</formula1>
    </dataValidation>
    <dataValidation type="list" allowBlank="1" showInputMessage="1" showErrorMessage="1" sqref="D49">
      <formula1>$N$55:$N$107</formula1>
    </dataValidation>
    <dataValidation type="list" allowBlank="1" showInputMessage="1" showErrorMessage="1" sqref="E41">
      <formula1>$O$48:$O$54</formula1>
    </dataValidation>
    <dataValidation type="list" allowBlank="1" showInputMessage="1" showErrorMessage="1" sqref="E42">
      <formula1>$O$49:$O$55</formula1>
    </dataValidation>
    <dataValidation type="list" allowBlank="1" showInputMessage="1" showErrorMessage="1" sqref="E43">
      <formula1>$O$50:$O$56</formula1>
    </dataValidation>
    <dataValidation type="list" allowBlank="1" showInputMessage="1" showErrorMessage="1" sqref="E44">
      <formula1>$O$51:$O$57</formula1>
    </dataValidation>
    <dataValidation type="list" allowBlank="1" showInputMessage="1" showErrorMessage="1" sqref="E45">
      <formula1>$O$52:$O$58</formula1>
    </dataValidation>
    <dataValidation type="list" allowBlank="1" showInputMessage="1" showErrorMessage="1" sqref="E46">
      <formula1>$O$53:$O$59</formula1>
    </dataValidation>
    <dataValidation type="list" allowBlank="1" showInputMessage="1" showErrorMessage="1" sqref="E47">
      <formula1>$O$54:$O$60</formula1>
    </dataValidation>
    <dataValidation type="list" allowBlank="1" showInputMessage="1" showErrorMessage="1" sqref="E48">
      <formula1>$O$55:$O$61</formula1>
    </dataValidation>
    <dataValidation type="list" allowBlank="1" showInputMessage="1" showErrorMessage="1" sqref="E49">
      <formula1>$O$55:$O$62</formula1>
    </dataValidation>
    <dataValidation type="list" allowBlank="1" showInputMessage="1" showErrorMessage="1" sqref="B24">
      <formula1>$E$31:$E$54</formula1>
    </dataValidation>
    <dataValidation type="list" allowBlank="1" showInputMessage="1" showErrorMessage="1" sqref="B25">
      <formula1>$E$32:$E$54</formula1>
    </dataValidation>
    <dataValidation type="list" allowBlank="1" showInputMessage="1" showErrorMessage="1" sqref="B26">
      <formula1>$E$33:$E$55</formula1>
    </dataValidation>
    <dataValidation type="list" allowBlank="1" showInputMessage="1" showErrorMessage="1" sqref="B27">
      <formula1>$E$34:$E$56</formula1>
    </dataValidation>
    <dataValidation type="list" allowBlank="1" showInputMessage="1" showErrorMessage="1" sqref="B28">
      <formula1>$E$35:$E$57</formula1>
    </dataValidation>
    <dataValidation type="list" allowBlank="1" showInputMessage="1" showErrorMessage="1" sqref="B29">
      <formula1>$E$36:$E$58</formula1>
    </dataValidation>
    <dataValidation type="list" allowBlank="1" showInputMessage="1" showErrorMessage="1" sqref="B30">
      <formula1>$E$37:$E$59</formula1>
    </dataValidation>
    <dataValidation type="list" allowBlank="1" showInputMessage="1" showErrorMessage="1" sqref="B31">
      <formula1>$E$38:$E$60</formula1>
    </dataValidation>
    <dataValidation type="list" allowBlank="1" showInputMessage="1" showErrorMessage="1" sqref="B32">
      <formula1>$E$39:$E$61</formula1>
    </dataValidation>
    <dataValidation type="list" allowBlank="1" showInputMessage="1" showErrorMessage="1" sqref="B33">
      <formula1>$E$40:$E$62</formula1>
    </dataValidation>
    <dataValidation type="list" allowBlank="1" showInputMessage="1" showErrorMessage="1" sqref="B34">
      <formula1>$E$41:$E$63</formula1>
    </dataValidation>
    <dataValidation type="list" allowBlank="1" showInputMessage="1" showErrorMessage="1" sqref="D2">
      <formula1>$N$9:$N$59</formula1>
    </dataValidation>
    <dataValidation type="list" allowBlank="1" showInputMessage="1" showErrorMessage="1" sqref="D3">
      <formula1>$N$10:$N$60</formula1>
    </dataValidation>
    <dataValidation type="list" allowBlank="1" showInputMessage="1" showErrorMessage="1" sqref="D4">
      <formula1>$N$11:$N$61</formula1>
    </dataValidation>
    <dataValidation type="list" allowBlank="1" showInputMessage="1" showErrorMessage="1" sqref="D5">
      <formula1>$N$12:$N$62</formula1>
    </dataValidation>
    <dataValidation type="list" allowBlank="1" showInputMessage="1" showErrorMessage="1" sqref="D6">
      <formula1>$N$13:$N$63</formula1>
    </dataValidation>
    <dataValidation type="list" allowBlank="1" showInputMessage="1" showErrorMessage="1" sqref="D7">
      <formula1>$N$14:$N$64</formula1>
    </dataValidation>
    <dataValidation type="list" allowBlank="1" showInputMessage="1" showErrorMessage="1" sqref="D8">
      <formula1>$N$15:$N$65</formula1>
    </dataValidation>
    <dataValidation type="list" allowBlank="1" showInputMessage="1" showErrorMessage="1" sqref="D9">
      <formula1>$N$16:$N$66</formula1>
    </dataValidation>
    <dataValidation type="list" allowBlank="1" showInputMessage="1" showErrorMessage="1" sqref="D10">
      <formula1>$N$17:$N$67</formula1>
    </dataValidation>
    <dataValidation type="list" allowBlank="1" showInputMessage="1" showErrorMessage="1" sqref="D11">
      <formula1>$N$18:$N$68</formula1>
    </dataValidation>
    <dataValidation type="list" allowBlank="1" showInputMessage="1" showErrorMessage="1" sqref="D12">
      <formula1>$N$19:$N$69</formula1>
    </dataValidation>
    <dataValidation type="list" allowBlank="1" showInputMessage="1" showErrorMessage="1" sqref="D16 D13">
      <formula1>$N$20:$N$70</formula1>
    </dataValidation>
    <dataValidation type="list" allowBlank="1" showInputMessage="1" showErrorMessage="1" sqref="D17 D14">
      <formula1>$N$21:$N$71</formula1>
    </dataValidation>
    <dataValidation type="list" allowBlank="1" showInputMessage="1" showErrorMessage="1" sqref="D18 D15">
      <formula1>$N$22:$N$72</formula1>
    </dataValidation>
    <dataValidation type="list" allowBlank="1" showInputMessage="1" showErrorMessage="1" sqref="D19">
      <formula1>$N$23:$N$73</formula1>
    </dataValidation>
    <dataValidation type="list" allowBlank="1" showInputMessage="1" showErrorMessage="1" sqref="D20">
      <formula1>$N$27:$N$77</formula1>
    </dataValidation>
    <dataValidation type="list" allowBlank="1" showInputMessage="1" showErrorMessage="1" sqref="D21">
      <formula1>$N$28:$N$78</formula1>
    </dataValidation>
    <dataValidation type="list" allowBlank="1" showInputMessage="1" showErrorMessage="1" sqref="D22">
      <formula1>$N$29:$N$79</formula1>
    </dataValidation>
    <dataValidation type="list" allowBlank="1" showInputMessage="1" showErrorMessage="1" sqref="D23">
      <formula1>$N$30:$N$80</formula1>
    </dataValidation>
    <dataValidation type="list" allowBlank="1" showInputMessage="1" showErrorMessage="1" sqref="D24">
      <formula1>$N$31:$N$81</formula1>
    </dataValidation>
    <dataValidation type="list" allowBlank="1" showInputMessage="1" showErrorMessage="1" sqref="D25">
      <formula1>$N$32:$N$82</formula1>
    </dataValidation>
    <dataValidation type="list" allowBlank="1" showInputMessage="1" showErrorMessage="1" sqref="D26">
      <formula1>$N$33:$N$83</formula1>
    </dataValidation>
    <dataValidation type="list" allowBlank="1" showInputMessage="1" showErrorMessage="1" sqref="D27">
      <formula1>$N$34:$N$84</formula1>
    </dataValidation>
    <dataValidation type="list" allowBlank="1" showInputMessage="1" showErrorMessage="1" sqref="D28">
      <formula1>$N$35:$N$85</formula1>
    </dataValidation>
    <dataValidation type="list" allowBlank="1" showInputMessage="1" showErrorMessage="1" sqref="D29">
      <formula1>$N$36:$N$86</formula1>
    </dataValidation>
    <dataValidation type="list" allowBlank="1" showInputMessage="1" showErrorMessage="1" sqref="D30">
      <formula1>$N$37:$N$87</formula1>
    </dataValidation>
    <dataValidation type="list" allowBlank="1" showInputMessage="1" showErrorMessage="1" sqref="D31">
      <formula1>$N$38:$N$88</formula1>
    </dataValidation>
    <dataValidation type="list" allowBlank="1" showInputMessage="1" showErrorMessage="1" sqref="D32">
      <formula1>$N$39:$N$89</formula1>
    </dataValidation>
    <dataValidation type="list" allowBlank="1" showInputMessage="1" showErrorMessage="1" sqref="D33">
      <formula1>$N$40:$N$90</formula1>
    </dataValidation>
    <dataValidation type="list" allowBlank="1" showInputMessage="1" showErrorMessage="1" sqref="D34">
      <formula1>$N$41:$N$91</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815" id="{A33D6074-5F99-4D35-847D-605FC607F413}">
            <xm:f xml:space="preserve"> ISBLANK('[Relevé de production - V1.2.xlsm]TM matin'!#REF!)</xm:f>
            <x14:dxf>
              <fill>
                <patternFill>
                  <bgColor rgb="FFFF0000"/>
                </patternFill>
              </fill>
            </x14:dxf>
          </x14:cfRule>
          <xm:sqref>A262:F262</xm:sqref>
        </x14:conditionalFormatting>
        <x14:conditionalFormatting xmlns:xm="http://schemas.microsoft.com/office/excel/2006/main">
          <x14:cfRule type="expression" priority="817" id="{26AEB354-DCB9-447C-8C21-BA0B4E02789D}">
            <xm:f xml:space="preserve"> ISBLANK('[Relevé de production - V1.2.xlsm]TM matin'!#REF!)</xm:f>
            <x14:dxf>
              <fill>
                <patternFill>
                  <bgColor rgb="FFFF0000"/>
                </patternFill>
              </fill>
            </x14:dxf>
          </x14:cfRule>
          <xm:sqref>A268:C268</xm:sqref>
        </x14:conditionalFormatting>
        <x14:conditionalFormatting xmlns:xm="http://schemas.microsoft.com/office/excel/2006/main">
          <x14:cfRule type="expression" priority="816" id="{9646318F-274B-426D-BB0D-1B884C920397}">
            <xm:f xml:space="preserve"> ISBLANK('[Relevé de production - V1.2.xlsm]TM matin'!#REF!)</xm:f>
            <x14:dxf>
              <fill>
                <patternFill>
                  <bgColor rgb="FFFF0000"/>
                </patternFill>
              </fill>
            </x14:dxf>
          </x14:cfRule>
          <xm:sqref>A263:C267</xm:sqref>
        </x14:conditionalFormatting>
        <x14:conditionalFormatting xmlns:xm="http://schemas.microsoft.com/office/excel/2006/main">
          <x14:cfRule type="expression" priority="814" id="{DF219D66-42ED-4434-B8CC-6B30A65F5B12}">
            <xm:f xml:space="preserve"> ISBLANK('[Relevé de production - V1.3.xlsm]TM matin'!#REF!)</xm:f>
            <x14:dxf>
              <fill>
                <patternFill>
                  <bgColor rgb="FFFF0000"/>
                </patternFill>
              </fill>
            </x14:dxf>
          </x14:cfRule>
          <xm:sqref>A244:C261</xm:sqref>
        </x14:conditionalFormatting>
        <x14:conditionalFormatting xmlns:xm="http://schemas.microsoft.com/office/excel/2006/main">
          <x14:cfRule type="expression" priority="813" id="{C4D4C3F4-FCE4-4675-BE33-2B9805B5B219}">
            <xm:f xml:space="preserve"> ISBLANK(#REF!)</xm:f>
            <x14:dxf>
              <fill>
                <patternFill>
                  <bgColor rgb="FFFF0000"/>
                </patternFill>
              </fill>
            </x14:dxf>
          </x14:cfRule>
          <xm:sqref>A243:F243</xm:sqref>
        </x14:conditionalFormatting>
        <x14:conditionalFormatting xmlns:xm="http://schemas.microsoft.com/office/excel/2006/main">
          <x14:cfRule type="expression" priority="812" id="{09A38385-409C-47BE-962A-47A3397B9113}">
            <xm:f xml:space="preserve"> ISBLANK(#REF!)</xm:f>
            <x14:dxf>
              <fill>
                <patternFill>
                  <bgColor rgb="FFFF0000"/>
                </patternFill>
              </fill>
            </x14:dxf>
          </x14:cfRule>
          <xm:sqref>A242:F242</xm:sqref>
        </x14:conditionalFormatting>
        <x14:conditionalFormatting xmlns:xm="http://schemas.microsoft.com/office/excel/2006/main">
          <x14:cfRule type="expression" priority="811" id="{6FA01092-7C2E-4272-BD16-53E4D299DA35}">
            <xm:f xml:space="preserve"> ISBLANK(#REF!)</xm:f>
            <x14:dxf>
              <fill>
                <patternFill>
                  <bgColor rgb="FFFF0000"/>
                </patternFill>
              </fill>
            </x14:dxf>
          </x14:cfRule>
          <xm:sqref>A241:F241</xm:sqref>
        </x14:conditionalFormatting>
        <x14:conditionalFormatting xmlns:xm="http://schemas.microsoft.com/office/excel/2006/main">
          <x14:cfRule type="expression" priority="810" id="{EDC71634-3913-468B-B5ED-AE624FFE5ED5}">
            <xm:f xml:space="preserve"> ISBLANK(#REF!)</xm:f>
            <x14:dxf>
              <fill>
                <patternFill>
                  <bgColor rgb="FFFF0000"/>
                </patternFill>
              </fill>
            </x14:dxf>
          </x14:cfRule>
          <xm:sqref>A240:F240</xm:sqref>
        </x14:conditionalFormatting>
        <x14:conditionalFormatting xmlns:xm="http://schemas.microsoft.com/office/excel/2006/main">
          <x14:cfRule type="expression" priority="809" id="{C4CBAEC8-EF37-42B7-97BD-5545E45B12D6}">
            <xm:f xml:space="preserve"> ISBLANK(#REF!)</xm:f>
            <x14:dxf>
              <fill>
                <patternFill>
                  <bgColor rgb="FFFF0000"/>
                </patternFill>
              </fill>
            </x14:dxf>
          </x14:cfRule>
          <xm:sqref>A239:F239</xm:sqref>
        </x14:conditionalFormatting>
        <x14:conditionalFormatting xmlns:xm="http://schemas.microsoft.com/office/excel/2006/main">
          <x14:cfRule type="expression" priority="808" id="{193100A3-95C8-4A8C-B2FE-F34A47C513A3}">
            <xm:f xml:space="preserve"> ISBLANK(#REF!)</xm:f>
            <x14:dxf>
              <fill>
                <patternFill>
                  <bgColor rgb="FFFF0000"/>
                </patternFill>
              </fill>
            </x14:dxf>
          </x14:cfRule>
          <xm:sqref>A238:F238</xm:sqref>
        </x14:conditionalFormatting>
        <x14:conditionalFormatting xmlns:xm="http://schemas.microsoft.com/office/excel/2006/main">
          <x14:cfRule type="expression" priority="807" id="{7F986E94-9AE8-44CF-B755-FE517933E485}">
            <xm:f xml:space="preserve"> ISBLANK(#REF!)</xm:f>
            <x14:dxf>
              <fill>
                <patternFill>
                  <bgColor rgb="FFFF0000"/>
                </patternFill>
              </fill>
            </x14:dxf>
          </x14:cfRule>
          <xm:sqref>A237:F237</xm:sqref>
        </x14:conditionalFormatting>
        <x14:conditionalFormatting xmlns:xm="http://schemas.microsoft.com/office/excel/2006/main">
          <x14:cfRule type="expression" priority="806" id="{F05A3145-7CCA-4FC5-AF07-C23D2E1A5E95}">
            <xm:f xml:space="preserve"> ISBLANK(#REF!)</xm:f>
            <x14:dxf>
              <fill>
                <patternFill>
                  <bgColor rgb="FFFF0000"/>
                </patternFill>
              </fill>
            </x14:dxf>
          </x14:cfRule>
          <xm:sqref>A236:F236</xm:sqref>
        </x14:conditionalFormatting>
        <x14:conditionalFormatting xmlns:xm="http://schemas.microsoft.com/office/excel/2006/main">
          <x14:cfRule type="expression" priority="805" id="{E155534C-862C-4EA8-A43D-CFD0BEEF2B9D}">
            <xm:f xml:space="preserve"> ISBLANK(#REF!)</xm:f>
            <x14:dxf>
              <fill>
                <patternFill>
                  <bgColor rgb="FFFF0000"/>
                </patternFill>
              </fill>
            </x14:dxf>
          </x14:cfRule>
          <xm:sqref>A235:F235</xm:sqref>
        </x14:conditionalFormatting>
        <x14:conditionalFormatting xmlns:xm="http://schemas.microsoft.com/office/excel/2006/main">
          <x14:cfRule type="expression" priority="804" id="{6006637F-3EB7-4046-878D-9B6790D3D2ED}">
            <xm:f xml:space="preserve"> ISBLANK(#REF!)</xm:f>
            <x14:dxf>
              <fill>
                <patternFill>
                  <bgColor rgb="FFFF0000"/>
                </patternFill>
              </fill>
            </x14:dxf>
          </x14:cfRule>
          <xm:sqref>A234:F234</xm:sqref>
        </x14:conditionalFormatting>
        <x14:conditionalFormatting xmlns:xm="http://schemas.microsoft.com/office/excel/2006/main">
          <x14:cfRule type="expression" priority="803" id="{D782C973-AD14-4118-8256-368D69C55FC6}">
            <xm:f xml:space="preserve"> ISBLANK(#REF!)</xm:f>
            <x14:dxf>
              <fill>
                <patternFill>
                  <bgColor rgb="FFFF0000"/>
                </patternFill>
              </fill>
            </x14:dxf>
          </x14:cfRule>
          <xm:sqref>A233:F233</xm:sqref>
        </x14:conditionalFormatting>
        <x14:conditionalFormatting xmlns:xm="http://schemas.microsoft.com/office/excel/2006/main">
          <x14:cfRule type="expression" priority="802" id="{D13618F1-1740-465B-8EC8-BA79C65493DD}">
            <xm:f xml:space="preserve"> ISBLANK(#REF!)</xm:f>
            <x14:dxf>
              <fill>
                <patternFill>
                  <bgColor rgb="FFFF0000"/>
                </patternFill>
              </fill>
            </x14:dxf>
          </x14:cfRule>
          <xm:sqref>A232:F232</xm:sqref>
        </x14:conditionalFormatting>
        <x14:conditionalFormatting xmlns:xm="http://schemas.microsoft.com/office/excel/2006/main">
          <x14:cfRule type="expression" priority="801" id="{6B537D2F-82AE-432A-B685-7BD4C07C4B79}">
            <xm:f xml:space="preserve"> ISBLANK(#REF!)</xm:f>
            <x14:dxf>
              <fill>
                <patternFill>
                  <bgColor rgb="FFFF0000"/>
                </patternFill>
              </fill>
            </x14:dxf>
          </x14:cfRule>
          <xm:sqref>A231:F231</xm:sqref>
        </x14:conditionalFormatting>
        <x14:conditionalFormatting xmlns:xm="http://schemas.microsoft.com/office/excel/2006/main">
          <x14:cfRule type="expression" priority="800" id="{3FEB7E70-FC35-4EE6-AAAD-0BA86148A1C4}">
            <xm:f xml:space="preserve"> ISBLANK(#REF!)</xm:f>
            <x14:dxf>
              <fill>
                <patternFill>
                  <bgColor rgb="FFFF0000"/>
                </patternFill>
              </fill>
            </x14:dxf>
          </x14:cfRule>
          <xm:sqref>A230:F230</xm:sqref>
        </x14:conditionalFormatting>
        <x14:conditionalFormatting xmlns:xm="http://schemas.microsoft.com/office/excel/2006/main">
          <x14:cfRule type="expression" priority="799" id="{349616F6-4EAE-44EE-A2F0-E7508D597DDD}">
            <xm:f xml:space="preserve"> ISBLANK(#REF!)</xm:f>
            <x14:dxf>
              <fill>
                <patternFill>
                  <bgColor rgb="FFFF0000"/>
                </patternFill>
              </fill>
            </x14:dxf>
          </x14:cfRule>
          <xm:sqref>A229:F229</xm:sqref>
        </x14:conditionalFormatting>
        <x14:conditionalFormatting xmlns:xm="http://schemas.microsoft.com/office/excel/2006/main">
          <x14:cfRule type="expression" priority="798" id="{0714E79A-BD71-48C9-991F-FE5F64470F6E}">
            <xm:f xml:space="preserve"> ISBLANK(#REF!)</xm:f>
            <x14:dxf>
              <fill>
                <patternFill>
                  <bgColor rgb="FFFF0000"/>
                </patternFill>
              </fill>
            </x14:dxf>
          </x14:cfRule>
          <xm:sqref>A228:F228</xm:sqref>
        </x14:conditionalFormatting>
        <x14:conditionalFormatting xmlns:xm="http://schemas.microsoft.com/office/excel/2006/main">
          <x14:cfRule type="expression" priority="797" id="{431AC940-E073-4252-BDCD-F229BED9E266}">
            <xm:f xml:space="preserve"> ISBLANK(#REF!)</xm:f>
            <x14:dxf>
              <fill>
                <patternFill>
                  <bgColor rgb="FFFF0000"/>
                </patternFill>
              </fill>
            </x14:dxf>
          </x14:cfRule>
          <xm:sqref>A227:F227</xm:sqref>
        </x14:conditionalFormatting>
        <x14:conditionalFormatting xmlns:xm="http://schemas.microsoft.com/office/excel/2006/main">
          <x14:cfRule type="expression" priority="796" id="{A3A27F55-C047-4506-8969-3D572F78BBFF}">
            <xm:f xml:space="preserve"> ISBLANK(#REF!)</xm:f>
            <x14:dxf>
              <fill>
                <patternFill>
                  <bgColor rgb="FFFF0000"/>
                </patternFill>
              </fill>
            </x14:dxf>
          </x14:cfRule>
          <xm:sqref>A226:F226</xm:sqref>
        </x14:conditionalFormatting>
        <x14:conditionalFormatting xmlns:xm="http://schemas.microsoft.com/office/excel/2006/main">
          <x14:cfRule type="expression" priority="795" id="{578B434B-E340-4E9C-816A-20D2F68876E0}">
            <xm:f xml:space="preserve"> ISBLANK(#REF!)</xm:f>
            <x14:dxf>
              <fill>
                <patternFill>
                  <bgColor rgb="FFFF0000"/>
                </patternFill>
              </fill>
            </x14:dxf>
          </x14:cfRule>
          <xm:sqref>A225:F225</xm:sqref>
        </x14:conditionalFormatting>
        <x14:conditionalFormatting xmlns:xm="http://schemas.microsoft.com/office/excel/2006/main">
          <x14:cfRule type="expression" priority="794" id="{581C93D8-6886-43B9-868D-019347BC59CC}">
            <xm:f xml:space="preserve"> ISBLANK(#REF!)</xm:f>
            <x14:dxf>
              <fill>
                <patternFill>
                  <bgColor rgb="FFFF0000"/>
                </patternFill>
              </fill>
            </x14:dxf>
          </x14:cfRule>
          <xm:sqref>A224:F224</xm:sqref>
        </x14:conditionalFormatting>
        <x14:conditionalFormatting xmlns:xm="http://schemas.microsoft.com/office/excel/2006/main">
          <x14:cfRule type="expression" priority="793" id="{714B6151-60C6-4B90-95B8-1411C11BA3D3}">
            <xm:f xml:space="preserve"> ISBLANK(#REF!)</xm:f>
            <x14:dxf>
              <fill>
                <patternFill>
                  <bgColor rgb="FFFF0000"/>
                </patternFill>
              </fill>
            </x14:dxf>
          </x14:cfRule>
          <xm:sqref>A223:F223</xm:sqref>
        </x14:conditionalFormatting>
        <x14:conditionalFormatting xmlns:xm="http://schemas.microsoft.com/office/excel/2006/main">
          <x14:cfRule type="expression" priority="792" id="{1ED0C1D2-6D2A-44C0-86F0-0C4AC86F5949}">
            <xm:f xml:space="preserve"> ISBLANK(#REF!)</xm:f>
            <x14:dxf>
              <fill>
                <patternFill>
                  <bgColor rgb="FFFF0000"/>
                </patternFill>
              </fill>
            </x14:dxf>
          </x14:cfRule>
          <xm:sqref>A222:F222</xm:sqref>
        </x14:conditionalFormatting>
        <x14:conditionalFormatting xmlns:xm="http://schemas.microsoft.com/office/excel/2006/main">
          <x14:cfRule type="expression" priority="791" id="{823B362A-8885-4607-B158-6C2E0EC858EC}">
            <xm:f xml:space="preserve"> ISBLANK(#REF!)</xm:f>
            <x14:dxf>
              <fill>
                <patternFill>
                  <bgColor rgb="FFFF0000"/>
                </patternFill>
              </fill>
            </x14:dxf>
          </x14:cfRule>
          <xm:sqref>A221:F221</xm:sqref>
        </x14:conditionalFormatting>
        <x14:conditionalFormatting xmlns:xm="http://schemas.microsoft.com/office/excel/2006/main">
          <x14:cfRule type="expression" priority="790" id="{34B23E42-CD9D-439C-AF43-2EB444B6ADB0}">
            <xm:f xml:space="preserve"> ISBLANK(#REF!)</xm:f>
            <x14:dxf>
              <fill>
                <patternFill>
                  <bgColor rgb="FFFF0000"/>
                </patternFill>
              </fill>
            </x14:dxf>
          </x14:cfRule>
          <xm:sqref>A220:F220</xm:sqref>
        </x14:conditionalFormatting>
        <x14:conditionalFormatting xmlns:xm="http://schemas.microsoft.com/office/excel/2006/main">
          <x14:cfRule type="expression" priority="789" id="{D686663A-03EE-4CBC-9C46-6562255D9FDB}">
            <xm:f xml:space="preserve"> ISBLANK(#REF!)</xm:f>
            <x14:dxf>
              <fill>
                <patternFill>
                  <bgColor rgb="FFFF0000"/>
                </patternFill>
              </fill>
            </x14:dxf>
          </x14:cfRule>
          <xm:sqref>A219:F219</xm:sqref>
        </x14:conditionalFormatting>
        <x14:conditionalFormatting xmlns:xm="http://schemas.microsoft.com/office/excel/2006/main">
          <x14:cfRule type="expression" priority="788" id="{3618127A-6261-45FD-9D2F-B826AA140997}">
            <xm:f xml:space="preserve"> ISBLANK(#REF!)</xm:f>
            <x14:dxf>
              <fill>
                <patternFill>
                  <bgColor rgb="FFFF0000"/>
                </patternFill>
              </fill>
            </x14:dxf>
          </x14:cfRule>
          <xm:sqref>A218:F218</xm:sqref>
        </x14:conditionalFormatting>
        <x14:conditionalFormatting xmlns:xm="http://schemas.microsoft.com/office/excel/2006/main">
          <x14:cfRule type="expression" priority="787" id="{EC47EA8D-7BF0-4E31-97F6-990C33275045}">
            <xm:f xml:space="preserve"> ISBLANK(#REF!)</xm:f>
            <x14:dxf>
              <fill>
                <patternFill>
                  <bgColor rgb="FFFF0000"/>
                </patternFill>
              </fill>
            </x14:dxf>
          </x14:cfRule>
          <xm:sqref>A217:F217</xm:sqref>
        </x14:conditionalFormatting>
        <x14:conditionalFormatting xmlns:xm="http://schemas.microsoft.com/office/excel/2006/main">
          <x14:cfRule type="expression" priority="786" id="{86206867-E1B4-4997-8384-738E9755657D}">
            <xm:f xml:space="preserve"> ISBLANK(#REF!)</xm:f>
            <x14:dxf>
              <fill>
                <patternFill>
                  <bgColor rgb="FFFF0000"/>
                </patternFill>
              </fill>
            </x14:dxf>
          </x14:cfRule>
          <xm:sqref>A216:F216</xm:sqref>
        </x14:conditionalFormatting>
        <x14:conditionalFormatting xmlns:xm="http://schemas.microsoft.com/office/excel/2006/main">
          <x14:cfRule type="expression" priority="785" id="{B5EC29EC-7271-4C41-A084-ECCB8258D62F}">
            <xm:f xml:space="preserve"> ISBLANK(#REF!)</xm:f>
            <x14:dxf>
              <fill>
                <patternFill>
                  <bgColor rgb="FFFF0000"/>
                </patternFill>
              </fill>
            </x14:dxf>
          </x14:cfRule>
          <xm:sqref>A215:F215</xm:sqref>
        </x14:conditionalFormatting>
        <x14:conditionalFormatting xmlns:xm="http://schemas.microsoft.com/office/excel/2006/main">
          <x14:cfRule type="expression" priority="784" id="{9FEDE6CF-ADAA-4EF9-8C5A-AE0DCDC71D94}">
            <xm:f xml:space="preserve"> ISBLANK(#REF!)</xm:f>
            <x14:dxf>
              <fill>
                <patternFill>
                  <bgColor rgb="FFFF0000"/>
                </patternFill>
              </fill>
            </x14:dxf>
          </x14:cfRule>
          <xm:sqref>A214:F214</xm:sqref>
        </x14:conditionalFormatting>
        <x14:conditionalFormatting xmlns:xm="http://schemas.microsoft.com/office/excel/2006/main">
          <x14:cfRule type="expression" priority="783" id="{D82C4526-AD95-4CA0-BE35-CF3F8DAA9EA0}">
            <xm:f xml:space="preserve"> ISBLANK(#REF!)</xm:f>
            <x14:dxf>
              <fill>
                <patternFill>
                  <bgColor rgb="FFFF0000"/>
                </patternFill>
              </fill>
            </x14:dxf>
          </x14:cfRule>
          <xm:sqref>A213:F213</xm:sqref>
        </x14:conditionalFormatting>
        <x14:conditionalFormatting xmlns:xm="http://schemas.microsoft.com/office/excel/2006/main">
          <x14:cfRule type="expression" priority="782" id="{58D1BA56-BBFA-4A0A-AE52-EF6FBBEB0DC8}">
            <xm:f xml:space="preserve"> ISBLANK(#REF!)</xm:f>
            <x14:dxf>
              <fill>
                <patternFill>
                  <bgColor rgb="FFFF0000"/>
                </patternFill>
              </fill>
            </x14:dxf>
          </x14:cfRule>
          <xm:sqref>A212:F212</xm:sqref>
        </x14:conditionalFormatting>
        <x14:conditionalFormatting xmlns:xm="http://schemas.microsoft.com/office/excel/2006/main">
          <x14:cfRule type="expression" priority="781" id="{9C27A432-BBF9-490C-8C09-E6EB0DF08011}">
            <xm:f xml:space="preserve"> ISBLANK(#REF!)</xm:f>
            <x14:dxf>
              <fill>
                <patternFill>
                  <bgColor rgb="FFFF0000"/>
                </patternFill>
              </fill>
            </x14:dxf>
          </x14:cfRule>
          <xm:sqref>A211:F211</xm:sqref>
        </x14:conditionalFormatting>
        <x14:conditionalFormatting xmlns:xm="http://schemas.microsoft.com/office/excel/2006/main">
          <x14:cfRule type="expression" priority="780" id="{E0D63FA2-D4A1-4A4C-82B5-E987E8EE1005}">
            <xm:f xml:space="preserve"> ISBLANK(#REF!)</xm:f>
            <x14:dxf>
              <fill>
                <patternFill>
                  <bgColor rgb="FFFF0000"/>
                </patternFill>
              </fill>
            </x14:dxf>
          </x14:cfRule>
          <xm:sqref>A210:F210</xm:sqref>
        </x14:conditionalFormatting>
        <x14:conditionalFormatting xmlns:xm="http://schemas.microsoft.com/office/excel/2006/main">
          <x14:cfRule type="expression" priority="779" id="{A710E6F0-0BD3-463F-8503-DCCB956120A2}">
            <xm:f xml:space="preserve"> ISBLANK(#REF!)</xm:f>
            <x14:dxf>
              <fill>
                <patternFill>
                  <bgColor rgb="FFFF0000"/>
                </patternFill>
              </fill>
            </x14:dxf>
          </x14:cfRule>
          <xm:sqref>A209:F209</xm:sqref>
        </x14:conditionalFormatting>
        <x14:conditionalFormatting xmlns:xm="http://schemas.microsoft.com/office/excel/2006/main">
          <x14:cfRule type="expression" priority="778" id="{87C7780B-6598-4D3F-9843-49F990F000E1}">
            <xm:f xml:space="preserve"> ISBLANK(#REF!)</xm:f>
            <x14:dxf>
              <fill>
                <patternFill>
                  <bgColor rgb="FFFF0000"/>
                </patternFill>
              </fill>
            </x14:dxf>
          </x14:cfRule>
          <xm:sqref>A208:F208</xm:sqref>
        </x14:conditionalFormatting>
        <x14:conditionalFormatting xmlns:xm="http://schemas.microsoft.com/office/excel/2006/main">
          <x14:cfRule type="expression" priority="777" id="{BD6FEAE0-F266-4DEF-8187-E2E9DAB58257}">
            <xm:f xml:space="preserve"> ISBLANK(#REF!)</xm:f>
            <x14:dxf>
              <fill>
                <patternFill>
                  <bgColor rgb="FFFF0000"/>
                </patternFill>
              </fill>
            </x14:dxf>
          </x14:cfRule>
          <xm:sqref>A207:F207</xm:sqref>
        </x14:conditionalFormatting>
        <x14:conditionalFormatting xmlns:xm="http://schemas.microsoft.com/office/excel/2006/main">
          <x14:cfRule type="expression" priority="776" id="{638E8F7B-5FB3-4167-8C4F-24059F0F8819}">
            <xm:f xml:space="preserve"> ISBLANK(#REF!)</xm:f>
            <x14:dxf>
              <fill>
                <patternFill>
                  <bgColor rgb="FFFF0000"/>
                </patternFill>
              </fill>
            </x14:dxf>
          </x14:cfRule>
          <xm:sqref>A206:F206</xm:sqref>
        </x14:conditionalFormatting>
        <x14:conditionalFormatting xmlns:xm="http://schemas.microsoft.com/office/excel/2006/main">
          <x14:cfRule type="expression" priority="775" id="{4DDA7D77-CC5D-4064-8570-0F79ECBFE8AB}">
            <xm:f xml:space="preserve"> ISBLANK(#REF!)</xm:f>
            <x14:dxf>
              <fill>
                <patternFill>
                  <bgColor rgb="FFFF0000"/>
                </patternFill>
              </fill>
            </x14:dxf>
          </x14:cfRule>
          <xm:sqref>A205:F205</xm:sqref>
        </x14:conditionalFormatting>
        <x14:conditionalFormatting xmlns:xm="http://schemas.microsoft.com/office/excel/2006/main">
          <x14:cfRule type="expression" priority="774" id="{7122DFD4-015F-49DE-8526-68593CB1CE07}">
            <xm:f xml:space="preserve"> ISBLANK(#REF!)</xm:f>
            <x14:dxf>
              <fill>
                <patternFill>
                  <bgColor rgb="FFFF0000"/>
                </patternFill>
              </fill>
            </x14:dxf>
          </x14:cfRule>
          <xm:sqref>A204:F204</xm:sqref>
        </x14:conditionalFormatting>
        <x14:conditionalFormatting xmlns:xm="http://schemas.microsoft.com/office/excel/2006/main">
          <x14:cfRule type="expression" priority="773" id="{AD197CB9-450A-45D3-9EAA-1ABECB94778C}">
            <xm:f xml:space="preserve"> ISBLANK(#REF!)</xm:f>
            <x14:dxf>
              <fill>
                <patternFill>
                  <bgColor rgb="FFFF0000"/>
                </patternFill>
              </fill>
            </x14:dxf>
          </x14:cfRule>
          <xm:sqref>A203:F203</xm:sqref>
        </x14:conditionalFormatting>
        <x14:conditionalFormatting xmlns:xm="http://schemas.microsoft.com/office/excel/2006/main">
          <x14:cfRule type="expression" priority="772" id="{EE05516D-4B91-4666-9BAA-634F18CEA29E}">
            <xm:f xml:space="preserve"> ISBLANK(#REF!)</xm:f>
            <x14:dxf>
              <fill>
                <patternFill>
                  <bgColor rgb="FFFF0000"/>
                </patternFill>
              </fill>
            </x14:dxf>
          </x14:cfRule>
          <xm:sqref>A202:F202</xm:sqref>
        </x14:conditionalFormatting>
        <x14:conditionalFormatting xmlns:xm="http://schemas.microsoft.com/office/excel/2006/main">
          <x14:cfRule type="expression" priority="771" id="{D3E19182-3C7C-4410-9C38-EAE724B5AB96}">
            <xm:f xml:space="preserve"> ISBLANK(#REF!)</xm:f>
            <x14:dxf>
              <fill>
                <patternFill>
                  <bgColor rgb="FFFF0000"/>
                </patternFill>
              </fill>
            </x14:dxf>
          </x14:cfRule>
          <xm:sqref>A201:F201</xm:sqref>
        </x14:conditionalFormatting>
        <x14:conditionalFormatting xmlns:xm="http://schemas.microsoft.com/office/excel/2006/main">
          <x14:cfRule type="expression" priority="770" id="{0B611608-4384-49D9-9F38-85BA676A6D2C}">
            <xm:f xml:space="preserve"> ISBLANK(#REF!)</xm:f>
            <x14:dxf>
              <fill>
                <patternFill>
                  <bgColor rgb="FFFF0000"/>
                </patternFill>
              </fill>
            </x14:dxf>
          </x14:cfRule>
          <xm:sqref>A200:F200</xm:sqref>
        </x14:conditionalFormatting>
        <x14:conditionalFormatting xmlns:xm="http://schemas.microsoft.com/office/excel/2006/main">
          <x14:cfRule type="expression" priority="769" id="{A952595C-4D44-4143-8C57-C8F343B22253}">
            <xm:f xml:space="preserve"> ISBLANK(#REF!)</xm:f>
            <x14:dxf>
              <fill>
                <patternFill>
                  <bgColor rgb="FFFF0000"/>
                </patternFill>
              </fill>
            </x14:dxf>
          </x14:cfRule>
          <xm:sqref>A199:F199</xm:sqref>
        </x14:conditionalFormatting>
        <x14:conditionalFormatting xmlns:xm="http://schemas.microsoft.com/office/excel/2006/main">
          <x14:cfRule type="expression" priority="768" id="{F6586133-F9CE-48D9-A37B-D55B02E597A9}">
            <xm:f xml:space="preserve"> ISBLANK(#REF!)</xm:f>
            <x14:dxf>
              <fill>
                <patternFill>
                  <bgColor rgb="FFFF0000"/>
                </patternFill>
              </fill>
            </x14:dxf>
          </x14:cfRule>
          <xm:sqref>A198:F198</xm:sqref>
        </x14:conditionalFormatting>
        <x14:conditionalFormatting xmlns:xm="http://schemas.microsoft.com/office/excel/2006/main">
          <x14:cfRule type="expression" priority="767" id="{76A2F2F1-44C4-4500-9E0A-13E4B902ED2E}">
            <xm:f xml:space="preserve"> ISBLANK(#REF!)</xm:f>
            <x14:dxf>
              <fill>
                <patternFill>
                  <bgColor rgb="FFFF0000"/>
                </patternFill>
              </fill>
            </x14:dxf>
          </x14:cfRule>
          <xm:sqref>A197:F197</xm:sqref>
        </x14:conditionalFormatting>
        <x14:conditionalFormatting xmlns:xm="http://schemas.microsoft.com/office/excel/2006/main">
          <x14:cfRule type="expression" priority="766" id="{922F1FCB-9A74-4E04-B706-3D06976F5E49}">
            <xm:f xml:space="preserve"> ISBLANK(#REF!)</xm:f>
            <x14:dxf>
              <fill>
                <patternFill>
                  <bgColor rgb="FFFF0000"/>
                </patternFill>
              </fill>
            </x14:dxf>
          </x14:cfRule>
          <xm:sqref>A196:F196</xm:sqref>
        </x14:conditionalFormatting>
        <x14:conditionalFormatting xmlns:xm="http://schemas.microsoft.com/office/excel/2006/main">
          <x14:cfRule type="expression" priority="765" id="{529273CF-DB6C-41CE-8B6D-73395A0C1291}">
            <xm:f xml:space="preserve"> ISBLANK(#REF!)</xm:f>
            <x14:dxf>
              <fill>
                <patternFill>
                  <bgColor rgb="FFFF0000"/>
                </patternFill>
              </fill>
            </x14:dxf>
          </x14:cfRule>
          <xm:sqref>A195:F195</xm:sqref>
        </x14:conditionalFormatting>
        <x14:conditionalFormatting xmlns:xm="http://schemas.microsoft.com/office/excel/2006/main">
          <x14:cfRule type="expression" priority="764" id="{079307ED-619A-4AE3-8C97-A224BE8DB75E}">
            <xm:f xml:space="preserve"> ISBLANK(#REF!)</xm:f>
            <x14:dxf>
              <fill>
                <patternFill>
                  <bgColor rgb="FFFF0000"/>
                </patternFill>
              </fill>
            </x14:dxf>
          </x14:cfRule>
          <xm:sqref>A194:F194</xm:sqref>
        </x14:conditionalFormatting>
        <x14:conditionalFormatting xmlns:xm="http://schemas.microsoft.com/office/excel/2006/main">
          <x14:cfRule type="expression" priority="763" id="{62C2D523-B20F-44A2-90EC-A0C6DFC3E489}">
            <xm:f xml:space="preserve"> ISBLANK(#REF!)</xm:f>
            <x14:dxf>
              <fill>
                <patternFill>
                  <bgColor rgb="FFFF0000"/>
                </patternFill>
              </fill>
            </x14:dxf>
          </x14:cfRule>
          <xm:sqref>A193:F193</xm:sqref>
        </x14:conditionalFormatting>
        <x14:conditionalFormatting xmlns:xm="http://schemas.microsoft.com/office/excel/2006/main">
          <x14:cfRule type="expression" priority="762" id="{C35A17B1-22C3-4DC4-8EEB-07C175348F42}">
            <xm:f xml:space="preserve"> ISBLANK(#REF!)</xm:f>
            <x14:dxf>
              <fill>
                <patternFill>
                  <bgColor rgb="FFFF0000"/>
                </patternFill>
              </fill>
            </x14:dxf>
          </x14:cfRule>
          <xm:sqref>A192:F192</xm:sqref>
        </x14:conditionalFormatting>
        <x14:conditionalFormatting xmlns:xm="http://schemas.microsoft.com/office/excel/2006/main">
          <x14:cfRule type="expression" priority="761" id="{ED09E4EB-1949-430F-9548-CC6D7C2C7773}">
            <xm:f xml:space="preserve"> ISBLANK(#REF!)</xm:f>
            <x14:dxf>
              <fill>
                <patternFill>
                  <bgColor rgb="FFFF0000"/>
                </patternFill>
              </fill>
            </x14:dxf>
          </x14:cfRule>
          <xm:sqref>A191:F191</xm:sqref>
        </x14:conditionalFormatting>
        <x14:conditionalFormatting xmlns:xm="http://schemas.microsoft.com/office/excel/2006/main">
          <x14:cfRule type="expression" priority="760" id="{E2754689-1EDE-48F8-9FC3-6446BED2013B}">
            <xm:f xml:space="preserve"> ISBLANK(#REF!)</xm:f>
            <x14:dxf>
              <fill>
                <patternFill>
                  <bgColor rgb="FFFF0000"/>
                </patternFill>
              </fill>
            </x14:dxf>
          </x14:cfRule>
          <xm:sqref>A190:F190</xm:sqref>
        </x14:conditionalFormatting>
        <x14:conditionalFormatting xmlns:xm="http://schemas.microsoft.com/office/excel/2006/main">
          <x14:cfRule type="expression" priority="759" id="{2FAA1CFD-C81A-4F7D-90DA-A2B0C9108336}">
            <xm:f xml:space="preserve"> ISBLANK(#REF!)</xm:f>
            <x14:dxf>
              <fill>
                <patternFill>
                  <bgColor rgb="FFFF0000"/>
                </patternFill>
              </fill>
            </x14:dxf>
          </x14:cfRule>
          <xm:sqref>A189:F189</xm:sqref>
        </x14:conditionalFormatting>
        <x14:conditionalFormatting xmlns:xm="http://schemas.microsoft.com/office/excel/2006/main">
          <x14:cfRule type="expression" priority="758" id="{D8B96AB4-DFF0-4814-A487-FBAF462478E0}">
            <xm:f xml:space="preserve"> ISBLANK(#REF!)</xm:f>
            <x14:dxf>
              <fill>
                <patternFill>
                  <bgColor rgb="FFFF0000"/>
                </patternFill>
              </fill>
            </x14:dxf>
          </x14:cfRule>
          <xm:sqref>A188:F188</xm:sqref>
        </x14:conditionalFormatting>
        <x14:conditionalFormatting xmlns:xm="http://schemas.microsoft.com/office/excel/2006/main">
          <x14:cfRule type="expression" priority="757" id="{AE7478BE-DAC6-4946-9703-CEF7E6496ACC}">
            <xm:f xml:space="preserve"> ISBLANK(#REF!)</xm:f>
            <x14:dxf>
              <fill>
                <patternFill>
                  <bgColor rgb="FFFF0000"/>
                </patternFill>
              </fill>
            </x14:dxf>
          </x14:cfRule>
          <xm:sqref>A187:F187</xm:sqref>
        </x14:conditionalFormatting>
        <x14:conditionalFormatting xmlns:xm="http://schemas.microsoft.com/office/excel/2006/main">
          <x14:cfRule type="expression" priority="756" id="{C825819E-4970-45DA-9A5F-BAD20ACBE6CC}">
            <xm:f xml:space="preserve"> ISBLANK(#REF!)</xm:f>
            <x14:dxf>
              <fill>
                <patternFill>
                  <bgColor rgb="FFFF0000"/>
                </patternFill>
              </fill>
            </x14:dxf>
          </x14:cfRule>
          <xm:sqref>A186:F186</xm:sqref>
        </x14:conditionalFormatting>
        <x14:conditionalFormatting xmlns:xm="http://schemas.microsoft.com/office/excel/2006/main">
          <x14:cfRule type="expression" priority="755" id="{7068C761-1170-4193-8119-7F577339AA93}">
            <xm:f xml:space="preserve"> ISBLANK(#REF!)</xm:f>
            <x14:dxf>
              <fill>
                <patternFill>
                  <bgColor rgb="FFFF0000"/>
                </patternFill>
              </fill>
            </x14:dxf>
          </x14:cfRule>
          <xm:sqref>A185:F185</xm:sqref>
        </x14:conditionalFormatting>
        <x14:conditionalFormatting xmlns:xm="http://schemas.microsoft.com/office/excel/2006/main">
          <x14:cfRule type="expression" priority="754" id="{A65AA4AE-6688-43B3-8538-315B61FDDF01}">
            <xm:f xml:space="preserve"> ISBLANK(#REF!)</xm:f>
            <x14:dxf>
              <fill>
                <patternFill>
                  <bgColor rgb="FFFF0000"/>
                </patternFill>
              </fill>
            </x14:dxf>
          </x14:cfRule>
          <xm:sqref>A184:F184</xm:sqref>
        </x14:conditionalFormatting>
        <x14:conditionalFormatting xmlns:xm="http://schemas.microsoft.com/office/excel/2006/main">
          <x14:cfRule type="expression" priority="753" id="{31EDB1B7-7050-479C-8292-C3FC830D464D}">
            <xm:f xml:space="preserve"> ISBLANK(#REF!)</xm:f>
            <x14:dxf>
              <fill>
                <patternFill>
                  <bgColor rgb="FFFF0000"/>
                </patternFill>
              </fill>
            </x14:dxf>
          </x14:cfRule>
          <xm:sqref>A183:F183</xm:sqref>
        </x14:conditionalFormatting>
        <x14:conditionalFormatting xmlns:xm="http://schemas.microsoft.com/office/excel/2006/main">
          <x14:cfRule type="expression" priority="752" id="{F611CE6E-9D51-4CA0-86A5-3541292D723A}">
            <xm:f xml:space="preserve"> ISBLANK(#REF!)</xm:f>
            <x14:dxf>
              <fill>
                <patternFill>
                  <bgColor rgb="FFFF0000"/>
                </patternFill>
              </fill>
            </x14:dxf>
          </x14:cfRule>
          <xm:sqref>A182:F182</xm:sqref>
        </x14:conditionalFormatting>
        <x14:conditionalFormatting xmlns:xm="http://schemas.microsoft.com/office/excel/2006/main">
          <x14:cfRule type="expression" priority="751" id="{BB3DD26C-BCF1-4EE5-8121-5483D9C4EED7}">
            <xm:f xml:space="preserve"> ISBLANK(#REF!)</xm:f>
            <x14:dxf>
              <fill>
                <patternFill>
                  <bgColor rgb="FFFF0000"/>
                </patternFill>
              </fill>
            </x14:dxf>
          </x14:cfRule>
          <xm:sqref>A181:F181</xm:sqref>
        </x14:conditionalFormatting>
        <x14:conditionalFormatting xmlns:xm="http://schemas.microsoft.com/office/excel/2006/main">
          <x14:cfRule type="expression" priority="750" id="{474E2C0F-DD86-4FCE-8B15-9462823D838D}">
            <xm:f xml:space="preserve"> ISBLANK(#REF!)</xm:f>
            <x14:dxf>
              <fill>
                <patternFill>
                  <bgColor rgb="FFFF0000"/>
                </patternFill>
              </fill>
            </x14:dxf>
          </x14:cfRule>
          <xm:sqref>A180:F180</xm:sqref>
        </x14:conditionalFormatting>
        <x14:conditionalFormatting xmlns:xm="http://schemas.microsoft.com/office/excel/2006/main">
          <x14:cfRule type="expression" priority="749" id="{830A595B-1829-49FF-89C4-1BB94F2730A0}">
            <xm:f xml:space="preserve"> ISBLANK(#REF!)</xm:f>
            <x14:dxf>
              <fill>
                <patternFill>
                  <bgColor rgb="FFFF0000"/>
                </patternFill>
              </fill>
            </x14:dxf>
          </x14:cfRule>
          <xm:sqref>A179:F179</xm:sqref>
        </x14:conditionalFormatting>
        <x14:conditionalFormatting xmlns:xm="http://schemas.microsoft.com/office/excel/2006/main">
          <x14:cfRule type="expression" priority="748" id="{1EC2928E-DD49-4B83-ACB2-D764C4E2104B}">
            <xm:f xml:space="preserve"> ISBLANK(#REF!)</xm:f>
            <x14:dxf>
              <fill>
                <patternFill>
                  <bgColor rgb="FFFF0000"/>
                </patternFill>
              </fill>
            </x14:dxf>
          </x14:cfRule>
          <xm:sqref>A178:F178</xm:sqref>
        </x14:conditionalFormatting>
        <x14:conditionalFormatting xmlns:xm="http://schemas.microsoft.com/office/excel/2006/main">
          <x14:cfRule type="expression" priority="747" id="{ED7A54D0-219E-49E4-826E-64D31192EBC5}">
            <xm:f xml:space="preserve"> ISBLANK(#REF!)</xm:f>
            <x14:dxf>
              <fill>
                <patternFill>
                  <bgColor rgb="FFFF0000"/>
                </patternFill>
              </fill>
            </x14:dxf>
          </x14:cfRule>
          <xm:sqref>A177:F177</xm:sqref>
        </x14:conditionalFormatting>
        <x14:conditionalFormatting xmlns:xm="http://schemas.microsoft.com/office/excel/2006/main">
          <x14:cfRule type="expression" priority="746" id="{28D85E9E-CF2D-4DCD-AA36-4AFAC0E12EFA}">
            <xm:f xml:space="preserve"> ISBLANK(#REF!)</xm:f>
            <x14:dxf>
              <fill>
                <patternFill>
                  <bgColor rgb="FFFF0000"/>
                </patternFill>
              </fill>
            </x14:dxf>
          </x14:cfRule>
          <xm:sqref>A176:F176</xm:sqref>
        </x14:conditionalFormatting>
        <x14:conditionalFormatting xmlns:xm="http://schemas.microsoft.com/office/excel/2006/main">
          <x14:cfRule type="expression" priority="745" id="{864E9879-F831-406D-861E-908A826F28B2}">
            <xm:f xml:space="preserve"> ISBLANK(#REF!)</xm:f>
            <x14:dxf>
              <fill>
                <patternFill>
                  <bgColor rgb="FFFF0000"/>
                </patternFill>
              </fill>
            </x14:dxf>
          </x14:cfRule>
          <xm:sqref>A175:F175</xm:sqref>
        </x14:conditionalFormatting>
        <x14:conditionalFormatting xmlns:xm="http://schemas.microsoft.com/office/excel/2006/main">
          <x14:cfRule type="expression" priority="744" id="{CAD5E795-D0DF-41C7-BCC5-512FB7F1FCFE}">
            <xm:f xml:space="preserve"> ISBLANK(#REF!)</xm:f>
            <x14:dxf>
              <fill>
                <patternFill>
                  <bgColor rgb="FFFF0000"/>
                </patternFill>
              </fill>
            </x14:dxf>
          </x14:cfRule>
          <xm:sqref>A174:F174</xm:sqref>
        </x14:conditionalFormatting>
        <x14:conditionalFormatting xmlns:xm="http://schemas.microsoft.com/office/excel/2006/main">
          <x14:cfRule type="expression" priority="743" id="{1BAA07DB-29EA-43E9-A6CB-6AE9803441B3}">
            <xm:f xml:space="preserve"> ISBLANK(#REF!)</xm:f>
            <x14:dxf>
              <fill>
                <patternFill>
                  <bgColor rgb="FFFF0000"/>
                </patternFill>
              </fill>
            </x14:dxf>
          </x14:cfRule>
          <xm:sqref>A173:F173</xm:sqref>
        </x14:conditionalFormatting>
        <x14:conditionalFormatting xmlns:xm="http://schemas.microsoft.com/office/excel/2006/main">
          <x14:cfRule type="expression" priority="742" id="{F522C8FF-7EB7-4FE7-B368-4A96AD78D1C9}">
            <xm:f xml:space="preserve"> ISBLANK(#REF!)</xm:f>
            <x14:dxf>
              <fill>
                <patternFill>
                  <bgColor rgb="FFFF0000"/>
                </patternFill>
              </fill>
            </x14:dxf>
          </x14:cfRule>
          <xm:sqref>A172:F172</xm:sqref>
        </x14:conditionalFormatting>
        <x14:conditionalFormatting xmlns:xm="http://schemas.microsoft.com/office/excel/2006/main">
          <x14:cfRule type="expression" priority="741" id="{4BC7652D-5BDC-484F-8608-537707C12585}">
            <xm:f xml:space="preserve"> ISBLANK(#REF!)</xm:f>
            <x14:dxf>
              <fill>
                <patternFill>
                  <bgColor rgb="FFFF0000"/>
                </patternFill>
              </fill>
            </x14:dxf>
          </x14:cfRule>
          <xm:sqref>A171:F171</xm:sqref>
        </x14:conditionalFormatting>
        <x14:conditionalFormatting xmlns:xm="http://schemas.microsoft.com/office/excel/2006/main">
          <x14:cfRule type="expression" priority="740" id="{2DFBB277-BD19-4A6B-A95D-DB89B7078141}">
            <xm:f xml:space="preserve"> ISBLANK(#REF!)</xm:f>
            <x14:dxf>
              <fill>
                <patternFill>
                  <bgColor rgb="FFFF0000"/>
                </patternFill>
              </fill>
            </x14:dxf>
          </x14:cfRule>
          <xm:sqref>A170:F170</xm:sqref>
        </x14:conditionalFormatting>
        <x14:conditionalFormatting xmlns:xm="http://schemas.microsoft.com/office/excel/2006/main">
          <x14:cfRule type="expression" priority="739" id="{09388CFC-2883-41C7-9810-04C7768AA471}">
            <xm:f xml:space="preserve"> ISBLANK(#REF!)</xm:f>
            <x14:dxf>
              <fill>
                <patternFill>
                  <bgColor rgb="FFFF0000"/>
                </patternFill>
              </fill>
            </x14:dxf>
          </x14:cfRule>
          <xm:sqref>A169:F169</xm:sqref>
        </x14:conditionalFormatting>
        <x14:conditionalFormatting xmlns:xm="http://schemas.microsoft.com/office/excel/2006/main">
          <x14:cfRule type="expression" priority="738" id="{240CE600-4F6E-40B6-B572-47A4A454D2BB}">
            <xm:f xml:space="preserve"> ISBLANK(#REF!)</xm:f>
            <x14:dxf>
              <fill>
                <patternFill>
                  <bgColor rgb="FFFF0000"/>
                </patternFill>
              </fill>
            </x14:dxf>
          </x14:cfRule>
          <xm:sqref>A168:F168</xm:sqref>
        </x14:conditionalFormatting>
        <x14:conditionalFormatting xmlns:xm="http://schemas.microsoft.com/office/excel/2006/main">
          <x14:cfRule type="expression" priority="737" id="{38797884-0F4A-4511-A26E-2A4B9AAD6AE9}">
            <xm:f xml:space="preserve"> ISBLANK(#REF!)</xm:f>
            <x14:dxf>
              <fill>
                <patternFill>
                  <bgColor rgb="FFFF0000"/>
                </patternFill>
              </fill>
            </x14:dxf>
          </x14:cfRule>
          <xm:sqref>A167:F167</xm:sqref>
        </x14:conditionalFormatting>
        <x14:conditionalFormatting xmlns:xm="http://schemas.microsoft.com/office/excel/2006/main">
          <x14:cfRule type="expression" priority="736" id="{89AE453B-369F-40D6-999F-6C6894A2C552}">
            <xm:f xml:space="preserve"> ISBLANK(#REF!)</xm:f>
            <x14:dxf>
              <fill>
                <patternFill>
                  <bgColor rgb="FFFF0000"/>
                </patternFill>
              </fill>
            </x14:dxf>
          </x14:cfRule>
          <xm:sqref>A166:F166</xm:sqref>
        </x14:conditionalFormatting>
        <x14:conditionalFormatting xmlns:xm="http://schemas.microsoft.com/office/excel/2006/main">
          <x14:cfRule type="expression" priority="735" id="{B6781081-8B46-4816-B270-B024EE8FF57A}">
            <xm:f xml:space="preserve"> ISBLANK(#REF!)</xm:f>
            <x14:dxf>
              <fill>
                <patternFill>
                  <bgColor rgb="FFFF0000"/>
                </patternFill>
              </fill>
            </x14:dxf>
          </x14:cfRule>
          <xm:sqref>A165:F165</xm:sqref>
        </x14:conditionalFormatting>
        <x14:conditionalFormatting xmlns:xm="http://schemas.microsoft.com/office/excel/2006/main">
          <x14:cfRule type="expression" priority="734" id="{131C43EF-CC06-4A2B-97B3-463C09F59B43}">
            <xm:f xml:space="preserve"> ISBLANK(#REF!)</xm:f>
            <x14:dxf>
              <fill>
                <patternFill>
                  <bgColor rgb="FFFF0000"/>
                </patternFill>
              </fill>
            </x14:dxf>
          </x14:cfRule>
          <xm:sqref>A164:F164</xm:sqref>
        </x14:conditionalFormatting>
        <x14:conditionalFormatting xmlns:xm="http://schemas.microsoft.com/office/excel/2006/main">
          <x14:cfRule type="expression" priority="733" id="{AA700658-A091-4989-808F-154563931F74}">
            <xm:f xml:space="preserve"> ISBLANK(#REF!)</xm:f>
            <x14:dxf>
              <fill>
                <patternFill>
                  <bgColor rgb="FFFF0000"/>
                </patternFill>
              </fill>
            </x14:dxf>
          </x14:cfRule>
          <xm:sqref>A163:F163</xm:sqref>
        </x14:conditionalFormatting>
        <x14:conditionalFormatting xmlns:xm="http://schemas.microsoft.com/office/excel/2006/main">
          <x14:cfRule type="expression" priority="732" id="{A84BFEB3-9AD0-4A20-BB8F-C91D5D21573F}">
            <xm:f xml:space="preserve"> ISBLANK(#REF!)</xm:f>
            <x14:dxf>
              <fill>
                <patternFill>
                  <bgColor rgb="FFFF0000"/>
                </patternFill>
              </fill>
            </x14:dxf>
          </x14:cfRule>
          <xm:sqref>A162:F162</xm:sqref>
        </x14:conditionalFormatting>
        <x14:conditionalFormatting xmlns:xm="http://schemas.microsoft.com/office/excel/2006/main">
          <x14:cfRule type="expression" priority="731" id="{E83455E7-77AD-4E2F-A22C-86B77ACD4315}">
            <xm:f xml:space="preserve"> ISBLANK(#REF!)</xm:f>
            <x14:dxf>
              <fill>
                <patternFill>
                  <bgColor rgb="FFFF0000"/>
                </patternFill>
              </fill>
            </x14:dxf>
          </x14:cfRule>
          <xm:sqref>A161:F161</xm:sqref>
        </x14:conditionalFormatting>
        <x14:conditionalFormatting xmlns:xm="http://schemas.microsoft.com/office/excel/2006/main">
          <x14:cfRule type="expression" priority="730" id="{C6B052D1-2CE2-47A7-9F45-429607024DD2}">
            <xm:f xml:space="preserve"> ISBLANK(#REF!)</xm:f>
            <x14:dxf>
              <fill>
                <patternFill>
                  <bgColor rgb="FFFF0000"/>
                </patternFill>
              </fill>
            </x14:dxf>
          </x14:cfRule>
          <xm:sqref>A160:F160</xm:sqref>
        </x14:conditionalFormatting>
        <x14:conditionalFormatting xmlns:xm="http://schemas.microsoft.com/office/excel/2006/main">
          <x14:cfRule type="expression" priority="729" id="{5A011303-5B52-4986-96EC-EBB6985C5C6F}">
            <xm:f xml:space="preserve"> ISBLANK(#REF!)</xm:f>
            <x14:dxf>
              <fill>
                <patternFill>
                  <bgColor rgb="FFFF0000"/>
                </patternFill>
              </fill>
            </x14:dxf>
          </x14:cfRule>
          <xm:sqref>A159:F159</xm:sqref>
        </x14:conditionalFormatting>
        <x14:conditionalFormatting xmlns:xm="http://schemas.microsoft.com/office/excel/2006/main">
          <x14:cfRule type="expression" priority="728" id="{F3DEFEB4-79C4-4C32-8832-23021A8D1265}">
            <xm:f xml:space="preserve"> ISBLANK(#REF!)</xm:f>
            <x14:dxf>
              <fill>
                <patternFill>
                  <bgColor rgb="FFFF0000"/>
                </patternFill>
              </fill>
            </x14:dxf>
          </x14:cfRule>
          <xm:sqref>A158:F158</xm:sqref>
        </x14:conditionalFormatting>
        <x14:conditionalFormatting xmlns:xm="http://schemas.microsoft.com/office/excel/2006/main">
          <x14:cfRule type="expression" priority="727" id="{BE3E0820-C302-4ABA-9B93-B91833886758}">
            <xm:f xml:space="preserve"> ISBLANK(#REF!)</xm:f>
            <x14:dxf>
              <fill>
                <patternFill>
                  <bgColor rgb="FFFF0000"/>
                </patternFill>
              </fill>
            </x14:dxf>
          </x14:cfRule>
          <xm:sqref>A157:F157</xm:sqref>
        </x14:conditionalFormatting>
        <x14:conditionalFormatting xmlns:xm="http://schemas.microsoft.com/office/excel/2006/main">
          <x14:cfRule type="expression" priority="726" id="{421AC914-87DD-4BA7-AF76-F40633D14D87}">
            <xm:f xml:space="preserve"> ISBLANK(#REF!)</xm:f>
            <x14:dxf>
              <fill>
                <patternFill>
                  <bgColor rgb="FFFF0000"/>
                </patternFill>
              </fill>
            </x14:dxf>
          </x14:cfRule>
          <xm:sqref>A156:F156</xm:sqref>
        </x14:conditionalFormatting>
        <x14:conditionalFormatting xmlns:xm="http://schemas.microsoft.com/office/excel/2006/main">
          <x14:cfRule type="expression" priority="725" id="{3E5EF25F-F807-4D3C-BA57-1E465713E112}">
            <xm:f xml:space="preserve"> ISBLANK(#REF!)</xm:f>
            <x14:dxf>
              <fill>
                <patternFill>
                  <bgColor rgb="FFFF0000"/>
                </patternFill>
              </fill>
            </x14:dxf>
          </x14:cfRule>
          <xm:sqref>A155:F155</xm:sqref>
        </x14:conditionalFormatting>
        <x14:conditionalFormatting xmlns:xm="http://schemas.microsoft.com/office/excel/2006/main">
          <x14:cfRule type="expression" priority="724" id="{DB0083DF-20A0-4120-A0C2-4B8F6C9ED3F1}">
            <xm:f xml:space="preserve"> ISBLANK(#REF!)</xm:f>
            <x14:dxf>
              <fill>
                <patternFill>
                  <bgColor rgb="FFFF0000"/>
                </patternFill>
              </fill>
            </x14:dxf>
          </x14:cfRule>
          <xm:sqref>A154:F154</xm:sqref>
        </x14:conditionalFormatting>
        <x14:conditionalFormatting xmlns:xm="http://schemas.microsoft.com/office/excel/2006/main">
          <x14:cfRule type="expression" priority="723" id="{DFD84E35-89F2-45FA-808B-DF4F0EDA50B5}">
            <xm:f xml:space="preserve"> ISBLANK(#REF!)</xm:f>
            <x14:dxf>
              <fill>
                <patternFill>
                  <bgColor rgb="FFFF0000"/>
                </patternFill>
              </fill>
            </x14:dxf>
          </x14:cfRule>
          <xm:sqref>A153:F153</xm:sqref>
        </x14:conditionalFormatting>
        <x14:conditionalFormatting xmlns:xm="http://schemas.microsoft.com/office/excel/2006/main">
          <x14:cfRule type="expression" priority="722" id="{3996CB69-C168-4790-86A2-EAEDF1DD2447}">
            <xm:f xml:space="preserve"> ISBLANK(#REF!)</xm:f>
            <x14:dxf>
              <fill>
                <patternFill>
                  <bgColor rgb="FFFF0000"/>
                </patternFill>
              </fill>
            </x14:dxf>
          </x14:cfRule>
          <xm:sqref>A152:F152</xm:sqref>
        </x14:conditionalFormatting>
        <x14:conditionalFormatting xmlns:xm="http://schemas.microsoft.com/office/excel/2006/main">
          <x14:cfRule type="expression" priority="721" id="{4D107587-E53E-4A00-ADAB-BF2439F6FD5F}">
            <xm:f xml:space="preserve"> ISBLANK(#REF!)</xm:f>
            <x14:dxf>
              <fill>
                <patternFill>
                  <bgColor rgb="FFFF0000"/>
                </patternFill>
              </fill>
            </x14:dxf>
          </x14:cfRule>
          <xm:sqref>A151:F151</xm:sqref>
        </x14:conditionalFormatting>
        <x14:conditionalFormatting xmlns:xm="http://schemas.microsoft.com/office/excel/2006/main">
          <x14:cfRule type="expression" priority="720" id="{718DC534-1B14-4ACD-AE37-EF478442123A}">
            <xm:f xml:space="preserve"> ISBLANK(#REF!)</xm:f>
            <x14:dxf>
              <fill>
                <patternFill>
                  <bgColor rgb="FFFF0000"/>
                </patternFill>
              </fill>
            </x14:dxf>
          </x14:cfRule>
          <xm:sqref>A150:F150</xm:sqref>
        </x14:conditionalFormatting>
        <x14:conditionalFormatting xmlns:xm="http://schemas.microsoft.com/office/excel/2006/main">
          <x14:cfRule type="expression" priority="719" id="{3349047E-B9CA-4580-820A-0C0FB34E422F}">
            <xm:f xml:space="preserve"> ISBLANK(#REF!)</xm:f>
            <x14:dxf>
              <fill>
                <patternFill>
                  <bgColor rgb="FFFF0000"/>
                </patternFill>
              </fill>
            </x14:dxf>
          </x14:cfRule>
          <xm:sqref>A149:F149</xm:sqref>
        </x14:conditionalFormatting>
        <x14:conditionalFormatting xmlns:xm="http://schemas.microsoft.com/office/excel/2006/main">
          <x14:cfRule type="expression" priority="718" id="{7BE97B32-7BA7-44EE-A59B-F16BED8012B4}">
            <xm:f xml:space="preserve"> ISBLANK(#REF!)</xm:f>
            <x14:dxf>
              <fill>
                <patternFill>
                  <bgColor rgb="FFFF0000"/>
                </patternFill>
              </fill>
            </x14:dxf>
          </x14:cfRule>
          <xm:sqref>A148:F148</xm:sqref>
        </x14:conditionalFormatting>
        <x14:conditionalFormatting xmlns:xm="http://schemas.microsoft.com/office/excel/2006/main">
          <x14:cfRule type="expression" priority="717" id="{55734F9C-7879-4073-BEDC-563ECE21CBD0}">
            <xm:f xml:space="preserve"> ISBLANK(#REF!)</xm:f>
            <x14:dxf>
              <fill>
                <patternFill>
                  <bgColor rgb="FFFF0000"/>
                </patternFill>
              </fill>
            </x14:dxf>
          </x14:cfRule>
          <xm:sqref>A147:F147</xm:sqref>
        </x14:conditionalFormatting>
        <x14:conditionalFormatting xmlns:xm="http://schemas.microsoft.com/office/excel/2006/main">
          <x14:cfRule type="expression" priority="716" id="{BD3F15DE-113B-452F-9057-E12DAE18BE0D}">
            <xm:f xml:space="preserve"> ISBLANK(#REF!)</xm:f>
            <x14:dxf>
              <fill>
                <patternFill>
                  <bgColor rgb="FFFF0000"/>
                </patternFill>
              </fill>
            </x14:dxf>
          </x14:cfRule>
          <xm:sqref>A146:F146</xm:sqref>
        </x14:conditionalFormatting>
        <x14:conditionalFormatting xmlns:xm="http://schemas.microsoft.com/office/excel/2006/main">
          <x14:cfRule type="expression" priority="715" id="{CCFC5EC9-4592-4FAD-B339-FC2C864A6B16}">
            <xm:f xml:space="preserve"> ISBLANK(#REF!)</xm:f>
            <x14:dxf>
              <fill>
                <patternFill>
                  <bgColor rgb="FFFF0000"/>
                </patternFill>
              </fill>
            </x14:dxf>
          </x14:cfRule>
          <xm:sqref>A145:F145</xm:sqref>
        </x14:conditionalFormatting>
        <x14:conditionalFormatting xmlns:xm="http://schemas.microsoft.com/office/excel/2006/main">
          <x14:cfRule type="expression" priority="714" id="{B3CF535C-E92B-4E34-8154-F07D68F25E02}">
            <xm:f xml:space="preserve"> ISBLANK(#REF!)</xm:f>
            <x14:dxf>
              <fill>
                <patternFill>
                  <bgColor rgb="FFFF0000"/>
                </patternFill>
              </fill>
            </x14:dxf>
          </x14:cfRule>
          <xm:sqref>A144:F144</xm:sqref>
        </x14:conditionalFormatting>
        <x14:conditionalFormatting xmlns:xm="http://schemas.microsoft.com/office/excel/2006/main">
          <x14:cfRule type="expression" priority="713" id="{46CAF6E0-3B17-4505-9238-66EAD14C5280}">
            <xm:f xml:space="preserve"> ISBLANK(#REF!)</xm:f>
            <x14:dxf>
              <fill>
                <patternFill>
                  <bgColor rgb="FFFF0000"/>
                </patternFill>
              </fill>
            </x14:dxf>
          </x14:cfRule>
          <xm:sqref>A143:F143</xm:sqref>
        </x14:conditionalFormatting>
        <x14:conditionalFormatting xmlns:xm="http://schemas.microsoft.com/office/excel/2006/main">
          <x14:cfRule type="expression" priority="712" id="{0E4B0899-5DEE-4B89-8084-AE5A9FC2FC5F}">
            <xm:f xml:space="preserve"> ISBLANK(#REF!)</xm:f>
            <x14:dxf>
              <fill>
                <patternFill>
                  <bgColor rgb="FFFF0000"/>
                </patternFill>
              </fill>
            </x14:dxf>
          </x14:cfRule>
          <xm:sqref>A142:F142</xm:sqref>
        </x14:conditionalFormatting>
        <x14:conditionalFormatting xmlns:xm="http://schemas.microsoft.com/office/excel/2006/main">
          <x14:cfRule type="expression" priority="711" id="{64ECF1C5-872D-4C50-937A-0F189125DC0B}">
            <xm:f xml:space="preserve"> ISBLANK(#REF!)</xm:f>
            <x14:dxf>
              <fill>
                <patternFill>
                  <bgColor rgb="FFFF0000"/>
                </patternFill>
              </fill>
            </x14:dxf>
          </x14:cfRule>
          <xm:sqref>A141:F141</xm:sqref>
        </x14:conditionalFormatting>
        <x14:conditionalFormatting xmlns:xm="http://schemas.microsoft.com/office/excel/2006/main">
          <x14:cfRule type="expression" priority="710" id="{8E4F67F9-0363-4FBE-A759-F6B42F22F988}">
            <xm:f xml:space="preserve"> ISBLANK(#REF!)</xm:f>
            <x14:dxf>
              <fill>
                <patternFill>
                  <bgColor rgb="FFFF0000"/>
                </patternFill>
              </fill>
            </x14:dxf>
          </x14:cfRule>
          <xm:sqref>A140:F140</xm:sqref>
        </x14:conditionalFormatting>
        <x14:conditionalFormatting xmlns:xm="http://schemas.microsoft.com/office/excel/2006/main">
          <x14:cfRule type="expression" priority="709" id="{487C3824-20C2-44B3-9884-CE68DA13E150}">
            <xm:f xml:space="preserve"> ISBLANK(#REF!)</xm:f>
            <x14:dxf>
              <fill>
                <patternFill>
                  <bgColor rgb="FFFF0000"/>
                </patternFill>
              </fill>
            </x14:dxf>
          </x14:cfRule>
          <xm:sqref>A139:F139</xm:sqref>
        </x14:conditionalFormatting>
        <x14:conditionalFormatting xmlns:xm="http://schemas.microsoft.com/office/excel/2006/main">
          <x14:cfRule type="expression" priority="708" id="{C4577C04-3A16-417E-96FD-C2BABDCAA2C0}">
            <xm:f xml:space="preserve"> ISBLANK(#REF!)</xm:f>
            <x14:dxf>
              <fill>
                <patternFill>
                  <bgColor rgb="FFFF0000"/>
                </patternFill>
              </fill>
            </x14:dxf>
          </x14:cfRule>
          <xm:sqref>A138:F138</xm:sqref>
        </x14:conditionalFormatting>
        <x14:conditionalFormatting xmlns:xm="http://schemas.microsoft.com/office/excel/2006/main">
          <x14:cfRule type="expression" priority="707" id="{7156706C-72AE-44B9-AF9B-EA78C9BA0715}">
            <xm:f xml:space="preserve"> ISBLANK(#REF!)</xm:f>
            <x14:dxf>
              <fill>
                <patternFill>
                  <bgColor rgb="FFFF0000"/>
                </patternFill>
              </fill>
            </x14:dxf>
          </x14:cfRule>
          <xm:sqref>A137:F137</xm:sqref>
        </x14:conditionalFormatting>
        <x14:conditionalFormatting xmlns:xm="http://schemas.microsoft.com/office/excel/2006/main">
          <x14:cfRule type="expression" priority="706" id="{F85C4722-654D-4DA0-A400-8C7E0AFBF117}">
            <xm:f xml:space="preserve"> ISBLANK(#REF!)</xm:f>
            <x14:dxf>
              <fill>
                <patternFill>
                  <bgColor rgb="FFFF0000"/>
                </patternFill>
              </fill>
            </x14:dxf>
          </x14:cfRule>
          <xm:sqref>A136:F136</xm:sqref>
        </x14:conditionalFormatting>
        <x14:conditionalFormatting xmlns:xm="http://schemas.microsoft.com/office/excel/2006/main">
          <x14:cfRule type="expression" priority="705" id="{60D4F752-48F2-47D6-B35F-74FA3DEEE6AC}">
            <xm:f xml:space="preserve"> ISBLANK(#REF!)</xm:f>
            <x14:dxf>
              <fill>
                <patternFill>
                  <bgColor rgb="FFFF0000"/>
                </patternFill>
              </fill>
            </x14:dxf>
          </x14:cfRule>
          <xm:sqref>A135:F135</xm:sqref>
        </x14:conditionalFormatting>
        <x14:conditionalFormatting xmlns:xm="http://schemas.microsoft.com/office/excel/2006/main">
          <x14:cfRule type="expression" priority="704" id="{833A2CB7-B6FD-497B-AFBB-99E162BE2D11}">
            <xm:f xml:space="preserve"> ISBLANK(#REF!)</xm:f>
            <x14:dxf>
              <fill>
                <patternFill>
                  <bgColor rgb="FFFF0000"/>
                </patternFill>
              </fill>
            </x14:dxf>
          </x14:cfRule>
          <xm:sqref>A134:F134</xm:sqref>
        </x14:conditionalFormatting>
        <x14:conditionalFormatting xmlns:xm="http://schemas.microsoft.com/office/excel/2006/main">
          <x14:cfRule type="expression" priority="703" id="{9C75D19B-76B1-4DB7-99ED-ACA9951E176A}">
            <xm:f xml:space="preserve"> ISBLANK(#REF!)</xm:f>
            <x14:dxf>
              <fill>
                <patternFill>
                  <bgColor rgb="FFFF0000"/>
                </patternFill>
              </fill>
            </x14:dxf>
          </x14:cfRule>
          <xm:sqref>A133:F133</xm:sqref>
        </x14:conditionalFormatting>
        <x14:conditionalFormatting xmlns:xm="http://schemas.microsoft.com/office/excel/2006/main">
          <x14:cfRule type="expression" priority="702" id="{B4870214-5286-4E61-946D-2F0B89B1D7D4}">
            <xm:f xml:space="preserve"> ISBLANK(#REF!)</xm:f>
            <x14:dxf>
              <fill>
                <patternFill>
                  <bgColor rgb="FFFF0000"/>
                </patternFill>
              </fill>
            </x14:dxf>
          </x14:cfRule>
          <xm:sqref>A132:F132</xm:sqref>
        </x14:conditionalFormatting>
        <x14:conditionalFormatting xmlns:xm="http://schemas.microsoft.com/office/excel/2006/main">
          <x14:cfRule type="expression" priority="701" id="{D3F0979C-F129-4B00-BBC9-0407576302CB}">
            <xm:f xml:space="preserve"> ISBLANK(#REF!)</xm:f>
            <x14:dxf>
              <fill>
                <patternFill>
                  <bgColor rgb="FFFF0000"/>
                </patternFill>
              </fill>
            </x14:dxf>
          </x14:cfRule>
          <xm:sqref>A131:F131</xm:sqref>
        </x14:conditionalFormatting>
        <x14:conditionalFormatting xmlns:xm="http://schemas.microsoft.com/office/excel/2006/main">
          <x14:cfRule type="expression" priority="700" id="{4F8C963A-BBE3-4AF3-962F-6EE1F8A10B35}">
            <xm:f xml:space="preserve"> ISBLANK(#REF!)</xm:f>
            <x14:dxf>
              <fill>
                <patternFill>
                  <bgColor rgb="FFFF0000"/>
                </patternFill>
              </fill>
            </x14:dxf>
          </x14:cfRule>
          <xm:sqref>A130:F130</xm:sqref>
        </x14:conditionalFormatting>
        <x14:conditionalFormatting xmlns:xm="http://schemas.microsoft.com/office/excel/2006/main">
          <x14:cfRule type="expression" priority="699" id="{7DBB385A-FA9F-4A30-8468-17AD25F05A36}">
            <xm:f xml:space="preserve"> ISBLANK(#REF!)</xm:f>
            <x14:dxf>
              <fill>
                <patternFill>
                  <bgColor rgb="FFFF0000"/>
                </patternFill>
              </fill>
            </x14:dxf>
          </x14:cfRule>
          <xm:sqref>A129:F129</xm:sqref>
        </x14:conditionalFormatting>
        <x14:conditionalFormatting xmlns:xm="http://schemas.microsoft.com/office/excel/2006/main">
          <x14:cfRule type="expression" priority="698" id="{50D7FC7E-D3A6-43D0-BA88-B6691EBB6DA1}">
            <xm:f xml:space="preserve"> ISBLANK(#REF!)</xm:f>
            <x14:dxf>
              <fill>
                <patternFill>
                  <bgColor rgb="FFFF0000"/>
                </patternFill>
              </fill>
            </x14:dxf>
          </x14:cfRule>
          <xm:sqref>A128:F128</xm:sqref>
        </x14:conditionalFormatting>
        <x14:conditionalFormatting xmlns:xm="http://schemas.microsoft.com/office/excel/2006/main">
          <x14:cfRule type="expression" priority="697" id="{C3532B93-1D80-4CA2-B74C-F350AA695CEF}">
            <xm:f xml:space="preserve"> ISBLANK(#REF!)</xm:f>
            <x14:dxf>
              <fill>
                <patternFill>
                  <bgColor rgb="FFFF0000"/>
                </patternFill>
              </fill>
            </x14:dxf>
          </x14:cfRule>
          <xm:sqref>A127:F127</xm:sqref>
        </x14:conditionalFormatting>
        <x14:conditionalFormatting xmlns:xm="http://schemas.microsoft.com/office/excel/2006/main">
          <x14:cfRule type="expression" priority="696" id="{1F9DD7A9-B279-4554-A20A-DCBE55D921F9}">
            <xm:f xml:space="preserve"> ISBLANK(#REF!)</xm:f>
            <x14:dxf>
              <fill>
                <patternFill>
                  <bgColor rgb="FFFF0000"/>
                </patternFill>
              </fill>
            </x14:dxf>
          </x14:cfRule>
          <xm:sqref>A126:F126</xm:sqref>
        </x14:conditionalFormatting>
        <x14:conditionalFormatting xmlns:xm="http://schemas.microsoft.com/office/excel/2006/main">
          <x14:cfRule type="expression" priority="695" id="{5EECC8FE-765E-4051-95A2-6900F6781B81}">
            <xm:f xml:space="preserve"> ISBLANK(#REF!)</xm:f>
            <x14:dxf>
              <fill>
                <patternFill>
                  <bgColor rgb="FFFF0000"/>
                </patternFill>
              </fill>
            </x14:dxf>
          </x14:cfRule>
          <xm:sqref>A125:F125</xm:sqref>
        </x14:conditionalFormatting>
        <x14:conditionalFormatting xmlns:xm="http://schemas.microsoft.com/office/excel/2006/main">
          <x14:cfRule type="expression" priority="694" id="{DE4D5300-4046-476F-BE7C-7B8AAA8D9EE7}">
            <xm:f xml:space="preserve"> ISBLANK(#REF!)</xm:f>
            <x14:dxf>
              <fill>
                <patternFill>
                  <bgColor rgb="FFFF0000"/>
                </patternFill>
              </fill>
            </x14:dxf>
          </x14:cfRule>
          <xm:sqref>A124:F124</xm:sqref>
        </x14:conditionalFormatting>
        <x14:conditionalFormatting xmlns:xm="http://schemas.microsoft.com/office/excel/2006/main">
          <x14:cfRule type="expression" priority="693" id="{98627A92-9052-4947-96DA-640DFE2BE927}">
            <xm:f xml:space="preserve"> ISBLANK(#REF!)</xm:f>
            <x14:dxf>
              <fill>
                <patternFill>
                  <bgColor rgb="FFFF0000"/>
                </patternFill>
              </fill>
            </x14:dxf>
          </x14:cfRule>
          <xm:sqref>A123:F123</xm:sqref>
        </x14:conditionalFormatting>
        <x14:conditionalFormatting xmlns:xm="http://schemas.microsoft.com/office/excel/2006/main">
          <x14:cfRule type="expression" priority="692" id="{1308C821-74F9-4A9B-AE9A-782C672D9BEB}">
            <xm:f xml:space="preserve"> ISBLANK(#REF!)</xm:f>
            <x14:dxf>
              <fill>
                <patternFill>
                  <bgColor rgb="FFFF0000"/>
                </patternFill>
              </fill>
            </x14:dxf>
          </x14:cfRule>
          <xm:sqref>A122:F122</xm:sqref>
        </x14:conditionalFormatting>
        <x14:conditionalFormatting xmlns:xm="http://schemas.microsoft.com/office/excel/2006/main">
          <x14:cfRule type="expression" priority="691" id="{136EF0FA-56F1-40A8-932A-EC2392DDE26E}">
            <xm:f xml:space="preserve"> ISBLANK(#REF!)</xm:f>
            <x14:dxf>
              <fill>
                <patternFill>
                  <bgColor rgb="FFFF0000"/>
                </patternFill>
              </fill>
            </x14:dxf>
          </x14:cfRule>
          <xm:sqref>A121:F121</xm:sqref>
        </x14:conditionalFormatting>
        <x14:conditionalFormatting xmlns:xm="http://schemas.microsoft.com/office/excel/2006/main">
          <x14:cfRule type="expression" priority="690" id="{D25A3D12-9175-4A4F-90AB-858315542461}">
            <xm:f xml:space="preserve"> ISBLANK(#REF!)</xm:f>
            <x14:dxf>
              <fill>
                <patternFill>
                  <bgColor rgb="FFFF0000"/>
                </patternFill>
              </fill>
            </x14:dxf>
          </x14:cfRule>
          <xm:sqref>A120:F120</xm:sqref>
        </x14:conditionalFormatting>
        <x14:conditionalFormatting xmlns:xm="http://schemas.microsoft.com/office/excel/2006/main">
          <x14:cfRule type="expression" priority="689" id="{0CF1548F-5154-4293-8544-B28B5B0FFEEA}">
            <xm:f xml:space="preserve"> ISBLANK(#REF!)</xm:f>
            <x14:dxf>
              <fill>
                <patternFill>
                  <bgColor rgb="FFFF0000"/>
                </patternFill>
              </fill>
            </x14:dxf>
          </x14:cfRule>
          <xm:sqref>A119:F119</xm:sqref>
        </x14:conditionalFormatting>
        <x14:conditionalFormatting xmlns:xm="http://schemas.microsoft.com/office/excel/2006/main">
          <x14:cfRule type="expression" priority="688" id="{C0BCDFF9-40E3-470F-9884-D01A4594D9DC}">
            <xm:f xml:space="preserve"> ISBLANK(#REF!)</xm:f>
            <x14:dxf>
              <fill>
                <patternFill>
                  <bgColor rgb="FFFF0000"/>
                </patternFill>
              </fill>
            </x14:dxf>
          </x14:cfRule>
          <xm:sqref>A118:F118</xm:sqref>
        </x14:conditionalFormatting>
        <x14:conditionalFormatting xmlns:xm="http://schemas.microsoft.com/office/excel/2006/main">
          <x14:cfRule type="expression" priority="687" id="{66A2A79A-415B-4EB3-855F-71031BB21CC9}">
            <xm:f xml:space="preserve"> ISBLANK(#REF!)</xm:f>
            <x14:dxf>
              <fill>
                <patternFill>
                  <bgColor rgb="FFFF0000"/>
                </patternFill>
              </fill>
            </x14:dxf>
          </x14:cfRule>
          <xm:sqref>A117:F117</xm:sqref>
        </x14:conditionalFormatting>
        <x14:conditionalFormatting xmlns:xm="http://schemas.microsoft.com/office/excel/2006/main">
          <x14:cfRule type="expression" priority="686" id="{72F2CC60-7D92-4C4D-ADF4-7665C7C3CF36}">
            <xm:f xml:space="preserve"> ISBLANK(#REF!)</xm:f>
            <x14:dxf>
              <fill>
                <patternFill>
                  <bgColor rgb="FFFF0000"/>
                </patternFill>
              </fill>
            </x14:dxf>
          </x14:cfRule>
          <xm:sqref>A116:F116</xm:sqref>
        </x14:conditionalFormatting>
        <x14:conditionalFormatting xmlns:xm="http://schemas.microsoft.com/office/excel/2006/main">
          <x14:cfRule type="expression" priority="685" id="{B8AF684B-10D2-4D29-916D-7FAFCAF405A4}">
            <xm:f xml:space="preserve"> ISBLANK(#REF!)</xm:f>
            <x14:dxf>
              <fill>
                <patternFill>
                  <bgColor rgb="FFFF0000"/>
                </patternFill>
              </fill>
            </x14:dxf>
          </x14:cfRule>
          <xm:sqref>A115:F115</xm:sqref>
        </x14:conditionalFormatting>
        <x14:conditionalFormatting xmlns:xm="http://schemas.microsoft.com/office/excel/2006/main">
          <x14:cfRule type="expression" priority="684" id="{EBD58D0E-CBCF-4DEE-BD41-C99BFE3D9CF3}">
            <xm:f xml:space="preserve"> ISBLANK(#REF!)</xm:f>
            <x14:dxf>
              <fill>
                <patternFill>
                  <bgColor rgb="FFFF0000"/>
                </patternFill>
              </fill>
            </x14:dxf>
          </x14:cfRule>
          <xm:sqref>A114:F114</xm:sqref>
        </x14:conditionalFormatting>
        <x14:conditionalFormatting xmlns:xm="http://schemas.microsoft.com/office/excel/2006/main">
          <x14:cfRule type="expression" priority="683" id="{A2B84C7D-72AF-4BB8-BB49-8ECB6AEB0C58}">
            <xm:f xml:space="preserve"> ISBLANK(#REF!)</xm:f>
            <x14:dxf>
              <fill>
                <patternFill>
                  <bgColor rgb="FFFF0000"/>
                </patternFill>
              </fill>
            </x14:dxf>
          </x14:cfRule>
          <xm:sqref>A113:F113</xm:sqref>
        </x14:conditionalFormatting>
        <x14:conditionalFormatting xmlns:xm="http://schemas.microsoft.com/office/excel/2006/main">
          <x14:cfRule type="expression" priority="682" id="{6EFE688D-9DEB-4F41-8C75-C11EECBF11A3}">
            <xm:f xml:space="preserve"> ISBLANK(#REF!)</xm:f>
            <x14:dxf>
              <fill>
                <patternFill>
                  <bgColor rgb="FFFF0000"/>
                </patternFill>
              </fill>
            </x14:dxf>
          </x14:cfRule>
          <xm:sqref>A112:F112</xm:sqref>
        </x14:conditionalFormatting>
        <x14:conditionalFormatting xmlns:xm="http://schemas.microsoft.com/office/excel/2006/main">
          <x14:cfRule type="expression" priority="681" id="{341727FA-FA28-4640-AF7F-B8AC9553D3CB}">
            <xm:f xml:space="preserve"> ISBLANK(#REF!)</xm:f>
            <x14:dxf>
              <fill>
                <patternFill>
                  <bgColor rgb="FFFF0000"/>
                </patternFill>
              </fill>
            </x14:dxf>
          </x14:cfRule>
          <xm:sqref>A111:F111</xm:sqref>
        </x14:conditionalFormatting>
        <x14:conditionalFormatting xmlns:xm="http://schemas.microsoft.com/office/excel/2006/main">
          <x14:cfRule type="expression" priority="680" id="{F4A24EF8-28C1-422B-82A7-461C2BA08C01}">
            <xm:f xml:space="preserve"> ISBLANK(#REF!)</xm:f>
            <x14:dxf>
              <fill>
                <patternFill>
                  <bgColor rgb="FFFF0000"/>
                </patternFill>
              </fill>
            </x14:dxf>
          </x14:cfRule>
          <xm:sqref>A110:F110</xm:sqref>
        </x14:conditionalFormatting>
        <x14:conditionalFormatting xmlns:xm="http://schemas.microsoft.com/office/excel/2006/main">
          <x14:cfRule type="expression" priority="679" id="{6AA50232-B5DC-4D19-B9AD-5EAEDBD95386}">
            <xm:f xml:space="preserve"> ISBLANK(#REF!)</xm:f>
            <x14:dxf>
              <fill>
                <patternFill>
                  <bgColor rgb="FFFF0000"/>
                </patternFill>
              </fill>
            </x14:dxf>
          </x14:cfRule>
          <xm:sqref>A109:F109</xm:sqref>
        </x14:conditionalFormatting>
        <x14:conditionalFormatting xmlns:xm="http://schemas.microsoft.com/office/excel/2006/main">
          <x14:cfRule type="expression" priority="678" id="{0ACD881E-4CDE-4EA5-9D59-B132B3378DE0}">
            <xm:f xml:space="preserve"> ISBLANK(#REF!)</xm:f>
            <x14:dxf>
              <fill>
                <patternFill>
                  <bgColor rgb="FFFF0000"/>
                </patternFill>
              </fill>
            </x14:dxf>
          </x14:cfRule>
          <xm:sqref>A108:F108</xm:sqref>
        </x14:conditionalFormatting>
        <x14:conditionalFormatting xmlns:xm="http://schemas.microsoft.com/office/excel/2006/main">
          <x14:cfRule type="expression" priority="677" id="{14C11082-62D8-4771-96E1-17703133A908}">
            <xm:f xml:space="preserve"> ISBLANK(#REF!)</xm:f>
            <x14:dxf>
              <fill>
                <patternFill>
                  <bgColor rgb="FFFF0000"/>
                </patternFill>
              </fill>
            </x14:dxf>
          </x14:cfRule>
          <xm:sqref>A107:F107</xm:sqref>
        </x14:conditionalFormatting>
        <x14:conditionalFormatting xmlns:xm="http://schemas.microsoft.com/office/excel/2006/main">
          <x14:cfRule type="expression" priority="676" id="{0A916819-3D14-4AEC-9272-34ED01000E48}">
            <xm:f xml:space="preserve"> ISBLANK(#REF!)</xm:f>
            <x14:dxf>
              <fill>
                <patternFill>
                  <bgColor rgb="FFFF0000"/>
                </patternFill>
              </fill>
            </x14:dxf>
          </x14:cfRule>
          <xm:sqref>A106:F106</xm:sqref>
        </x14:conditionalFormatting>
        <x14:conditionalFormatting xmlns:xm="http://schemas.microsoft.com/office/excel/2006/main">
          <x14:cfRule type="expression" priority="675" id="{FCDFAFE8-1B59-4004-AADA-F77D175FBB78}">
            <xm:f xml:space="preserve"> ISBLANK(#REF!)</xm:f>
            <x14:dxf>
              <fill>
                <patternFill>
                  <bgColor rgb="FFFF0000"/>
                </patternFill>
              </fill>
            </x14:dxf>
          </x14:cfRule>
          <xm:sqref>A105:F105</xm:sqref>
        </x14:conditionalFormatting>
        <x14:conditionalFormatting xmlns:xm="http://schemas.microsoft.com/office/excel/2006/main">
          <x14:cfRule type="expression" priority="674" id="{7554C7EE-F7FE-446C-8E32-EDF592C419DB}">
            <xm:f xml:space="preserve"> ISBLANK(#REF!)</xm:f>
            <x14:dxf>
              <fill>
                <patternFill>
                  <bgColor rgb="FFFF0000"/>
                </patternFill>
              </fill>
            </x14:dxf>
          </x14:cfRule>
          <xm:sqref>A104:F104</xm:sqref>
        </x14:conditionalFormatting>
        <x14:conditionalFormatting xmlns:xm="http://schemas.microsoft.com/office/excel/2006/main">
          <x14:cfRule type="expression" priority="673" id="{951B96C3-0AE9-436B-A46A-758FAFE393D6}">
            <xm:f xml:space="preserve"> ISBLANK(#REF!)</xm:f>
            <x14:dxf>
              <fill>
                <patternFill>
                  <bgColor rgb="FFFF0000"/>
                </patternFill>
              </fill>
            </x14:dxf>
          </x14:cfRule>
          <xm:sqref>A103:F103</xm:sqref>
        </x14:conditionalFormatting>
        <x14:conditionalFormatting xmlns:xm="http://schemas.microsoft.com/office/excel/2006/main">
          <x14:cfRule type="expression" priority="672" id="{BDF5E8D6-A300-4891-85A8-AA88B89C099C}">
            <xm:f xml:space="preserve"> ISBLANK(#REF!)</xm:f>
            <x14:dxf>
              <fill>
                <patternFill>
                  <bgColor rgb="FFFF0000"/>
                </patternFill>
              </fill>
            </x14:dxf>
          </x14:cfRule>
          <xm:sqref>A102:F102</xm:sqref>
        </x14:conditionalFormatting>
        <x14:conditionalFormatting xmlns:xm="http://schemas.microsoft.com/office/excel/2006/main">
          <x14:cfRule type="expression" priority="671" id="{AD7401C9-0B24-4C06-8EEF-1F1865E5C327}">
            <xm:f xml:space="preserve"> ISBLANK(#REF!)</xm:f>
            <x14:dxf>
              <fill>
                <patternFill>
                  <bgColor rgb="FFFF0000"/>
                </patternFill>
              </fill>
            </x14:dxf>
          </x14:cfRule>
          <xm:sqref>A101:F101</xm:sqref>
        </x14:conditionalFormatting>
        <x14:conditionalFormatting xmlns:xm="http://schemas.microsoft.com/office/excel/2006/main">
          <x14:cfRule type="expression" priority="670" id="{A26CD82E-5186-4A64-96CE-8E8657346317}">
            <xm:f xml:space="preserve"> ISBLANK(#REF!)</xm:f>
            <x14:dxf>
              <fill>
                <patternFill>
                  <bgColor rgb="FFFF0000"/>
                </patternFill>
              </fill>
            </x14:dxf>
          </x14:cfRule>
          <xm:sqref>A100:F100</xm:sqref>
        </x14:conditionalFormatting>
        <x14:conditionalFormatting xmlns:xm="http://schemas.microsoft.com/office/excel/2006/main">
          <x14:cfRule type="expression" priority="669" id="{6972BA5A-C66A-4F81-8FCB-969105D78B93}">
            <xm:f xml:space="preserve"> ISBLANK(#REF!)</xm:f>
            <x14:dxf>
              <fill>
                <patternFill>
                  <bgColor rgb="FFFF0000"/>
                </patternFill>
              </fill>
            </x14:dxf>
          </x14:cfRule>
          <xm:sqref>A99:F99</xm:sqref>
        </x14:conditionalFormatting>
        <x14:conditionalFormatting xmlns:xm="http://schemas.microsoft.com/office/excel/2006/main">
          <x14:cfRule type="expression" priority="668" id="{3663AF39-329F-4EB0-809E-AA9924B59055}">
            <xm:f xml:space="preserve"> ISBLANK(#REF!)</xm:f>
            <x14:dxf>
              <fill>
                <patternFill>
                  <bgColor rgb="FFFF0000"/>
                </patternFill>
              </fill>
            </x14:dxf>
          </x14:cfRule>
          <xm:sqref>A98:F98</xm:sqref>
        </x14:conditionalFormatting>
        <x14:conditionalFormatting xmlns:xm="http://schemas.microsoft.com/office/excel/2006/main">
          <x14:cfRule type="expression" priority="667" id="{EE144943-BB60-4275-A032-AED9B07E3D2B}">
            <xm:f xml:space="preserve"> ISBLANK(#REF!)</xm:f>
            <x14:dxf>
              <fill>
                <patternFill>
                  <bgColor rgb="FFFF0000"/>
                </patternFill>
              </fill>
            </x14:dxf>
          </x14:cfRule>
          <xm:sqref>A97:F97</xm:sqref>
        </x14:conditionalFormatting>
        <x14:conditionalFormatting xmlns:xm="http://schemas.microsoft.com/office/excel/2006/main">
          <x14:cfRule type="expression" priority="666" id="{BE1251B4-BF3D-4578-ABC9-660C2A4BF48C}">
            <xm:f xml:space="preserve"> ISBLANK(#REF!)</xm:f>
            <x14:dxf>
              <fill>
                <patternFill>
                  <bgColor rgb="FFFF0000"/>
                </patternFill>
              </fill>
            </x14:dxf>
          </x14:cfRule>
          <xm:sqref>A96:F96</xm:sqref>
        </x14:conditionalFormatting>
        <x14:conditionalFormatting xmlns:xm="http://schemas.microsoft.com/office/excel/2006/main">
          <x14:cfRule type="expression" priority="665" id="{A065031E-F332-47F9-8BEB-B29E279956EA}">
            <xm:f xml:space="preserve"> ISBLANK(#REF!)</xm:f>
            <x14:dxf>
              <fill>
                <patternFill>
                  <bgColor rgb="FFFF0000"/>
                </patternFill>
              </fill>
            </x14:dxf>
          </x14:cfRule>
          <xm:sqref>A95:F95</xm:sqref>
        </x14:conditionalFormatting>
        <x14:conditionalFormatting xmlns:xm="http://schemas.microsoft.com/office/excel/2006/main">
          <x14:cfRule type="expression" priority="664" id="{41D959AD-9C83-437B-8D85-3C07AD70D1AB}">
            <xm:f xml:space="preserve"> ISBLANK(#REF!)</xm:f>
            <x14:dxf>
              <fill>
                <patternFill>
                  <bgColor rgb="FFFF0000"/>
                </patternFill>
              </fill>
            </x14:dxf>
          </x14:cfRule>
          <xm:sqref>A94:F94</xm:sqref>
        </x14:conditionalFormatting>
        <x14:conditionalFormatting xmlns:xm="http://schemas.microsoft.com/office/excel/2006/main">
          <x14:cfRule type="expression" priority="663" id="{9F86212D-713D-4031-98C2-024DCFF24BEA}">
            <xm:f xml:space="preserve"> ISBLANK(#REF!)</xm:f>
            <x14:dxf>
              <fill>
                <patternFill>
                  <bgColor rgb="FFFF0000"/>
                </patternFill>
              </fill>
            </x14:dxf>
          </x14:cfRule>
          <xm:sqref>A93:F93</xm:sqref>
        </x14:conditionalFormatting>
        <x14:conditionalFormatting xmlns:xm="http://schemas.microsoft.com/office/excel/2006/main">
          <x14:cfRule type="expression" priority="662" id="{4F60DDDC-2629-479E-AFB1-AE86DB1A677C}">
            <xm:f xml:space="preserve"> ISBLANK(#REF!)</xm:f>
            <x14:dxf>
              <fill>
                <patternFill>
                  <bgColor rgb="FFFF0000"/>
                </patternFill>
              </fill>
            </x14:dxf>
          </x14:cfRule>
          <xm:sqref>A92:F92</xm:sqref>
        </x14:conditionalFormatting>
        <x14:conditionalFormatting xmlns:xm="http://schemas.microsoft.com/office/excel/2006/main">
          <x14:cfRule type="expression" priority="661" id="{94DECB4C-2DC4-4C65-9665-3E70B07C7925}">
            <xm:f xml:space="preserve"> ISBLANK(#REF!)</xm:f>
            <x14:dxf>
              <fill>
                <patternFill>
                  <bgColor rgb="FFFF0000"/>
                </patternFill>
              </fill>
            </x14:dxf>
          </x14:cfRule>
          <xm:sqref>A91:F91</xm:sqref>
        </x14:conditionalFormatting>
        <x14:conditionalFormatting xmlns:xm="http://schemas.microsoft.com/office/excel/2006/main">
          <x14:cfRule type="expression" priority="660" id="{D8597C8A-C142-451B-911A-CE16F57E560C}">
            <xm:f xml:space="preserve"> ISBLANK(#REF!)</xm:f>
            <x14:dxf>
              <fill>
                <patternFill>
                  <bgColor rgb="FFFF0000"/>
                </patternFill>
              </fill>
            </x14:dxf>
          </x14:cfRule>
          <xm:sqref>A90:F90</xm:sqref>
        </x14:conditionalFormatting>
        <x14:conditionalFormatting xmlns:xm="http://schemas.microsoft.com/office/excel/2006/main">
          <x14:cfRule type="expression" priority="659" id="{A3C6CAC6-04A6-4BD2-8306-BB492C468154}">
            <xm:f xml:space="preserve"> ISBLANK(#REF!)</xm:f>
            <x14:dxf>
              <fill>
                <patternFill>
                  <bgColor rgb="FFFF0000"/>
                </patternFill>
              </fill>
            </x14:dxf>
          </x14:cfRule>
          <xm:sqref>A89:F89</xm:sqref>
        </x14:conditionalFormatting>
        <x14:conditionalFormatting xmlns:xm="http://schemas.microsoft.com/office/excel/2006/main">
          <x14:cfRule type="expression" priority="658" id="{C739FD99-279A-4FE5-AAF6-FB801ACDAF00}">
            <xm:f xml:space="preserve"> ISBLANK(#REF!)</xm:f>
            <x14:dxf>
              <fill>
                <patternFill>
                  <bgColor rgb="FFFF0000"/>
                </patternFill>
              </fill>
            </x14:dxf>
          </x14:cfRule>
          <xm:sqref>A88:F88</xm:sqref>
        </x14:conditionalFormatting>
        <x14:conditionalFormatting xmlns:xm="http://schemas.microsoft.com/office/excel/2006/main">
          <x14:cfRule type="expression" priority="657" id="{FFBE4B4E-1D3A-41AB-8AE1-06A0ACED5666}">
            <xm:f xml:space="preserve"> ISBLANK(#REF!)</xm:f>
            <x14:dxf>
              <fill>
                <patternFill>
                  <bgColor rgb="FFFF0000"/>
                </patternFill>
              </fill>
            </x14:dxf>
          </x14:cfRule>
          <xm:sqref>A87:F87</xm:sqref>
        </x14:conditionalFormatting>
        <x14:conditionalFormatting xmlns:xm="http://schemas.microsoft.com/office/excel/2006/main">
          <x14:cfRule type="expression" priority="656" id="{3318E789-5427-409D-89E8-AE42525A07CA}">
            <xm:f xml:space="preserve"> ISBLANK(#REF!)</xm:f>
            <x14:dxf>
              <fill>
                <patternFill>
                  <bgColor rgb="FFFF0000"/>
                </patternFill>
              </fill>
            </x14:dxf>
          </x14:cfRule>
          <xm:sqref>A86:F86</xm:sqref>
        </x14:conditionalFormatting>
        <x14:conditionalFormatting xmlns:xm="http://schemas.microsoft.com/office/excel/2006/main">
          <x14:cfRule type="expression" priority="655" id="{F80C4CEA-5C9D-4E1F-BE5B-CCB455F4477A}">
            <xm:f xml:space="preserve"> ISBLANK(#REF!)</xm:f>
            <x14:dxf>
              <fill>
                <patternFill>
                  <bgColor rgb="FFFF0000"/>
                </patternFill>
              </fill>
            </x14:dxf>
          </x14:cfRule>
          <xm:sqref>A85:F85</xm:sqref>
        </x14:conditionalFormatting>
        <x14:conditionalFormatting xmlns:xm="http://schemas.microsoft.com/office/excel/2006/main">
          <x14:cfRule type="expression" priority="654" id="{F8CA4AFE-2E0D-401F-AFCF-84AFC9E056F9}">
            <xm:f xml:space="preserve"> ISBLANK(#REF!)</xm:f>
            <x14:dxf>
              <fill>
                <patternFill>
                  <bgColor rgb="FFFF0000"/>
                </patternFill>
              </fill>
            </x14:dxf>
          </x14:cfRule>
          <xm:sqref>A84:F84</xm:sqref>
        </x14:conditionalFormatting>
        <x14:conditionalFormatting xmlns:xm="http://schemas.microsoft.com/office/excel/2006/main">
          <x14:cfRule type="expression" priority="653" id="{C8DAE03A-CDC0-4EAD-ADBC-168E03821256}">
            <xm:f xml:space="preserve"> ISBLANK(#REF!)</xm:f>
            <x14:dxf>
              <fill>
                <patternFill>
                  <bgColor rgb="FFFF0000"/>
                </patternFill>
              </fill>
            </x14:dxf>
          </x14:cfRule>
          <xm:sqref>A83:F83</xm:sqref>
        </x14:conditionalFormatting>
        <x14:conditionalFormatting xmlns:xm="http://schemas.microsoft.com/office/excel/2006/main">
          <x14:cfRule type="expression" priority="652" id="{D7E16E80-50C2-40F6-8FDF-D956E29486C4}">
            <xm:f xml:space="preserve"> ISBLANK(#REF!)</xm:f>
            <x14:dxf>
              <fill>
                <patternFill>
                  <bgColor rgb="FFFF0000"/>
                </patternFill>
              </fill>
            </x14:dxf>
          </x14:cfRule>
          <xm:sqref>A82:F82</xm:sqref>
        </x14:conditionalFormatting>
        <x14:conditionalFormatting xmlns:xm="http://schemas.microsoft.com/office/excel/2006/main">
          <x14:cfRule type="expression" priority="651" id="{6942608A-ECB0-46B8-B761-43B37673C097}">
            <xm:f xml:space="preserve"> ISBLANK(#REF!)</xm:f>
            <x14:dxf>
              <fill>
                <patternFill>
                  <bgColor rgb="FFFF0000"/>
                </patternFill>
              </fill>
            </x14:dxf>
          </x14:cfRule>
          <xm:sqref>A81:F81</xm:sqref>
        </x14:conditionalFormatting>
        <x14:conditionalFormatting xmlns:xm="http://schemas.microsoft.com/office/excel/2006/main">
          <x14:cfRule type="expression" priority="650" id="{9F5B9AEB-1924-4398-A779-42778115917B}">
            <xm:f xml:space="preserve"> ISBLANK(#REF!)</xm:f>
            <x14:dxf>
              <fill>
                <patternFill>
                  <bgColor rgb="FFFF0000"/>
                </patternFill>
              </fill>
            </x14:dxf>
          </x14:cfRule>
          <xm:sqref>A80:F80</xm:sqref>
        </x14:conditionalFormatting>
        <x14:conditionalFormatting xmlns:xm="http://schemas.microsoft.com/office/excel/2006/main">
          <x14:cfRule type="expression" priority="649" id="{A29909F6-BD46-4068-B08F-3EE4494B3D35}">
            <xm:f xml:space="preserve"> ISBLANK(#REF!)</xm:f>
            <x14:dxf>
              <fill>
                <patternFill>
                  <bgColor rgb="FFFF0000"/>
                </patternFill>
              </fill>
            </x14:dxf>
          </x14:cfRule>
          <xm:sqref>A79:F79</xm:sqref>
        </x14:conditionalFormatting>
        <x14:conditionalFormatting xmlns:xm="http://schemas.microsoft.com/office/excel/2006/main">
          <x14:cfRule type="expression" priority="648" id="{2E2ADA05-FECE-48D5-9AD1-DEEC5D3E573F}">
            <xm:f xml:space="preserve"> ISBLANK(#REF!)</xm:f>
            <x14:dxf>
              <fill>
                <patternFill>
                  <bgColor rgb="FFFF0000"/>
                </patternFill>
              </fill>
            </x14:dxf>
          </x14:cfRule>
          <xm:sqref>A78:F78</xm:sqref>
        </x14:conditionalFormatting>
        <x14:conditionalFormatting xmlns:xm="http://schemas.microsoft.com/office/excel/2006/main">
          <x14:cfRule type="expression" priority="647" id="{EF5B7B40-F4DF-4073-942A-589BD013B843}">
            <xm:f xml:space="preserve"> ISBLANK(#REF!)</xm:f>
            <x14:dxf>
              <fill>
                <patternFill>
                  <bgColor rgb="FFFF0000"/>
                </patternFill>
              </fill>
            </x14:dxf>
          </x14:cfRule>
          <xm:sqref>A77:F77</xm:sqref>
        </x14:conditionalFormatting>
        <x14:conditionalFormatting xmlns:xm="http://schemas.microsoft.com/office/excel/2006/main">
          <x14:cfRule type="expression" priority="646" id="{807140DE-A806-4B40-90E9-45CA0E21F311}">
            <xm:f xml:space="preserve"> ISBLANK(#REF!)</xm:f>
            <x14:dxf>
              <fill>
                <patternFill>
                  <bgColor rgb="FFFF0000"/>
                </patternFill>
              </fill>
            </x14:dxf>
          </x14:cfRule>
          <xm:sqref>A76:F76</xm:sqref>
        </x14:conditionalFormatting>
        <x14:conditionalFormatting xmlns:xm="http://schemas.microsoft.com/office/excel/2006/main">
          <x14:cfRule type="expression" priority="645" id="{E8622548-8ED9-4806-BC37-67D00B6E4A18}">
            <xm:f xml:space="preserve"> ISBLANK(#REF!)</xm:f>
            <x14:dxf>
              <fill>
                <patternFill>
                  <bgColor rgb="FFFF0000"/>
                </patternFill>
              </fill>
            </x14:dxf>
          </x14:cfRule>
          <xm:sqref>A75:F75</xm:sqref>
        </x14:conditionalFormatting>
        <x14:conditionalFormatting xmlns:xm="http://schemas.microsoft.com/office/excel/2006/main">
          <x14:cfRule type="expression" priority="644" id="{358DFFB1-0B69-47E1-970A-6F409E7A7B9F}">
            <xm:f xml:space="preserve"> ISBLANK(#REF!)</xm:f>
            <x14:dxf>
              <fill>
                <patternFill>
                  <bgColor rgb="FFFF0000"/>
                </patternFill>
              </fill>
            </x14:dxf>
          </x14:cfRule>
          <xm:sqref>A74:F74</xm:sqref>
        </x14:conditionalFormatting>
        <x14:conditionalFormatting xmlns:xm="http://schemas.microsoft.com/office/excel/2006/main">
          <x14:cfRule type="expression" priority="643" id="{C4BCED7D-F0D7-4CAF-BFBB-A01897088938}">
            <xm:f xml:space="preserve"> ISBLANK(#REF!)</xm:f>
            <x14:dxf>
              <fill>
                <patternFill>
                  <bgColor rgb="FFFF0000"/>
                </patternFill>
              </fill>
            </x14:dxf>
          </x14:cfRule>
          <xm:sqref>A73:F73</xm:sqref>
        </x14:conditionalFormatting>
        <x14:conditionalFormatting xmlns:xm="http://schemas.microsoft.com/office/excel/2006/main">
          <x14:cfRule type="expression" priority="642" id="{B87852B5-4B7A-4599-9B15-B6710B658B6D}">
            <xm:f xml:space="preserve"> ISBLANK(#REF!)</xm:f>
            <x14:dxf>
              <fill>
                <patternFill>
                  <bgColor rgb="FFFF0000"/>
                </patternFill>
              </fill>
            </x14:dxf>
          </x14:cfRule>
          <xm:sqref>A72:F72</xm:sqref>
        </x14:conditionalFormatting>
        <x14:conditionalFormatting xmlns:xm="http://schemas.microsoft.com/office/excel/2006/main">
          <x14:cfRule type="expression" priority="641" id="{EA608B6A-9202-48E8-90C2-9548F94B926A}">
            <xm:f xml:space="preserve"> ISBLANK(#REF!)</xm:f>
            <x14:dxf>
              <fill>
                <patternFill>
                  <bgColor rgb="FFFF0000"/>
                </patternFill>
              </fill>
            </x14:dxf>
          </x14:cfRule>
          <xm:sqref>A71:F71</xm:sqref>
        </x14:conditionalFormatting>
        <x14:conditionalFormatting xmlns:xm="http://schemas.microsoft.com/office/excel/2006/main">
          <x14:cfRule type="expression" priority="640" id="{3D43CD0B-D1FD-4AB6-B4C6-2F9670A03417}">
            <xm:f xml:space="preserve"> ISBLANK(#REF!)</xm:f>
            <x14:dxf>
              <fill>
                <patternFill>
                  <bgColor rgb="FFFF0000"/>
                </patternFill>
              </fill>
            </x14:dxf>
          </x14:cfRule>
          <xm:sqref>A70:F70</xm:sqref>
        </x14:conditionalFormatting>
        <x14:conditionalFormatting xmlns:xm="http://schemas.microsoft.com/office/excel/2006/main">
          <x14:cfRule type="expression" priority="639" id="{A50011F5-6AC3-457B-B5DA-DD98F5C758A6}">
            <xm:f xml:space="preserve"> ISBLANK(#REF!)</xm:f>
            <x14:dxf>
              <fill>
                <patternFill>
                  <bgColor rgb="FFFF0000"/>
                </patternFill>
              </fill>
            </x14:dxf>
          </x14:cfRule>
          <xm:sqref>A69:F69</xm:sqref>
        </x14:conditionalFormatting>
        <x14:conditionalFormatting xmlns:xm="http://schemas.microsoft.com/office/excel/2006/main">
          <x14:cfRule type="expression" priority="638" id="{15DD9A71-4201-49E8-B35E-675BAEB2A3E5}">
            <xm:f xml:space="preserve"> ISBLANK(#REF!)</xm:f>
            <x14:dxf>
              <fill>
                <patternFill>
                  <bgColor rgb="FFFF0000"/>
                </patternFill>
              </fill>
            </x14:dxf>
          </x14:cfRule>
          <xm:sqref>A68:F68</xm:sqref>
        </x14:conditionalFormatting>
        <x14:conditionalFormatting xmlns:xm="http://schemas.microsoft.com/office/excel/2006/main">
          <x14:cfRule type="expression" priority="637" id="{4C6D9258-3945-410F-AE7D-46A8B63D859C}">
            <xm:f xml:space="preserve"> ISBLANK(#REF!)</xm:f>
            <x14:dxf>
              <fill>
                <patternFill>
                  <bgColor rgb="FFFF0000"/>
                </patternFill>
              </fill>
            </x14:dxf>
          </x14:cfRule>
          <xm:sqref>A67:F67</xm:sqref>
        </x14:conditionalFormatting>
        <x14:conditionalFormatting xmlns:xm="http://schemas.microsoft.com/office/excel/2006/main">
          <x14:cfRule type="expression" priority="636" id="{C1AD6184-7B5F-455B-9EF7-4F6C43293634}">
            <xm:f xml:space="preserve"> ISBLANK(#REF!)</xm:f>
            <x14:dxf>
              <fill>
                <patternFill>
                  <bgColor rgb="FFFF0000"/>
                </patternFill>
              </fill>
            </x14:dxf>
          </x14:cfRule>
          <xm:sqref>A66:F66</xm:sqref>
        </x14:conditionalFormatting>
        <x14:conditionalFormatting xmlns:xm="http://schemas.microsoft.com/office/excel/2006/main">
          <x14:cfRule type="expression" priority="635" id="{B6CA1B72-2AF9-45C9-872E-5859E859253E}">
            <xm:f xml:space="preserve"> ISBLANK(#REF!)</xm:f>
            <x14:dxf>
              <fill>
                <patternFill>
                  <bgColor rgb="FFFF0000"/>
                </patternFill>
              </fill>
            </x14:dxf>
          </x14:cfRule>
          <xm:sqref>A65:F65</xm:sqref>
        </x14:conditionalFormatting>
        <x14:conditionalFormatting xmlns:xm="http://schemas.microsoft.com/office/excel/2006/main">
          <x14:cfRule type="expression" priority="634" id="{6611C65C-3B0A-440B-B019-DA658A4466DB}">
            <xm:f xml:space="preserve"> ISBLANK(#REF!)</xm:f>
            <x14:dxf>
              <fill>
                <patternFill>
                  <bgColor rgb="FFFF0000"/>
                </patternFill>
              </fill>
            </x14:dxf>
          </x14:cfRule>
          <xm:sqref>A64:F64</xm:sqref>
        </x14:conditionalFormatting>
        <x14:conditionalFormatting xmlns:xm="http://schemas.microsoft.com/office/excel/2006/main">
          <x14:cfRule type="expression" priority="633" id="{A7C0F12D-E257-4DB3-866D-845E8B370ED5}">
            <xm:f xml:space="preserve"> ISBLANK(#REF!)</xm:f>
            <x14:dxf>
              <fill>
                <patternFill>
                  <bgColor rgb="FFFF0000"/>
                </patternFill>
              </fill>
            </x14:dxf>
          </x14:cfRule>
          <xm:sqref>A63:F63</xm:sqref>
        </x14:conditionalFormatting>
        <x14:conditionalFormatting xmlns:xm="http://schemas.microsoft.com/office/excel/2006/main">
          <x14:cfRule type="expression" priority="632" id="{0C9A2CD9-0E13-4309-95F7-204BE1F8F3D2}">
            <xm:f xml:space="preserve"> ISBLANK(#REF!)</xm:f>
            <x14:dxf>
              <fill>
                <patternFill>
                  <bgColor rgb="FFFF0000"/>
                </patternFill>
              </fill>
            </x14:dxf>
          </x14:cfRule>
          <xm:sqref>A62:F62</xm:sqref>
        </x14:conditionalFormatting>
        <x14:conditionalFormatting xmlns:xm="http://schemas.microsoft.com/office/excel/2006/main">
          <x14:cfRule type="expression" priority="631" id="{D5C21DF4-5B80-434F-8CCD-DE7DB5F6FA1A}">
            <xm:f xml:space="preserve"> ISBLANK(#REF!)</xm:f>
            <x14:dxf>
              <fill>
                <patternFill>
                  <bgColor rgb="FFFF0000"/>
                </patternFill>
              </fill>
            </x14:dxf>
          </x14:cfRule>
          <xm:sqref>A61:F61</xm:sqref>
        </x14:conditionalFormatting>
        <x14:conditionalFormatting xmlns:xm="http://schemas.microsoft.com/office/excel/2006/main">
          <x14:cfRule type="expression" priority="630" id="{1C880301-6A61-4A02-ADF6-17EF40952EAB}">
            <xm:f xml:space="preserve"> ISBLANK(#REF!)</xm:f>
            <x14:dxf>
              <fill>
                <patternFill>
                  <bgColor rgb="FFFF0000"/>
                </patternFill>
              </fill>
            </x14:dxf>
          </x14:cfRule>
          <xm:sqref>A60:F60</xm:sqref>
        </x14:conditionalFormatting>
        <x14:conditionalFormatting xmlns:xm="http://schemas.microsoft.com/office/excel/2006/main">
          <x14:cfRule type="expression" priority="629" id="{DF15BA0F-49B6-462B-A605-59B5FAD3FDBC}">
            <xm:f xml:space="preserve"> ISBLANK(#REF!)</xm:f>
            <x14:dxf>
              <fill>
                <patternFill>
                  <bgColor rgb="FFFF0000"/>
                </patternFill>
              </fill>
            </x14:dxf>
          </x14:cfRule>
          <xm:sqref>A59:F59</xm:sqref>
        </x14:conditionalFormatting>
        <x14:conditionalFormatting xmlns:xm="http://schemas.microsoft.com/office/excel/2006/main">
          <x14:cfRule type="expression" priority="628" id="{35D19C66-6712-4B16-9FCB-466FD95DCA20}">
            <xm:f xml:space="preserve"> ISBLANK(#REF!)</xm:f>
            <x14:dxf>
              <fill>
                <patternFill>
                  <bgColor rgb="FFFF0000"/>
                </patternFill>
              </fill>
            </x14:dxf>
          </x14:cfRule>
          <xm:sqref>A58:F58</xm:sqref>
        </x14:conditionalFormatting>
        <x14:conditionalFormatting xmlns:xm="http://schemas.microsoft.com/office/excel/2006/main">
          <x14:cfRule type="expression" priority="627" id="{5EE43027-0416-48F2-9538-9AB4FD06FFB0}">
            <xm:f xml:space="preserve"> ISBLANK(#REF!)</xm:f>
            <x14:dxf>
              <fill>
                <patternFill>
                  <bgColor rgb="FFFF0000"/>
                </patternFill>
              </fill>
            </x14:dxf>
          </x14:cfRule>
          <xm:sqref>A57:F57</xm:sqref>
        </x14:conditionalFormatting>
        <x14:conditionalFormatting xmlns:xm="http://schemas.microsoft.com/office/excel/2006/main">
          <x14:cfRule type="expression" priority="626" id="{20F2B0D5-155E-41AA-99A8-A2BEA466F91E}">
            <xm:f xml:space="preserve"> ISBLANK(#REF!)</xm:f>
            <x14:dxf>
              <fill>
                <patternFill>
                  <bgColor rgb="FFFF0000"/>
                </patternFill>
              </fill>
            </x14:dxf>
          </x14:cfRule>
          <xm:sqref>A56:F56</xm:sqref>
        </x14:conditionalFormatting>
        <x14:conditionalFormatting xmlns:xm="http://schemas.microsoft.com/office/excel/2006/main">
          <x14:cfRule type="expression" priority="625" id="{BACBC130-5CAA-48D6-92E2-DA19A643D9BD}">
            <xm:f xml:space="preserve"> ISBLANK(#REF!)</xm:f>
            <x14:dxf>
              <fill>
                <patternFill>
                  <bgColor rgb="FFFF0000"/>
                </patternFill>
              </fill>
            </x14:dxf>
          </x14:cfRule>
          <xm:sqref>A55:F55</xm:sqref>
        </x14:conditionalFormatting>
        <x14:conditionalFormatting xmlns:xm="http://schemas.microsoft.com/office/excel/2006/main">
          <x14:cfRule type="expression" priority="622" id="{FD9B129C-6B57-4516-A481-E0F2E355560C}">
            <xm:f xml:space="preserve"> ISBLANK(#REF!)</xm:f>
            <x14:dxf>
              <fill>
                <patternFill>
                  <bgColor rgb="FFFF0000"/>
                </patternFill>
              </fill>
            </x14:dxf>
          </x14:cfRule>
          <xm:sqref>A54:F54</xm:sqref>
        </x14:conditionalFormatting>
        <x14:conditionalFormatting xmlns:xm="http://schemas.microsoft.com/office/excel/2006/main">
          <x14:cfRule type="expression" priority="621" id="{0DC6A1C7-7B59-4E6C-90CD-0AA924710BD0}">
            <xm:f xml:space="preserve"> ISBLANK(#REF!)</xm:f>
            <x14:dxf>
              <fill>
                <patternFill>
                  <bgColor rgb="FFFF0000"/>
                </patternFill>
              </fill>
            </x14:dxf>
          </x14:cfRule>
          <xm:sqref>A53:F53</xm:sqref>
        </x14:conditionalFormatting>
        <x14:conditionalFormatting xmlns:xm="http://schemas.microsoft.com/office/excel/2006/main">
          <x14:cfRule type="expression" priority="620" id="{112C0DFE-BE40-474C-A123-376D75C8DFA0}">
            <xm:f xml:space="preserve"> ISBLANK(#REF!)</xm:f>
            <x14:dxf>
              <fill>
                <patternFill>
                  <bgColor rgb="FFFF0000"/>
                </patternFill>
              </fill>
            </x14:dxf>
          </x14:cfRule>
          <xm:sqref>A52:F52</xm:sqref>
        </x14:conditionalFormatting>
        <x14:conditionalFormatting xmlns:xm="http://schemas.microsoft.com/office/excel/2006/main">
          <x14:cfRule type="expression" priority="619" id="{1D2A8E16-0D14-4CD2-A751-C2474C878EB4}">
            <xm:f xml:space="preserve"> ISBLANK(#REF!)</xm:f>
            <x14:dxf>
              <fill>
                <patternFill>
                  <bgColor rgb="FFFF0000"/>
                </patternFill>
              </fill>
            </x14:dxf>
          </x14:cfRule>
          <xm:sqref>A51:F51</xm:sqref>
        </x14:conditionalFormatting>
        <x14:conditionalFormatting xmlns:xm="http://schemas.microsoft.com/office/excel/2006/main">
          <x14:cfRule type="expression" priority="618" id="{F10B6149-6508-49BB-876A-738E669E8645}">
            <xm:f xml:space="preserve"> ISBLANK(#REF!)</xm:f>
            <x14:dxf>
              <fill>
                <patternFill>
                  <bgColor rgb="FFFF0000"/>
                </patternFill>
              </fill>
            </x14:dxf>
          </x14:cfRule>
          <xm:sqref>A50:F50</xm:sqref>
        </x14:conditionalFormatting>
        <x14:conditionalFormatting xmlns:xm="http://schemas.microsoft.com/office/excel/2006/main">
          <x14:cfRule type="expression" priority="617" id="{CE355548-1DC3-4E02-BA8B-3A5E409A0553}">
            <xm:f xml:space="preserve"> ISBLANK(#REF!)</xm:f>
            <x14:dxf>
              <fill>
                <patternFill>
                  <bgColor rgb="FFFF0000"/>
                </patternFill>
              </fill>
            </x14:dxf>
          </x14:cfRule>
          <xm:sqref>A49:F49</xm:sqref>
        </x14:conditionalFormatting>
        <x14:conditionalFormatting xmlns:xm="http://schemas.microsoft.com/office/excel/2006/main">
          <x14:cfRule type="expression" priority="616" id="{40131AE8-B9FA-457D-9D7C-1A81A9141F34}">
            <xm:f xml:space="preserve"> ISBLANK(#REF!)</xm:f>
            <x14:dxf>
              <fill>
                <patternFill>
                  <bgColor rgb="FFFF0000"/>
                </patternFill>
              </fill>
            </x14:dxf>
          </x14:cfRule>
          <xm:sqref>A48:F48</xm:sqref>
        </x14:conditionalFormatting>
        <x14:conditionalFormatting xmlns:xm="http://schemas.microsoft.com/office/excel/2006/main">
          <x14:cfRule type="expression" priority="615" id="{FA7B6FF5-B13F-4725-AFE4-2E743DD77DAE}">
            <xm:f xml:space="preserve"> ISBLANK(#REF!)</xm:f>
            <x14:dxf>
              <fill>
                <patternFill>
                  <bgColor rgb="FFFF0000"/>
                </patternFill>
              </fill>
            </x14:dxf>
          </x14:cfRule>
          <xm:sqref>A47:F47</xm:sqref>
        </x14:conditionalFormatting>
        <x14:conditionalFormatting xmlns:xm="http://schemas.microsoft.com/office/excel/2006/main">
          <x14:cfRule type="expression" priority="614" id="{5B140998-D3C3-4464-81F1-AC7087532AA9}">
            <xm:f xml:space="preserve"> ISBLANK(#REF!)</xm:f>
            <x14:dxf>
              <fill>
                <patternFill>
                  <bgColor rgb="FFFF0000"/>
                </patternFill>
              </fill>
            </x14:dxf>
          </x14:cfRule>
          <xm:sqref>A46:F46</xm:sqref>
        </x14:conditionalFormatting>
        <x14:conditionalFormatting xmlns:xm="http://schemas.microsoft.com/office/excel/2006/main">
          <x14:cfRule type="expression" priority="613" id="{A5DE2DE2-84AB-42C3-A60B-0D0524F56428}">
            <xm:f xml:space="preserve"> ISBLANK(#REF!)</xm:f>
            <x14:dxf>
              <fill>
                <patternFill>
                  <bgColor rgb="FFFF0000"/>
                </patternFill>
              </fill>
            </x14:dxf>
          </x14:cfRule>
          <xm:sqref>A45:F45</xm:sqref>
        </x14:conditionalFormatting>
        <x14:conditionalFormatting xmlns:xm="http://schemas.microsoft.com/office/excel/2006/main">
          <x14:cfRule type="expression" priority="612" id="{7C1AE794-EBAB-49A4-8DC1-8A32F86A3DDC}">
            <xm:f xml:space="preserve"> ISBLANK(#REF!)</xm:f>
            <x14:dxf>
              <fill>
                <patternFill>
                  <bgColor rgb="FFFF0000"/>
                </patternFill>
              </fill>
            </x14:dxf>
          </x14:cfRule>
          <xm:sqref>A44:F44</xm:sqref>
        </x14:conditionalFormatting>
        <x14:conditionalFormatting xmlns:xm="http://schemas.microsoft.com/office/excel/2006/main">
          <x14:cfRule type="expression" priority="611" id="{A5814A61-8669-455F-8333-1BE294E85030}">
            <xm:f xml:space="preserve"> ISBLANK(#REF!)</xm:f>
            <x14:dxf>
              <fill>
                <patternFill>
                  <bgColor rgb="FFFF0000"/>
                </patternFill>
              </fill>
            </x14:dxf>
          </x14:cfRule>
          <xm:sqref>A43:F43</xm:sqref>
        </x14:conditionalFormatting>
        <x14:conditionalFormatting xmlns:xm="http://schemas.microsoft.com/office/excel/2006/main">
          <x14:cfRule type="expression" priority="610" id="{5D1B99FF-C2AA-4689-8E85-029C04BD1B74}">
            <xm:f xml:space="preserve"> ISBLANK(#REF!)</xm:f>
            <x14:dxf>
              <fill>
                <patternFill>
                  <bgColor rgb="FFFF0000"/>
                </patternFill>
              </fill>
            </x14:dxf>
          </x14:cfRule>
          <xm:sqref>A42:F42</xm:sqref>
        </x14:conditionalFormatting>
        <x14:conditionalFormatting xmlns:xm="http://schemas.microsoft.com/office/excel/2006/main">
          <x14:cfRule type="expression" priority="609" id="{69AB0793-7BD5-49E5-81F2-DFE4BB53DC98}">
            <xm:f xml:space="preserve"> ISBLANK(#REF!)</xm:f>
            <x14:dxf>
              <fill>
                <patternFill>
                  <bgColor rgb="FFFF0000"/>
                </patternFill>
              </fill>
            </x14:dxf>
          </x14:cfRule>
          <xm:sqref>A41:F41</xm:sqref>
        </x14:conditionalFormatting>
        <x14:conditionalFormatting xmlns:xm="http://schemas.microsoft.com/office/excel/2006/main">
          <x14:cfRule type="expression" priority="607" id="{B00B2BE8-55D6-4FAE-89EE-B24D5C2CA56E}">
            <xm:f xml:space="preserve"> ISBLANK(#REF!)</xm:f>
            <x14:dxf>
              <fill>
                <patternFill>
                  <bgColor rgb="FFFF0000"/>
                </patternFill>
              </fill>
            </x14:dxf>
          </x14:cfRule>
          <xm:sqref>A40:F40</xm:sqref>
        </x14:conditionalFormatting>
        <x14:conditionalFormatting xmlns:xm="http://schemas.microsoft.com/office/excel/2006/main">
          <x14:cfRule type="expression" priority="606" id="{36EC9391-856D-46D1-ABC0-3ACAA00540EF}">
            <xm:f xml:space="preserve"> ISBLANK(#REF!)</xm:f>
            <x14:dxf>
              <fill>
                <patternFill>
                  <bgColor rgb="FFFF0000"/>
                </patternFill>
              </fill>
            </x14:dxf>
          </x14:cfRule>
          <xm:sqref>A39:F39</xm:sqref>
        </x14:conditionalFormatting>
        <x14:conditionalFormatting xmlns:xm="http://schemas.microsoft.com/office/excel/2006/main">
          <x14:cfRule type="expression" priority="605" id="{59BF7DB2-EEAB-4E1C-8452-82FC2F371124}">
            <xm:f xml:space="preserve"> ISBLANK(#REF!)</xm:f>
            <x14:dxf>
              <fill>
                <patternFill>
                  <bgColor rgb="FFFF0000"/>
                </patternFill>
              </fill>
            </x14:dxf>
          </x14:cfRule>
          <xm:sqref>A38:F38</xm:sqref>
        </x14:conditionalFormatting>
        <x14:conditionalFormatting xmlns:xm="http://schemas.microsoft.com/office/excel/2006/main">
          <x14:cfRule type="expression" priority="604" id="{434A631E-491E-48E6-A673-EC3C335093F8}">
            <xm:f xml:space="preserve"> ISBLANK(#REF!)</xm:f>
            <x14:dxf>
              <fill>
                <patternFill>
                  <bgColor rgb="FFFF0000"/>
                </patternFill>
              </fill>
            </x14:dxf>
          </x14:cfRule>
          <xm:sqref>A37:F37</xm:sqref>
        </x14:conditionalFormatting>
        <x14:conditionalFormatting xmlns:xm="http://schemas.microsoft.com/office/excel/2006/main">
          <x14:cfRule type="expression" priority="603" id="{C3C32CC2-E897-4310-AE48-CF4F127A953F}">
            <xm:f xml:space="preserve"> ISBLANK(#REF!)</xm:f>
            <x14:dxf>
              <fill>
                <patternFill>
                  <bgColor rgb="FFFF0000"/>
                </patternFill>
              </fill>
            </x14:dxf>
          </x14:cfRule>
          <xm:sqref>A36:F36</xm:sqref>
        </x14:conditionalFormatting>
        <x14:conditionalFormatting xmlns:xm="http://schemas.microsoft.com/office/excel/2006/main">
          <x14:cfRule type="expression" priority="602" id="{8659B68A-B751-42A2-812B-F3FD77ADC37D}">
            <xm:f xml:space="preserve"> ISBLANK(#REF!)</xm:f>
            <x14:dxf>
              <fill>
                <patternFill>
                  <bgColor rgb="FFFF0000"/>
                </patternFill>
              </fill>
            </x14:dxf>
          </x14:cfRule>
          <xm:sqref>A35:F35</xm:sqref>
        </x14:conditionalFormatting>
        <x14:conditionalFormatting xmlns:xm="http://schemas.microsoft.com/office/excel/2006/main">
          <x14:cfRule type="expression" priority="601" id="{F4CEA392-F610-40EC-9BA1-ED7C626C8050}">
            <xm:f xml:space="preserve"> ISBLANK(#REF!)</xm:f>
            <x14:dxf>
              <fill>
                <patternFill>
                  <bgColor rgb="FFFF0000"/>
                </patternFill>
              </fill>
            </x14:dxf>
          </x14:cfRule>
          <xm:sqref>A34:F34</xm:sqref>
        </x14:conditionalFormatting>
        <x14:conditionalFormatting xmlns:xm="http://schemas.microsoft.com/office/excel/2006/main">
          <x14:cfRule type="expression" priority="600" id="{2CA4CEFF-B5A8-4440-AE3B-F76F71971CED}">
            <xm:f xml:space="preserve"> ISBLANK(#REF!)</xm:f>
            <x14:dxf>
              <fill>
                <patternFill>
                  <bgColor rgb="FFFF0000"/>
                </patternFill>
              </fill>
            </x14:dxf>
          </x14:cfRule>
          <xm:sqref>A33:F33</xm:sqref>
        </x14:conditionalFormatting>
        <x14:conditionalFormatting xmlns:xm="http://schemas.microsoft.com/office/excel/2006/main">
          <x14:cfRule type="expression" priority="599" id="{81573C18-4B2C-409F-A3A8-F17B94A0D500}">
            <xm:f xml:space="preserve"> ISBLANK(#REF!)</xm:f>
            <x14:dxf>
              <fill>
                <patternFill>
                  <bgColor rgb="FFFF0000"/>
                </patternFill>
              </fill>
            </x14:dxf>
          </x14:cfRule>
          <xm:sqref>A32:F32</xm:sqref>
        </x14:conditionalFormatting>
        <x14:conditionalFormatting xmlns:xm="http://schemas.microsoft.com/office/excel/2006/main">
          <x14:cfRule type="expression" priority="598" id="{DDA604AA-D678-4362-B6A0-755BC0D04605}">
            <xm:f xml:space="preserve"> ISBLANK(#REF!)</xm:f>
            <x14:dxf>
              <fill>
                <patternFill>
                  <bgColor rgb="FFFF0000"/>
                </patternFill>
              </fill>
            </x14:dxf>
          </x14:cfRule>
          <xm:sqref>A31:F31</xm:sqref>
        </x14:conditionalFormatting>
        <x14:conditionalFormatting xmlns:xm="http://schemas.microsoft.com/office/excel/2006/main">
          <x14:cfRule type="expression" priority="597" id="{21ACB1EA-B68A-493A-BF6A-F2BF189594C5}">
            <xm:f xml:space="preserve"> ISBLANK(#REF!)</xm:f>
            <x14:dxf>
              <fill>
                <patternFill>
                  <bgColor rgb="FFFF0000"/>
                </patternFill>
              </fill>
            </x14:dxf>
          </x14:cfRule>
          <xm:sqref>A30:F30</xm:sqref>
        </x14:conditionalFormatting>
        <x14:conditionalFormatting xmlns:xm="http://schemas.microsoft.com/office/excel/2006/main">
          <x14:cfRule type="expression" priority="596" id="{481CE37C-6D43-4205-A000-0B2AC3BA455F}">
            <xm:f xml:space="preserve"> ISBLANK(#REF!)</xm:f>
            <x14:dxf>
              <fill>
                <patternFill>
                  <bgColor rgb="FFFF0000"/>
                </patternFill>
              </fill>
            </x14:dxf>
          </x14:cfRule>
          <xm:sqref>A29:F29</xm:sqref>
        </x14:conditionalFormatting>
        <x14:conditionalFormatting xmlns:xm="http://schemas.microsoft.com/office/excel/2006/main">
          <x14:cfRule type="expression" priority="595" id="{56BCA408-07D9-42A6-A3F6-FF02D5D23553}">
            <xm:f xml:space="preserve"> ISBLANK(#REF!)</xm:f>
            <x14:dxf>
              <fill>
                <patternFill>
                  <bgColor rgb="FFFF0000"/>
                </patternFill>
              </fill>
            </x14:dxf>
          </x14:cfRule>
          <xm:sqref>A28:F28</xm:sqref>
        </x14:conditionalFormatting>
        <x14:conditionalFormatting xmlns:xm="http://schemas.microsoft.com/office/excel/2006/main">
          <x14:cfRule type="expression" priority="594" id="{960F093A-291D-47A8-AA81-9620004DB3AD}">
            <xm:f xml:space="preserve"> ISBLANK(#REF!)</xm:f>
            <x14:dxf>
              <fill>
                <patternFill>
                  <bgColor rgb="FFFF0000"/>
                </patternFill>
              </fill>
            </x14:dxf>
          </x14:cfRule>
          <xm:sqref>A27:F27</xm:sqref>
        </x14:conditionalFormatting>
        <x14:conditionalFormatting xmlns:xm="http://schemas.microsoft.com/office/excel/2006/main">
          <x14:cfRule type="expression" priority="593" id="{45081F5C-9D35-4E22-A2B5-581A4C3ACE3E}">
            <xm:f xml:space="preserve"> ISBLANK(#REF!)</xm:f>
            <x14:dxf>
              <fill>
                <patternFill>
                  <bgColor rgb="FFFF0000"/>
                </patternFill>
              </fill>
            </x14:dxf>
          </x14:cfRule>
          <xm:sqref>A26:F26</xm:sqref>
        </x14:conditionalFormatting>
        <x14:conditionalFormatting xmlns:xm="http://schemas.microsoft.com/office/excel/2006/main">
          <x14:cfRule type="expression" priority="592" id="{87E49C6C-F4C6-4DB0-BBBE-13CB08D51529}">
            <xm:f xml:space="preserve"> ISBLANK(#REF!)</xm:f>
            <x14:dxf>
              <fill>
                <patternFill>
                  <bgColor rgb="FFFF0000"/>
                </patternFill>
              </fill>
            </x14:dxf>
          </x14:cfRule>
          <xm:sqref>A25:F25</xm:sqref>
        </x14:conditionalFormatting>
        <x14:conditionalFormatting xmlns:xm="http://schemas.microsoft.com/office/excel/2006/main">
          <x14:cfRule type="expression" priority="591" id="{98E24F82-6D42-49D3-806A-B9FCA4228613}">
            <xm:f xml:space="preserve"> ISBLANK(#REF!)</xm:f>
            <x14:dxf>
              <fill>
                <patternFill>
                  <bgColor rgb="FFFF0000"/>
                </patternFill>
              </fill>
            </x14:dxf>
          </x14:cfRule>
          <xm:sqref>A24:F24</xm:sqref>
        </x14:conditionalFormatting>
        <x14:conditionalFormatting xmlns:xm="http://schemas.microsoft.com/office/excel/2006/main">
          <x14:cfRule type="expression" priority="590" id="{748815B0-2988-4C40-A3AD-A95A6D2D455A}">
            <xm:f xml:space="preserve"> ISBLANK(#REF!)</xm:f>
            <x14:dxf>
              <fill>
                <patternFill>
                  <bgColor rgb="FFFF0000"/>
                </patternFill>
              </fill>
            </x14:dxf>
          </x14:cfRule>
          <xm:sqref>A23:F23</xm:sqref>
        </x14:conditionalFormatting>
        <x14:conditionalFormatting xmlns:xm="http://schemas.microsoft.com/office/excel/2006/main">
          <x14:cfRule type="expression" priority="589" id="{30EA9EBB-90E4-490E-9911-02E57FE790FA}">
            <xm:f xml:space="preserve"> ISBLANK(#REF!)</xm:f>
            <x14:dxf>
              <fill>
                <patternFill>
                  <bgColor rgb="FFFF0000"/>
                </patternFill>
              </fill>
            </x14:dxf>
          </x14:cfRule>
          <xm:sqref>A22:F22</xm:sqref>
        </x14:conditionalFormatting>
        <x14:conditionalFormatting xmlns:xm="http://schemas.microsoft.com/office/excel/2006/main">
          <x14:cfRule type="expression" priority="588" id="{07155E21-C787-4986-B819-6519FE0ED0DC}">
            <xm:f xml:space="preserve"> ISBLANK(#REF!)</xm:f>
            <x14:dxf>
              <fill>
                <patternFill>
                  <bgColor rgb="FFFF0000"/>
                </patternFill>
              </fill>
            </x14:dxf>
          </x14:cfRule>
          <xm:sqref>A21:F21</xm:sqref>
        </x14:conditionalFormatting>
        <x14:conditionalFormatting xmlns:xm="http://schemas.microsoft.com/office/excel/2006/main">
          <x14:cfRule type="expression" priority="587" id="{5797E438-F4F1-4DEE-8D6C-3F00B4BBD53D}">
            <xm:f xml:space="preserve"> ISBLANK(#REF!)</xm:f>
            <x14:dxf>
              <fill>
                <patternFill>
                  <bgColor rgb="FFFF0000"/>
                </patternFill>
              </fill>
            </x14:dxf>
          </x14:cfRule>
          <xm:sqref>A20:F20</xm:sqref>
        </x14:conditionalFormatting>
        <x14:conditionalFormatting xmlns:xm="http://schemas.microsoft.com/office/excel/2006/main">
          <x14:cfRule type="expression" priority="586" id="{901D0981-986F-472F-9D39-8341BE5046B8}">
            <xm:f xml:space="preserve"> ISBLANK(#REF!)</xm:f>
            <x14:dxf>
              <fill>
                <patternFill>
                  <bgColor rgb="FFFF0000"/>
                </patternFill>
              </fill>
            </x14:dxf>
          </x14:cfRule>
          <xm:sqref>A19:F19</xm:sqref>
        </x14:conditionalFormatting>
        <x14:conditionalFormatting xmlns:xm="http://schemas.microsoft.com/office/excel/2006/main">
          <x14:cfRule type="expression" priority="585" id="{9D00B47A-9075-4CAE-A771-DA761D675AF9}">
            <xm:f xml:space="preserve"> ISBLANK(#REF!)</xm:f>
            <x14:dxf>
              <fill>
                <patternFill>
                  <bgColor rgb="FFFF0000"/>
                </patternFill>
              </fill>
            </x14:dxf>
          </x14:cfRule>
          <xm:sqref>A18:F18</xm:sqref>
        </x14:conditionalFormatting>
        <x14:conditionalFormatting xmlns:xm="http://schemas.microsoft.com/office/excel/2006/main">
          <x14:cfRule type="expression" priority="584" id="{7258B52A-47F7-48FF-A52D-6144CB7183DA}">
            <xm:f xml:space="preserve"> ISBLANK(#REF!)</xm:f>
            <x14:dxf>
              <fill>
                <patternFill>
                  <bgColor rgb="FFFF0000"/>
                </patternFill>
              </fill>
            </x14:dxf>
          </x14:cfRule>
          <xm:sqref>A17:F17</xm:sqref>
        </x14:conditionalFormatting>
        <x14:conditionalFormatting xmlns:xm="http://schemas.microsoft.com/office/excel/2006/main">
          <x14:cfRule type="expression" priority="583" id="{C7DCFCD2-4B75-476C-B003-EE8924FA6A63}">
            <xm:f xml:space="preserve"> ISBLANK(#REF!)</xm:f>
            <x14:dxf>
              <fill>
                <patternFill>
                  <bgColor rgb="FFFF0000"/>
                </patternFill>
              </fill>
            </x14:dxf>
          </x14:cfRule>
          <xm:sqref>A16:F16</xm:sqref>
        </x14:conditionalFormatting>
        <x14:conditionalFormatting xmlns:xm="http://schemas.microsoft.com/office/excel/2006/main">
          <x14:cfRule type="expression" priority="582" id="{13F286AB-8A86-466A-87D5-914E4FBB112A}">
            <xm:f xml:space="preserve"> ISBLANK(#REF!)</xm:f>
            <x14:dxf>
              <fill>
                <patternFill>
                  <bgColor rgb="FFFF0000"/>
                </patternFill>
              </fill>
            </x14:dxf>
          </x14:cfRule>
          <xm:sqref>A15:F15</xm:sqref>
        </x14:conditionalFormatting>
        <x14:conditionalFormatting xmlns:xm="http://schemas.microsoft.com/office/excel/2006/main">
          <x14:cfRule type="expression" priority="581" id="{9C08354D-8D7F-43B3-BB83-9DB2916D7B4D}">
            <xm:f xml:space="preserve"> ISBLANK(#REF!)</xm:f>
            <x14:dxf>
              <fill>
                <patternFill>
                  <bgColor rgb="FFFF0000"/>
                </patternFill>
              </fill>
            </x14:dxf>
          </x14:cfRule>
          <xm:sqref>A14:F14</xm:sqref>
        </x14:conditionalFormatting>
        <x14:conditionalFormatting xmlns:xm="http://schemas.microsoft.com/office/excel/2006/main">
          <x14:cfRule type="expression" priority="580" id="{12934750-1D50-4F02-AAE8-7ED0A3D36B6A}">
            <xm:f xml:space="preserve"> ISBLANK(#REF!)</xm:f>
            <x14:dxf>
              <fill>
                <patternFill>
                  <bgColor rgb="FFFF0000"/>
                </patternFill>
              </fill>
            </x14:dxf>
          </x14:cfRule>
          <xm:sqref>A13:F13</xm:sqref>
        </x14:conditionalFormatting>
        <x14:conditionalFormatting xmlns:xm="http://schemas.microsoft.com/office/excel/2006/main">
          <x14:cfRule type="expression" priority="579" id="{CE9022E2-8D1B-48AC-BBD1-6AB26C3D0E58}">
            <xm:f xml:space="preserve"> ISBLANK(#REF!)</xm:f>
            <x14:dxf>
              <fill>
                <patternFill>
                  <bgColor rgb="FFFF0000"/>
                </patternFill>
              </fill>
            </x14:dxf>
          </x14:cfRule>
          <xm:sqref>A12:F12</xm:sqref>
        </x14:conditionalFormatting>
        <x14:conditionalFormatting xmlns:xm="http://schemas.microsoft.com/office/excel/2006/main">
          <x14:cfRule type="expression" priority="578" id="{38B8F042-F41E-4B0F-88EB-6E0CC586DCDE}">
            <xm:f xml:space="preserve"> ISBLANK(#REF!)</xm:f>
            <x14:dxf>
              <fill>
                <patternFill>
                  <bgColor rgb="FFFF0000"/>
                </patternFill>
              </fill>
            </x14:dxf>
          </x14:cfRule>
          <xm:sqref>A11:F11</xm:sqref>
        </x14:conditionalFormatting>
        <x14:conditionalFormatting xmlns:xm="http://schemas.microsoft.com/office/excel/2006/main">
          <x14:cfRule type="expression" priority="577" id="{9BEEED65-87CB-435E-A43D-FC3C50DC45C2}">
            <xm:f xml:space="preserve"> ISBLANK(#REF!)</xm:f>
            <x14:dxf>
              <fill>
                <patternFill>
                  <bgColor rgb="FFFF0000"/>
                </patternFill>
              </fill>
            </x14:dxf>
          </x14:cfRule>
          <xm:sqref>A10:F10</xm:sqref>
        </x14:conditionalFormatting>
        <x14:conditionalFormatting xmlns:xm="http://schemas.microsoft.com/office/excel/2006/main">
          <x14:cfRule type="expression" priority="576" id="{0BDD920D-C950-48D5-B5AD-63FC0E1810CC}">
            <xm:f xml:space="preserve"> ISBLANK(#REF!)</xm:f>
            <x14:dxf>
              <fill>
                <patternFill>
                  <bgColor rgb="FFFF0000"/>
                </patternFill>
              </fill>
            </x14:dxf>
          </x14:cfRule>
          <xm:sqref>A9:F9</xm:sqref>
        </x14:conditionalFormatting>
        <x14:conditionalFormatting xmlns:xm="http://schemas.microsoft.com/office/excel/2006/main">
          <x14:cfRule type="expression" priority="575" id="{F16D8DE6-810D-43E4-A91B-C22DBDB774D8}">
            <xm:f xml:space="preserve"> ISBLANK(#REF!)</xm:f>
            <x14:dxf>
              <fill>
                <patternFill>
                  <bgColor rgb="FFFF0000"/>
                </patternFill>
              </fill>
            </x14:dxf>
          </x14:cfRule>
          <xm:sqref>A8:F8</xm:sqref>
        </x14:conditionalFormatting>
        <x14:conditionalFormatting xmlns:xm="http://schemas.microsoft.com/office/excel/2006/main">
          <x14:cfRule type="expression" priority="574" id="{6028EA72-56BB-425C-91B9-FFFB30C54534}">
            <xm:f xml:space="preserve"> ISBLANK(#REF!)</xm:f>
            <x14:dxf>
              <fill>
                <patternFill>
                  <bgColor rgb="FFFF0000"/>
                </patternFill>
              </fill>
            </x14:dxf>
          </x14:cfRule>
          <xm:sqref>A7:F7</xm:sqref>
        </x14:conditionalFormatting>
        <x14:conditionalFormatting xmlns:xm="http://schemas.microsoft.com/office/excel/2006/main">
          <x14:cfRule type="expression" priority="573" id="{BC21A295-4423-40CB-A134-69818370E3AC}">
            <xm:f xml:space="preserve"> ISBLANK(#REF!)</xm:f>
            <x14:dxf>
              <fill>
                <patternFill>
                  <bgColor rgb="FFFF0000"/>
                </patternFill>
              </fill>
            </x14:dxf>
          </x14:cfRule>
          <xm:sqref>A6:F6</xm:sqref>
        </x14:conditionalFormatting>
        <x14:conditionalFormatting xmlns:xm="http://schemas.microsoft.com/office/excel/2006/main">
          <x14:cfRule type="expression" priority="572" id="{39BC54C4-FC2D-4263-AD2F-2EE6B1695AF8}">
            <xm:f xml:space="preserve"> ISBLANK(#REF!)</xm:f>
            <x14:dxf>
              <fill>
                <patternFill>
                  <bgColor rgb="FFFF0000"/>
                </patternFill>
              </fill>
            </x14:dxf>
          </x14:cfRule>
          <xm:sqref>A5:F5</xm:sqref>
        </x14:conditionalFormatting>
        <x14:conditionalFormatting xmlns:xm="http://schemas.microsoft.com/office/excel/2006/main">
          <x14:cfRule type="expression" priority="571" id="{48DD4AC6-CF26-4904-B952-FED5818171F3}">
            <xm:f xml:space="preserve"> ISBLANK(#REF!)</xm:f>
            <x14:dxf>
              <fill>
                <patternFill>
                  <bgColor rgb="FFFF0000"/>
                </patternFill>
              </fill>
            </x14:dxf>
          </x14:cfRule>
          <xm:sqref>A4:F4</xm:sqref>
        </x14:conditionalFormatting>
        <x14:conditionalFormatting xmlns:xm="http://schemas.microsoft.com/office/excel/2006/main">
          <x14:cfRule type="expression" priority="570" id="{73355445-9AF2-43DD-BCEB-38363FD8F9B5}">
            <xm:f xml:space="preserve"> ISBLANK(#REF!)</xm:f>
            <x14:dxf>
              <fill>
                <patternFill>
                  <bgColor rgb="FFFF0000"/>
                </patternFill>
              </fill>
            </x14:dxf>
          </x14:cfRule>
          <xm:sqref>A3:F3</xm:sqref>
        </x14:conditionalFormatting>
        <x14:conditionalFormatting xmlns:xm="http://schemas.microsoft.com/office/excel/2006/main">
          <x14:cfRule type="expression" priority="569" id="{9658622F-3B42-4E07-98B7-5D5338DEC9F9}">
            <xm:f xml:space="preserve"> ISBLANK(#REF!)</xm:f>
            <x14:dxf>
              <fill>
                <patternFill>
                  <bgColor rgb="FFFF0000"/>
                </patternFill>
              </fill>
            </x14:dxf>
          </x14:cfRule>
          <xm:sqref>A2:F2</xm:sqref>
        </x14:conditionalFormatting>
        <x14:conditionalFormatting xmlns:xm="http://schemas.microsoft.com/office/excel/2006/main">
          <x14:cfRule type="expression" priority="26" id="{7F2B3185-93AA-49EF-9414-469F1DA833DA}">
            <xm:f xml:space="preserve"> ISBLANK('[Relevé de production - V1.2.xlsm]TM matin'!#REF!)</xm:f>
            <x14:dxf>
              <fill>
                <patternFill>
                  <bgColor rgb="FFFF0000"/>
                </patternFill>
              </fill>
            </x14:dxf>
          </x14:cfRule>
          <xm:sqref>D268:F268</xm:sqref>
        </x14:conditionalFormatting>
        <x14:conditionalFormatting xmlns:xm="http://schemas.microsoft.com/office/excel/2006/main">
          <x14:cfRule type="expression" priority="25" id="{585F7390-94AD-44D1-A51B-FE8DC7016CD9}">
            <xm:f xml:space="preserve"> ISBLANK('[Relevé de production - V1.2.xlsm]TM matin'!#REF!)</xm:f>
            <x14:dxf>
              <fill>
                <patternFill>
                  <bgColor rgb="FFFF0000"/>
                </patternFill>
              </fill>
            </x14:dxf>
          </x14:cfRule>
          <xm:sqref>D267:F267</xm:sqref>
        </x14:conditionalFormatting>
        <x14:conditionalFormatting xmlns:xm="http://schemas.microsoft.com/office/excel/2006/main">
          <x14:cfRule type="expression" priority="24" id="{6FC70634-77D2-4F71-A66D-A0D9C0099C2E}">
            <xm:f xml:space="preserve"> ISBLANK('[Relevé de production - V1.2.xlsm]TM matin'!#REF!)</xm:f>
            <x14:dxf>
              <fill>
                <patternFill>
                  <bgColor rgb="FFFF0000"/>
                </patternFill>
              </fill>
            </x14:dxf>
          </x14:cfRule>
          <xm:sqref>D266:F266</xm:sqref>
        </x14:conditionalFormatting>
        <x14:conditionalFormatting xmlns:xm="http://schemas.microsoft.com/office/excel/2006/main">
          <x14:cfRule type="expression" priority="23" id="{47ED6497-9204-46A2-80B5-A57E6DA6F5CF}">
            <xm:f xml:space="preserve"> ISBLANK('[Relevé de production - V1.2.xlsm]TM matin'!#REF!)</xm:f>
            <x14:dxf>
              <fill>
                <patternFill>
                  <bgColor rgb="FFFF0000"/>
                </patternFill>
              </fill>
            </x14:dxf>
          </x14:cfRule>
          <xm:sqref>D265:F265</xm:sqref>
        </x14:conditionalFormatting>
        <x14:conditionalFormatting xmlns:xm="http://schemas.microsoft.com/office/excel/2006/main">
          <x14:cfRule type="expression" priority="22" id="{4AC02566-23D8-4922-8D3A-FDA83BAE7BA1}">
            <xm:f xml:space="preserve"> ISBLANK('[Relevé de production - V1.2.xlsm]TM matin'!#REF!)</xm:f>
            <x14:dxf>
              <fill>
                <patternFill>
                  <bgColor rgb="FFFF0000"/>
                </patternFill>
              </fill>
            </x14:dxf>
          </x14:cfRule>
          <xm:sqref>D264:F264</xm:sqref>
        </x14:conditionalFormatting>
        <x14:conditionalFormatting xmlns:xm="http://schemas.microsoft.com/office/excel/2006/main">
          <x14:cfRule type="expression" priority="21" id="{8D032CAB-BA32-437D-81E3-400AC45D823F}">
            <xm:f xml:space="preserve"> ISBLANK('[Relevé de production - V1.2.xlsm]TM matin'!#REF!)</xm:f>
            <x14:dxf>
              <fill>
                <patternFill>
                  <bgColor rgb="FFFF0000"/>
                </patternFill>
              </fill>
            </x14:dxf>
          </x14:cfRule>
          <xm:sqref>D263:F263</xm:sqref>
        </x14:conditionalFormatting>
        <x14:conditionalFormatting xmlns:xm="http://schemas.microsoft.com/office/excel/2006/main">
          <x14:cfRule type="expression" priority="20" id="{6E3F5D45-2B4C-4594-963B-82325DDA874C}">
            <xm:f xml:space="preserve"> ISBLANK('[Relevé de production - V1.3.xlsm]TM matin'!#REF!)</xm:f>
            <x14:dxf>
              <fill>
                <patternFill>
                  <bgColor rgb="FFFF0000"/>
                </patternFill>
              </fill>
            </x14:dxf>
          </x14:cfRule>
          <xm:sqref>D261:F261</xm:sqref>
        </x14:conditionalFormatting>
        <x14:conditionalFormatting xmlns:xm="http://schemas.microsoft.com/office/excel/2006/main">
          <x14:cfRule type="expression" priority="19" id="{1A4C4EEF-28AA-48A5-BAE7-70984AB05C4D}">
            <xm:f xml:space="preserve"> ISBLANK('[Relevé de production - V1.3.xlsm]TM matin'!#REF!)</xm:f>
            <x14:dxf>
              <fill>
                <patternFill>
                  <bgColor rgb="FFFF0000"/>
                </patternFill>
              </fill>
            </x14:dxf>
          </x14:cfRule>
          <xm:sqref>D260:F260</xm:sqref>
        </x14:conditionalFormatting>
        <x14:conditionalFormatting xmlns:xm="http://schemas.microsoft.com/office/excel/2006/main">
          <x14:cfRule type="expression" priority="18" id="{7CBE3813-DFDE-4515-A7E5-4F7536CFAC01}">
            <xm:f xml:space="preserve"> ISBLANK('[Relevé de production - V1.3.xlsm]TM matin'!#REF!)</xm:f>
            <x14:dxf>
              <fill>
                <patternFill>
                  <bgColor rgb="FFFF0000"/>
                </patternFill>
              </fill>
            </x14:dxf>
          </x14:cfRule>
          <xm:sqref>D259:F259</xm:sqref>
        </x14:conditionalFormatting>
        <x14:conditionalFormatting xmlns:xm="http://schemas.microsoft.com/office/excel/2006/main">
          <x14:cfRule type="expression" priority="17" id="{772A0BFE-0E30-4A22-B04D-A70764A2AADA}">
            <xm:f xml:space="preserve"> ISBLANK('[Relevé de production - V1.3.xlsm]TM matin'!#REF!)</xm:f>
            <x14:dxf>
              <fill>
                <patternFill>
                  <bgColor rgb="FFFF0000"/>
                </patternFill>
              </fill>
            </x14:dxf>
          </x14:cfRule>
          <xm:sqref>D258:F258</xm:sqref>
        </x14:conditionalFormatting>
        <x14:conditionalFormatting xmlns:xm="http://schemas.microsoft.com/office/excel/2006/main">
          <x14:cfRule type="expression" priority="16" id="{42A8E5AA-5015-41E0-A356-8592B70FB23F}">
            <xm:f xml:space="preserve"> ISBLANK('[Relevé de production - V1.3.xlsm]TM matin'!#REF!)</xm:f>
            <x14:dxf>
              <fill>
                <patternFill>
                  <bgColor rgb="FFFF0000"/>
                </patternFill>
              </fill>
            </x14:dxf>
          </x14:cfRule>
          <xm:sqref>D257:F257</xm:sqref>
        </x14:conditionalFormatting>
        <x14:conditionalFormatting xmlns:xm="http://schemas.microsoft.com/office/excel/2006/main">
          <x14:cfRule type="expression" priority="15" id="{9136F64F-F1F0-4BB9-A00C-D79C8CE88BCD}">
            <xm:f xml:space="preserve"> ISBLANK('[Relevé de production - V1.3.xlsm]TM matin'!#REF!)</xm:f>
            <x14:dxf>
              <fill>
                <patternFill>
                  <bgColor rgb="FFFF0000"/>
                </patternFill>
              </fill>
            </x14:dxf>
          </x14:cfRule>
          <xm:sqref>D256:F256</xm:sqref>
        </x14:conditionalFormatting>
        <x14:conditionalFormatting xmlns:xm="http://schemas.microsoft.com/office/excel/2006/main">
          <x14:cfRule type="expression" priority="14" id="{A1EA7344-56A0-43EE-84C7-B4C09154DE84}">
            <xm:f xml:space="preserve"> ISBLANK('[Relevé de production - V1.3.xlsm]TM matin'!#REF!)</xm:f>
            <x14:dxf>
              <fill>
                <patternFill>
                  <bgColor rgb="FFFF0000"/>
                </patternFill>
              </fill>
            </x14:dxf>
          </x14:cfRule>
          <xm:sqref>D255:F255</xm:sqref>
        </x14:conditionalFormatting>
        <x14:conditionalFormatting xmlns:xm="http://schemas.microsoft.com/office/excel/2006/main">
          <x14:cfRule type="expression" priority="13" id="{E95DF225-1C92-400F-9D82-6E76D7759547}">
            <xm:f xml:space="preserve"> ISBLANK('[Relevé de production - V1.3.xlsm]TM matin'!#REF!)</xm:f>
            <x14:dxf>
              <fill>
                <patternFill>
                  <bgColor rgb="FFFF0000"/>
                </patternFill>
              </fill>
            </x14:dxf>
          </x14:cfRule>
          <xm:sqref>D254:F254</xm:sqref>
        </x14:conditionalFormatting>
        <x14:conditionalFormatting xmlns:xm="http://schemas.microsoft.com/office/excel/2006/main">
          <x14:cfRule type="expression" priority="12" id="{988D91AC-CCEF-4724-BA4E-A2711679D1E5}">
            <xm:f xml:space="preserve"> ISBLANK('[Relevé de production - V1.3.xlsm]TM matin'!#REF!)</xm:f>
            <x14:dxf>
              <fill>
                <patternFill>
                  <bgColor rgb="FFFF0000"/>
                </patternFill>
              </fill>
            </x14:dxf>
          </x14:cfRule>
          <xm:sqref>D253:F253</xm:sqref>
        </x14:conditionalFormatting>
        <x14:conditionalFormatting xmlns:xm="http://schemas.microsoft.com/office/excel/2006/main">
          <x14:cfRule type="expression" priority="11" id="{BF58F843-6650-45BF-9671-1DEFF13DB3C6}">
            <xm:f xml:space="preserve"> ISBLANK('[Relevé de production - V1.3.xlsm]TM matin'!#REF!)</xm:f>
            <x14:dxf>
              <fill>
                <patternFill>
                  <bgColor rgb="FFFF0000"/>
                </patternFill>
              </fill>
            </x14:dxf>
          </x14:cfRule>
          <xm:sqref>D252:F252</xm:sqref>
        </x14:conditionalFormatting>
        <x14:conditionalFormatting xmlns:xm="http://schemas.microsoft.com/office/excel/2006/main">
          <x14:cfRule type="expression" priority="10" id="{627C97AA-B18C-4BA6-842E-735D3FEAE851}">
            <xm:f xml:space="preserve"> ISBLANK('[Relevé de production - V1.3.xlsm]TM matin'!#REF!)</xm:f>
            <x14:dxf>
              <fill>
                <patternFill>
                  <bgColor rgb="FFFF0000"/>
                </patternFill>
              </fill>
            </x14:dxf>
          </x14:cfRule>
          <xm:sqref>D251:F251</xm:sqref>
        </x14:conditionalFormatting>
        <x14:conditionalFormatting xmlns:xm="http://schemas.microsoft.com/office/excel/2006/main">
          <x14:cfRule type="expression" priority="9" id="{D2715029-6ED6-4C0E-A465-ACB57F501BFA}">
            <xm:f xml:space="preserve"> ISBLANK('[Relevé de production - V1.3.xlsm]TM matin'!#REF!)</xm:f>
            <x14:dxf>
              <fill>
                <patternFill>
                  <bgColor rgb="FFFF0000"/>
                </patternFill>
              </fill>
            </x14:dxf>
          </x14:cfRule>
          <xm:sqref>D250:F250</xm:sqref>
        </x14:conditionalFormatting>
        <x14:conditionalFormatting xmlns:xm="http://schemas.microsoft.com/office/excel/2006/main">
          <x14:cfRule type="expression" priority="8" id="{9B83986F-B063-4200-8F7A-EB7BEA9FADED}">
            <xm:f xml:space="preserve"> ISBLANK('[Relevé de production - V1.3.xlsm]TM matin'!#REF!)</xm:f>
            <x14:dxf>
              <fill>
                <patternFill>
                  <bgColor rgb="FFFF0000"/>
                </patternFill>
              </fill>
            </x14:dxf>
          </x14:cfRule>
          <xm:sqref>D249:F249</xm:sqref>
        </x14:conditionalFormatting>
        <x14:conditionalFormatting xmlns:xm="http://schemas.microsoft.com/office/excel/2006/main">
          <x14:cfRule type="expression" priority="7" id="{8E6DF214-AA91-43CA-9D0E-626660942FF0}">
            <xm:f xml:space="preserve"> ISBLANK('[Relevé de production - V1.3.xlsm]TM matin'!#REF!)</xm:f>
            <x14:dxf>
              <fill>
                <patternFill>
                  <bgColor rgb="FFFF0000"/>
                </patternFill>
              </fill>
            </x14:dxf>
          </x14:cfRule>
          <xm:sqref>D248:F248</xm:sqref>
        </x14:conditionalFormatting>
        <x14:conditionalFormatting xmlns:xm="http://schemas.microsoft.com/office/excel/2006/main">
          <x14:cfRule type="expression" priority="6" id="{668C7DFB-8205-452F-AEBA-C45CC013A5AC}">
            <xm:f xml:space="preserve"> ISBLANK('[Relevé de production - V1.3.xlsm]TM matin'!#REF!)</xm:f>
            <x14:dxf>
              <fill>
                <patternFill>
                  <bgColor rgb="FFFF0000"/>
                </patternFill>
              </fill>
            </x14:dxf>
          </x14:cfRule>
          <xm:sqref>D247:F247</xm:sqref>
        </x14:conditionalFormatting>
        <x14:conditionalFormatting xmlns:xm="http://schemas.microsoft.com/office/excel/2006/main">
          <x14:cfRule type="expression" priority="5" id="{CF5B409A-2493-4871-98F8-5CFD5FF15579}">
            <xm:f xml:space="preserve"> ISBLANK('[Relevé de production - V1.3.xlsm]TM matin'!#REF!)</xm:f>
            <x14:dxf>
              <fill>
                <patternFill>
                  <bgColor rgb="FFFF0000"/>
                </patternFill>
              </fill>
            </x14:dxf>
          </x14:cfRule>
          <xm:sqref>D246:F246</xm:sqref>
        </x14:conditionalFormatting>
        <x14:conditionalFormatting xmlns:xm="http://schemas.microsoft.com/office/excel/2006/main">
          <x14:cfRule type="expression" priority="4" id="{4CC271ED-0482-4348-B1C9-2049BE8C7294}">
            <xm:f xml:space="preserve"> ISBLANK('[Relevé de production - V1.3.xlsm]TM matin'!#REF!)</xm:f>
            <x14:dxf>
              <fill>
                <patternFill>
                  <bgColor rgb="FFFF0000"/>
                </patternFill>
              </fill>
            </x14:dxf>
          </x14:cfRule>
          <xm:sqref>D245:F245</xm:sqref>
        </x14:conditionalFormatting>
        <x14:conditionalFormatting xmlns:xm="http://schemas.microsoft.com/office/excel/2006/main">
          <x14:cfRule type="expression" priority="3" id="{609CFB8D-4318-4E46-A8F9-6EFB6576D238}">
            <xm:f xml:space="preserve"> ISBLANK('[Relevé de production - V1.3.xlsm]TM matin'!#REF!)</xm:f>
            <x14:dxf>
              <fill>
                <patternFill>
                  <bgColor rgb="FFFF0000"/>
                </patternFill>
              </fill>
            </x14:dxf>
          </x14:cfRule>
          <xm:sqref>D244:F244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108</vt:i4>
      </vt:variant>
    </vt:vector>
  </HeadingPairs>
  <TitlesOfParts>
    <vt:vector size="125" baseType="lpstr">
      <vt:lpstr>DW-001</vt:lpstr>
      <vt:lpstr>DW-002</vt:lpstr>
      <vt:lpstr>DW-003</vt:lpstr>
      <vt:lpstr>DW-004</vt:lpstr>
      <vt:lpstr>TCD1</vt:lpstr>
      <vt:lpstr>TM matin (2)</vt:lpstr>
      <vt:lpstr>Percage</vt:lpstr>
      <vt:lpstr>Lamage</vt:lpstr>
      <vt:lpstr>Metrage</vt:lpstr>
      <vt:lpstr>Tbl</vt:lpstr>
      <vt:lpstr>Graphs</vt:lpstr>
      <vt:lpstr>Chgts</vt:lpstr>
      <vt:lpstr>DéfautsOutils</vt:lpstr>
      <vt:lpstr>Feuil1</vt:lpstr>
      <vt:lpstr>TCD2</vt:lpstr>
      <vt:lpstr>Feuil7</vt:lpstr>
      <vt:lpstr>Feuil5</vt:lpstr>
      <vt:lpstr>Lamage!HAUTEUR15</vt:lpstr>
      <vt:lpstr>Percage!HAUTEUR15</vt:lpstr>
      <vt:lpstr>HAUTEUR15</vt:lpstr>
      <vt:lpstr>'DW-001'!YDR014</vt:lpstr>
      <vt:lpstr>'DW-002'!YDR014</vt:lpstr>
      <vt:lpstr>'DW-003'!YDR014</vt:lpstr>
      <vt:lpstr>'DW-004'!YDR014</vt:lpstr>
      <vt:lpstr>'DW-001'!YDR015</vt:lpstr>
      <vt:lpstr>'DW-002'!YDR015</vt:lpstr>
      <vt:lpstr>'DW-003'!YDR015</vt:lpstr>
      <vt:lpstr>'DW-004'!YDR015</vt:lpstr>
      <vt:lpstr>'DW-001'!YDR078</vt:lpstr>
      <vt:lpstr>'DW-002'!YDR078</vt:lpstr>
      <vt:lpstr>'DW-003'!YDR078</vt:lpstr>
      <vt:lpstr>'DW-004'!YDR078</vt:lpstr>
      <vt:lpstr>'DW-001'!YDR079</vt:lpstr>
      <vt:lpstr>'DW-002'!YDR079</vt:lpstr>
      <vt:lpstr>'DW-003'!YDR079</vt:lpstr>
      <vt:lpstr>'DW-004'!YDR079</vt:lpstr>
      <vt:lpstr>'DW-001'!YDR086</vt:lpstr>
      <vt:lpstr>'DW-002'!YDR086</vt:lpstr>
      <vt:lpstr>'DW-003'!YDR086</vt:lpstr>
      <vt:lpstr>'DW-004'!YDR086</vt:lpstr>
      <vt:lpstr>'DW-001'!YDR098</vt:lpstr>
      <vt:lpstr>'DW-002'!YDR098</vt:lpstr>
      <vt:lpstr>'DW-003'!YDR098</vt:lpstr>
      <vt:lpstr>'DW-004'!YDR098</vt:lpstr>
      <vt:lpstr>'DW-001'!YDR099</vt:lpstr>
      <vt:lpstr>'DW-002'!YDR099</vt:lpstr>
      <vt:lpstr>'DW-003'!YDR099</vt:lpstr>
      <vt:lpstr>'DW-004'!YDR099</vt:lpstr>
      <vt:lpstr>'DW-001'!YDR104</vt:lpstr>
      <vt:lpstr>'DW-002'!YDR104</vt:lpstr>
      <vt:lpstr>'DW-003'!YDR104</vt:lpstr>
      <vt:lpstr>'DW-004'!YDR104</vt:lpstr>
      <vt:lpstr>'DW-001'!YDR142</vt:lpstr>
      <vt:lpstr>'DW-002'!YDR142</vt:lpstr>
      <vt:lpstr>'DW-003'!YDR142</vt:lpstr>
      <vt:lpstr>'DW-004'!YDR142</vt:lpstr>
      <vt:lpstr>'DW-001'!YDR143</vt:lpstr>
      <vt:lpstr>'DW-002'!YDR143</vt:lpstr>
      <vt:lpstr>'DW-003'!YDR143</vt:lpstr>
      <vt:lpstr>'DW-004'!YDR143</vt:lpstr>
      <vt:lpstr>'DW-001'!YDR144</vt:lpstr>
      <vt:lpstr>'DW-002'!YDR144</vt:lpstr>
      <vt:lpstr>'DW-003'!YDR144</vt:lpstr>
      <vt:lpstr>'DW-004'!YDR144</vt:lpstr>
      <vt:lpstr>'DW-001'!YDR145</vt:lpstr>
      <vt:lpstr>'DW-002'!YDR145</vt:lpstr>
      <vt:lpstr>'DW-003'!YDR145</vt:lpstr>
      <vt:lpstr>'DW-004'!YDR145</vt:lpstr>
      <vt:lpstr>'DW-001'!YDR146</vt:lpstr>
      <vt:lpstr>'DW-002'!YDR146</vt:lpstr>
      <vt:lpstr>'DW-003'!YDR146</vt:lpstr>
      <vt:lpstr>'DW-004'!YDR146</vt:lpstr>
      <vt:lpstr>'DW-001'!YDR147</vt:lpstr>
      <vt:lpstr>'DW-002'!YDR147</vt:lpstr>
      <vt:lpstr>'DW-003'!YDR147</vt:lpstr>
      <vt:lpstr>'DW-004'!YDR147</vt:lpstr>
      <vt:lpstr>'DW-001'!YDR148</vt:lpstr>
      <vt:lpstr>'DW-002'!YDR148</vt:lpstr>
      <vt:lpstr>'DW-003'!YDR148</vt:lpstr>
      <vt:lpstr>'DW-004'!YDR148</vt:lpstr>
      <vt:lpstr>'DW-001'!YDR153</vt:lpstr>
      <vt:lpstr>'DW-002'!YDR153</vt:lpstr>
      <vt:lpstr>'DW-003'!YDR153</vt:lpstr>
      <vt:lpstr>'DW-004'!YDR153</vt:lpstr>
      <vt:lpstr>'DW-001'!YDR172</vt:lpstr>
      <vt:lpstr>'DW-002'!YDR172</vt:lpstr>
      <vt:lpstr>'DW-003'!YDR172</vt:lpstr>
      <vt:lpstr>'DW-004'!YDR172</vt:lpstr>
      <vt:lpstr>'DW-001'!YDR173</vt:lpstr>
      <vt:lpstr>'DW-002'!YDR173</vt:lpstr>
      <vt:lpstr>'DW-003'!YDR173</vt:lpstr>
      <vt:lpstr>'DW-004'!YDR173</vt:lpstr>
      <vt:lpstr>'DW-001'!YDR174</vt:lpstr>
      <vt:lpstr>'DW-002'!YDR174</vt:lpstr>
      <vt:lpstr>'DW-003'!YDR174</vt:lpstr>
      <vt:lpstr>'DW-004'!YDR174</vt:lpstr>
      <vt:lpstr>'DW-001'!YDR175</vt:lpstr>
      <vt:lpstr>'DW-002'!YDR175</vt:lpstr>
      <vt:lpstr>'DW-003'!YDR175</vt:lpstr>
      <vt:lpstr>'DW-004'!YDR175</vt:lpstr>
      <vt:lpstr>'DW-001'!YDR214</vt:lpstr>
      <vt:lpstr>'DW-002'!YDR214</vt:lpstr>
      <vt:lpstr>'DW-003'!YDR214</vt:lpstr>
      <vt:lpstr>'DW-004'!YDR214</vt:lpstr>
      <vt:lpstr>'DW-001'!YDR242</vt:lpstr>
      <vt:lpstr>'DW-002'!YDR242</vt:lpstr>
      <vt:lpstr>'DW-003'!YDR242</vt:lpstr>
      <vt:lpstr>'DW-004'!YDR242</vt:lpstr>
      <vt:lpstr>'DW-001'!YTA029</vt:lpstr>
      <vt:lpstr>'DW-002'!YTA029</vt:lpstr>
      <vt:lpstr>'DW-003'!YTA029</vt:lpstr>
      <vt:lpstr>'DW-004'!YTA029</vt:lpstr>
      <vt:lpstr>'DW-001'!YTA030</vt:lpstr>
      <vt:lpstr>'DW-002'!YTA030</vt:lpstr>
      <vt:lpstr>'DW-003'!YTA030</vt:lpstr>
      <vt:lpstr>'DW-004'!YTA030</vt:lpstr>
      <vt:lpstr>'DW-001'!YTA031</vt:lpstr>
      <vt:lpstr>'DW-002'!YTA031</vt:lpstr>
      <vt:lpstr>'DW-003'!YTA031</vt:lpstr>
      <vt:lpstr>'DW-004'!YTA031</vt:lpstr>
      <vt:lpstr>'DW-001'!YTA032</vt:lpstr>
      <vt:lpstr>'DW-002'!YTA032</vt:lpstr>
      <vt:lpstr>'DW-003'!YTA032</vt:lpstr>
      <vt:lpstr>'DW-004'!YTA032</vt:lpstr>
      <vt:lpstr>'TM matin (2)'!Zone_d_impression</vt:lpstr>
    </vt:vector>
  </TitlesOfParts>
  <Company>THK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g.bebga@thk.eu</dc:creator>
  <cp:lastModifiedBy>Bebga, Givenche</cp:lastModifiedBy>
  <cp:lastPrinted>2020-06-08T13:08:01Z</cp:lastPrinted>
  <dcterms:created xsi:type="dcterms:W3CDTF">2007-05-14T11:04:52Z</dcterms:created>
  <dcterms:modified xsi:type="dcterms:W3CDTF">2020-06-09T11:52:46Z</dcterms:modified>
</cp:coreProperties>
</file>