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2" defaultThemeVersion="164011"/>
  <mc:AlternateContent xmlns:mc="http://schemas.openxmlformats.org/markup-compatibility/2006">
    <mc:Choice Requires="x15">
      <x15ac:absPath xmlns:x15ac="http://schemas.microsoft.com/office/spreadsheetml/2010/11/ac" url="C:\Users\largeronc\Desktop\"/>
    </mc:Choice>
  </mc:AlternateContent>
  <bookViews>
    <workbookView xWindow="0" yWindow="0" windowWidth="16380" windowHeight="8196" tabRatio="500" activeTab="1"/>
  </bookViews>
  <sheets>
    <sheet name="Conditionnement_LRP" sheetId="1" r:id="rId1"/>
    <sheet name="Plan_de_palettisation" sheetId="2" r:id="rId2"/>
    <sheet name="feuille1 (2)" sheetId="7" r:id="rId3"/>
  </sheets>
  <definedNames>
    <definedName name="info">"INDIRECT(RECHERCHEV(Plan de Palettisation+'Plan de palettisation'!'Plan de palettisation'!$I$11:$K$12;Feuille3+'Plan de palettisation'!$I$11:$K$12;Feuille3!$A$1:$B$2;2;0))"</definedName>
    <definedName name="photosac1" localSheetId="2">OFFSET('feuille1 (2)'!$C$5,MATCH(Plan_de_palettisation!$I$11,'feuille1 (2)'!$B$5:$B$7,0)-1,)</definedName>
    <definedName name="photosac1">OFFSET('feuille1 (2)'!$C$5,MATCH(Plan_de_palettisation!$I$11,'feuille1 (2)'!$B$5:$B$7,0)-1,)</definedName>
    <definedName name="Z_2AD7EA88_7146_4FCD_BB0D_44DB58DBFB18_.wvu.Rows" localSheetId="1">Plan_de_palettisation!$A$4:$ALU$4</definedName>
    <definedName name="Z_96446A4F_C3C6_4434_8466_0899A3BC28FD_.wvu.Rows" localSheetId="1">Plan_de_palettisation!$A$4:$ALU$4</definedName>
    <definedName name="Z_BCCB1199_80FD_44FB_B29D_5EBBBCB3D6ED_.wvu.Rows" localSheetId="1">Plan_de_palettisation!$A$4:$ALU$4</definedName>
    <definedName name="Z_EF4CCFA9_A2DE_4E12_AE05_28864E323DEA_.wvu.Rows" localSheetId="1">Plan_de_palettisation!$4:$4</definedName>
    <definedName name="Z_F60CB05A_DE04_4FDB_AF04_9B19EF71903F_.wvu.Rows" localSheetId="1">Plan_de_palettisation!$A$4:$ALU$4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37" i="2" l="1"/>
  <c r="D35" i="2"/>
  <c r="D33" i="2"/>
  <c r="D28" i="2"/>
  <c r="D26" i="2"/>
  <c r="D24" i="2"/>
  <c r="D19" i="2"/>
  <c r="D17" i="2"/>
  <c r="D15" i="2"/>
  <c r="D13" i="2"/>
  <c r="I11" i="2"/>
  <c r="D11" i="2"/>
  <c r="K6" i="2"/>
  <c r="H6" i="2"/>
</calcChain>
</file>

<file path=xl/sharedStrings.xml><?xml version="1.0" encoding="utf-8"?>
<sst xmlns="http://schemas.openxmlformats.org/spreadsheetml/2006/main" count="844" uniqueCount="338">
  <si>
    <t>Anciennes SPECIFICATIONS</t>
  </si>
  <si>
    <t>Nouvelles SPECIFICATIONS (ACB)</t>
  </si>
  <si>
    <t>FORMAT</t>
  </si>
  <si>
    <t>XFR</t>
  </si>
  <si>
    <t>BANDEROLLAGE</t>
  </si>
  <si>
    <t>TYPE DE BANDE</t>
  </si>
  <si>
    <t>LONGUEUR DE BANDE</t>
  </si>
  <si>
    <t>POSITION ETUIS</t>
  </si>
  <si>
    <t>LIEU DE LIVRAISON</t>
  </si>
  <si>
    <t>BOX</t>
  </si>
  <si>
    <t>TYPE</t>
  </si>
  <si>
    <t>HAUTEUR DE COUPE</t>
  </si>
  <si>
    <t>QTE ETUIS / CAISSE</t>
  </si>
  <si>
    <t>QTE CAISSES / COUCHE</t>
  </si>
  <si>
    <t>QTE COUCHE / PALETTE</t>
  </si>
  <si>
    <t>QTE ETUI / COUCHE</t>
  </si>
  <si>
    <t>QTE ETUIS / PALETTE</t>
  </si>
  <si>
    <t>POIDS DE LA CAISSE</t>
  </si>
  <si>
    <t>Plan No.</t>
  </si>
  <si>
    <t>No:</t>
  </si>
  <si>
    <t>3002194 / A</t>
  </si>
  <si>
    <t>SANS</t>
  </si>
  <si>
    <t>N/A</t>
  </si>
  <si>
    <t>Non défini</t>
  </si>
  <si>
    <t>VICHY CHÂTELLERAULT</t>
  </si>
  <si>
    <t>93 (G4)</t>
  </si>
  <si>
    <t>FERME</t>
  </si>
  <si>
    <t>2 300</t>
  </si>
  <si>
    <t>9 200</t>
  </si>
  <si>
    <t>à compléter</t>
  </si>
  <si>
    <t>3001572 / A</t>
  </si>
  <si>
    <t>OUVERTE</t>
  </si>
  <si>
    <t>3 720</t>
  </si>
  <si>
    <t>22 320</t>
  </si>
  <si>
    <t>3002200 / A</t>
  </si>
  <si>
    <t>200002162/D</t>
  </si>
  <si>
    <t>6 x 165 ex</t>
  </si>
  <si>
    <t>PAPIER</t>
  </si>
  <si>
    <t>PATTE INFERIEURE DE L'ETUI VERS LE BAS DU BOX</t>
  </si>
  <si>
    <t>OUVERT</t>
  </si>
  <si>
    <t>7 920</t>
  </si>
  <si>
    <t>31 680</t>
  </si>
  <si>
    <t>3002201 / A</t>
  </si>
  <si>
    <t>6 x 125 ex</t>
  </si>
  <si>
    <t>4 500</t>
  </si>
  <si>
    <t>27 000</t>
  </si>
  <si>
    <t>3002229 / A</t>
  </si>
  <si>
    <t>2 400</t>
  </si>
  <si>
    <t>14 400</t>
  </si>
  <si>
    <t>3002367 / A</t>
  </si>
  <si>
    <t>1 575</t>
  </si>
  <si>
    <t>7 875</t>
  </si>
  <si>
    <t>3002255 / A</t>
  </si>
  <si>
    <t>1 500</t>
  </si>
  <si>
    <t>7 500</t>
  </si>
  <si>
    <t>3000401 / A</t>
  </si>
  <si>
    <t>200002487 / C</t>
  </si>
  <si>
    <t>6 X 190 ex</t>
  </si>
  <si>
    <t>1 140</t>
  </si>
  <si>
    <t>11 400</t>
  </si>
  <si>
    <t>45 600</t>
  </si>
  <si>
    <t>à complèter</t>
  </si>
  <si>
    <t>3002396 / A</t>
  </si>
  <si>
    <t>3002436/A</t>
  </si>
  <si>
    <t>2000020503/A</t>
  </si>
  <si>
    <t>3 X 200 ex</t>
  </si>
  <si>
    <t>COUPE</t>
  </si>
  <si>
    <t>24 CM</t>
  </si>
  <si>
    <t>6 600</t>
  </si>
  <si>
    <t>26 400</t>
  </si>
  <si>
    <t>3000635 / A</t>
  </si>
  <si>
    <t>200004253 / A</t>
  </si>
  <si>
    <t>4 X 120 ex</t>
  </si>
  <si>
    <t>4 320</t>
  </si>
  <si>
    <t>17 280</t>
  </si>
  <si>
    <t>3000088 / A</t>
  </si>
  <si>
    <t>4 400</t>
  </si>
  <si>
    <t>13 200</t>
  </si>
  <si>
    <t>3002150 / A</t>
  </si>
  <si>
    <t>200018540/D</t>
  </si>
  <si>
    <t>200053090/A</t>
  </si>
  <si>
    <t>3 x 230ex</t>
  </si>
  <si>
    <t>6 900</t>
  </si>
  <si>
    <t>27 600</t>
  </si>
  <si>
    <t>3000346 / A</t>
  </si>
  <si>
    <t>4 560</t>
  </si>
  <si>
    <t>27 360</t>
  </si>
  <si>
    <t>3000498 / A</t>
  </si>
  <si>
    <t>200007443/A</t>
  </si>
  <si>
    <t>4 x 190 ex</t>
  </si>
  <si>
    <t>PATTE INFERIEURE DE L'ETUI VERS LE HAUT DU BOX</t>
  </si>
  <si>
    <t>18 240</t>
  </si>
  <si>
    <t>3002006 / A</t>
  </si>
  <si>
    <t>200009151/A</t>
  </si>
  <si>
    <t>2 x 200 ex</t>
  </si>
  <si>
    <t>4 000</t>
  </si>
  <si>
    <t>16 000</t>
  </si>
  <si>
    <t>3001199 / A</t>
  </si>
  <si>
    <t>200016662/A</t>
  </si>
  <si>
    <t>200236152/A</t>
  </si>
  <si>
    <t>20 000</t>
  </si>
  <si>
    <t>3000189 / A</t>
  </si>
  <si>
    <t>200018284/A</t>
  </si>
  <si>
    <t>200005041 / B</t>
  </si>
  <si>
    <t>PLASTIQUE</t>
  </si>
  <si>
    <t>21 600</t>
  </si>
  <si>
    <t>Box palette</t>
  </si>
  <si>
    <t>3000440 / A</t>
  </si>
  <si>
    <t>200009058/A</t>
  </si>
  <si>
    <t>19 200</t>
  </si>
  <si>
    <t>3002353 / A</t>
  </si>
  <si>
    <t>200120700/A</t>
  </si>
  <si>
    <t>5 760</t>
  </si>
  <si>
    <t>23 040</t>
  </si>
  <si>
    <t>3001379 / A</t>
  </si>
  <si>
    <t>3 750</t>
  </si>
  <si>
    <t>3002265 / A</t>
  </si>
  <si>
    <t>5 120</t>
  </si>
  <si>
    <t>15 360</t>
  </si>
  <si>
    <t>3000199 / A</t>
  </si>
  <si>
    <t>3 000</t>
  </si>
  <si>
    <t>12 000</t>
  </si>
  <si>
    <t>3002401 / A</t>
  </si>
  <si>
    <t>5 040</t>
  </si>
  <si>
    <t>25 200</t>
  </si>
  <si>
    <t>3002415 / A</t>
  </si>
  <si>
    <t>200010065/A</t>
  </si>
  <si>
    <t>4 x 150 ex</t>
  </si>
  <si>
    <t>17 CM</t>
  </si>
  <si>
    <t>3 600</t>
  </si>
  <si>
    <t>18 000</t>
  </si>
  <si>
    <t>3002546 / A</t>
  </si>
  <si>
    <t>200010896/B</t>
  </si>
  <si>
    <t>8 X 160 ex</t>
  </si>
  <si>
    <t>23 cm</t>
  </si>
  <si>
    <t>1 280</t>
  </si>
  <si>
    <t>14 080</t>
  </si>
  <si>
    <t>56 320</t>
  </si>
  <si>
    <t>3002154 / A</t>
  </si>
  <si>
    <t>4 x 180 ex</t>
  </si>
  <si>
    <t>16 cm</t>
  </si>
  <si>
    <t>6 480</t>
  </si>
  <si>
    <t>38 880</t>
  </si>
  <si>
    <t>3002531 / A</t>
  </si>
  <si>
    <t>200002574/A</t>
  </si>
  <si>
    <t>200008902/B</t>
  </si>
  <si>
    <t>6 x 110 ex</t>
  </si>
  <si>
    <t>3 960</t>
  </si>
  <si>
    <t>23 760</t>
  </si>
  <si>
    <t>3002272 / A</t>
  </si>
  <si>
    <t>FERMÉE</t>
  </si>
  <si>
    <t>28 800</t>
  </si>
  <si>
    <t>4 x 280 ex</t>
  </si>
  <si>
    <t>1 120</t>
  </si>
  <si>
    <t>8 960</t>
  </si>
  <si>
    <t>44 800</t>
  </si>
  <si>
    <t>200002228/E</t>
  </si>
  <si>
    <t>2 X 230 ex</t>
  </si>
  <si>
    <t>4 140</t>
  </si>
  <si>
    <t>12 420</t>
  </si>
  <si>
    <t>200007282/A</t>
  </si>
  <si>
    <t>4 X 175 ex</t>
  </si>
  <si>
    <t>4 200</t>
  </si>
  <si>
    <t>200006563/A</t>
  </si>
  <si>
    <t>16 200</t>
  </si>
  <si>
    <t>200007843/B</t>
  </si>
  <si>
    <t>3 X 230 ex</t>
  </si>
  <si>
    <t>7 590</t>
  </si>
  <si>
    <t>22 700</t>
  </si>
  <si>
    <t>3001871 / A</t>
  </si>
  <si>
    <t>20000888/A</t>
  </si>
  <si>
    <t>200008132/A</t>
  </si>
  <si>
    <t>3 X 240 ex</t>
  </si>
  <si>
    <t>7 200</t>
  </si>
  <si>
    <t>200218102/A</t>
  </si>
  <si>
    <t>3002228 / A</t>
  </si>
  <si>
    <t>4 x 130 ex</t>
  </si>
  <si>
    <t>19 cm</t>
  </si>
  <si>
    <t>3 120</t>
  </si>
  <si>
    <t>15 600</t>
  </si>
  <si>
    <t>200027163/A</t>
  </si>
  <si>
    <t>4 x 110 ex</t>
  </si>
  <si>
    <t>Espagne</t>
  </si>
  <si>
    <t>3 520</t>
  </si>
  <si>
    <t>17 600</t>
  </si>
  <si>
    <t>200104258/B</t>
  </si>
  <si>
    <t>200017388/D</t>
  </si>
  <si>
    <t>19 800</t>
  </si>
  <si>
    <t>3002227 / A</t>
  </si>
  <si>
    <t>200005455 / A</t>
  </si>
  <si>
    <t>21 cm</t>
  </si>
  <si>
    <t>3 200</t>
  </si>
  <si>
    <t>12 800</t>
  </si>
  <si>
    <t>200005455/A</t>
  </si>
  <si>
    <t>4 x 100 ex</t>
  </si>
  <si>
    <t>9 600</t>
  </si>
  <si>
    <t>200002607 / D</t>
  </si>
  <si>
    <t>21 000</t>
  </si>
  <si>
    <t>3002267 / A</t>
  </si>
  <si>
    <t>200009680/A</t>
  </si>
  <si>
    <t>4 x 83 ex</t>
  </si>
  <si>
    <t>3 320</t>
  </si>
  <si>
    <t>13 280</t>
  </si>
  <si>
    <t>3000196 / A</t>
  </si>
  <si>
    <t>200009549/B</t>
  </si>
  <si>
    <t>3 x 180 ex</t>
  </si>
  <si>
    <t>5 400</t>
  </si>
  <si>
    <t>2000017046/D</t>
  </si>
  <si>
    <t>2 880</t>
  </si>
  <si>
    <t>11 520</t>
  </si>
  <si>
    <t>3002191 / A</t>
  </si>
  <si>
    <t>200008912/A</t>
  </si>
  <si>
    <t>2 x 230ex</t>
  </si>
  <si>
    <t>4 600</t>
  </si>
  <si>
    <t>18 400</t>
  </si>
  <si>
    <t>3000195 / A</t>
  </si>
  <si>
    <t>200003917/H</t>
  </si>
  <si>
    <t>2 x 170 ex</t>
  </si>
  <si>
    <t>3 400</t>
  </si>
  <si>
    <t>13 600</t>
  </si>
  <si>
    <t>3002193 / A</t>
  </si>
  <si>
    <t>200005114/A</t>
  </si>
  <si>
    <t>200118920/B</t>
  </si>
  <si>
    <t>1 350</t>
  </si>
  <si>
    <t>6 750</t>
  </si>
  <si>
    <t>200026682/A</t>
  </si>
  <si>
    <t>3002569 / A</t>
  </si>
  <si>
    <t>2000018540/A</t>
  </si>
  <si>
    <t>6 x 175 ex</t>
  </si>
  <si>
    <t>1 050</t>
  </si>
  <si>
    <t>8 400</t>
  </si>
  <si>
    <t>3002009 / A</t>
  </si>
  <si>
    <t>2000017438/A</t>
  </si>
  <si>
    <t>3 X 220 ex</t>
  </si>
  <si>
    <t>3001024 / A</t>
  </si>
  <si>
    <t>200159185/B</t>
  </si>
  <si>
    <t>200007307/B</t>
  </si>
  <si>
    <t>200118923/B</t>
  </si>
  <si>
    <t>1 200</t>
  </si>
  <si>
    <t>200115102/B</t>
  </si>
  <si>
    <t>2 X 200 ex</t>
  </si>
  <si>
    <t>3002186 / A</t>
  </si>
  <si>
    <t>200120701/A</t>
  </si>
  <si>
    <t>200016705/D</t>
  </si>
  <si>
    <t>6 x 165ex</t>
  </si>
  <si>
    <t>VICHY</t>
  </si>
  <si>
    <t>3000322 / A</t>
  </si>
  <si>
    <t>200012207/B</t>
  </si>
  <si>
    <t>200020608/C</t>
  </si>
  <si>
    <t>3001033 / A</t>
  </si>
  <si>
    <t>200113729/A</t>
  </si>
  <si>
    <t>22 500</t>
  </si>
  <si>
    <t>3002097 / A</t>
  </si>
  <si>
    <t>200009099/D</t>
  </si>
  <si>
    <t>3002251 / A</t>
  </si>
  <si>
    <t>200147107/A</t>
  </si>
  <si>
    <t>3002133 / A</t>
  </si>
  <si>
    <t>200117800/A</t>
  </si>
  <si>
    <t>2 x 230 ex</t>
  </si>
  <si>
    <t>3001008 / A</t>
  </si>
  <si>
    <t>200164966/D</t>
  </si>
  <si>
    <t>8 X 180 ex</t>
  </si>
  <si>
    <t>1 440</t>
  </si>
  <si>
    <t>57 600</t>
  </si>
  <si>
    <t>3001622 / A</t>
  </si>
  <si>
    <t>200027141/A</t>
  </si>
  <si>
    <t>2 120</t>
  </si>
  <si>
    <t>19 080</t>
  </si>
  <si>
    <t>76 320</t>
  </si>
  <si>
    <t>200176085/A</t>
  </si>
  <si>
    <t>8 x 260 ex</t>
  </si>
  <si>
    <t>805mm</t>
  </si>
  <si>
    <t>2 080</t>
  </si>
  <si>
    <t>20 800</t>
  </si>
  <si>
    <t>83 200</t>
  </si>
  <si>
    <t>200042995/C</t>
  </si>
  <si>
    <t>6 X 150 ex</t>
  </si>
  <si>
    <t>3001939 / A</t>
  </si>
  <si>
    <t>200002162 / d</t>
  </si>
  <si>
    <t>3001938 / A</t>
  </si>
  <si>
    <t>26 cm</t>
  </si>
  <si>
    <t>200201647/C</t>
  </si>
  <si>
    <t>200198748/B</t>
  </si>
  <si>
    <t>1 980</t>
  </si>
  <si>
    <t>9 900</t>
  </si>
  <si>
    <t>200201666/B</t>
  </si>
  <si>
    <t>3 680</t>
  </si>
  <si>
    <t>200198744/B</t>
  </si>
  <si>
    <t>8 800</t>
  </si>
  <si>
    <t>200198753/B</t>
  </si>
  <si>
    <t>1'200</t>
  </si>
  <si>
    <t>3'600</t>
  </si>
  <si>
    <t>200205630/A</t>
  </si>
  <si>
    <t>5'400</t>
  </si>
  <si>
    <t>200223955/A</t>
  </si>
  <si>
    <t>200223418/B</t>
  </si>
  <si>
    <t>4 800</t>
  </si>
  <si>
    <t>200245147/A</t>
  </si>
  <si>
    <t>CHÂTELLERAULT</t>
  </si>
  <si>
    <t>200230661/D</t>
  </si>
  <si>
    <t>1 000</t>
  </si>
  <si>
    <t>200235510/B</t>
  </si>
  <si>
    <t>6 X 145 ex</t>
  </si>
  <si>
    <t xml:space="preserve">FERMÉ </t>
  </si>
  <si>
    <t>9 690</t>
  </si>
  <si>
    <t>27 840</t>
  </si>
  <si>
    <t>200235506/A</t>
  </si>
  <si>
    <t>COUPÉ</t>
  </si>
  <si>
    <t>18.5 CM</t>
  </si>
  <si>
    <t>200235517/A</t>
  </si>
  <si>
    <t>4 X 115 ex</t>
  </si>
  <si>
    <t>200233276/A</t>
  </si>
  <si>
    <t>2 X 300 ex</t>
  </si>
  <si>
    <t>200231571/B</t>
  </si>
  <si>
    <t>6 X 100 ex</t>
  </si>
  <si>
    <t>PLAN DE PALETTISATION LRP</t>
  </si>
  <si>
    <t>N° PLAN :</t>
  </si>
  <si>
    <t>XFR :</t>
  </si>
  <si>
    <t>FORMAT :</t>
  </si>
  <si>
    <t>INFORMATIONS CAISSE</t>
  </si>
  <si>
    <t>NUMERO BOX :</t>
  </si>
  <si>
    <t>POSITION ETUIS :</t>
  </si>
  <si>
    <t>TYPE :</t>
  </si>
  <si>
    <t>HAUTEUR DE COUPE :</t>
  </si>
  <si>
    <t>QTE ETUIS / CAISSE :</t>
  </si>
  <si>
    <t>POIDS DE LA CAISSE :</t>
  </si>
  <si>
    <t>INFORMATIONS BANDEROLLAGE</t>
  </si>
  <si>
    <t>BANDEROLLAGE :</t>
  </si>
  <si>
    <t>TYPE DE BANDE :</t>
  </si>
  <si>
    <t>LONGUEUR DE BANDE :</t>
  </si>
  <si>
    <t>INFORMATIONS PALETTE</t>
  </si>
  <si>
    <t>QTE CAISSES / COUCHE :</t>
  </si>
  <si>
    <t>QTE COUCHE / PALETTE :</t>
  </si>
  <si>
    <t>QTE ETUIS / PALETTE :</t>
  </si>
  <si>
    <t>-</t>
  </si>
  <si>
    <t>nom associé</t>
  </si>
  <si>
    <t>photo</t>
  </si>
  <si>
    <t>VERNIS UV 6 X 120 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</si>
</sst>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\ #,##0.00\ ;\-#,##0.00\ ;&quot; -&quot;00\ ;\ @\ "/>
    <numFmt numFmtId="165" formatCode="_-* #,##0.00_-;\-* #,##0.00_-;_-* \-??_-;_-@_-"/>
  </numFmts>
  <fonts count="30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0"/>
      <color rgb="FFFFFFFF"/>
      <name val="Calibri"/>
      <family val="2"/>
      <charset val="1"/>
    </font>
    <font>
      <b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/>
      <sz val="10"/>
      <color rgb="FFFFFFFF"/>
      <name val="Calibri"/>
      <family val="2"/>
      <charset val="1"/>
    </font>
    <font>
      <i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b/>
      <sz val="24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9900"/>
      <name val="Arial"/>
      <family val="2"/>
      <charset val="1"/>
    </font>
    <font>
      <i/>
      <sz val="10"/>
      <color rgb="FF000000"/>
      <name val="Arial"/>
      <family val="2"/>
      <charset val="1"/>
    </font>
    <font>
      <sz val="10"/>
      <color rgb="FF0000FF"/>
      <name val="Arial"/>
      <family val="2"/>
      <charset val="1"/>
    </font>
    <font>
      <b/>
      <sz val="10"/>
      <color rgb="FF0000FF"/>
      <name val="Arial"/>
      <family val="2"/>
      <charset val="1"/>
    </font>
    <font>
      <i/>
      <sz val="10"/>
      <color rgb="FF0000FF"/>
      <name val="Arial"/>
      <family val="2"/>
      <charset val="1"/>
    </font>
    <font>
      <b/>
      <u/>
      <sz val="14"/>
      <color rgb="FF000000"/>
      <name val="Arial"/>
      <family val="2"/>
      <charset val="1"/>
    </font>
    <font>
      <b/>
      <sz val="16"/>
      <color rgb="FF000000"/>
      <name val="Arial"/>
      <family val="2"/>
      <charset val="1"/>
    </font>
    <font>
      <b/>
      <sz val="12"/>
      <color rgb="FF000000"/>
      <name val="Arial"/>
      <family val="2"/>
      <charset val="1"/>
    </font>
    <font>
      <sz val="11"/>
      <color rgb="FF000000"/>
      <name val="Calibri"/>
      <family val="2"/>
      <charset val="1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3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666699"/>
      </patternFill>
    </fill>
    <fill>
      <patternFill patternType="solid">
        <fgColor rgb="FFDDDDDD"/>
        <bgColor rgb="FFDBDBDB"/>
      </patternFill>
    </fill>
    <fill>
      <patternFill patternType="solid">
        <fgColor rgb="FFFFCCCC"/>
        <bgColor rgb="FFFFC7CE"/>
      </patternFill>
    </fill>
    <fill>
      <patternFill patternType="solid">
        <fgColor rgb="FFFFC7CE"/>
        <bgColor rgb="FFFFCCCC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00FFFF"/>
        <bgColor rgb="FF00FFFF"/>
      </patternFill>
    </fill>
    <fill>
      <patternFill patternType="solid">
        <fgColor rgb="FFFFFF00"/>
        <bgColor rgb="FFFFFF00"/>
      </patternFill>
    </fill>
    <fill>
      <patternFill patternType="solid">
        <fgColor rgb="FF99CC00"/>
        <bgColor rgb="FF92D050"/>
      </patternFill>
    </fill>
    <fill>
      <patternFill patternType="solid">
        <fgColor rgb="FFC0C0C0"/>
        <bgColor rgb="FFDBDBDB"/>
      </patternFill>
    </fill>
    <fill>
      <patternFill patternType="solid">
        <fgColor rgb="FFCCFFFF"/>
        <bgColor rgb="FFCCFFCC"/>
      </patternFill>
    </fill>
    <fill>
      <patternFill patternType="solid">
        <fgColor rgb="FFFF9900"/>
        <bgColor rgb="FFFFCC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CC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9">
    <xf numFmtId="0" fontId="0" fillId="0" borderId="0"/>
    <xf numFmtId="0" fontId="2" fillId="2" borderId="0" applyBorder="0" applyProtection="0"/>
    <xf numFmtId="0" fontId="2" fillId="3" borderId="0" applyBorder="0" applyProtection="0"/>
    <xf numFmtId="0" fontId="3" fillId="4" borderId="0" applyBorder="0" applyProtection="0"/>
    <xf numFmtId="0" fontId="3" fillId="0" borderId="0" applyBorder="0" applyProtection="0"/>
    <xf numFmtId="0" fontId="4" fillId="5" borderId="0" applyBorder="0" applyProtection="0"/>
    <xf numFmtId="0" fontId="25" fillId="6" borderId="0" applyBorder="0" applyProtection="0"/>
    <xf numFmtId="0" fontId="5" fillId="7" borderId="0" applyBorder="0" applyProtection="0"/>
    <xf numFmtId="0" fontId="6" fillId="0" borderId="0" applyBorder="0" applyProtection="0"/>
    <xf numFmtId="0" fontId="7" fillId="8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0" borderId="0" applyBorder="0" applyProtection="0"/>
    <xf numFmtId="0" fontId="11" fillId="0" borderId="0" applyBorder="0" applyProtection="0"/>
    <xf numFmtId="164" fontId="25" fillId="0" borderId="0" applyBorder="0" applyProtection="0"/>
    <xf numFmtId="165" fontId="25" fillId="0" borderId="0" applyBorder="0" applyProtection="0"/>
    <xf numFmtId="0" fontId="12" fillId="9" borderId="0" applyBorder="0" applyProtection="0"/>
    <xf numFmtId="0" fontId="13" fillId="0" borderId="0" applyBorder="0" applyProtection="0"/>
    <xf numFmtId="0" fontId="14" fillId="0" borderId="0" applyBorder="0" applyProtection="0"/>
    <xf numFmtId="0" fontId="14" fillId="0" borderId="0"/>
    <xf numFmtId="0" fontId="25" fillId="0" borderId="0" applyBorder="0" applyProtection="0"/>
    <xf numFmtId="0" fontId="25" fillId="0" borderId="0" applyBorder="0" applyProtection="0"/>
    <xf numFmtId="0" fontId="25" fillId="0" borderId="0"/>
    <xf numFmtId="0" fontId="25" fillId="0" borderId="0" applyBorder="0" applyProtection="0"/>
    <xf numFmtId="0" fontId="25" fillId="0" borderId="0" applyBorder="0" applyProtection="0"/>
    <xf numFmtId="0" fontId="4" fillId="0" borderId="0" applyBorder="0" applyProtection="0"/>
    <xf numFmtId="0" fontId="26" fillId="0" borderId="0">
      <alignment vertical="top"/>
    </xf>
    <xf numFmtId="0" fontId="1" fillId="0" borderId="0"/>
    <xf numFmtId="0" fontId="28" fillId="0" borderId="0"/>
  </cellStyleXfs>
  <cellXfs count="70">
    <xf numFmtId="0" fontId="0" fillId="0" borderId="0" xfId="0"/>
    <xf numFmtId="0" fontId="15" fillId="10" borderId="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left" vertical="center" wrapText="1"/>
    </xf>
    <xf numFmtId="0" fontId="15" fillId="10" borderId="3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 vertical="center" wrapText="1"/>
    </xf>
    <xf numFmtId="0" fontId="13" fillId="14" borderId="1" xfId="0" applyFont="1" applyFill="1" applyBorder="1" applyAlignment="1">
      <alignment horizontal="center" vertical="center" wrapText="1"/>
    </xf>
    <xf numFmtId="0" fontId="13" fillId="15" borderId="1" xfId="0" applyFont="1" applyFill="1" applyBorder="1" applyAlignment="1">
      <alignment horizontal="center" vertical="center" wrapText="1"/>
    </xf>
    <xf numFmtId="0" fontId="15" fillId="15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16" borderId="1" xfId="0" applyFont="1" applyFill="1" applyBorder="1" applyAlignment="1">
      <alignment horizontal="center" vertical="center" wrapText="1"/>
    </xf>
    <xf numFmtId="0" fontId="20" fillId="12" borderId="1" xfId="0" applyFont="1" applyFill="1" applyBorder="1" applyAlignment="1">
      <alignment horizontal="center" vertical="center" wrapText="1"/>
    </xf>
    <xf numFmtId="0" fontId="19" fillId="12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0" fillId="17" borderId="1" xfId="0" applyFont="1" applyFill="1" applyBorder="1" applyAlignment="1">
      <alignment horizontal="center" vertical="center" wrapText="1"/>
    </xf>
    <xf numFmtId="0" fontId="19" fillId="17" borderId="1" xfId="0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13" fillId="0" borderId="0" xfId="17" applyFont="1" applyBorder="1" applyAlignment="1" applyProtection="1"/>
    <xf numFmtId="0" fontId="22" fillId="0" borderId="0" xfId="17" applyFont="1" applyBorder="1" applyAlignment="1" applyProtection="1"/>
    <xf numFmtId="0" fontId="15" fillId="0" borderId="0" xfId="17" applyFont="1" applyBorder="1" applyAlignment="1" applyProtection="1"/>
    <xf numFmtId="0" fontId="23" fillId="0" borderId="0" xfId="17" applyFont="1" applyBorder="1" applyAlignment="1" applyProtection="1">
      <alignment horizontal="right" vertical="center"/>
    </xf>
    <xf numFmtId="0" fontId="23" fillId="11" borderId="1" xfId="17" applyFont="1" applyFill="1" applyBorder="1" applyAlignment="1" applyProtection="1">
      <alignment horizontal="center" vertical="center"/>
      <protection locked="0"/>
    </xf>
    <xf numFmtId="0" fontId="15" fillId="0" borderId="5" xfId="17" applyFont="1" applyBorder="1" applyAlignment="1" applyProtection="1"/>
    <xf numFmtId="0" fontId="23" fillId="0" borderId="6" xfId="17" applyFont="1" applyBorder="1" applyAlignment="1" applyProtection="1">
      <alignment horizontal="right" vertical="center"/>
    </xf>
    <xf numFmtId="0" fontId="23" fillId="0" borderId="1" xfId="17" applyFont="1" applyBorder="1" applyAlignment="1" applyProtection="1">
      <alignment horizontal="center" vertical="center"/>
    </xf>
    <xf numFmtId="0" fontId="13" fillId="0" borderId="5" xfId="17" applyFont="1" applyBorder="1" applyAlignment="1" applyProtection="1"/>
    <xf numFmtId="0" fontId="0" fillId="0" borderId="0" xfId="0" applyAlignment="1"/>
    <xf numFmtId="0" fontId="15" fillId="0" borderId="7" xfId="17" applyFont="1" applyBorder="1" applyAlignment="1" applyProtection="1"/>
    <xf numFmtId="0" fontId="15" fillId="0" borderId="8" xfId="17" applyFont="1" applyBorder="1" applyAlignment="1" applyProtection="1"/>
    <xf numFmtId="0" fontId="15" fillId="0" borderId="0" xfId="17" applyFont="1" applyBorder="1" applyAlignment="1" applyProtection="1">
      <alignment vertical="center"/>
    </xf>
    <xf numFmtId="0" fontId="24" fillId="0" borderId="1" xfId="17" applyFont="1" applyBorder="1" applyAlignment="1" applyProtection="1">
      <alignment horizontal="center" vertical="center"/>
    </xf>
    <xf numFmtId="0" fontId="15" fillId="0" borderId="0" xfId="17" applyFont="1" applyBorder="1" applyAlignment="1" applyProtection="1">
      <alignment horizontal="center" vertical="center"/>
    </xf>
    <xf numFmtId="0" fontId="24" fillId="0" borderId="0" xfId="17" applyFont="1" applyBorder="1" applyAlignment="1" applyProtection="1"/>
    <xf numFmtId="0" fontId="13" fillId="0" borderId="0" xfId="17" applyFont="1" applyBorder="1" applyAlignment="1" applyProtection="1">
      <alignment horizontal="center" vertical="center"/>
    </xf>
    <xf numFmtId="0" fontId="13" fillId="0" borderId="8" xfId="17" applyFont="1" applyBorder="1" applyAlignment="1" applyProtection="1"/>
    <xf numFmtId="3" fontId="24" fillId="0" borderId="1" xfId="17" applyNumberFormat="1" applyFont="1" applyBorder="1" applyAlignment="1" applyProtection="1">
      <alignment horizontal="center" vertical="center"/>
    </xf>
    <xf numFmtId="0" fontId="26" fillId="0" borderId="9" xfId="26" applyBorder="1" applyAlignment="1"/>
    <xf numFmtId="0" fontId="28" fillId="0" borderId="0" xfId="28" applyBorder="1" applyAlignment="1">
      <alignment horizontal="center" vertical="center"/>
    </xf>
    <xf numFmtId="0" fontId="1" fillId="0" borderId="0" xfId="27"/>
    <xf numFmtId="0" fontId="27" fillId="0" borderId="9" xfId="27" applyFont="1" applyBorder="1" applyAlignment="1">
      <alignment horizontal="center" vertical="center"/>
    </xf>
    <xf numFmtId="0" fontId="27" fillId="0" borderId="9" xfId="27" applyFont="1" applyFill="1" applyBorder="1" applyAlignment="1">
      <alignment horizontal="center" vertical="center"/>
    </xf>
    <xf numFmtId="0" fontId="27" fillId="0" borderId="0" xfId="27" applyFont="1"/>
    <xf numFmtId="0" fontId="1" fillId="0" borderId="9" xfId="27" applyFont="1" applyFill="1" applyBorder="1"/>
    <xf numFmtId="0" fontId="1" fillId="0" borderId="9" xfId="27" applyFont="1" applyBorder="1" applyAlignment="1">
      <alignment horizontal="center" vertical="center"/>
    </xf>
    <xf numFmtId="0" fontId="29" fillId="0" borderId="9" xfId="27" applyFont="1" applyBorder="1" applyAlignment="1">
      <alignment horizontal="left" vertical="top"/>
    </xf>
    <xf numFmtId="0" fontId="15" fillId="10" borderId="1" xfId="0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15" fillId="13" borderId="2" xfId="0" applyFont="1" applyFill="1" applyBorder="1" applyAlignment="1">
      <alignment horizontal="center" vertical="center" wrapText="1"/>
    </xf>
    <xf numFmtId="0" fontId="15" fillId="13" borderId="4" xfId="0" applyFont="1" applyFill="1" applyBorder="1" applyAlignment="1">
      <alignment horizontal="center" vertical="center" wrapText="1"/>
    </xf>
    <xf numFmtId="0" fontId="22" fillId="0" borderId="0" xfId="17" applyFont="1" applyBorder="1" applyAlignment="1" applyProtection="1">
      <alignment horizontal="center"/>
    </xf>
    <xf numFmtId="0" fontId="24" fillId="0" borderId="1" xfId="17" applyFont="1" applyBorder="1" applyAlignment="1" applyProtection="1">
      <alignment horizontal="center" vertical="center" wrapText="1"/>
    </xf>
    <xf numFmtId="0" fontId="27" fillId="0" borderId="9" xfId="27" applyFont="1" applyBorder="1" applyAlignment="1">
      <alignment horizontal="center" vertical="center"/>
    </xf>
    <xf numFmtId="0" fontId="1" fillId="0" borderId="10" xfId="27" applyFont="1" applyBorder="1" applyAlignment="1">
      <alignment horizontal="center" vertical="center"/>
    </xf>
    <xf numFmtId="0" fontId="1" fillId="0" borderId="11" xfId="27" applyFont="1" applyBorder="1" applyAlignment="1">
      <alignment horizontal="center" vertical="center"/>
    </xf>
  </cellXfs>
  <cellStyles count="29">
    <cellStyle name="Accent 1 5" xfId="1"/>
    <cellStyle name="Accent 2 6" xfId="2"/>
    <cellStyle name="Accent 3 7" xfId="3"/>
    <cellStyle name="Accent 4" xfId="4"/>
    <cellStyle name="Bad 8" xfId="5"/>
    <cellStyle name="cf1" xfId="6"/>
    <cellStyle name="Error 9" xfId="7"/>
    <cellStyle name="Footnote 10" xfId="8"/>
    <cellStyle name="Good 11" xfId="9"/>
    <cellStyle name="Heading (user) 12" xfId="10"/>
    <cellStyle name="Heading 1 13" xfId="11"/>
    <cellStyle name="Heading 2 14" xfId="12"/>
    <cellStyle name="Hyperlink 15" xfId="13"/>
    <cellStyle name="Milliers 2" xfId="14"/>
    <cellStyle name="Milliers 3" xfId="15"/>
    <cellStyle name="Neutral 16" xfId="16"/>
    <cellStyle name="Normal" xfId="0" builtinId="0"/>
    <cellStyle name="Normal 2" xfId="17"/>
    <cellStyle name="Normal 2 2" xfId="18"/>
    <cellStyle name="Normal 2 3" xfId="19"/>
    <cellStyle name="Normal 2 4" xfId="26"/>
    <cellStyle name="Normal 3" xfId="20"/>
    <cellStyle name="Normal 3 2" xfId="27"/>
    <cellStyle name="Normal 4" xfId="21"/>
    <cellStyle name="Normal 5" xfId="22"/>
    <cellStyle name="Normal 6" xfId="28"/>
    <cellStyle name="Status 17" xfId="23"/>
    <cellStyle name="Text 18" xfId="24"/>
    <cellStyle name="Warning 19" xfId="25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6DCE5"/>
      <rgbColor rgb="FF000080"/>
      <rgbColor rgb="FFFF00FF"/>
      <rgbColor rgb="FFFFFF00"/>
      <rgbColor rgb="FF00FFFF"/>
      <rgbColor rgb="FF800080"/>
      <rgbColor rgb="FF800000"/>
      <rgbColor rgb="FF008080"/>
      <rgbColor rgb="FF0000EE"/>
      <rgbColor rgb="FF00CCFF"/>
      <rgbColor rgb="FFDDDDDD"/>
      <rgbColor rgb="FFCCFFCC"/>
      <rgbColor rgb="FFFBE5D6"/>
      <rgbColor rgb="FFDBDBDB"/>
      <rgbColor rgb="FFFFC7CE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2D050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152401</xdr:colOff>
          <xdr:row>13</xdr:row>
          <xdr:rowOff>130629</xdr:rowOff>
        </xdr:from>
        <xdr:ext cx="5736771" cy="2862943"/>
        <xdr:pic>
          <xdr:nvPicPr>
            <xdr:cNvPr id="4" name="Image 3"/>
            <xdr:cNvPicPr>
              <a:picLocks noChangeAspect="1"/>
              <a:extLst>
                <a:ext uri="{84589F7E-364E-4C9E-8A38-B11213B215E9}">
                  <a14:cameraTool cellRange="photosac1" spid="_x0000_s1039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5330" t="8000" r="5740" b="5594"/>
            <a:stretch>
              <a:fillRect/>
            </a:stretch>
          </xdr:blipFill>
          <xdr:spPr>
            <a:xfrm>
              <a:off x="6291944" y="2362200"/>
              <a:ext cx="5736771" cy="2862943"/>
            </a:xfrm>
            <a:prstGeom prst="rect">
              <a:avLst/>
            </a:prstGeom>
          </xdr:spPr>
        </xdr:pic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4259580" y="855345"/>
    <xdr:ext cx="5353555" cy="2374897"/>
    <xdr:pic>
      <xdr:nvPicPr>
        <xdr:cNvPr id="3" name="Image 1">
          <a:extLst>
            <a:ext uri="{FF2B5EF4-FFF2-40B4-BE49-F238E27FC236}">
              <a16:creationId xmlns:a16="http://schemas.microsoft.com/office/drawing/2014/main" id="{00000000-0000-0000-0000-00000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 t="17586" r="13473" b="31219"/>
        <a:stretch>
          <a:fillRect/>
        </a:stretch>
      </xdr:blipFill>
      <xdr:spPr>
        <a:xfrm>
          <a:off x="4259580" y="855345"/>
          <a:ext cx="5353555" cy="2374897"/>
        </a:xfrm>
        <a:prstGeom prst="rect">
          <a:avLst/>
        </a:prstGeom>
        <a:noFill/>
        <a:ln cap="flat">
          <a:noFill/>
        </a:ln>
      </xdr:spPr>
    </xdr:pic>
    <xdr:clientData/>
  </xdr:absoluteAnchor>
  <xdr:absoluteAnchor>
    <xdr:pos x="4246245" y="3739515"/>
    <xdr:ext cx="5375876" cy="2425702"/>
    <xdr:pic>
      <xdr:nvPicPr>
        <xdr:cNvPr id="4" name="Imagen">
          <a:extLst>
            <a:ext uri="{FF2B5EF4-FFF2-40B4-BE49-F238E27FC236}">
              <a16:creationId xmlns:a16="http://schemas.microsoft.com/office/drawing/2014/main" id="{00000000-0000-0000-0000-00000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lum/>
          <a:alphaModFix/>
        </a:blip>
        <a:srcRect l="7860" t="29267" r="7968" b="20071"/>
        <a:stretch>
          <a:fillRect/>
        </a:stretch>
      </xdr:blipFill>
      <xdr:spPr>
        <a:xfrm>
          <a:off x="4246245" y="3739515"/>
          <a:ext cx="5375876" cy="2425702"/>
        </a:xfrm>
        <a:prstGeom prst="rect">
          <a:avLst/>
        </a:prstGeom>
        <a:noFill/>
        <a:ln cap="flat">
          <a:noFill/>
        </a:ln>
      </xdr:spPr>
    </xdr:pic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101"/>
  <sheetViews>
    <sheetView topLeftCell="A20" zoomScale="80" zoomScaleNormal="80" workbookViewId="0">
      <selection activeCell="F22" sqref="F22:F23"/>
    </sheetView>
  </sheetViews>
  <sheetFormatPr baseColWidth="10" defaultColWidth="10.5546875" defaultRowHeight="14.4" x14ac:dyDescent="0.3"/>
  <sheetData>
    <row r="1" spans="1:23" ht="24.6" customHeight="1" x14ac:dyDescent="0.3">
      <c r="A1" s="55" t="s">
        <v>0</v>
      </c>
      <c r="B1" s="55" t="s">
        <v>1</v>
      </c>
      <c r="C1" s="55" t="s">
        <v>1</v>
      </c>
      <c r="D1" s="55" t="s">
        <v>2</v>
      </c>
      <c r="E1" s="55" t="s">
        <v>3</v>
      </c>
      <c r="F1" s="55" t="s">
        <v>4</v>
      </c>
      <c r="G1" s="55" t="s">
        <v>5</v>
      </c>
      <c r="H1" s="55" t="s">
        <v>6</v>
      </c>
      <c r="I1" s="56" t="s">
        <v>7</v>
      </c>
      <c r="J1" s="56" t="s">
        <v>8</v>
      </c>
      <c r="K1" s="1" t="s">
        <v>9</v>
      </c>
      <c r="L1" s="55" t="s">
        <v>10</v>
      </c>
      <c r="M1" s="55" t="s">
        <v>11</v>
      </c>
      <c r="N1" s="55" t="s">
        <v>12</v>
      </c>
      <c r="O1" s="55" t="s">
        <v>13</v>
      </c>
      <c r="P1" s="55" t="s">
        <v>14</v>
      </c>
      <c r="Q1" s="55" t="s">
        <v>15</v>
      </c>
      <c r="R1" s="55" t="s">
        <v>16</v>
      </c>
      <c r="S1" s="55" t="s">
        <v>17</v>
      </c>
      <c r="T1" s="55" t="s">
        <v>18</v>
      </c>
      <c r="U1" s="2"/>
      <c r="V1" s="2"/>
      <c r="W1" s="2"/>
    </row>
    <row r="2" spans="1:23" x14ac:dyDescent="0.3">
      <c r="A2" s="55"/>
      <c r="B2" s="55"/>
      <c r="C2" s="55"/>
      <c r="D2" s="55"/>
      <c r="E2" s="55"/>
      <c r="F2" s="55"/>
      <c r="G2" s="55"/>
      <c r="H2" s="55"/>
      <c r="I2" s="56"/>
      <c r="J2" s="56"/>
      <c r="K2" s="3" t="s">
        <v>19</v>
      </c>
      <c r="L2" s="55"/>
      <c r="M2" s="55"/>
      <c r="N2" s="55"/>
      <c r="O2" s="55"/>
      <c r="P2" s="55"/>
      <c r="Q2" s="55"/>
      <c r="R2" s="55"/>
      <c r="S2" s="55"/>
      <c r="T2" s="55"/>
      <c r="U2" s="2"/>
      <c r="V2" s="2"/>
      <c r="W2" s="2"/>
    </row>
    <row r="3" spans="1:23" ht="39.6" x14ac:dyDescent="0.3">
      <c r="A3" s="4" t="s">
        <v>20</v>
      </c>
      <c r="B3" s="5"/>
      <c r="C3" s="4"/>
      <c r="D3" s="4">
        <v>33</v>
      </c>
      <c r="E3" s="4">
        <v>10226</v>
      </c>
      <c r="F3" s="4" t="s">
        <v>21</v>
      </c>
      <c r="G3" s="4" t="s">
        <v>22</v>
      </c>
      <c r="H3" s="4" t="s">
        <v>22</v>
      </c>
      <c r="I3" s="4" t="s">
        <v>23</v>
      </c>
      <c r="J3" s="4" t="s">
        <v>24</v>
      </c>
      <c r="K3" s="6" t="s">
        <v>25</v>
      </c>
      <c r="L3" s="4" t="s">
        <v>26</v>
      </c>
      <c r="M3" s="4" t="s">
        <v>22</v>
      </c>
      <c r="N3" s="7">
        <v>230</v>
      </c>
      <c r="O3" s="7">
        <v>10</v>
      </c>
      <c r="P3" s="7">
        <v>4</v>
      </c>
      <c r="Q3" s="7" t="s">
        <v>27</v>
      </c>
      <c r="R3" s="7" t="s">
        <v>28</v>
      </c>
      <c r="S3" s="4" t="s">
        <v>29</v>
      </c>
      <c r="T3" s="4">
        <v>992</v>
      </c>
      <c r="U3" s="2"/>
      <c r="V3" s="2"/>
      <c r="W3" s="2"/>
    </row>
    <row r="4" spans="1:23" ht="39.6" x14ac:dyDescent="0.3">
      <c r="A4" s="4" t="s">
        <v>30</v>
      </c>
      <c r="B4" s="4"/>
      <c r="C4" s="4"/>
      <c r="D4" s="4">
        <v>34</v>
      </c>
      <c r="E4" s="4">
        <v>10228</v>
      </c>
      <c r="F4" s="4" t="s">
        <v>21</v>
      </c>
      <c r="G4" s="4" t="s">
        <v>22</v>
      </c>
      <c r="H4" s="4" t="s">
        <v>22</v>
      </c>
      <c r="I4" s="4" t="s">
        <v>23</v>
      </c>
      <c r="J4" s="4" t="s">
        <v>24</v>
      </c>
      <c r="K4" s="4">
        <v>89</v>
      </c>
      <c r="L4" s="4" t="s">
        <v>31</v>
      </c>
      <c r="M4" s="4" t="s">
        <v>22</v>
      </c>
      <c r="N4" s="4">
        <v>620</v>
      </c>
      <c r="O4" s="4">
        <v>6</v>
      </c>
      <c r="P4" s="4">
        <v>6</v>
      </c>
      <c r="Q4" s="4" t="s">
        <v>32</v>
      </c>
      <c r="R4" s="4" t="s">
        <v>33</v>
      </c>
      <c r="S4" s="4">
        <v>6.8</v>
      </c>
      <c r="T4" s="4">
        <v>993</v>
      </c>
      <c r="U4" s="2"/>
      <c r="V4" s="2"/>
      <c r="W4" s="2"/>
    </row>
    <row r="5" spans="1:23" ht="69" x14ac:dyDescent="0.3">
      <c r="A5" s="4" t="s">
        <v>34</v>
      </c>
      <c r="B5" s="4"/>
      <c r="C5" s="4" t="s">
        <v>35</v>
      </c>
      <c r="D5" s="4">
        <v>11</v>
      </c>
      <c r="E5" s="4">
        <v>10256</v>
      </c>
      <c r="F5" s="4" t="s">
        <v>36</v>
      </c>
      <c r="G5" s="4" t="s">
        <v>37</v>
      </c>
      <c r="H5" s="4">
        <v>585</v>
      </c>
      <c r="I5" s="8" t="s">
        <v>38</v>
      </c>
      <c r="J5" s="4" t="s">
        <v>24</v>
      </c>
      <c r="K5" s="4">
        <v>92</v>
      </c>
      <c r="L5" s="4" t="s">
        <v>39</v>
      </c>
      <c r="M5" s="4" t="s">
        <v>22</v>
      </c>
      <c r="N5" s="4">
        <v>990</v>
      </c>
      <c r="O5" s="4">
        <v>8</v>
      </c>
      <c r="P5" s="4">
        <v>4</v>
      </c>
      <c r="Q5" s="4" t="s">
        <v>40</v>
      </c>
      <c r="R5" s="4" t="s">
        <v>41</v>
      </c>
      <c r="S5" s="4">
        <v>5</v>
      </c>
      <c r="T5" s="4">
        <v>1017</v>
      </c>
      <c r="U5" s="2"/>
      <c r="V5" s="2"/>
      <c r="W5" s="2"/>
    </row>
    <row r="6" spans="1:23" ht="69" x14ac:dyDescent="0.3">
      <c r="A6" s="4" t="s">
        <v>42</v>
      </c>
      <c r="B6" s="4"/>
      <c r="C6" s="4"/>
      <c r="D6" s="4">
        <v>13</v>
      </c>
      <c r="E6" s="4">
        <v>10267</v>
      </c>
      <c r="F6" s="4" t="s">
        <v>43</v>
      </c>
      <c r="G6" s="4" t="s">
        <v>37</v>
      </c>
      <c r="H6" s="4">
        <v>540</v>
      </c>
      <c r="I6" s="8" t="s">
        <v>38</v>
      </c>
      <c r="J6" s="4" t="s">
        <v>24</v>
      </c>
      <c r="K6" s="4">
        <v>89</v>
      </c>
      <c r="L6" s="4" t="s">
        <v>31</v>
      </c>
      <c r="M6" s="4" t="s">
        <v>22</v>
      </c>
      <c r="N6" s="4">
        <v>750</v>
      </c>
      <c r="O6" s="4">
        <v>6</v>
      </c>
      <c r="P6" s="4">
        <v>6</v>
      </c>
      <c r="Q6" s="4" t="s">
        <v>44</v>
      </c>
      <c r="R6" s="4" t="s">
        <v>45</v>
      </c>
      <c r="S6" s="4">
        <v>5.9</v>
      </c>
      <c r="T6" s="4">
        <v>1029</v>
      </c>
      <c r="U6" s="2"/>
      <c r="V6" s="2"/>
      <c r="W6" s="2"/>
    </row>
    <row r="7" spans="1:23" ht="39.6" x14ac:dyDescent="0.3">
      <c r="A7" s="4" t="s">
        <v>46</v>
      </c>
      <c r="B7" s="4"/>
      <c r="C7" s="4"/>
      <c r="D7" s="4">
        <v>6</v>
      </c>
      <c r="E7" s="4">
        <v>10268</v>
      </c>
      <c r="F7" s="4" t="s">
        <v>21</v>
      </c>
      <c r="G7" s="4" t="s">
        <v>22</v>
      </c>
      <c r="H7" s="4" t="s">
        <v>22</v>
      </c>
      <c r="I7" s="4" t="s">
        <v>23</v>
      </c>
      <c r="J7" s="4" t="s">
        <v>24</v>
      </c>
      <c r="K7" s="4">
        <v>12</v>
      </c>
      <c r="L7" s="4" t="s">
        <v>26</v>
      </c>
      <c r="M7" s="4" t="s">
        <v>22</v>
      </c>
      <c r="N7" s="4">
        <v>400</v>
      </c>
      <c r="O7" s="4">
        <v>6</v>
      </c>
      <c r="P7" s="4">
        <v>6</v>
      </c>
      <c r="Q7" s="4" t="s">
        <v>47</v>
      </c>
      <c r="R7" s="4" t="s">
        <v>48</v>
      </c>
      <c r="S7" s="4">
        <v>4.2</v>
      </c>
      <c r="T7" s="4">
        <v>1030</v>
      </c>
      <c r="U7" s="2"/>
      <c r="V7" s="2"/>
      <c r="W7" s="2"/>
    </row>
    <row r="8" spans="1:23" ht="39.6" x14ac:dyDescent="0.3">
      <c r="A8" s="4" t="s">
        <v>49</v>
      </c>
      <c r="B8" s="4"/>
      <c r="C8" s="4"/>
      <c r="D8" s="4">
        <v>36</v>
      </c>
      <c r="E8" s="4">
        <v>10279</v>
      </c>
      <c r="F8" s="4" t="s">
        <v>21</v>
      </c>
      <c r="G8" s="4" t="s">
        <v>22</v>
      </c>
      <c r="H8" s="4" t="s">
        <v>22</v>
      </c>
      <c r="I8" s="4" t="s">
        <v>23</v>
      </c>
      <c r="J8" s="4" t="s">
        <v>24</v>
      </c>
      <c r="K8" s="4">
        <v>5</v>
      </c>
      <c r="L8" s="4" t="s">
        <v>26</v>
      </c>
      <c r="M8" s="4" t="s">
        <v>22</v>
      </c>
      <c r="N8" s="4">
        <v>175</v>
      </c>
      <c r="O8" s="4">
        <v>9</v>
      </c>
      <c r="P8" s="4">
        <v>5</v>
      </c>
      <c r="Q8" s="4" t="s">
        <v>50</v>
      </c>
      <c r="R8" s="4" t="s">
        <v>51</v>
      </c>
      <c r="S8" s="4">
        <v>5.8</v>
      </c>
      <c r="T8" s="4">
        <v>1039</v>
      </c>
      <c r="U8" s="2"/>
      <c r="V8" s="2"/>
      <c r="W8" s="2"/>
    </row>
    <row r="9" spans="1:23" ht="39.6" x14ac:dyDescent="0.3">
      <c r="A9" s="4" t="s">
        <v>52</v>
      </c>
      <c r="B9" s="4"/>
      <c r="C9" s="4"/>
      <c r="D9" s="4">
        <v>38</v>
      </c>
      <c r="E9" s="4">
        <v>10292</v>
      </c>
      <c r="F9" s="4" t="s">
        <v>21</v>
      </c>
      <c r="G9" s="4" t="s">
        <v>22</v>
      </c>
      <c r="H9" s="4" t="s">
        <v>22</v>
      </c>
      <c r="I9" s="4" t="s">
        <v>23</v>
      </c>
      <c r="J9" s="4" t="s">
        <v>24</v>
      </c>
      <c r="K9" s="4">
        <v>12</v>
      </c>
      <c r="L9" s="4" t="s">
        <v>26</v>
      </c>
      <c r="M9" s="4" t="s">
        <v>22</v>
      </c>
      <c r="N9" s="4">
        <v>250</v>
      </c>
      <c r="O9" s="4">
        <v>6</v>
      </c>
      <c r="P9" s="4">
        <v>5</v>
      </c>
      <c r="Q9" s="4" t="s">
        <v>53</v>
      </c>
      <c r="R9" s="4" t="s">
        <v>54</v>
      </c>
      <c r="S9" s="4">
        <v>6.3</v>
      </c>
      <c r="T9" s="4">
        <v>1054</v>
      </c>
      <c r="U9" s="2"/>
      <c r="V9" s="2"/>
      <c r="W9" s="2"/>
    </row>
    <row r="10" spans="1:23" ht="69" x14ac:dyDescent="0.3">
      <c r="A10" s="4" t="s">
        <v>55</v>
      </c>
      <c r="B10" s="4"/>
      <c r="C10" s="4" t="s">
        <v>56</v>
      </c>
      <c r="D10" s="4">
        <v>10</v>
      </c>
      <c r="E10" s="9">
        <v>10314</v>
      </c>
      <c r="F10" s="4" t="s">
        <v>57</v>
      </c>
      <c r="G10" s="4" t="s">
        <v>37</v>
      </c>
      <c r="H10" s="4">
        <v>665</v>
      </c>
      <c r="I10" s="8" t="s">
        <v>38</v>
      </c>
      <c r="J10" s="4" t="s">
        <v>24</v>
      </c>
      <c r="K10" s="6" t="s">
        <v>25</v>
      </c>
      <c r="L10" s="4" t="s">
        <v>26</v>
      </c>
      <c r="M10" s="4" t="s">
        <v>22</v>
      </c>
      <c r="N10" s="7" t="s">
        <v>58</v>
      </c>
      <c r="O10" s="7">
        <v>10</v>
      </c>
      <c r="P10" s="7">
        <v>4</v>
      </c>
      <c r="Q10" s="7" t="s">
        <v>59</v>
      </c>
      <c r="R10" s="7" t="s">
        <v>60</v>
      </c>
      <c r="S10" s="4" t="s">
        <v>61</v>
      </c>
      <c r="T10" s="4">
        <v>1082</v>
      </c>
      <c r="U10" s="2"/>
      <c r="V10" s="2"/>
      <c r="W10" s="2"/>
    </row>
    <row r="11" spans="1:23" ht="69" x14ac:dyDescent="0.3">
      <c r="A11" s="4" t="s">
        <v>62</v>
      </c>
      <c r="B11" s="4" t="s">
        <v>63</v>
      </c>
      <c r="C11" s="4" t="s">
        <v>64</v>
      </c>
      <c r="D11" s="4">
        <v>41</v>
      </c>
      <c r="E11" s="4">
        <v>10317</v>
      </c>
      <c r="F11" s="4" t="s">
        <v>65</v>
      </c>
      <c r="G11" s="4" t="s">
        <v>37</v>
      </c>
      <c r="H11" s="4">
        <v>794</v>
      </c>
      <c r="I11" s="8" t="s">
        <v>38</v>
      </c>
      <c r="J11" s="4" t="s">
        <v>24</v>
      </c>
      <c r="K11" s="4">
        <v>1</v>
      </c>
      <c r="L11" s="4" t="s">
        <v>66</v>
      </c>
      <c r="M11" s="4" t="s">
        <v>67</v>
      </c>
      <c r="N11" s="4">
        <v>600</v>
      </c>
      <c r="O11" s="4">
        <v>11</v>
      </c>
      <c r="P11" s="4">
        <v>4</v>
      </c>
      <c r="Q11" s="4" t="s">
        <v>68</v>
      </c>
      <c r="R11" s="4" t="s">
        <v>69</v>
      </c>
      <c r="S11" s="4">
        <v>5.2</v>
      </c>
      <c r="T11" s="4">
        <v>1086</v>
      </c>
      <c r="U11" s="2"/>
      <c r="V11" s="2"/>
      <c r="W11" s="2"/>
    </row>
    <row r="12" spans="1:23" ht="69" x14ac:dyDescent="0.3">
      <c r="A12" s="4" t="s">
        <v>70</v>
      </c>
      <c r="B12" s="4"/>
      <c r="C12" s="4" t="s">
        <v>71</v>
      </c>
      <c r="D12" s="4">
        <v>24</v>
      </c>
      <c r="E12" s="4">
        <v>10318</v>
      </c>
      <c r="F12" s="4" t="s">
        <v>72</v>
      </c>
      <c r="G12" s="4" t="s">
        <v>37</v>
      </c>
      <c r="H12" s="4">
        <v>565</v>
      </c>
      <c r="I12" s="8" t="s">
        <v>38</v>
      </c>
      <c r="J12" s="4" t="s">
        <v>24</v>
      </c>
      <c r="K12" s="4">
        <v>7</v>
      </c>
      <c r="L12" s="4" t="s">
        <v>26</v>
      </c>
      <c r="M12" s="4" t="s">
        <v>22</v>
      </c>
      <c r="N12" s="4">
        <v>480</v>
      </c>
      <c r="O12" s="4">
        <v>9</v>
      </c>
      <c r="P12" s="4">
        <v>4</v>
      </c>
      <c r="Q12" s="4" t="s">
        <v>73</v>
      </c>
      <c r="R12" s="4" t="s">
        <v>74</v>
      </c>
      <c r="S12" s="4">
        <v>6.6</v>
      </c>
      <c r="T12" s="4">
        <v>1088</v>
      </c>
      <c r="U12" s="2"/>
      <c r="V12" s="2"/>
      <c r="W12" s="2"/>
    </row>
    <row r="13" spans="1:23" ht="39.6" x14ac:dyDescent="0.3">
      <c r="A13" s="4" t="s">
        <v>75</v>
      </c>
      <c r="B13" s="4"/>
      <c r="C13" s="4"/>
      <c r="D13" s="4">
        <v>28</v>
      </c>
      <c r="E13" s="4">
        <v>10319</v>
      </c>
      <c r="F13" s="4" t="s">
        <v>21</v>
      </c>
      <c r="G13" s="4" t="s">
        <v>22</v>
      </c>
      <c r="H13" s="4" t="s">
        <v>22</v>
      </c>
      <c r="I13" s="4" t="s">
        <v>23</v>
      </c>
      <c r="J13" s="4" t="s">
        <v>24</v>
      </c>
      <c r="K13" s="4">
        <v>2</v>
      </c>
      <c r="L13" s="4" t="s">
        <v>26</v>
      </c>
      <c r="M13" s="4" t="s">
        <v>22</v>
      </c>
      <c r="N13" s="4">
        <v>400</v>
      </c>
      <c r="O13" s="4">
        <v>11</v>
      </c>
      <c r="P13" s="4">
        <v>3</v>
      </c>
      <c r="Q13" s="4" t="s">
        <v>76</v>
      </c>
      <c r="R13" s="4" t="s">
        <v>77</v>
      </c>
      <c r="S13" s="4">
        <v>4.0999999999999996</v>
      </c>
      <c r="T13" s="4">
        <v>1089</v>
      </c>
      <c r="U13" s="2"/>
      <c r="V13" s="2"/>
      <c r="W13" s="2"/>
    </row>
    <row r="14" spans="1:23" ht="69" x14ac:dyDescent="0.3">
      <c r="A14" s="4" t="s">
        <v>78</v>
      </c>
      <c r="B14" s="4" t="s">
        <v>79</v>
      </c>
      <c r="C14" s="4" t="s">
        <v>80</v>
      </c>
      <c r="D14" s="4">
        <v>18</v>
      </c>
      <c r="E14" s="4">
        <v>10320</v>
      </c>
      <c r="F14" s="4" t="s">
        <v>81</v>
      </c>
      <c r="G14" s="4" t="s">
        <v>37</v>
      </c>
      <c r="H14" s="4">
        <v>847</v>
      </c>
      <c r="I14" s="8" t="s">
        <v>38</v>
      </c>
      <c r="J14" s="4" t="s">
        <v>24</v>
      </c>
      <c r="K14" s="6" t="s">
        <v>25</v>
      </c>
      <c r="L14" s="4" t="s">
        <v>26</v>
      </c>
      <c r="M14" s="4" t="s">
        <v>22</v>
      </c>
      <c r="N14" s="7">
        <v>690</v>
      </c>
      <c r="O14" s="7">
        <v>10</v>
      </c>
      <c r="P14" s="7">
        <v>4</v>
      </c>
      <c r="Q14" s="7" t="s">
        <v>82</v>
      </c>
      <c r="R14" s="7" t="s">
        <v>83</v>
      </c>
      <c r="S14" s="4" t="s">
        <v>61</v>
      </c>
      <c r="T14" s="4">
        <v>1090</v>
      </c>
      <c r="U14" s="2"/>
      <c r="V14" s="2"/>
      <c r="W14" s="2"/>
    </row>
    <row r="15" spans="1:23" ht="39.6" x14ac:dyDescent="0.3">
      <c r="A15" s="4" t="s">
        <v>84</v>
      </c>
      <c r="B15" s="4"/>
      <c r="C15" s="4"/>
      <c r="D15" s="4">
        <v>16</v>
      </c>
      <c r="E15" s="4">
        <v>10321</v>
      </c>
      <c r="F15" s="4" t="s">
        <v>21</v>
      </c>
      <c r="G15" s="4" t="s">
        <v>22</v>
      </c>
      <c r="H15" s="4" t="s">
        <v>22</v>
      </c>
      <c r="I15" s="4" t="s">
        <v>23</v>
      </c>
      <c r="J15" s="4" t="s">
        <v>24</v>
      </c>
      <c r="K15" s="4">
        <v>27</v>
      </c>
      <c r="L15" s="4" t="s">
        <v>26</v>
      </c>
      <c r="M15" s="4" t="s">
        <v>22</v>
      </c>
      <c r="N15" s="4">
        <v>760</v>
      </c>
      <c r="O15" s="4">
        <v>6</v>
      </c>
      <c r="P15" s="4">
        <v>6</v>
      </c>
      <c r="Q15" s="4" t="s">
        <v>85</v>
      </c>
      <c r="R15" s="4" t="s">
        <v>86</v>
      </c>
      <c r="S15" s="4">
        <v>6.8</v>
      </c>
      <c r="T15" s="4">
        <v>1091</v>
      </c>
      <c r="U15" s="2"/>
      <c r="V15" s="2"/>
      <c r="W15" s="2"/>
    </row>
    <row r="16" spans="1:23" ht="82.8" x14ac:dyDescent="0.3">
      <c r="A16" s="4" t="s">
        <v>87</v>
      </c>
      <c r="B16" s="4"/>
      <c r="C16" s="4" t="s">
        <v>88</v>
      </c>
      <c r="D16" s="4">
        <v>20</v>
      </c>
      <c r="E16" s="4">
        <v>10323</v>
      </c>
      <c r="F16" s="4" t="s">
        <v>89</v>
      </c>
      <c r="G16" s="4" t="s">
        <v>37</v>
      </c>
      <c r="H16" s="4">
        <v>710</v>
      </c>
      <c r="I16" s="10" t="s">
        <v>90</v>
      </c>
      <c r="J16" s="4" t="s">
        <v>24</v>
      </c>
      <c r="K16" s="4">
        <v>20</v>
      </c>
      <c r="L16" s="4" t="s">
        <v>26</v>
      </c>
      <c r="M16" s="4" t="s">
        <v>22</v>
      </c>
      <c r="N16" s="4">
        <v>760</v>
      </c>
      <c r="O16" s="4">
        <v>6</v>
      </c>
      <c r="P16" s="4">
        <v>4</v>
      </c>
      <c r="Q16" s="4" t="s">
        <v>85</v>
      </c>
      <c r="R16" s="4" t="s">
        <v>91</v>
      </c>
      <c r="S16" s="4">
        <v>6.83</v>
      </c>
      <c r="T16" s="4">
        <v>1094</v>
      </c>
      <c r="U16" s="2"/>
      <c r="V16" s="2"/>
      <c r="W16" s="2"/>
    </row>
    <row r="17" spans="1:23" ht="69" x14ac:dyDescent="0.3">
      <c r="A17" s="4" t="s">
        <v>92</v>
      </c>
      <c r="B17" s="4"/>
      <c r="C17" s="4" t="s">
        <v>93</v>
      </c>
      <c r="D17" s="4">
        <v>45</v>
      </c>
      <c r="E17" s="4">
        <v>10325</v>
      </c>
      <c r="F17" s="4" t="s">
        <v>94</v>
      </c>
      <c r="G17" s="4" t="s">
        <v>37</v>
      </c>
      <c r="H17" s="4">
        <v>785</v>
      </c>
      <c r="I17" s="8" t="s">
        <v>38</v>
      </c>
      <c r="J17" s="4" t="s">
        <v>24</v>
      </c>
      <c r="K17" s="6" t="s">
        <v>25</v>
      </c>
      <c r="L17" s="4" t="s">
        <v>26</v>
      </c>
      <c r="M17" s="4" t="s">
        <v>22</v>
      </c>
      <c r="N17" s="7">
        <v>400</v>
      </c>
      <c r="O17" s="7">
        <v>10</v>
      </c>
      <c r="P17" s="7">
        <v>4</v>
      </c>
      <c r="Q17" s="7" t="s">
        <v>95</v>
      </c>
      <c r="R17" s="7" t="s">
        <v>96</v>
      </c>
      <c r="S17" s="4" t="s">
        <v>61</v>
      </c>
      <c r="T17" s="4">
        <v>1096</v>
      </c>
      <c r="U17" s="2"/>
      <c r="V17" s="2"/>
      <c r="W17" s="2"/>
    </row>
    <row r="18" spans="1:23" ht="39.6" x14ac:dyDescent="0.3">
      <c r="A18" s="4" t="s">
        <v>97</v>
      </c>
      <c r="B18" s="4" t="s">
        <v>98</v>
      </c>
      <c r="C18" s="4" t="s">
        <v>99</v>
      </c>
      <c r="D18" s="4">
        <v>26</v>
      </c>
      <c r="E18" s="4">
        <v>10326</v>
      </c>
      <c r="F18" s="4" t="s">
        <v>21</v>
      </c>
      <c r="G18" s="4" t="s">
        <v>22</v>
      </c>
      <c r="H18" s="4" t="s">
        <v>22</v>
      </c>
      <c r="I18" s="4" t="s">
        <v>23</v>
      </c>
      <c r="J18" s="4" t="s">
        <v>24</v>
      </c>
      <c r="K18" s="4">
        <v>19</v>
      </c>
      <c r="L18" s="4" t="s">
        <v>26</v>
      </c>
      <c r="M18" s="4" t="s">
        <v>22</v>
      </c>
      <c r="N18" s="4">
        <v>500</v>
      </c>
      <c r="O18" s="4">
        <v>8</v>
      </c>
      <c r="P18" s="4">
        <v>5</v>
      </c>
      <c r="Q18" s="4" t="s">
        <v>95</v>
      </c>
      <c r="R18" s="4" t="s">
        <v>100</v>
      </c>
      <c r="S18" s="4">
        <v>5.8</v>
      </c>
      <c r="T18" s="4">
        <v>1099</v>
      </c>
      <c r="U18" s="2"/>
      <c r="V18" s="2"/>
      <c r="W18" s="2"/>
    </row>
    <row r="19" spans="1:23" ht="82.8" x14ac:dyDescent="0.3">
      <c r="A19" s="11" t="s">
        <v>101</v>
      </c>
      <c r="B19" s="11" t="s">
        <v>102</v>
      </c>
      <c r="C19" s="11" t="s">
        <v>103</v>
      </c>
      <c r="D19" s="11">
        <v>23</v>
      </c>
      <c r="E19" s="11">
        <v>10328</v>
      </c>
      <c r="F19" s="11" t="s">
        <v>72</v>
      </c>
      <c r="G19" s="11" t="s">
        <v>104</v>
      </c>
      <c r="H19" s="11">
        <v>566</v>
      </c>
      <c r="I19" s="10" t="s">
        <v>90</v>
      </c>
      <c r="J19" s="11" t="s">
        <v>24</v>
      </c>
      <c r="K19" s="11">
        <v>5</v>
      </c>
      <c r="L19" s="11" t="s">
        <v>26</v>
      </c>
      <c r="M19" s="11" t="s">
        <v>22</v>
      </c>
      <c r="N19" s="11">
        <v>480</v>
      </c>
      <c r="O19" s="11">
        <v>9</v>
      </c>
      <c r="P19" s="11">
        <v>5</v>
      </c>
      <c r="Q19" s="11" t="s">
        <v>73</v>
      </c>
      <c r="R19" s="11" t="s">
        <v>105</v>
      </c>
      <c r="S19" s="11">
        <v>6.8</v>
      </c>
      <c r="T19" s="11">
        <v>1085</v>
      </c>
      <c r="U19" s="2"/>
      <c r="V19" s="2"/>
      <c r="W19" s="2"/>
    </row>
    <row r="20" spans="1:23" ht="82.8" x14ac:dyDescent="0.3">
      <c r="A20" s="12" t="s">
        <v>101</v>
      </c>
      <c r="B20" s="12"/>
      <c r="C20" s="12" t="s">
        <v>103</v>
      </c>
      <c r="D20" s="12">
        <v>23</v>
      </c>
      <c r="E20" s="12">
        <v>10328</v>
      </c>
      <c r="F20" s="12">
        <v>200</v>
      </c>
      <c r="G20" s="12" t="s">
        <v>104</v>
      </c>
      <c r="H20" s="12">
        <v>790</v>
      </c>
      <c r="I20" s="10" t="s">
        <v>90</v>
      </c>
      <c r="J20" s="12" t="s">
        <v>24</v>
      </c>
      <c r="K20" s="13">
        <v>95</v>
      </c>
      <c r="L20" s="13" t="s">
        <v>106</v>
      </c>
      <c r="M20" s="12" t="s">
        <v>22</v>
      </c>
      <c r="N20" s="12">
        <v>200</v>
      </c>
      <c r="O20" s="12">
        <v>12</v>
      </c>
      <c r="P20" s="12">
        <v>9</v>
      </c>
      <c r="Q20" s="12"/>
      <c r="R20" s="12" t="s">
        <v>105</v>
      </c>
      <c r="S20" s="12"/>
      <c r="T20" s="12">
        <v>1491</v>
      </c>
      <c r="U20" s="2"/>
      <c r="V20" s="2"/>
      <c r="W20" s="2"/>
    </row>
    <row r="21" spans="1:23" ht="83.4" thickBot="1" x14ac:dyDescent="0.35">
      <c r="A21" s="12" t="s">
        <v>107</v>
      </c>
      <c r="B21" s="12"/>
      <c r="C21" s="12" t="s">
        <v>108</v>
      </c>
      <c r="D21" s="12">
        <v>42</v>
      </c>
      <c r="E21" s="12">
        <v>10329</v>
      </c>
      <c r="F21" s="12">
        <v>150</v>
      </c>
      <c r="G21" s="12" t="s">
        <v>104</v>
      </c>
      <c r="H21" s="12"/>
      <c r="I21" s="10" t="s">
        <v>90</v>
      </c>
      <c r="J21" s="12" t="s">
        <v>24</v>
      </c>
      <c r="K21" s="13">
        <v>95</v>
      </c>
      <c r="L21" s="13" t="s">
        <v>106</v>
      </c>
      <c r="M21" s="12" t="s">
        <v>22</v>
      </c>
      <c r="N21" s="12">
        <v>200</v>
      </c>
      <c r="O21" s="12">
        <v>16</v>
      </c>
      <c r="P21" s="12">
        <v>8</v>
      </c>
      <c r="Q21" s="12"/>
      <c r="R21" s="12" t="s">
        <v>109</v>
      </c>
      <c r="S21" s="12"/>
      <c r="T21" s="12">
        <v>1104</v>
      </c>
      <c r="U21" s="2"/>
      <c r="V21" s="2"/>
      <c r="W21" s="2"/>
    </row>
    <row r="22" spans="1:23" ht="54" customHeight="1" thickBot="1" x14ac:dyDescent="0.35">
      <c r="A22" s="57" t="s">
        <v>110</v>
      </c>
      <c r="B22" s="57" t="s">
        <v>111</v>
      </c>
      <c r="C22" s="58"/>
      <c r="D22" s="57">
        <v>43</v>
      </c>
      <c r="E22" s="57">
        <v>10338</v>
      </c>
      <c r="F22" s="63" t="s">
        <v>337</v>
      </c>
      <c r="G22" s="57" t="s">
        <v>37</v>
      </c>
      <c r="H22" s="57">
        <v>510</v>
      </c>
      <c r="I22" s="59" t="s">
        <v>38</v>
      </c>
      <c r="J22" s="57" t="s">
        <v>24</v>
      </c>
      <c r="K22" s="60">
        <v>92</v>
      </c>
      <c r="L22" s="60" t="s">
        <v>39</v>
      </c>
      <c r="M22" s="57" t="s">
        <v>22</v>
      </c>
      <c r="N22" s="60">
        <v>720</v>
      </c>
      <c r="O22" s="60">
        <v>8</v>
      </c>
      <c r="P22" s="60">
        <v>4</v>
      </c>
      <c r="Q22" s="57" t="s">
        <v>112</v>
      </c>
      <c r="R22" s="60" t="s">
        <v>113</v>
      </c>
      <c r="S22" s="57">
        <v>5.8</v>
      </c>
      <c r="T22" s="60">
        <v>1055</v>
      </c>
      <c r="U22" s="2"/>
      <c r="V22" s="2"/>
      <c r="W22" s="2"/>
    </row>
    <row r="23" spans="1:23" ht="15" thickBot="1" x14ac:dyDescent="0.35">
      <c r="A23" s="57"/>
      <c r="B23" s="57"/>
      <c r="C23" s="58"/>
      <c r="D23" s="57"/>
      <c r="E23" s="57"/>
      <c r="F23" s="64"/>
      <c r="G23" s="57"/>
      <c r="H23" s="57"/>
      <c r="I23" s="59"/>
      <c r="J23" s="57"/>
      <c r="K23" s="60"/>
      <c r="L23" s="60"/>
      <c r="M23" s="57"/>
      <c r="N23" s="60"/>
      <c r="O23" s="60"/>
      <c r="P23" s="60"/>
      <c r="Q23" s="57"/>
      <c r="R23" s="60"/>
      <c r="S23" s="57"/>
      <c r="T23" s="60"/>
      <c r="U23" s="2"/>
      <c r="V23" s="2"/>
      <c r="W23" s="2"/>
    </row>
    <row r="24" spans="1:23" ht="40.200000000000003" thickBot="1" x14ac:dyDescent="0.35">
      <c r="A24" s="4" t="s">
        <v>114</v>
      </c>
      <c r="B24" s="4"/>
      <c r="C24" s="4"/>
      <c r="D24" s="4">
        <v>2</v>
      </c>
      <c r="E24" s="4">
        <v>10339</v>
      </c>
      <c r="F24" s="4" t="s">
        <v>21</v>
      </c>
      <c r="G24" s="4" t="s">
        <v>22</v>
      </c>
      <c r="H24" s="4" t="s">
        <v>22</v>
      </c>
      <c r="I24" s="4" t="s">
        <v>23</v>
      </c>
      <c r="J24" s="4" t="s">
        <v>24</v>
      </c>
      <c r="K24" s="4">
        <v>12</v>
      </c>
      <c r="L24" s="4" t="s">
        <v>26</v>
      </c>
      <c r="M24" s="4" t="s">
        <v>22</v>
      </c>
      <c r="N24" s="4">
        <v>125</v>
      </c>
      <c r="O24" s="4">
        <v>6</v>
      </c>
      <c r="P24" s="4">
        <v>5</v>
      </c>
      <c r="Q24" s="4">
        <v>750</v>
      </c>
      <c r="R24" s="4" t="s">
        <v>115</v>
      </c>
      <c r="S24" s="4">
        <v>5.3</v>
      </c>
      <c r="T24" s="4">
        <v>1100</v>
      </c>
      <c r="U24" s="2"/>
      <c r="V24" s="2"/>
      <c r="W24" s="2"/>
    </row>
    <row r="25" spans="1:23" ht="69" x14ac:dyDescent="0.3">
      <c r="A25" s="4" t="s">
        <v>116</v>
      </c>
      <c r="B25" s="4"/>
      <c r="C25" s="4"/>
      <c r="D25" s="4">
        <v>37</v>
      </c>
      <c r="E25" s="4">
        <v>10340</v>
      </c>
      <c r="F25" s="4" t="s">
        <v>21</v>
      </c>
      <c r="G25" s="4" t="s">
        <v>22</v>
      </c>
      <c r="H25" s="4" t="s">
        <v>22</v>
      </c>
      <c r="I25" s="8" t="s">
        <v>38</v>
      </c>
      <c r="J25" s="4" t="s">
        <v>24</v>
      </c>
      <c r="K25" s="4">
        <v>11</v>
      </c>
      <c r="L25" s="4" t="s">
        <v>31</v>
      </c>
      <c r="M25" s="4">
        <v>28</v>
      </c>
      <c r="N25" s="4">
        <v>640</v>
      </c>
      <c r="O25" s="4">
        <v>8</v>
      </c>
      <c r="P25" s="4">
        <v>3</v>
      </c>
      <c r="Q25" s="4" t="s">
        <v>117</v>
      </c>
      <c r="R25" s="4" t="s">
        <v>118</v>
      </c>
      <c r="S25" s="4">
        <v>6.2</v>
      </c>
      <c r="T25" s="4">
        <v>1101</v>
      </c>
      <c r="U25" s="2"/>
      <c r="V25" s="2"/>
      <c r="W25" s="2"/>
    </row>
    <row r="26" spans="1:23" ht="39.6" x14ac:dyDescent="0.3">
      <c r="A26" s="4" t="s">
        <v>119</v>
      </c>
      <c r="B26" s="4"/>
      <c r="C26" s="4"/>
      <c r="D26" s="4">
        <v>3</v>
      </c>
      <c r="E26" s="4">
        <v>10345</v>
      </c>
      <c r="F26" s="4"/>
      <c r="G26" s="4" t="s">
        <v>22</v>
      </c>
      <c r="H26" s="4" t="s">
        <v>22</v>
      </c>
      <c r="I26" s="4" t="s">
        <v>23</v>
      </c>
      <c r="J26" s="4" t="s">
        <v>24</v>
      </c>
      <c r="K26" s="6" t="s">
        <v>25</v>
      </c>
      <c r="L26" s="4" t="s">
        <v>26</v>
      </c>
      <c r="M26" s="4" t="s">
        <v>22</v>
      </c>
      <c r="N26" s="7">
        <v>300</v>
      </c>
      <c r="O26" s="7">
        <v>10</v>
      </c>
      <c r="P26" s="7">
        <v>4</v>
      </c>
      <c r="Q26" s="7" t="s">
        <v>120</v>
      </c>
      <c r="R26" s="7" t="s">
        <v>121</v>
      </c>
      <c r="S26" s="4" t="s">
        <v>61</v>
      </c>
      <c r="T26" s="4">
        <v>1108</v>
      </c>
      <c r="U26" s="2"/>
      <c r="V26" s="2"/>
      <c r="W26" s="2"/>
    </row>
    <row r="27" spans="1:23" ht="39.6" x14ac:dyDescent="0.3">
      <c r="A27" s="4" t="s">
        <v>122</v>
      </c>
      <c r="B27" s="4"/>
      <c r="C27" s="4"/>
      <c r="D27" s="4">
        <v>49</v>
      </c>
      <c r="E27" s="4">
        <v>10360</v>
      </c>
      <c r="F27" s="4" t="s">
        <v>21</v>
      </c>
      <c r="G27" s="4" t="s">
        <v>22</v>
      </c>
      <c r="H27" s="4" t="s">
        <v>22</v>
      </c>
      <c r="I27" s="4" t="s">
        <v>23</v>
      </c>
      <c r="J27" s="4" t="s">
        <v>24</v>
      </c>
      <c r="K27" s="4">
        <v>12</v>
      </c>
      <c r="L27" s="4" t="s">
        <v>26</v>
      </c>
      <c r="M27" s="4" t="s">
        <v>22</v>
      </c>
      <c r="N27" s="4">
        <v>840</v>
      </c>
      <c r="O27" s="4">
        <v>6</v>
      </c>
      <c r="P27" s="4">
        <v>5</v>
      </c>
      <c r="Q27" s="4" t="s">
        <v>123</v>
      </c>
      <c r="R27" s="4" t="s">
        <v>124</v>
      </c>
      <c r="S27" s="4">
        <v>5.9</v>
      </c>
      <c r="T27" s="4">
        <v>1117</v>
      </c>
      <c r="U27" s="2"/>
      <c r="V27" s="2"/>
      <c r="W27" s="2"/>
    </row>
    <row r="28" spans="1:23" ht="69" x14ac:dyDescent="0.3">
      <c r="A28" s="4" t="s">
        <v>125</v>
      </c>
      <c r="B28" s="4"/>
      <c r="C28" s="4" t="s">
        <v>126</v>
      </c>
      <c r="D28" s="4">
        <v>47</v>
      </c>
      <c r="E28" s="4">
        <v>10373</v>
      </c>
      <c r="F28" s="4" t="s">
        <v>127</v>
      </c>
      <c r="G28" s="4" t="s">
        <v>37</v>
      </c>
      <c r="H28" s="4">
        <v>670</v>
      </c>
      <c r="I28" s="8" t="s">
        <v>38</v>
      </c>
      <c r="J28" s="4" t="s">
        <v>24</v>
      </c>
      <c r="K28" s="4">
        <v>27</v>
      </c>
      <c r="L28" s="4" t="s">
        <v>66</v>
      </c>
      <c r="M28" s="4" t="s">
        <v>128</v>
      </c>
      <c r="N28" s="4">
        <v>600</v>
      </c>
      <c r="O28" s="4">
        <v>6</v>
      </c>
      <c r="P28" s="4">
        <v>5</v>
      </c>
      <c r="Q28" s="4" t="s">
        <v>129</v>
      </c>
      <c r="R28" s="4" t="s">
        <v>130</v>
      </c>
      <c r="S28" s="4">
        <v>6.2</v>
      </c>
      <c r="T28" s="4">
        <v>1125</v>
      </c>
      <c r="U28" s="2"/>
      <c r="V28" s="2"/>
      <c r="W28" s="2"/>
    </row>
    <row r="29" spans="1:23" ht="69" x14ac:dyDescent="0.3">
      <c r="A29" s="4" t="s">
        <v>131</v>
      </c>
      <c r="B29" s="4" t="s">
        <v>132</v>
      </c>
      <c r="C29" s="4"/>
      <c r="D29" s="4">
        <v>50</v>
      </c>
      <c r="E29" s="4">
        <v>10392</v>
      </c>
      <c r="F29" s="4" t="s">
        <v>133</v>
      </c>
      <c r="G29" s="4" t="s">
        <v>37</v>
      </c>
      <c r="H29" s="4">
        <v>600</v>
      </c>
      <c r="I29" s="8" t="s">
        <v>38</v>
      </c>
      <c r="J29" s="4" t="s">
        <v>24</v>
      </c>
      <c r="K29" s="4">
        <v>1</v>
      </c>
      <c r="L29" s="4" t="s">
        <v>31</v>
      </c>
      <c r="M29" s="4" t="s">
        <v>134</v>
      </c>
      <c r="N29" s="4" t="s">
        <v>135</v>
      </c>
      <c r="O29" s="4">
        <v>11</v>
      </c>
      <c r="P29" s="4">
        <v>4</v>
      </c>
      <c r="Q29" s="4" t="s">
        <v>136</v>
      </c>
      <c r="R29" s="4" t="s">
        <v>137</v>
      </c>
      <c r="S29" s="4">
        <v>6.3</v>
      </c>
      <c r="T29" s="4">
        <v>1138</v>
      </c>
      <c r="U29" s="2"/>
      <c r="V29" s="2"/>
      <c r="W29" s="2"/>
    </row>
    <row r="30" spans="1:23" ht="69" x14ac:dyDescent="0.3">
      <c r="A30" s="4" t="s">
        <v>138</v>
      </c>
      <c r="B30" s="4"/>
      <c r="C30" s="4"/>
      <c r="D30" s="4">
        <v>51</v>
      </c>
      <c r="E30" s="4">
        <v>10408</v>
      </c>
      <c r="F30" s="4" t="s">
        <v>139</v>
      </c>
      <c r="G30" s="4" t="s">
        <v>37</v>
      </c>
      <c r="H30" s="4">
        <v>690</v>
      </c>
      <c r="I30" s="8" t="s">
        <v>38</v>
      </c>
      <c r="J30" s="4" t="s">
        <v>24</v>
      </c>
      <c r="K30" s="4">
        <v>5</v>
      </c>
      <c r="L30" s="4" t="s">
        <v>31</v>
      </c>
      <c r="M30" s="4" t="s">
        <v>140</v>
      </c>
      <c r="N30" s="4">
        <v>720</v>
      </c>
      <c r="O30" s="4">
        <v>9</v>
      </c>
      <c r="P30" s="4">
        <v>6</v>
      </c>
      <c r="Q30" s="4" t="s">
        <v>141</v>
      </c>
      <c r="R30" s="4" t="s">
        <v>142</v>
      </c>
      <c r="S30" s="4">
        <v>6</v>
      </c>
      <c r="T30" s="4">
        <v>1146</v>
      </c>
      <c r="U30" s="2"/>
      <c r="V30" s="2"/>
      <c r="W30" s="2"/>
    </row>
    <row r="31" spans="1:23" ht="69" x14ac:dyDescent="0.3">
      <c r="A31" s="4" t="s">
        <v>143</v>
      </c>
      <c r="B31" s="4" t="s">
        <v>144</v>
      </c>
      <c r="C31" s="4" t="s">
        <v>145</v>
      </c>
      <c r="D31" s="4">
        <v>52</v>
      </c>
      <c r="E31" s="4">
        <v>10432</v>
      </c>
      <c r="F31" s="4" t="s">
        <v>146</v>
      </c>
      <c r="G31" s="4" t="s">
        <v>37</v>
      </c>
      <c r="H31" s="4">
        <v>550</v>
      </c>
      <c r="I31" s="8" t="s">
        <v>38</v>
      </c>
      <c r="J31" s="4" t="s">
        <v>24</v>
      </c>
      <c r="K31" s="4">
        <v>89</v>
      </c>
      <c r="L31" s="4" t="s">
        <v>31</v>
      </c>
      <c r="M31" s="4" t="s">
        <v>22</v>
      </c>
      <c r="N31" s="4">
        <v>660</v>
      </c>
      <c r="O31" s="4">
        <v>6</v>
      </c>
      <c r="P31" s="4">
        <v>6</v>
      </c>
      <c r="Q31" s="4" t="s">
        <v>147</v>
      </c>
      <c r="R31" s="4" t="s">
        <v>148</v>
      </c>
      <c r="S31" s="4">
        <v>6.9</v>
      </c>
      <c r="T31" s="4">
        <v>1159</v>
      </c>
      <c r="U31" s="2"/>
      <c r="V31" s="2"/>
      <c r="W31" s="2"/>
    </row>
    <row r="32" spans="1:23" ht="92.4" x14ac:dyDescent="0.3">
      <c r="A32" s="15" t="s">
        <v>149</v>
      </c>
      <c r="B32" s="15"/>
      <c r="C32" s="15"/>
      <c r="D32" s="15"/>
      <c r="E32" s="15">
        <v>10454</v>
      </c>
      <c r="F32" s="15" t="s">
        <v>139</v>
      </c>
      <c r="G32" s="15"/>
      <c r="H32" s="15"/>
      <c r="I32" s="15" t="s">
        <v>38</v>
      </c>
      <c r="J32" s="15" t="s">
        <v>24</v>
      </c>
      <c r="K32" s="15">
        <v>19</v>
      </c>
      <c r="L32" s="15" t="s">
        <v>150</v>
      </c>
      <c r="M32" s="4"/>
      <c r="N32" s="15">
        <v>720</v>
      </c>
      <c r="O32" s="15">
        <v>8</v>
      </c>
      <c r="P32" s="15">
        <v>5</v>
      </c>
      <c r="Q32" s="15" t="s">
        <v>112</v>
      </c>
      <c r="R32" s="15" t="s">
        <v>151</v>
      </c>
      <c r="S32" s="15">
        <v>7.2</v>
      </c>
      <c r="T32" s="15">
        <v>1169</v>
      </c>
      <c r="U32" s="2"/>
      <c r="V32" s="2"/>
      <c r="W32" s="2"/>
    </row>
    <row r="33" spans="1:23" ht="92.4" x14ac:dyDescent="0.3">
      <c r="A33" s="15"/>
      <c r="B33" s="15"/>
      <c r="C33" s="15"/>
      <c r="D33" s="15"/>
      <c r="E33" s="15">
        <v>10455</v>
      </c>
      <c r="F33" s="15" t="s">
        <v>139</v>
      </c>
      <c r="G33" s="15"/>
      <c r="H33" s="15"/>
      <c r="I33" s="15" t="s">
        <v>38</v>
      </c>
      <c r="J33" s="15" t="s">
        <v>24</v>
      </c>
      <c r="K33" s="15">
        <v>19</v>
      </c>
      <c r="L33" s="15" t="s">
        <v>150</v>
      </c>
      <c r="M33" s="4"/>
      <c r="N33" s="15">
        <v>720</v>
      </c>
      <c r="O33" s="15">
        <v>8</v>
      </c>
      <c r="P33" s="15">
        <v>5</v>
      </c>
      <c r="Q33" s="15" t="s">
        <v>112</v>
      </c>
      <c r="R33" s="15" t="s">
        <v>151</v>
      </c>
      <c r="S33" s="15">
        <v>7.1</v>
      </c>
      <c r="T33" s="15">
        <v>1170</v>
      </c>
      <c r="U33" s="2"/>
      <c r="V33" s="2"/>
      <c r="W33" s="2"/>
    </row>
    <row r="34" spans="1:23" ht="92.4" x14ac:dyDescent="0.3">
      <c r="A34" s="15"/>
      <c r="B34" s="15"/>
      <c r="C34" s="15"/>
      <c r="D34" s="15"/>
      <c r="E34" s="15">
        <v>10465</v>
      </c>
      <c r="F34" s="15" t="s">
        <v>152</v>
      </c>
      <c r="G34" s="15"/>
      <c r="H34" s="15"/>
      <c r="I34" s="15" t="s">
        <v>38</v>
      </c>
      <c r="J34" s="15" t="s">
        <v>24</v>
      </c>
      <c r="K34" s="15">
        <v>12</v>
      </c>
      <c r="L34" s="15" t="s">
        <v>150</v>
      </c>
      <c r="M34" s="4"/>
      <c r="N34" s="15" t="s">
        <v>153</v>
      </c>
      <c r="O34" s="15">
        <v>8</v>
      </c>
      <c r="P34" s="15">
        <v>5</v>
      </c>
      <c r="Q34" s="15" t="s">
        <v>154</v>
      </c>
      <c r="R34" s="15" t="s">
        <v>155</v>
      </c>
      <c r="S34" s="15">
        <v>7.8</v>
      </c>
      <c r="T34" s="15">
        <v>1179</v>
      </c>
      <c r="U34" s="2"/>
      <c r="V34" s="2"/>
      <c r="W34" s="2"/>
    </row>
    <row r="35" spans="1:23" ht="92.4" x14ac:dyDescent="0.3">
      <c r="A35" s="15"/>
      <c r="B35" s="4"/>
      <c r="C35" s="4" t="s">
        <v>156</v>
      </c>
      <c r="D35" s="4">
        <v>57</v>
      </c>
      <c r="E35" s="4">
        <v>10577</v>
      </c>
      <c r="F35" s="4" t="s">
        <v>157</v>
      </c>
      <c r="G35" s="4"/>
      <c r="H35" s="4"/>
      <c r="I35" s="4" t="s">
        <v>38</v>
      </c>
      <c r="J35" s="4" t="s">
        <v>24</v>
      </c>
      <c r="K35" s="4">
        <v>6</v>
      </c>
      <c r="L35" s="4" t="s">
        <v>150</v>
      </c>
      <c r="M35" s="4"/>
      <c r="N35" s="4">
        <v>460</v>
      </c>
      <c r="O35" s="4">
        <v>9</v>
      </c>
      <c r="P35" s="4">
        <v>3</v>
      </c>
      <c r="Q35" s="4" t="s">
        <v>158</v>
      </c>
      <c r="R35" s="4" t="s">
        <v>159</v>
      </c>
      <c r="S35" s="4">
        <v>7.3</v>
      </c>
      <c r="T35" s="4">
        <v>1252</v>
      </c>
      <c r="U35" s="2"/>
      <c r="V35" s="2"/>
      <c r="W35" s="2"/>
    </row>
    <row r="36" spans="1:23" ht="82.8" x14ac:dyDescent="0.3">
      <c r="A36" s="15"/>
      <c r="B36" s="15"/>
      <c r="C36" s="4" t="s">
        <v>160</v>
      </c>
      <c r="D36" s="4">
        <v>56</v>
      </c>
      <c r="E36" s="4">
        <v>10598</v>
      </c>
      <c r="F36" s="4" t="s">
        <v>161</v>
      </c>
      <c r="G36" s="4" t="s">
        <v>37</v>
      </c>
      <c r="H36" s="4">
        <v>715</v>
      </c>
      <c r="I36" s="10" t="s">
        <v>90</v>
      </c>
      <c r="J36" s="4" t="s">
        <v>24</v>
      </c>
      <c r="K36" s="4">
        <v>89</v>
      </c>
      <c r="L36" s="4" t="s">
        <v>31</v>
      </c>
      <c r="M36" s="4"/>
      <c r="N36" s="4">
        <v>700</v>
      </c>
      <c r="O36" s="4">
        <v>6</v>
      </c>
      <c r="P36" s="4">
        <v>6</v>
      </c>
      <c r="Q36" s="4" t="s">
        <v>162</v>
      </c>
      <c r="R36" s="4" t="s">
        <v>124</v>
      </c>
      <c r="S36" s="4">
        <v>7.3</v>
      </c>
      <c r="T36" s="4">
        <v>1274</v>
      </c>
      <c r="U36" s="2"/>
      <c r="V36" s="2"/>
      <c r="W36" s="2"/>
    </row>
    <row r="37" spans="1:23" ht="39.6" x14ac:dyDescent="0.3">
      <c r="A37" s="15"/>
      <c r="B37" s="15"/>
      <c r="C37" s="4" t="s">
        <v>163</v>
      </c>
      <c r="D37" s="4">
        <v>58</v>
      </c>
      <c r="E37" s="4">
        <v>10613</v>
      </c>
      <c r="F37" s="4"/>
      <c r="G37" s="4"/>
      <c r="H37" s="4"/>
      <c r="I37" s="4" t="s">
        <v>23</v>
      </c>
      <c r="J37" s="4" t="s">
        <v>24</v>
      </c>
      <c r="K37" s="4">
        <v>2</v>
      </c>
      <c r="L37" s="4" t="s">
        <v>150</v>
      </c>
      <c r="M37" s="4"/>
      <c r="N37" s="4">
        <v>600</v>
      </c>
      <c r="O37" s="4">
        <v>9</v>
      </c>
      <c r="P37" s="4">
        <v>3</v>
      </c>
      <c r="Q37" s="4" t="s">
        <v>141</v>
      </c>
      <c r="R37" s="4" t="s">
        <v>164</v>
      </c>
      <c r="S37" s="4">
        <v>7.8</v>
      </c>
      <c r="T37" s="4">
        <v>1286</v>
      </c>
      <c r="U37" s="2"/>
      <c r="V37" s="2"/>
      <c r="W37" s="2"/>
    </row>
    <row r="38" spans="1:23" ht="92.4" x14ac:dyDescent="0.3">
      <c r="A38" s="15"/>
      <c r="B38" s="15"/>
      <c r="C38" s="4" t="s">
        <v>165</v>
      </c>
      <c r="D38" s="4">
        <v>59</v>
      </c>
      <c r="E38" s="4">
        <v>10638</v>
      </c>
      <c r="F38" s="4" t="s">
        <v>166</v>
      </c>
      <c r="G38" s="4" t="s">
        <v>37</v>
      </c>
      <c r="H38" s="4">
        <v>850</v>
      </c>
      <c r="I38" s="15" t="s">
        <v>38</v>
      </c>
      <c r="J38" s="4" t="s">
        <v>24</v>
      </c>
      <c r="K38" s="4">
        <v>2</v>
      </c>
      <c r="L38" s="4" t="s">
        <v>150</v>
      </c>
      <c r="M38" s="4"/>
      <c r="N38" s="4">
        <v>690</v>
      </c>
      <c r="O38" s="4">
        <v>11</v>
      </c>
      <c r="P38" s="4">
        <v>3</v>
      </c>
      <c r="Q38" s="4" t="s">
        <v>167</v>
      </c>
      <c r="R38" s="4" t="s">
        <v>168</v>
      </c>
      <c r="S38" s="4">
        <v>7.4</v>
      </c>
      <c r="T38" s="4">
        <v>1300</v>
      </c>
      <c r="U38" s="2"/>
      <c r="V38" s="2"/>
      <c r="W38" s="2"/>
    </row>
    <row r="39" spans="1:23" ht="42" customHeight="1" x14ac:dyDescent="0.3">
      <c r="A39" s="57" t="s">
        <v>169</v>
      </c>
      <c r="B39" s="57" t="s">
        <v>170</v>
      </c>
      <c r="C39" s="16" t="s">
        <v>171</v>
      </c>
      <c r="D39" s="57">
        <v>9</v>
      </c>
      <c r="E39" s="57">
        <v>10639</v>
      </c>
      <c r="F39" s="57" t="s">
        <v>172</v>
      </c>
      <c r="G39" s="57" t="s">
        <v>37</v>
      </c>
      <c r="H39" s="57">
        <v>845</v>
      </c>
      <c r="I39" s="59" t="s">
        <v>38</v>
      </c>
      <c r="J39" s="57" t="s">
        <v>24</v>
      </c>
      <c r="K39" s="61" t="s">
        <v>25</v>
      </c>
      <c r="L39" s="57" t="s">
        <v>26</v>
      </c>
      <c r="M39" s="57" t="s">
        <v>22</v>
      </c>
      <c r="N39" s="62">
        <v>720</v>
      </c>
      <c r="O39" s="62">
        <v>10</v>
      </c>
      <c r="P39" s="62">
        <v>4</v>
      </c>
      <c r="Q39" s="62" t="s">
        <v>173</v>
      </c>
      <c r="R39" s="62" t="s">
        <v>151</v>
      </c>
      <c r="S39" s="57" t="s">
        <v>61</v>
      </c>
      <c r="T39" s="57">
        <v>1081</v>
      </c>
      <c r="U39" s="2"/>
      <c r="V39" s="2"/>
      <c r="W39" s="2"/>
    </row>
    <row r="40" spans="1:23" ht="26.4" x14ac:dyDescent="0.3">
      <c r="A40" s="57"/>
      <c r="B40" s="57"/>
      <c r="C40" s="17" t="s">
        <v>174</v>
      </c>
      <c r="D40" s="57"/>
      <c r="E40" s="57"/>
      <c r="F40" s="57"/>
      <c r="G40" s="57"/>
      <c r="H40" s="57"/>
      <c r="I40" s="59"/>
      <c r="J40" s="57"/>
      <c r="K40" s="61"/>
      <c r="L40" s="57"/>
      <c r="M40" s="57"/>
      <c r="N40" s="62"/>
      <c r="O40" s="62"/>
      <c r="P40" s="62"/>
      <c r="Q40" s="62"/>
      <c r="R40" s="62"/>
      <c r="S40" s="57"/>
      <c r="T40" s="57"/>
      <c r="U40" s="2"/>
      <c r="V40" s="2"/>
      <c r="W40" s="2"/>
    </row>
    <row r="41" spans="1:23" ht="82.8" x14ac:dyDescent="0.3">
      <c r="A41" s="4" t="s">
        <v>175</v>
      </c>
      <c r="B41" s="4"/>
      <c r="C41" s="4"/>
      <c r="D41" s="4">
        <v>17</v>
      </c>
      <c r="E41" s="4">
        <v>10666</v>
      </c>
      <c r="F41" s="4" t="s">
        <v>176</v>
      </c>
      <c r="G41" s="4" t="s">
        <v>37</v>
      </c>
      <c r="H41" s="4">
        <v>615</v>
      </c>
      <c r="I41" s="10" t="s">
        <v>90</v>
      </c>
      <c r="J41" s="4" t="s">
        <v>24</v>
      </c>
      <c r="K41" s="4">
        <v>23</v>
      </c>
      <c r="L41" s="4" t="s">
        <v>66</v>
      </c>
      <c r="M41" s="4" t="s">
        <v>177</v>
      </c>
      <c r="N41" s="4">
        <v>520</v>
      </c>
      <c r="O41" s="4">
        <v>6</v>
      </c>
      <c r="P41" s="4">
        <v>5</v>
      </c>
      <c r="Q41" s="4" t="s">
        <v>178</v>
      </c>
      <c r="R41" s="4" t="s">
        <v>179</v>
      </c>
      <c r="S41" s="4">
        <v>6.2</v>
      </c>
      <c r="T41" s="4">
        <v>1014</v>
      </c>
      <c r="U41" s="2"/>
      <c r="V41" s="2"/>
      <c r="W41" s="2"/>
    </row>
    <row r="42" spans="1:23" ht="82.8" x14ac:dyDescent="0.3">
      <c r="A42" s="4"/>
      <c r="B42" s="4"/>
      <c r="C42" s="4" t="s">
        <v>180</v>
      </c>
      <c r="D42" s="4">
        <v>17</v>
      </c>
      <c r="E42" s="4">
        <v>10666</v>
      </c>
      <c r="F42" s="4" t="s">
        <v>181</v>
      </c>
      <c r="G42" s="4" t="s">
        <v>37</v>
      </c>
      <c r="H42" s="4">
        <v>615</v>
      </c>
      <c r="I42" s="10" t="s">
        <v>90</v>
      </c>
      <c r="J42" s="18" t="s">
        <v>182</v>
      </c>
      <c r="K42" s="4">
        <v>5</v>
      </c>
      <c r="L42" s="4" t="s">
        <v>26</v>
      </c>
      <c r="M42" s="4" t="s">
        <v>22</v>
      </c>
      <c r="N42" s="4">
        <v>440</v>
      </c>
      <c r="O42" s="4">
        <v>8</v>
      </c>
      <c r="P42" s="4">
        <v>5</v>
      </c>
      <c r="Q42" s="4" t="s">
        <v>183</v>
      </c>
      <c r="R42" s="4" t="s">
        <v>184</v>
      </c>
      <c r="S42" s="4">
        <v>6</v>
      </c>
      <c r="T42" s="4">
        <v>1517</v>
      </c>
      <c r="U42" s="2"/>
      <c r="V42" s="2"/>
      <c r="W42" s="2"/>
    </row>
    <row r="43" spans="1:23" ht="82.8" x14ac:dyDescent="0.3">
      <c r="A43" s="15"/>
      <c r="B43" s="4" t="s">
        <v>185</v>
      </c>
      <c r="C43" s="4" t="s">
        <v>186</v>
      </c>
      <c r="D43" s="4">
        <v>60</v>
      </c>
      <c r="E43" s="4">
        <v>10735</v>
      </c>
      <c r="F43" s="4" t="s">
        <v>65</v>
      </c>
      <c r="G43" s="4" t="s">
        <v>37</v>
      </c>
      <c r="H43" s="4">
        <v>785</v>
      </c>
      <c r="I43" s="10" t="s">
        <v>90</v>
      </c>
      <c r="J43" s="4" t="s">
        <v>24</v>
      </c>
      <c r="K43" s="4">
        <v>2</v>
      </c>
      <c r="L43" s="4" t="s">
        <v>150</v>
      </c>
      <c r="M43" s="4"/>
      <c r="N43" s="4">
        <v>600</v>
      </c>
      <c r="O43" s="4">
        <v>11</v>
      </c>
      <c r="P43" s="4">
        <v>3</v>
      </c>
      <c r="Q43" s="4" t="s">
        <v>68</v>
      </c>
      <c r="R43" s="4" t="s">
        <v>187</v>
      </c>
      <c r="S43" s="4">
        <v>7.5</v>
      </c>
      <c r="T43" s="4">
        <v>1385</v>
      </c>
      <c r="U43" s="2"/>
      <c r="V43" s="2"/>
      <c r="W43" s="2"/>
    </row>
    <row r="44" spans="1:23" ht="82.8" x14ac:dyDescent="0.3">
      <c r="A44" s="4" t="s">
        <v>188</v>
      </c>
      <c r="B44" s="4"/>
      <c r="C44" s="4" t="s">
        <v>189</v>
      </c>
      <c r="D44" s="4">
        <v>22</v>
      </c>
      <c r="E44" s="4">
        <v>10751</v>
      </c>
      <c r="F44" s="4" t="s">
        <v>94</v>
      </c>
      <c r="G44" s="4" t="s">
        <v>37</v>
      </c>
      <c r="H44" s="4">
        <v>839</v>
      </c>
      <c r="I44" s="10" t="s">
        <v>90</v>
      </c>
      <c r="J44" s="4" t="s">
        <v>24</v>
      </c>
      <c r="K44" s="4">
        <v>7</v>
      </c>
      <c r="L44" s="4" t="s">
        <v>66</v>
      </c>
      <c r="M44" s="4" t="s">
        <v>190</v>
      </c>
      <c r="N44" s="4">
        <v>400</v>
      </c>
      <c r="O44" s="4">
        <v>8</v>
      </c>
      <c r="P44" s="4">
        <v>4</v>
      </c>
      <c r="Q44" s="4" t="s">
        <v>191</v>
      </c>
      <c r="R44" s="4" t="s">
        <v>192</v>
      </c>
      <c r="S44" s="4">
        <v>6.1</v>
      </c>
      <c r="T44" s="4">
        <v>1015</v>
      </c>
      <c r="U44" s="2"/>
      <c r="V44" s="2"/>
      <c r="W44" s="2"/>
    </row>
    <row r="45" spans="1:23" ht="82.8" x14ac:dyDescent="0.3">
      <c r="A45" s="4" t="s">
        <v>193</v>
      </c>
      <c r="B45" s="4"/>
      <c r="C45" s="4"/>
      <c r="D45" s="4">
        <v>22</v>
      </c>
      <c r="E45" s="4">
        <v>10751</v>
      </c>
      <c r="F45" s="4" t="s">
        <v>194</v>
      </c>
      <c r="G45" s="4" t="s">
        <v>37</v>
      </c>
      <c r="H45" s="4">
        <v>526</v>
      </c>
      <c r="I45" s="10" t="s">
        <v>90</v>
      </c>
      <c r="J45" s="18" t="s">
        <v>182</v>
      </c>
      <c r="K45" s="4">
        <v>7</v>
      </c>
      <c r="L45" s="4" t="s">
        <v>26</v>
      </c>
      <c r="M45" s="4" t="s">
        <v>22</v>
      </c>
      <c r="N45" s="4">
        <v>400</v>
      </c>
      <c r="O45" s="4">
        <v>6</v>
      </c>
      <c r="P45" s="4">
        <v>4</v>
      </c>
      <c r="Q45" s="4" t="s">
        <v>47</v>
      </c>
      <c r="R45" s="4" t="s">
        <v>195</v>
      </c>
      <c r="S45" s="4">
        <v>6.1</v>
      </c>
      <c r="T45" s="4">
        <v>1518</v>
      </c>
      <c r="U45" s="2"/>
      <c r="V45" s="2"/>
      <c r="W45" s="2"/>
    </row>
    <row r="46" spans="1:23" ht="69" x14ac:dyDescent="0.3">
      <c r="A46" s="4"/>
      <c r="B46" s="4"/>
      <c r="C46" s="4" t="s">
        <v>196</v>
      </c>
      <c r="D46" s="4">
        <v>55</v>
      </c>
      <c r="E46" s="4">
        <v>10781</v>
      </c>
      <c r="F46" s="4" t="s">
        <v>161</v>
      </c>
      <c r="G46" s="4" t="s">
        <v>37</v>
      </c>
      <c r="H46" s="4">
        <v>692</v>
      </c>
      <c r="I46" s="8" t="s">
        <v>38</v>
      </c>
      <c r="J46" s="4" t="s">
        <v>24</v>
      </c>
      <c r="K46" s="4">
        <v>27</v>
      </c>
      <c r="L46" s="4" t="s">
        <v>31</v>
      </c>
      <c r="M46" s="4"/>
      <c r="N46" s="4">
        <v>700</v>
      </c>
      <c r="O46" s="4">
        <v>6</v>
      </c>
      <c r="P46" s="4">
        <v>5</v>
      </c>
      <c r="Q46" s="4" t="s">
        <v>162</v>
      </c>
      <c r="R46" s="4" t="s">
        <v>197</v>
      </c>
      <c r="S46" s="4">
        <v>5</v>
      </c>
      <c r="T46" s="4">
        <v>1210</v>
      </c>
      <c r="U46" s="2"/>
      <c r="V46" s="2"/>
      <c r="W46" s="2"/>
    </row>
    <row r="47" spans="1:23" ht="69" x14ac:dyDescent="0.3">
      <c r="A47" s="4" t="s">
        <v>198</v>
      </c>
      <c r="B47" s="4"/>
      <c r="C47" s="4" t="s">
        <v>199</v>
      </c>
      <c r="D47" s="4">
        <v>46</v>
      </c>
      <c r="E47" s="4">
        <v>10792</v>
      </c>
      <c r="F47" s="4" t="s">
        <v>200</v>
      </c>
      <c r="G47" s="4" t="s">
        <v>37</v>
      </c>
      <c r="H47" s="4">
        <v>528</v>
      </c>
      <c r="I47" s="8" t="s">
        <v>38</v>
      </c>
      <c r="J47" s="4" t="s">
        <v>24</v>
      </c>
      <c r="K47" s="6" t="s">
        <v>25</v>
      </c>
      <c r="L47" s="4" t="s">
        <v>26</v>
      </c>
      <c r="M47" s="4" t="s">
        <v>22</v>
      </c>
      <c r="N47" s="7">
        <v>332</v>
      </c>
      <c r="O47" s="7">
        <v>10</v>
      </c>
      <c r="P47" s="7">
        <v>4</v>
      </c>
      <c r="Q47" s="7" t="s">
        <v>201</v>
      </c>
      <c r="R47" s="7" t="s">
        <v>202</v>
      </c>
      <c r="S47" s="4" t="s">
        <v>61</v>
      </c>
      <c r="T47" s="4">
        <v>1102</v>
      </c>
      <c r="U47" s="2"/>
      <c r="V47" s="2"/>
      <c r="W47" s="2"/>
    </row>
    <row r="48" spans="1:23" ht="69" x14ac:dyDescent="0.3">
      <c r="A48" s="4" t="s">
        <v>203</v>
      </c>
      <c r="B48" s="4"/>
      <c r="C48" s="4" t="s">
        <v>204</v>
      </c>
      <c r="D48" s="4">
        <v>40</v>
      </c>
      <c r="E48" s="4">
        <v>10793</v>
      </c>
      <c r="F48" s="4" t="s">
        <v>205</v>
      </c>
      <c r="G48" s="4" t="s">
        <v>37</v>
      </c>
      <c r="H48" s="4">
        <v>797</v>
      </c>
      <c r="I48" s="8" t="s">
        <v>38</v>
      </c>
      <c r="J48" s="4" t="s">
        <v>24</v>
      </c>
      <c r="K48" s="6" t="s">
        <v>25</v>
      </c>
      <c r="L48" s="4" t="s">
        <v>26</v>
      </c>
      <c r="M48" s="4" t="s">
        <v>22</v>
      </c>
      <c r="N48" s="7">
        <v>540</v>
      </c>
      <c r="O48" s="7">
        <v>10</v>
      </c>
      <c r="P48" s="7">
        <v>4</v>
      </c>
      <c r="Q48" s="7" t="s">
        <v>206</v>
      </c>
      <c r="R48" s="7" t="s">
        <v>105</v>
      </c>
      <c r="S48" s="4" t="s">
        <v>61</v>
      </c>
      <c r="T48" s="4">
        <v>1062</v>
      </c>
      <c r="U48" s="2"/>
      <c r="V48" s="2"/>
      <c r="W48" s="2"/>
    </row>
    <row r="49" spans="1:23" ht="69" x14ac:dyDescent="0.3">
      <c r="A49" s="4"/>
      <c r="B49" s="4"/>
      <c r="C49" s="4" t="s">
        <v>207</v>
      </c>
      <c r="D49" s="4">
        <v>61</v>
      </c>
      <c r="E49" s="4">
        <v>10800</v>
      </c>
      <c r="F49" s="4" t="s">
        <v>72</v>
      </c>
      <c r="G49" s="4" t="s">
        <v>37</v>
      </c>
      <c r="H49" s="4"/>
      <c r="I49" s="8" t="s">
        <v>38</v>
      </c>
      <c r="J49" s="4" t="s">
        <v>24</v>
      </c>
      <c r="K49" s="4">
        <v>20</v>
      </c>
      <c r="L49" s="4" t="s">
        <v>150</v>
      </c>
      <c r="M49" s="4"/>
      <c r="N49" s="4">
        <v>480</v>
      </c>
      <c r="O49" s="4">
        <v>6</v>
      </c>
      <c r="P49" s="4">
        <v>4</v>
      </c>
      <c r="Q49" s="4" t="s">
        <v>208</v>
      </c>
      <c r="R49" s="4" t="s">
        <v>209</v>
      </c>
      <c r="S49" s="4">
        <v>8.6</v>
      </c>
      <c r="T49" s="4">
        <v>1421</v>
      </c>
      <c r="U49" s="2"/>
      <c r="V49" s="2"/>
      <c r="W49" s="2"/>
    </row>
    <row r="50" spans="1:23" ht="82.8" x14ac:dyDescent="0.3">
      <c r="A50" s="4" t="s">
        <v>210</v>
      </c>
      <c r="B50" s="4"/>
      <c r="C50" s="4" t="s">
        <v>211</v>
      </c>
      <c r="D50" s="4">
        <v>21</v>
      </c>
      <c r="E50" s="4">
        <v>10817</v>
      </c>
      <c r="F50" s="4" t="s">
        <v>212</v>
      </c>
      <c r="G50" s="4" t="s">
        <v>37</v>
      </c>
      <c r="H50" s="4">
        <v>860</v>
      </c>
      <c r="I50" s="10" t="s">
        <v>90</v>
      </c>
      <c r="J50" s="4" t="s">
        <v>24</v>
      </c>
      <c r="K50" s="6" t="s">
        <v>25</v>
      </c>
      <c r="L50" s="4" t="s">
        <v>26</v>
      </c>
      <c r="M50" s="4" t="s">
        <v>22</v>
      </c>
      <c r="N50" s="7">
        <v>460</v>
      </c>
      <c r="O50" s="7">
        <v>10</v>
      </c>
      <c r="P50" s="7">
        <v>4</v>
      </c>
      <c r="Q50" s="7" t="s">
        <v>213</v>
      </c>
      <c r="R50" s="7" t="s">
        <v>214</v>
      </c>
      <c r="S50" s="4" t="s">
        <v>61</v>
      </c>
      <c r="T50" s="4">
        <v>987</v>
      </c>
      <c r="U50" s="2"/>
      <c r="V50" s="2"/>
      <c r="W50" s="2"/>
    </row>
    <row r="51" spans="1:23" ht="69" x14ac:dyDescent="0.3">
      <c r="A51" s="4" t="s">
        <v>215</v>
      </c>
      <c r="B51" s="4"/>
      <c r="C51" s="4" t="s">
        <v>216</v>
      </c>
      <c r="D51" s="4">
        <v>39</v>
      </c>
      <c r="E51" s="4">
        <v>10831</v>
      </c>
      <c r="F51" s="4" t="s">
        <v>217</v>
      </c>
      <c r="G51" s="4"/>
      <c r="H51" s="4"/>
      <c r="I51" s="8" t="s">
        <v>38</v>
      </c>
      <c r="J51" s="4" t="s">
        <v>24</v>
      </c>
      <c r="K51" s="6" t="s">
        <v>25</v>
      </c>
      <c r="L51" s="4" t="s">
        <v>26</v>
      </c>
      <c r="M51" s="4" t="s">
        <v>22</v>
      </c>
      <c r="N51" s="7">
        <v>340</v>
      </c>
      <c r="O51" s="7">
        <v>10</v>
      </c>
      <c r="P51" s="7">
        <v>4</v>
      </c>
      <c r="Q51" s="7" t="s">
        <v>218</v>
      </c>
      <c r="R51" s="7" t="s">
        <v>219</v>
      </c>
      <c r="S51" s="4" t="s">
        <v>61</v>
      </c>
      <c r="T51" s="4">
        <v>1063</v>
      </c>
      <c r="U51" s="2"/>
      <c r="V51" s="2"/>
      <c r="W51" s="2"/>
    </row>
    <row r="52" spans="1:23" ht="39.6" x14ac:dyDescent="0.3">
      <c r="A52" s="4" t="s">
        <v>220</v>
      </c>
      <c r="B52" s="4" t="s">
        <v>221</v>
      </c>
      <c r="C52" s="4" t="s">
        <v>222</v>
      </c>
      <c r="D52" s="4">
        <v>29</v>
      </c>
      <c r="E52" s="4">
        <v>10852</v>
      </c>
      <c r="F52" s="4" t="s">
        <v>21</v>
      </c>
      <c r="G52" s="4" t="s">
        <v>22</v>
      </c>
      <c r="H52" s="4" t="s">
        <v>22</v>
      </c>
      <c r="I52" s="4" t="s">
        <v>23</v>
      </c>
      <c r="J52" s="4" t="s">
        <v>24</v>
      </c>
      <c r="K52" s="4">
        <v>12</v>
      </c>
      <c r="L52" s="4" t="s">
        <v>26</v>
      </c>
      <c r="M52" s="4" t="s">
        <v>22</v>
      </c>
      <c r="N52" s="4">
        <v>225</v>
      </c>
      <c r="O52" s="4">
        <v>6</v>
      </c>
      <c r="P52" s="4">
        <v>5</v>
      </c>
      <c r="Q52" s="4" t="s">
        <v>223</v>
      </c>
      <c r="R52" s="4" t="s">
        <v>224</v>
      </c>
      <c r="S52" s="4">
        <v>5.0999999999999996</v>
      </c>
      <c r="T52" s="4">
        <v>1018</v>
      </c>
      <c r="U52" s="2"/>
      <c r="V52" s="2"/>
      <c r="W52" s="2"/>
    </row>
    <row r="53" spans="1:23" ht="69" x14ac:dyDescent="0.3">
      <c r="A53" s="4"/>
      <c r="B53" s="4" t="s">
        <v>225</v>
      </c>
      <c r="C53" s="4"/>
      <c r="D53" s="4">
        <v>10</v>
      </c>
      <c r="E53" s="9">
        <v>10862</v>
      </c>
      <c r="F53" s="4" t="s">
        <v>57</v>
      </c>
      <c r="G53" s="4" t="s">
        <v>37</v>
      </c>
      <c r="H53" s="4">
        <v>665</v>
      </c>
      <c r="I53" s="8" t="s">
        <v>38</v>
      </c>
      <c r="J53" s="4" t="s">
        <v>24</v>
      </c>
      <c r="K53" s="6" t="s">
        <v>25</v>
      </c>
      <c r="L53" s="4" t="s">
        <v>26</v>
      </c>
      <c r="M53" s="4" t="s">
        <v>22</v>
      </c>
      <c r="N53" s="7" t="s">
        <v>58</v>
      </c>
      <c r="O53" s="7">
        <v>10</v>
      </c>
      <c r="P53" s="7">
        <v>4</v>
      </c>
      <c r="Q53" s="7" t="s">
        <v>59</v>
      </c>
      <c r="R53" s="7" t="s">
        <v>60</v>
      </c>
      <c r="S53" s="4" t="s">
        <v>61</v>
      </c>
      <c r="T53" s="4">
        <v>1082</v>
      </c>
      <c r="U53" s="2"/>
      <c r="V53" s="2"/>
      <c r="W53" s="2"/>
    </row>
    <row r="54" spans="1:23" ht="69" x14ac:dyDescent="0.3">
      <c r="A54" s="4" t="s">
        <v>226</v>
      </c>
      <c r="B54" s="4"/>
      <c r="C54" s="4" t="s">
        <v>227</v>
      </c>
      <c r="D54" s="4">
        <v>53</v>
      </c>
      <c r="E54" s="4">
        <v>10935</v>
      </c>
      <c r="F54" s="4" t="s">
        <v>228</v>
      </c>
      <c r="G54" s="4" t="s">
        <v>37</v>
      </c>
      <c r="H54" s="4">
        <v>687</v>
      </c>
      <c r="I54" s="8" t="s">
        <v>38</v>
      </c>
      <c r="J54" s="4" t="s">
        <v>24</v>
      </c>
      <c r="K54" s="4">
        <v>25</v>
      </c>
      <c r="L54" s="4" t="s">
        <v>31</v>
      </c>
      <c r="M54" s="4"/>
      <c r="N54" s="4" t="s">
        <v>229</v>
      </c>
      <c r="O54" s="4">
        <v>8</v>
      </c>
      <c r="P54" s="4">
        <v>3</v>
      </c>
      <c r="Q54" s="4" t="s">
        <v>230</v>
      </c>
      <c r="R54" s="4" t="s">
        <v>124</v>
      </c>
      <c r="S54" s="4">
        <v>8</v>
      </c>
      <c r="T54" s="4">
        <v>1160</v>
      </c>
      <c r="U54" s="2"/>
      <c r="V54" s="2"/>
      <c r="W54" s="2"/>
    </row>
    <row r="55" spans="1:23" ht="69" x14ac:dyDescent="0.3">
      <c r="A55" s="4" t="s">
        <v>231</v>
      </c>
      <c r="B55" s="4"/>
      <c r="C55" s="4" t="s">
        <v>232</v>
      </c>
      <c r="D55" s="4">
        <v>12</v>
      </c>
      <c r="E55" s="4">
        <v>11011</v>
      </c>
      <c r="F55" s="4" t="s">
        <v>233</v>
      </c>
      <c r="G55" s="4" t="s">
        <v>37</v>
      </c>
      <c r="H55" s="4">
        <v>820</v>
      </c>
      <c r="I55" s="8" t="s">
        <v>38</v>
      </c>
      <c r="J55" s="4" t="s">
        <v>24</v>
      </c>
      <c r="K55" s="6" t="s">
        <v>25</v>
      </c>
      <c r="L55" s="4" t="s">
        <v>26</v>
      </c>
      <c r="M55" s="4" t="s">
        <v>22</v>
      </c>
      <c r="N55" s="7">
        <v>660</v>
      </c>
      <c r="O55" s="7">
        <v>10</v>
      </c>
      <c r="P55" s="7">
        <v>4</v>
      </c>
      <c r="Q55" s="7" t="s">
        <v>68</v>
      </c>
      <c r="R55" s="7" t="s">
        <v>69</v>
      </c>
      <c r="S55" s="4" t="s">
        <v>61</v>
      </c>
      <c r="T55" s="4">
        <v>1083</v>
      </c>
      <c r="U55" s="2"/>
      <c r="V55" s="2"/>
      <c r="W55" s="2"/>
    </row>
    <row r="56" spans="1:23" ht="82.8" x14ac:dyDescent="0.3">
      <c r="A56" s="4" t="s">
        <v>234</v>
      </c>
      <c r="B56" s="4" t="s">
        <v>235</v>
      </c>
      <c r="C56" s="4" t="s">
        <v>236</v>
      </c>
      <c r="D56" s="4">
        <v>19</v>
      </c>
      <c r="E56" s="4">
        <v>11016</v>
      </c>
      <c r="F56" s="4" t="s">
        <v>139</v>
      </c>
      <c r="G56" s="4" t="s">
        <v>37</v>
      </c>
      <c r="H56" s="4">
        <v>705</v>
      </c>
      <c r="I56" s="10" t="s">
        <v>90</v>
      </c>
      <c r="J56" s="4" t="s">
        <v>24</v>
      </c>
      <c r="K56" s="4">
        <v>19</v>
      </c>
      <c r="L56" s="4" t="s">
        <v>26</v>
      </c>
      <c r="M56" s="4" t="s">
        <v>22</v>
      </c>
      <c r="N56" s="4">
        <v>720</v>
      </c>
      <c r="O56" s="4">
        <v>8</v>
      </c>
      <c r="P56" s="4">
        <v>5</v>
      </c>
      <c r="Q56" s="4" t="s">
        <v>112</v>
      </c>
      <c r="R56" s="4" t="s">
        <v>151</v>
      </c>
      <c r="S56" s="4">
        <v>6.3</v>
      </c>
      <c r="T56" s="4">
        <v>1079</v>
      </c>
      <c r="U56" s="2"/>
      <c r="V56" s="2"/>
      <c r="W56" s="2"/>
    </row>
    <row r="57" spans="1:23" ht="69" x14ac:dyDescent="0.3">
      <c r="A57" s="4"/>
      <c r="B57" s="4"/>
      <c r="C57" s="4" t="s">
        <v>237</v>
      </c>
      <c r="D57" s="4">
        <v>67</v>
      </c>
      <c r="E57" s="4">
        <v>11019</v>
      </c>
      <c r="F57" s="4"/>
      <c r="G57" s="4"/>
      <c r="H57" s="4"/>
      <c r="I57" s="8" t="s">
        <v>38</v>
      </c>
      <c r="J57" s="4" t="s">
        <v>24</v>
      </c>
      <c r="K57" s="4">
        <v>11</v>
      </c>
      <c r="L57" s="4" t="s">
        <v>150</v>
      </c>
      <c r="M57" s="4"/>
      <c r="N57" s="4">
        <v>150</v>
      </c>
      <c r="O57" s="4">
        <v>8</v>
      </c>
      <c r="P57" s="4">
        <v>3</v>
      </c>
      <c r="Q57" s="4" t="s">
        <v>238</v>
      </c>
      <c r="R57" s="4" t="s">
        <v>129</v>
      </c>
      <c r="S57" s="4"/>
      <c r="T57" s="4">
        <v>1553</v>
      </c>
      <c r="U57" s="2"/>
      <c r="V57" s="2"/>
      <c r="W57" s="2"/>
    </row>
    <row r="58" spans="1:23" ht="69" x14ac:dyDescent="0.3">
      <c r="A58" s="4"/>
      <c r="B58" s="4" t="s">
        <v>239</v>
      </c>
      <c r="C58" s="4"/>
      <c r="D58" s="4">
        <v>66</v>
      </c>
      <c r="E58" s="4">
        <v>11042</v>
      </c>
      <c r="F58" s="4" t="s">
        <v>240</v>
      </c>
      <c r="G58" s="4"/>
      <c r="H58" s="4"/>
      <c r="I58" s="8" t="s">
        <v>38</v>
      </c>
      <c r="J58" s="4" t="s">
        <v>24</v>
      </c>
      <c r="K58" s="19" t="s">
        <v>25</v>
      </c>
      <c r="L58" s="15" t="s">
        <v>26</v>
      </c>
      <c r="M58" s="15" t="s">
        <v>22</v>
      </c>
      <c r="N58" s="20">
        <v>400</v>
      </c>
      <c r="O58" s="20">
        <v>10</v>
      </c>
      <c r="P58" s="20">
        <v>4</v>
      </c>
      <c r="Q58" s="20" t="s">
        <v>95</v>
      </c>
      <c r="R58" s="20" t="s">
        <v>96</v>
      </c>
      <c r="S58" s="4">
        <v>4.5</v>
      </c>
      <c r="T58" s="4">
        <v>1574</v>
      </c>
      <c r="U58" s="2"/>
      <c r="V58" s="2"/>
      <c r="W58" s="2"/>
    </row>
    <row r="59" spans="1:23" ht="82.8" x14ac:dyDescent="0.3">
      <c r="A59" s="4" t="s">
        <v>241</v>
      </c>
      <c r="B59" s="4" t="s">
        <v>242</v>
      </c>
      <c r="C59" s="4" t="s">
        <v>243</v>
      </c>
      <c r="D59" s="4">
        <v>8</v>
      </c>
      <c r="E59" s="4">
        <v>11065</v>
      </c>
      <c r="F59" s="4" t="s">
        <v>244</v>
      </c>
      <c r="G59" s="4" t="s">
        <v>37</v>
      </c>
      <c r="H59" s="4">
        <v>650</v>
      </c>
      <c r="I59" s="10" t="s">
        <v>90</v>
      </c>
      <c r="J59" s="4" t="s">
        <v>245</v>
      </c>
      <c r="K59" s="4">
        <v>92</v>
      </c>
      <c r="L59" s="4" t="s">
        <v>39</v>
      </c>
      <c r="M59" s="4" t="s">
        <v>22</v>
      </c>
      <c r="N59" s="4">
        <v>990</v>
      </c>
      <c r="O59" s="4">
        <v>8</v>
      </c>
      <c r="P59" s="4">
        <v>4</v>
      </c>
      <c r="Q59" s="4" t="s">
        <v>40</v>
      </c>
      <c r="R59" s="4" t="s">
        <v>41</v>
      </c>
      <c r="S59" s="4" t="s">
        <v>61</v>
      </c>
      <c r="T59" s="14">
        <v>1004</v>
      </c>
      <c r="U59" s="2"/>
      <c r="V59" s="2"/>
      <c r="W59" s="2"/>
    </row>
    <row r="60" spans="1:23" ht="69" x14ac:dyDescent="0.3">
      <c r="A60" s="4" t="s">
        <v>246</v>
      </c>
      <c r="B60" s="4" t="s">
        <v>247</v>
      </c>
      <c r="C60" s="4" t="s">
        <v>248</v>
      </c>
      <c r="D60" s="4">
        <v>15</v>
      </c>
      <c r="E60" s="4">
        <v>11072</v>
      </c>
      <c r="F60" s="4" t="s">
        <v>146</v>
      </c>
      <c r="G60" s="4" t="s">
        <v>37</v>
      </c>
      <c r="H60" s="4">
        <v>534</v>
      </c>
      <c r="I60" s="8" t="s">
        <v>38</v>
      </c>
      <c r="J60" s="4" t="s">
        <v>24</v>
      </c>
      <c r="K60" s="6" t="s">
        <v>25</v>
      </c>
      <c r="L60" s="4" t="s">
        <v>26</v>
      </c>
      <c r="M60" s="4" t="s">
        <v>22</v>
      </c>
      <c r="N60" s="7">
        <v>660</v>
      </c>
      <c r="O60" s="7">
        <v>10</v>
      </c>
      <c r="P60" s="7">
        <v>4</v>
      </c>
      <c r="Q60" s="7" t="s">
        <v>68</v>
      </c>
      <c r="R60" s="7" t="s">
        <v>69</v>
      </c>
      <c r="S60" s="4" t="s">
        <v>61</v>
      </c>
      <c r="T60" s="4">
        <v>1116</v>
      </c>
      <c r="U60" s="2"/>
      <c r="V60" s="2"/>
      <c r="W60" s="2"/>
    </row>
    <row r="61" spans="1:23" ht="39.6" x14ac:dyDescent="0.3">
      <c r="A61" s="4" t="s">
        <v>249</v>
      </c>
      <c r="B61" s="4" t="s">
        <v>250</v>
      </c>
      <c r="C61" s="4"/>
      <c r="D61" s="4">
        <v>25</v>
      </c>
      <c r="E61" s="4">
        <v>11081</v>
      </c>
      <c r="F61" s="4" t="s">
        <v>21</v>
      </c>
      <c r="G61" s="4" t="s">
        <v>22</v>
      </c>
      <c r="H61" s="4" t="s">
        <v>22</v>
      </c>
      <c r="I61" s="4" t="s">
        <v>23</v>
      </c>
      <c r="J61" s="4" t="s">
        <v>24</v>
      </c>
      <c r="K61" s="4">
        <v>5</v>
      </c>
      <c r="L61" s="4" t="s">
        <v>26</v>
      </c>
      <c r="M61" s="4" t="s">
        <v>22</v>
      </c>
      <c r="N61" s="4">
        <v>500</v>
      </c>
      <c r="O61" s="4">
        <v>9</v>
      </c>
      <c r="P61" s="4">
        <v>5</v>
      </c>
      <c r="Q61" s="4" t="s">
        <v>44</v>
      </c>
      <c r="R61" s="4" t="s">
        <v>251</v>
      </c>
      <c r="S61" s="4">
        <v>6.3</v>
      </c>
      <c r="T61" s="4">
        <v>1051</v>
      </c>
      <c r="U61" s="2"/>
      <c r="V61" s="2"/>
      <c r="W61" s="2"/>
    </row>
    <row r="62" spans="1:23" ht="82.8" x14ac:dyDescent="0.3">
      <c r="A62" s="12" t="s">
        <v>252</v>
      </c>
      <c r="B62" s="12"/>
      <c r="C62" s="12" t="s">
        <v>253</v>
      </c>
      <c r="D62" s="12">
        <v>32</v>
      </c>
      <c r="E62" s="12">
        <v>11083</v>
      </c>
      <c r="F62" s="12">
        <v>130</v>
      </c>
      <c r="G62" s="12" t="s">
        <v>104</v>
      </c>
      <c r="H62" s="12">
        <v>670</v>
      </c>
      <c r="I62" s="10" t="s">
        <v>90</v>
      </c>
      <c r="J62" s="12" t="s">
        <v>24</v>
      </c>
      <c r="K62" s="13">
        <v>95</v>
      </c>
      <c r="L62" s="13" t="s">
        <v>106</v>
      </c>
      <c r="M62" s="12" t="s">
        <v>22</v>
      </c>
      <c r="N62" s="12">
        <v>130</v>
      </c>
      <c r="O62" s="12">
        <v>15</v>
      </c>
      <c r="P62" s="12">
        <v>8</v>
      </c>
      <c r="Q62" s="12"/>
      <c r="R62" s="12" t="s">
        <v>179</v>
      </c>
      <c r="S62" s="12"/>
      <c r="T62" s="12">
        <v>1061</v>
      </c>
      <c r="U62" s="2"/>
      <c r="V62" s="2"/>
      <c r="W62" s="2"/>
    </row>
    <row r="63" spans="1:23" ht="39.6" x14ac:dyDescent="0.3">
      <c r="A63" s="4" t="s">
        <v>254</v>
      </c>
      <c r="B63" s="4" t="s">
        <v>255</v>
      </c>
      <c r="C63" s="4"/>
      <c r="D63" s="4">
        <v>31</v>
      </c>
      <c r="E63" s="4">
        <v>11088</v>
      </c>
      <c r="F63" s="4" t="s">
        <v>21</v>
      </c>
      <c r="G63" s="4" t="s">
        <v>22</v>
      </c>
      <c r="H63" s="4" t="s">
        <v>22</v>
      </c>
      <c r="I63" s="4" t="s">
        <v>23</v>
      </c>
      <c r="J63" s="4" t="s">
        <v>24</v>
      </c>
      <c r="K63" s="4">
        <v>11</v>
      </c>
      <c r="L63" s="4" t="s">
        <v>26</v>
      </c>
      <c r="M63" s="4" t="s">
        <v>22</v>
      </c>
      <c r="N63" s="4">
        <v>500</v>
      </c>
      <c r="O63" s="4">
        <v>8</v>
      </c>
      <c r="P63" s="4">
        <v>3</v>
      </c>
      <c r="Q63" s="4" t="s">
        <v>95</v>
      </c>
      <c r="R63" s="4" t="s">
        <v>121</v>
      </c>
      <c r="S63" s="4">
        <v>6.7</v>
      </c>
      <c r="T63" s="4">
        <v>1028</v>
      </c>
      <c r="U63" s="2"/>
      <c r="V63" s="2"/>
      <c r="W63" s="2"/>
    </row>
    <row r="64" spans="1:23" ht="69" x14ac:dyDescent="0.3">
      <c r="A64" s="4" t="s">
        <v>256</v>
      </c>
      <c r="B64" s="4" t="s">
        <v>257</v>
      </c>
      <c r="C64" s="4"/>
      <c r="D64" s="4">
        <v>14</v>
      </c>
      <c r="E64" s="4">
        <v>11090</v>
      </c>
      <c r="F64" s="4" t="s">
        <v>258</v>
      </c>
      <c r="G64" s="4" t="s">
        <v>37</v>
      </c>
      <c r="H64" s="4">
        <v>825</v>
      </c>
      <c r="I64" s="8" t="s">
        <v>38</v>
      </c>
      <c r="J64" s="4" t="s">
        <v>24</v>
      </c>
      <c r="K64" s="6" t="s">
        <v>25</v>
      </c>
      <c r="L64" s="4" t="s">
        <v>26</v>
      </c>
      <c r="M64" s="4" t="s">
        <v>22</v>
      </c>
      <c r="N64" s="7">
        <v>460</v>
      </c>
      <c r="O64" s="7">
        <v>10</v>
      </c>
      <c r="P64" s="7">
        <v>4</v>
      </c>
      <c r="Q64" s="7" t="s">
        <v>213</v>
      </c>
      <c r="R64" s="7" t="s">
        <v>214</v>
      </c>
      <c r="S64" s="4" t="s">
        <v>61</v>
      </c>
      <c r="T64" s="4">
        <v>991</v>
      </c>
      <c r="U64" s="2"/>
      <c r="V64" s="2"/>
      <c r="W64" s="2"/>
    </row>
    <row r="65" spans="1:23" ht="39.6" x14ac:dyDescent="0.3">
      <c r="A65" s="4" t="s">
        <v>259</v>
      </c>
      <c r="B65" s="4"/>
      <c r="C65" s="4"/>
      <c r="D65" s="4">
        <v>1</v>
      </c>
      <c r="E65" s="4">
        <v>11102</v>
      </c>
      <c r="F65" s="4"/>
      <c r="G65" s="4" t="s">
        <v>22</v>
      </c>
      <c r="H65" s="4" t="s">
        <v>22</v>
      </c>
      <c r="I65" s="4" t="s">
        <v>23</v>
      </c>
      <c r="J65" s="4" t="s">
        <v>24</v>
      </c>
      <c r="K65" s="6" t="s">
        <v>25</v>
      </c>
      <c r="L65" s="4" t="s">
        <v>26</v>
      </c>
      <c r="M65" s="4" t="s">
        <v>22</v>
      </c>
      <c r="N65" s="7">
        <v>300</v>
      </c>
      <c r="O65" s="7">
        <v>10</v>
      </c>
      <c r="P65" s="7">
        <v>4</v>
      </c>
      <c r="Q65" s="7" t="s">
        <v>120</v>
      </c>
      <c r="R65" s="7" t="s">
        <v>121</v>
      </c>
      <c r="S65" s="4" t="s">
        <v>61</v>
      </c>
      <c r="T65" s="4">
        <v>1093</v>
      </c>
      <c r="U65" s="2"/>
      <c r="V65" s="2"/>
      <c r="W65" s="2"/>
    </row>
    <row r="66" spans="1:23" ht="69" x14ac:dyDescent="0.3">
      <c r="A66" s="4"/>
      <c r="B66" s="4"/>
      <c r="C66" s="4" t="s">
        <v>260</v>
      </c>
      <c r="D66" s="4">
        <v>68</v>
      </c>
      <c r="E66" s="4">
        <v>11141</v>
      </c>
      <c r="F66" s="4" t="s">
        <v>261</v>
      </c>
      <c r="G66" s="4"/>
      <c r="H66" s="4"/>
      <c r="I66" s="8" t="s">
        <v>38</v>
      </c>
      <c r="J66" s="4" t="s">
        <v>24</v>
      </c>
      <c r="K66" s="19" t="s">
        <v>25</v>
      </c>
      <c r="L66" s="15" t="s">
        <v>26</v>
      </c>
      <c r="M66" s="15" t="s">
        <v>22</v>
      </c>
      <c r="N66" s="20" t="s">
        <v>262</v>
      </c>
      <c r="O66" s="20">
        <v>10</v>
      </c>
      <c r="P66" s="20">
        <v>4</v>
      </c>
      <c r="Q66" s="20" t="s">
        <v>48</v>
      </c>
      <c r="R66" s="20" t="s">
        <v>263</v>
      </c>
      <c r="S66" s="4">
        <v>6.3</v>
      </c>
      <c r="T66" s="4">
        <v>1636</v>
      </c>
      <c r="U66" s="2"/>
      <c r="V66" s="2"/>
      <c r="W66" s="2"/>
    </row>
    <row r="67" spans="1:23" ht="39.6" x14ac:dyDescent="0.3">
      <c r="A67" s="4" t="s">
        <v>264</v>
      </c>
      <c r="B67" s="4"/>
      <c r="C67" s="4" t="s">
        <v>265</v>
      </c>
      <c r="D67" s="4">
        <v>48</v>
      </c>
      <c r="E67" s="4">
        <v>11152</v>
      </c>
      <c r="F67" s="4" t="s">
        <v>21</v>
      </c>
      <c r="G67" s="4" t="s">
        <v>22</v>
      </c>
      <c r="H67" s="4" t="s">
        <v>22</v>
      </c>
      <c r="I67" s="4" t="s">
        <v>23</v>
      </c>
      <c r="J67" s="4" t="s">
        <v>24</v>
      </c>
      <c r="K67" s="4">
        <v>47</v>
      </c>
      <c r="L67" s="4" t="s">
        <v>26</v>
      </c>
      <c r="M67" s="4" t="s">
        <v>22</v>
      </c>
      <c r="N67" s="4" t="s">
        <v>266</v>
      </c>
      <c r="O67" s="4">
        <v>9</v>
      </c>
      <c r="P67" s="4">
        <v>4</v>
      </c>
      <c r="Q67" s="4" t="s">
        <v>267</v>
      </c>
      <c r="R67" s="4" t="s">
        <v>268</v>
      </c>
      <c r="S67" s="4">
        <v>6.9</v>
      </c>
      <c r="T67" s="4">
        <v>1127</v>
      </c>
      <c r="U67" s="2"/>
      <c r="V67" s="2"/>
      <c r="W67" s="2"/>
    </row>
    <row r="68" spans="1:23" ht="69" x14ac:dyDescent="0.3">
      <c r="A68" s="4"/>
      <c r="B68" s="4"/>
      <c r="C68" s="4" t="s">
        <v>269</v>
      </c>
      <c r="D68" s="4">
        <v>48</v>
      </c>
      <c r="E68" s="4">
        <v>11152</v>
      </c>
      <c r="F68" s="4" t="s">
        <v>270</v>
      </c>
      <c r="G68" s="4"/>
      <c r="H68" s="4" t="s">
        <v>271</v>
      </c>
      <c r="I68" s="8" t="s">
        <v>38</v>
      </c>
      <c r="J68" s="4" t="s">
        <v>24</v>
      </c>
      <c r="K68" s="6" t="s">
        <v>25</v>
      </c>
      <c r="L68" s="4" t="s">
        <v>26</v>
      </c>
      <c r="M68" s="4" t="s">
        <v>22</v>
      </c>
      <c r="N68" s="7" t="s">
        <v>272</v>
      </c>
      <c r="O68" s="7">
        <v>10</v>
      </c>
      <c r="P68" s="7">
        <v>4</v>
      </c>
      <c r="Q68" s="7" t="s">
        <v>273</v>
      </c>
      <c r="R68" s="7" t="s">
        <v>274</v>
      </c>
      <c r="S68" s="4" t="s">
        <v>61</v>
      </c>
      <c r="T68" s="4">
        <v>1635</v>
      </c>
      <c r="U68" s="2"/>
      <c r="V68" s="2"/>
      <c r="W68" s="2"/>
    </row>
    <row r="69" spans="1:23" ht="69" x14ac:dyDescent="0.3">
      <c r="A69" s="4"/>
      <c r="B69" s="4" t="s">
        <v>275</v>
      </c>
      <c r="C69" s="4"/>
      <c r="D69" s="4">
        <v>70</v>
      </c>
      <c r="E69" s="4">
        <v>11153</v>
      </c>
      <c r="F69" s="4" t="s">
        <v>276</v>
      </c>
      <c r="G69" s="4"/>
      <c r="H69" s="4"/>
      <c r="I69" s="8" t="s">
        <v>38</v>
      </c>
      <c r="J69" s="4" t="s">
        <v>245</v>
      </c>
      <c r="K69" s="21">
        <v>47</v>
      </c>
      <c r="L69" s="15" t="s">
        <v>26</v>
      </c>
      <c r="M69" s="15" t="s">
        <v>22</v>
      </c>
      <c r="N69" s="15">
        <v>900</v>
      </c>
      <c r="O69" s="15">
        <v>8</v>
      </c>
      <c r="P69" s="15">
        <v>4</v>
      </c>
      <c r="Q69" s="15" t="s">
        <v>173</v>
      </c>
      <c r="R69" s="15" t="s">
        <v>151</v>
      </c>
      <c r="S69" s="4">
        <v>6.8</v>
      </c>
      <c r="T69" s="4">
        <v>1641</v>
      </c>
      <c r="U69" s="2"/>
      <c r="V69" s="2"/>
      <c r="W69" s="2"/>
    </row>
    <row r="70" spans="1:23" ht="69" x14ac:dyDescent="0.3">
      <c r="A70" s="4" t="s">
        <v>277</v>
      </c>
      <c r="B70" s="4"/>
      <c r="C70" s="4" t="s">
        <v>278</v>
      </c>
      <c r="D70" s="4">
        <v>7</v>
      </c>
      <c r="E70" s="4">
        <v>11291</v>
      </c>
      <c r="F70" s="4" t="s">
        <v>261</v>
      </c>
      <c r="G70" s="4" t="s">
        <v>37</v>
      </c>
      <c r="H70" s="4">
        <v>620</v>
      </c>
      <c r="I70" s="8" t="s">
        <v>38</v>
      </c>
      <c r="J70" s="4" t="s">
        <v>24</v>
      </c>
      <c r="K70" s="6" t="s">
        <v>25</v>
      </c>
      <c r="L70" s="4" t="s">
        <v>26</v>
      </c>
      <c r="M70" s="14" t="s">
        <v>22</v>
      </c>
      <c r="N70" s="7" t="s">
        <v>262</v>
      </c>
      <c r="O70" s="7">
        <v>10</v>
      </c>
      <c r="P70" s="7">
        <v>4</v>
      </c>
      <c r="Q70" s="7" t="s">
        <v>48</v>
      </c>
      <c r="R70" s="7" t="s">
        <v>263</v>
      </c>
      <c r="S70" s="4" t="s">
        <v>61</v>
      </c>
      <c r="T70" s="4">
        <v>1072</v>
      </c>
      <c r="U70" s="2"/>
      <c r="V70" s="2"/>
      <c r="W70" s="2"/>
    </row>
    <row r="71" spans="1:23" ht="69" x14ac:dyDescent="0.3">
      <c r="A71" s="4" t="s">
        <v>279</v>
      </c>
      <c r="B71" s="4"/>
      <c r="C71" s="4"/>
      <c r="D71" s="4">
        <v>44</v>
      </c>
      <c r="E71" s="4">
        <v>11192</v>
      </c>
      <c r="F71" s="4" t="s">
        <v>65</v>
      </c>
      <c r="G71" s="4" t="s">
        <v>37</v>
      </c>
      <c r="H71" s="4">
        <v>806</v>
      </c>
      <c r="I71" s="8" t="s">
        <v>38</v>
      </c>
      <c r="J71" s="4" t="s">
        <v>24</v>
      </c>
      <c r="K71" s="4">
        <v>2</v>
      </c>
      <c r="L71" s="4" t="s">
        <v>39</v>
      </c>
      <c r="M71" s="4" t="s">
        <v>280</v>
      </c>
      <c r="N71" s="4">
        <v>600</v>
      </c>
      <c r="O71" s="4">
        <v>11</v>
      </c>
      <c r="P71" s="4">
        <v>4</v>
      </c>
      <c r="Q71" s="4" t="s">
        <v>68</v>
      </c>
      <c r="R71" s="4" t="s">
        <v>69</v>
      </c>
      <c r="S71" s="4">
        <v>5.8</v>
      </c>
      <c r="T71" s="4">
        <v>1354</v>
      </c>
      <c r="U71" s="2"/>
      <c r="V71" s="2"/>
      <c r="W71" s="2"/>
    </row>
    <row r="72" spans="1:23" ht="26.4" x14ac:dyDescent="0.3">
      <c r="A72" s="4"/>
      <c r="B72" s="4"/>
      <c r="C72" s="4" t="s">
        <v>281</v>
      </c>
      <c r="D72" s="4">
        <v>73</v>
      </c>
      <c r="E72" s="4">
        <v>11195</v>
      </c>
      <c r="F72" s="4"/>
      <c r="G72" s="4"/>
      <c r="H72" s="4"/>
      <c r="I72" s="8"/>
      <c r="J72" s="4" t="s">
        <v>245</v>
      </c>
      <c r="K72" s="21">
        <v>25</v>
      </c>
      <c r="L72" s="15" t="s">
        <v>26</v>
      </c>
      <c r="M72" s="15" t="s">
        <v>22</v>
      </c>
      <c r="N72" s="15">
        <v>900</v>
      </c>
      <c r="O72" s="15">
        <v>8</v>
      </c>
      <c r="P72" s="15">
        <v>4</v>
      </c>
      <c r="Q72" s="15" t="s">
        <v>173</v>
      </c>
      <c r="R72" s="15" t="s">
        <v>151</v>
      </c>
      <c r="S72" s="4">
        <v>6.3</v>
      </c>
      <c r="T72" s="4">
        <v>1673</v>
      </c>
      <c r="U72" s="2"/>
      <c r="V72" s="2"/>
      <c r="W72" s="2"/>
    </row>
    <row r="73" spans="1:23" ht="26.4" x14ac:dyDescent="0.3">
      <c r="A73" s="4"/>
      <c r="B73" s="4"/>
      <c r="C73" s="4" t="s">
        <v>282</v>
      </c>
      <c r="D73" s="4"/>
      <c r="E73" s="4">
        <v>11196</v>
      </c>
      <c r="F73" s="4"/>
      <c r="G73" s="4" t="s">
        <v>22</v>
      </c>
      <c r="H73" s="4" t="s">
        <v>22</v>
      </c>
      <c r="I73" s="8"/>
      <c r="J73" s="4" t="s">
        <v>245</v>
      </c>
      <c r="K73" s="22">
        <v>27</v>
      </c>
      <c r="L73" s="15" t="s">
        <v>26</v>
      </c>
      <c r="M73" s="15" t="s">
        <v>22</v>
      </c>
      <c r="N73" s="23">
        <v>330</v>
      </c>
      <c r="O73" s="23">
        <v>6</v>
      </c>
      <c r="P73" s="23">
        <v>5</v>
      </c>
      <c r="Q73" s="23" t="s">
        <v>283</v>
      </c>
      <c r="R73" s="23" t="s">
        <v>284</v>
      </c>
      <c r="S73" s="4">
        <v>5.2</v>
      </c>
      <c r="T73" s="4">
        <v>1678</v>
      </c>
      <c r="U73" s="2"/>
      <c r="V73" s="2"/>
      <c r="W73" s="2"/>
    </row>
    <row r="74" spans="1:23" ht="26.4" x14ac:dyDescent="0.3">
      <c r="A74" s="4"/>
      <c r="B74" s="4"/>
      <c r="C74" s="4" t="s">
        <v>285</v>
      </c>
      <c r="D74" s="4"/>
      <c r="E74" s="4">
        <v>11197</v>
      </c>
      <c r="F74" s="4"/>
      <c r="G74" s="4"/>
      <c r="H74" s="4"/>
      <c r="I74" s="8"/>
      <c r="J74" s="4" t="s">
        <v>245</v>
      </c>
      <c r="K74" s="22">
        <v>92</v>
      </c>
      <c r="L74" s="4" t="s">
        <v>39</v>
      </c>
      <c r="M74" s="15" t="s">
        <v>22</v>
      </c>
      <c r="N74" s="23">
        <v>460</v>
      </c>
      <c r="O74" s="23">
        <v>8</v>
      </c>
      <c r="P74" s="23">
        <v>5</v>
      </c>
      <c r="Q74" s="23" t="s">
        <v>286</v>
      </c>
      <c r="R74" s="23" t="s">
        <v>214</v>
      </c>
      <c r="S74" s="4">
        <v>4.5999999999999996</v>
      </c>
      <c r="T74" s="4">
        <v>1674</v>
      </c>
      <c r="U74" s="2"/>
      <c r="V74" s="2"/>
      <c r="W74" s="2"/>
    </row>
    <row r="75" spans="1:23" ht="26.4" x14ac:dyDescent="0.3">
      <c r="A75" s="16"/>
      <c r="B75" s="16"/>
      <c r="C75" s="16" t="s">
        <v>287</v>
      </c>
      <c r="D75" s="16"/>
      <c r="E75" s="16">
        <v>11198</v>
      </c>
      <c r="F75" s="16"/>
      <c r="G75" s="16" t="s">
        <v>22</v>
      </c>
      <c r="H75" s="16" t="s">
        <v>22</v>
      </c>
      <c r="I75" s="16"/>
      <c r="J75" s="4" t="s">
        <v>245</v>
      </c>
      <c r="K75" s="24">
        <v>2</v>
      </c>
      <c r="L75" s="15" t="s">
        <v>26</v>
      </c>
      <c r="M75" s="15" t="s">
        <v>22</v>
      </c>
      <c r="N75" s="25">
        <v>800</v>
      </c>
      <c r="O75" s="25">
        <v>11</v>
      </c>
      <c r="P75" s="25">
        <v>3</v>
      </c>
      <c r="Q75" s="25" t="s">
        <v>288</v>
      </c>
      <c r="R75" s="25" t="s">
        <v>69</v>
      </c>
      <c r="S75" s="16">
        <v>4</v>
      </c>
      <c r="T75" s="16">
        <v>1679</v>
      </c>
      <c r="U75" s="2"/>
      <c r="V75" s="2"/>
      <c r="W75" s="2"/>
    </row>
    <row r="76" spans="1:23" ht="26.4" x14ac:dyDescent="0.3">
      <c r="A76" s="16"/>
      <c r="B76" s="16"/>
      <c r="C76" s="4" t="s">
        <v>289</v>
      </c>
      <c r="D76" s="4"/>
      <c r="E76" s="4">
        <v>11199</v>
      </c>
      <c r="F76" s="4"/>
      <c r="G76" s="4" t="s">
        <v>22</v>
      </c>
      <c r="H76" s="4" t="s">
        <v>22</v>
      </c>
      <c r="I76" s="8"/>
      <c r="J76" s="4" t="s">
        <v>245</v>
      </c>
      <c r="K76" s="21">
        <v>42</v>
      </c>
      <c r="L76" s="15" t="s">
        <v>26</v>
      </c>
      <c r="M76" s="15" t="s">
        <v>22</v>
      </c>
      <c r="N76" s="15">
        <v>200</v>
      </c>
      <c r="O76" s="15">
        <v>6</v>
      </c>
      <c r="P76" s="15">
        <v>3</v>
      </c>
      <c r="Q76" s="15" t="s">
        <v>290</v>
      </c>
      <c r="R76" s="15" t="s">
        <v>291</v>
      </c>
      <c r="S76" s="4">
        <v>6.7</v>
      </c>
      <c r="T76" s="4">
        <v>1671</v>
      </c>
      <c r="U76" s="2"/>
      <c r="V76" s="2"/>
      <c r="W76" s="2"/>
    </row>
    <row r="77" spans="1:23" ht="26.4" x14ac:dyDescent="0.3">
      <c r="A77" s="4"/>
      <c r="B77" s="4"/>
      <c r="C77" s="4" t="s">
        <v>292</v>
      </c>
      <c r="D77" s="4">
        <v>74</v>
      </c>
      <c r="E77" s="4">
        <v>11200</v>
      </c>
      <c r="F77" s="4"/>
      <c r="G77" s="4"/>
      <c r="H77" s="4"/>
      <c r="I77" s="8"/>
      <c r="J77" s="4" t="s">
        <v>245</v>
      </c>
      <c r="K77" s="4">
        <v>2</v>
      </c>
      <c r="L77" s="15" t="s">
        <v>26</v>
      </c>
      <c r="M77" s="4"/>
      <c r="N77" s="4">
        <v>600</v>
      </c>
      <c r="O77" s="4">
        <v>9</v>
      </c>
      <c r="P77" s="4">
        <v>4</v>
      </c>
      <c r="Q77" s="4" t="s">
        <v>293</v>
      </c>
      <c r="R77" s="4" t="s">
        <v>105</v>
      </c>
      <c r="S77" s="4">
        <v>6.3</v>
      </c>
      <c r="T77" s="4">
        <v>1677</v>
      </c>
      <c r="U77" s="2"/>
      <c r="V77" s="2"/>
      <c r="W77" s="2"/>
    </row>
    <row r="78" spans="1:23" ht="69" x14ac:dyDescent="0.3">
      <c r="A78" s="4"/>
      <c r="B78" s="4"/>
      <c r="C78" s="4" t="s">
        <v>294</v>
      </c>
      <c r="D78" s="4">
        <v>76</v>
      </c>
      <c r="E78" s="4">
        <v>11212</v>
      </c>
      <c r="F78" s="4" t="s">
        <v>21</v>
      </c>
      <c r="G78" s="4" t="s">
        <v>22</v>
      </c>
      <c r="H78" s="4" t="s">
        <v>22</v>
      </c>
      <c r="I78" s="8" t="s">
        <v>38</v>
      </c>
      <c r="J78" s="4" t="s">
        <v>24</v>
      </c>
      <c r="K78" s="4">
        <v>11</v>
      </c>
      <c r="L78" s="4" t="s">
        <v>26</v>
      </c>
      <c r="M78" s="14" t="s">
        <v>22</v>
      </c>
      <c r="N78" s="4">
        <v>640</v>
      </c>
      <c r="O78" s="4">
        <v>8</v>
      </c>
      <c r="P78" s="4">
        <v>3</v>
      </c>
      <c r="Q78" s="4" t="s">
        <v>117</v>
      </c>
      <c r="R78" s="4" t="s">
        <v>118</v>
      </c>
      <c r="S78" s="4">
        <v>6.2</v>
      </c>
      <c r="T78" s="4">
        <v>1689</v>
      </c>
      <c r="U78" s="2"/>
      <c r="V78" s="2"/>
      <c r="W78" s="2"/>
    </row>
    <row r="79" spans="1:23" ht="26.4" x14ac:dyDescent="0.3">
      <c r="A79" s="4"/>
      <c r="B79" s="4"/>
      <c r="C79" s="4" t="s">
        <v>295</v>
      </c>
      <c r="D79" s="4">
        <v>75</v>
      </c>
      <c r="E79" s="4">
        <v>11227</v>
      </c>
      <c r="F79" s="4" t="s">
        <v>21</v>
      </c>
      <c r="G79" s="4" t="s">
        <v>22</v>
      </c>
      <c r="H79" s="4" t="s">
        <v>22</v>
      </c>
      <c r="I79" s="8"/>
      <c r="J79" s="4" t="s">
        <v>245</v>
      </c>
      <c r="K79" s="4">
        <v>66</v>
      </c>
      <c r="L79" s="4" t="s">
        <v>26</v>
      </c>
      <c r="M79" s="14" t="s">
        <v>22</v>
      </c>
      <c r="N79" s="4">
        <v>600</v>
      </c>
      <c r="O79" s="4">
        <v>8</v>
      </c>
      <c r="P79" s="4">
        <v>3</v>
      </c>
      <c r="Q79" s="4" t="s">
        <v>296</v>
      </c>
      <c r="R79" s="4" t="s">
        <v>48</v>
      </c>
      <c r="S79" s="4">
        <v>7</v>
      </c>
      <c r="T79" s="4">
        <v>1704</v>
      </c>
      <c r="U79" s="2"/>
      <c r="V79" s="2"/>
      <c r="W79" s="2"/>
    </row>
    <row r="80" spans="1:23" ht="69" x14ac:dyDescent="0.3">
      <c r="A80" s="4"/>
      <c r="B80" s="4"/>
      <c r="C80" s="4" t="s">
        <v>297</v>
      </c>
      <c r="D80" s="4">
        <v>89</v>
      </c>
      <c r="E80" s="4">
        <v>11243</v>
      </c>
      <c r="F80" s="4" t="s">
        <v>276</v>
      </c>
      <c r="G80" s="4" t="s">
        <v>37</v>
      </c>
      <c r="H80" s="4"/>
      <c r="I80" s="8" t="s">
        <v>38</v>
      </c>
      <c r="J80" s="4" t="s">
        <v>298</v>
      </c>
      <c r="K80" s="4">
        <v>92</v>
      </c>
      <c r="L80" s="4" t="s">
        <v>39</v>
      </c>
      <c r="M80" s="4" t="s">
        <v>22</v>
      </c>
      <c r="N80" s="4">
        <v>900</v>
      </c>
      <c r="O80" s="4">
        <v>8</v>
      </c>
      <c r="P80" s="4">
        <v>4</v>
      </c>
      <c r="Q80" s="4" t="s">
        <v>173</v>
      </c>
      <c r="R80" s="4" t="s">
        <v>151</v>
      </c>
      <c r="S80" s="4">
        <v>5.7</v>
      </c>
      <c r="T80" s="4">
        <v>1725</v>
      </c>
      <c r="U80" s="2"/>
      <c r="V80" s="2"/>
      <c r="W80" s="2"/>
    </row>
    <row r="81" spans="1:23" ht="39.6" x14ac:dyDescent="0.3">
      <c r="A81" s="4"/>
      <c r="B81" s="4"/>
      <c r="C81" s="4" t="s">
        <v>299</v>
      </c>
      <c r="D81" s="4">
        <v>77</v>
      </c>
      <c r="E81" s="4">
        <v>11247</v>
      </c>
      <c r="F81" s="4"/>
      <c r="G81" s="4"/>
      <c r="H81" s="4"/>
      <c r="I81" s="4" t="s">
        <v>23</v>
      </c>
      <c r="J81" s="16" t="s">
        <v>24</v>
      </c>
      <c r="K81" s="4">
        <v>29</v>
      </c>
      <c r="L81" s="4" t="s">
        <v>26</v>
      </c>
      <c r="M81" s="14" t="s">
        <v>22</v>
      </c>
      <c r="N81" s="4" t="s">
        <v>300</v>
      </c>
      <c r="O81" s="4">
        <v>4</v>
      </c>
      <c r="P81" s="4">
        <v>5</v>
      </c>
      <c r="Q81" s="4" t="s">
        <v>95</v>
      </c>
      <c r="R81" s="4" t="s">
        <v>100</v>
      </c>
      <c r="S81" s="4"/>
      <c r="T81" s="4">
        <v>1734</v>
      </c>
      <c r="U81" s="2"/>
      <c r="V81" s="2"/>
      <c r="W81" s="2"/>
    </row>
    <row r="82" spans="1:23" ht="69" x14ac:dyDescent="0.3">
      <c r="A82" s="4"/>
      <c r="B82" s="4"/>
      <c r="C82" s="4" t="s">
        <v>301</v>
      </c>
      <c r="D82" s="4">
        <v>78</v>
      </c>
      <c r="E82" s="4">
        <v>11276</v>
      </c>
      <c r="F82" s="4" t="s">
        <v>302</v>
      </c>
      <c r="G82" s="4" t="s">
        <v>37</v>
      </c>
      <c r="H82" s="4"/>
      <c r="I82" s="8" t="s">
        <v>38</v>
      </c>
      <c r="J82" s="4" t="s">
        <v>245</v>
      </c>
      <c r="K82" s="21">
        <v>92</v>
      </c>
      <c r="L82" s="15" t="s">
        <v>303</v>
      </c>
      <c r="M82" s="26" t="s">
        <v>22</v>
      </c>
      <c r="N82" s="15">
        <v>870</v>
      </c>
      <c r="O82" s="15">
        <v>8</v>
      </c>
      <c r="P82" s="15">
        <v>4</v>
      </c>
      <c r="Q82" s="15" t="s">
        <v>304</v>
      </c>
      <c r="R82" s="15" t="s">
        <v>305</v>
      </c>
      <c r="S82" s="4">
        <v>8</v>
      </c>
      <c r="T82" s="4">
        <v>1759</v>
      </c>
      <c r="U82" s="2"/>
      <c r="V82" s="2"/>
      <c r="W82" s="2"/>
    </row>
    <row r="83" spans="1:23" ht="69" x14ac:dyDescent="0.3">
      <c r="A83" s="4"/>
      <c r="B83" s="4"/>
      <c r="C83" s="4" t="s">
        <v>306</v>
      </c>
      <c r="D83" s="4">
        <v>79</v>
      </c>
      <c r="E83" s="4">
        <v>11278</v>
      </c>
      <c r="F83" s="4" t="s">
        <v>157</v>
      </c>
      <c r="G83" s="4" t="s">
        <v>37</v>
      </c>
      <c r="H83" s="4"/>
      <c r="I83" s="8" t="s">
        <v>38</v>
      </c>
      <c r="J83" s="4" t="s">
        <v>245</v>
      </c>
      <c r="K83" s="21">
        <v>19</v>
      </c>
      <c r="L83" s="15" t="s">
        <v>307</v>
      </c>
      <c r="M83" s="26" t="s">
        <v>308</v>
      </c>
      <c r="N83" s="15">
        <v>460</v>
      </c>
      <c r="O83" s="15">
        <v>8</v>
      </c>
      <c r="P83" s="15">
        <v>5</v>
      </c>
      <c r="Q83" s="15" t="s">
        <v>286</v>
      </c>
      <c r="R83" s="15" t="s">
        <v>214</v>
      </c>
      <c r="S83" s="4">
        <v>6.4</v>
      </c>
      <c r="T83" s="4">
        <v>1761</v>
      </c>
      <c r="U83" s="2"/>
      <c r="V83" s="2"/>
      <c r="W83" s="2"/>
    </row>
    <row r="84" spans="1:23" ht="69" x14ac:dyDescent="0.3">
      <c r="A84" s="4"/>
      <c r="B84" s="4"/>
      <c r="C84" s="4" t="s">
        <v>309</v>
      </c>
      <c r="D84" s="4">
        <v>80</v>
      </c>
      <c r="E84" s="4">
        <v>11277</v>
      </c>
      <c r="F84" s="4" t="s">
        <v>310</v>
      </c>
      <c r="G84" s="4" t="s">
        <v>37</v>
      </c>
      <c r="H84" s="4"/>
      <c r="I84" s="8" t="s">
        <v>38</v>
      </c>
      <c r="J84" s="4" t="s">
        <v>245</v>
      </c>
      <c r="K84" s="21">
        <v>19</v>
      </c>
      <c r="L84" s="15" t="s">
        <v>307</v>
      </c>
      <c r="M84" s="26" t="s">
        <v>308</v>
      </c>
      <c r="N84" s="15">
        <v>460</v>
      </c>
      <c r="O84" s="15">
        <v>8</v>
      </c>
      <c r="P84" s="15">
        <v>5</v>
      </c>
      <c r="Q84" s="15" t="s">
        <v>286</v>
      </c>
      <c r="R84" s="15" t="s">
        <v>214</v>
      </c>
      <c r="S84" s="4">
        <v>6.8</v>
      </c>
      <c r="T84" s="4">
        <v>1760</v>
      </c>
      <c r="U84" s="2"/>
      <c r="V84" s="2"/>
      <c r="W84" s="2"/>
    </row>
    <row r="85" spans="1:23" ht="26.4" x14ac:dyDescent="0.3">
      <c r="A85" s="4"/>
      <c r="B85" s="4"/>
      <c r="C85" s="4" t="s">
        <v>311</v>
      </c>
      <c r="D85" s="4">
        <v>82</v>
      </c>
      <c r="E85" s="4">
        <v>11253</v>
      </c>
      <c r="F85" s="4" t="s">
        <v>312</v>
      </c>
      <c r="G85" s="4"/>
      <c r="H85" s="4"/>
      <c r="I85" s="4" t="s">
        <v>23</v>
      </c>
      <c r="J85" s="4" t="s">
        <v>245</v>
      </c>
      <c r="K85" s="4">
        <v>27</v>
      </c>
      <c r="L85" s="4" t="s">
        <v>26</v>
      </c>
      <c r="M85" s="14" t="s">
        <v>22</v>
      </c>
      <c r="N85" s="4">
        <v>600</v>
      </c>
      <c r="O85" s="4">
        <v>6</v>
      </c>
      <c r="P85" s="4">
        <v>5</v>
      </c>
      <c r="Q85" s="4" t="s">
        <v>129</v>
      </c>
      <c r="R85" s="4" t="s">
        <v>130</v>
      </c>
      <c r="S85" s="4">
        <v>5.5</v>
      </c>
      <c r="T85" s="4">
        <v>1741</v>
      </c>
      <c r="U85" s="2"/>
      <c r="V85" s="2"/>
      <c r="W85" s="2"/>
    </row>
    <row r="86" spans="1:23" ht="26.4" x14ac:dyDescent="0.3">
      <c r="A86" s="4"/>
      <c r="B86" s="4"/>
      <c r="C86" s="4" t="s">
        <v>313</v>
      </c>
      <c r="D86" s="4">
        <v>81</v>
      </c>
      <c r="E86" s="4">
        <v>11254</v>
      </c>
      <c r="F86" s="4" t="s">
        <v>314</v>
      </c>
      <c r="G86" s="4" t="s">
        <v>22</v>
      </c>
      <c r="H86" s="4" t="s">
        <v>22</v>
      </c>
      <c r="I86" s="4" t="s">
        <v>23</v>
      </c>
      <c r="J86" s="4" t="s">
        <v>245</v>
      </c>
      <c r="K86" s="4">
        <v>66</v>
      </c>
      <c r="L86" s="4" t="s">
        <v>26</v>
      </c>
      <c r="M86" s="14" t="s">
        <v>22</v>
      </c>
      <c r="N86" s="4">
        <v>600</v>
      </c>
      <c r="O86" s="4">
        <v>8</v>
      </c>
      <c r="P86" s="4">
        <v>3</v>
      </c>
      <c r="Q86" s="4" t="s">
        <v>296</v>
      </c>
      <c r="R86" s="4" t="s">
        <v>48</v>
      </c>
      <c r="S86" s="4">
        <v>6.8</v>
      </c>
      <c r="T86" s="4">
        <v>1742</v>
      </c>
      <c r="U86" s="2"/>
      <c r="V86" s="2"/>
      <c r="W86" s="2"/>
    </row>
    <row r="87" spans="1:23" x14ac:dyDescent="0.3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1:23" x14ac:dyDescent="0.3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  <row r="89" spans="1:23" x14ac:dyDescent="0.3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</row>
    <row r="90" spans="1:23" x14ac:dyDescent="0.3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</row>
    <row r="91" spans="1:23" x14ac:dyDescent="0.3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</row>
    <row r="92" spans="1:23" x14ac:dyDescent="0.3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</row>
    <row r="93" spans="1:23" x14ac:dyDescent="0.3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</row>
    <row r="94" spans="1:23" x14ac:dyDescent="0.3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</row>
    <row r="95" spans="1:23" x14ac:dyDescent="0.3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</row>
    <row r="96" spans="1:23" x14ac:dyDescent="0.3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</row>
    <row r="97" spans="1:23" x14ac:dyDescent="0.3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</row>
    <row r="98" spans="1:23" x14ac:dyDescent="0.3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</row>
    <row r="99" spans="1:23" x14ac:dyDescent="0.3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</row>
    <row r="100" spans="1:23" x14ac:dyDescent="0.3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</row>
    <row r="101" spans="1:23" x14ac:dyDescent="0.3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</row>
  </sheetData>
  <sheetProtection selectLockedCells="1" selectUnlockedCells="1"/>
  <mergeCells count="58">
    <mergeCell ref="F22:F23"/>
    <mergeCell ref="P39:P40"/>
    <mergeCell ref="Q39:Q40"/>
    <mergeCell ref="R39:R40"/>
    <mergeCell ref="S39:S40"/>
    <mergeCell ref="O39:O40"/>
    <mergeCell ref="N22:N23"/>
    <mergeCell ref="O22:O23"/>
    <mergeCell ref="P22:P23"/>
    <mergeCell ref="Q22:Q23"/>
    <mergeCell ref="R22:R23"/>
    <mergeCell ref="T39:T40"/>
    <mergeCell ref="S22:S23"/>
    <mergeCell ref="T22:T23"/>
    <mergeCell ref="A39:A40"/>
    <mergeCell ref="B39:B40"/>
    <mergeCell ref="D39:D40"/>
    <mergeCell ref="E39:E40"/>
    <mergeCell ref="F39:F40"/>
    <mergeCell ref="G39:G40"/>
    <mergeCell ref="H39:H40"/>
    <mergeCell ref="I39:I40"/>
    <mergeCell ref="J39:J40"/>
    <mergeCell ref="K39:K40"/>
    <mergeCell ref="L39:L40"/>
    <mergeCell ref="M39:M40"/>
    <mergeCell ref="N39:N40"/>
    <mergeCell ref="Q1:Q2"/>
    <mergeCell ref="R1:R2"/>
    <mergeCell ref="S1:S2"/>
    <mergeCell ref="T1:T2"/>
    <mergeCell ref="A22:A23"/>
    <mergeCell ref="B22:B23"/>
    <mergeCell ref="C22:C23"/>
    <mergeCell ref="D22:D23"/>
    <mergeCell ref="E22:E23"/>
    <mergeCell ref="G22:G23"/>
    <mergeCell ref="H22:H23"/>
    <mergeCell ref="I22:I23"/>
    <mergeCell ref="J22:J23"/>
    <mergeCell ref="K22:K23"/>
    <mergeCell ref="L22:L23"/>
    <mergeCell ref="M22:M23"/>
    <mergeCell ref="L1:L2"/>
    <mergeCell ref="M1:M2"/>
    <mergeCell ref="N1:N2"/>
    <mergeCell ref="O1:O2"/>
    <mergeCell ref="P1:P2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W37"/>
  <sheetViews>
    <sheetView showGridLines="0" tabSelected="1" zoomScale="70" zoomScaleNormal="70" workbookViewId="0">
      <selection activeCell="E6" sqref="E6"/>
    </sheetView>
  </sheetViews>
  <sheetFormatPr baseColWidth="10" defaultColWidth="10.5546875" defaultRowHeight="14.4" x14ac:dyDescent="0.3"/>
  <cols>
    <col min="1" max="1" width="4.44140625" style="27" customWidth="1"/>
    <col min="2" max="2" width="11.88671875" style="27" customWidth="1"/>
    <col min="3" max="3" width="29.33203125" style="27" customWidth="1"/>
    <col min="4" max="4" width="27.44140625" style="27" customWidth="1"/>
    <col min="5" max="5" width="14.5546875" style="27" customWidth="1"/>
    <col min="6" max="6" width="1.6640625" style="27" customWidth="1"/>
    <col min="7" max="49" width="11.88671875" style="27" customWidth="1"/>
    <col min="50" max="50" width="11.5546875" customWidth="1"/>
  </cols>
  <sheetData>
    <row r="1" spans="2:12" ht="10.199999999999999" customHeight="1" x14ac:dyDescent="0.3">
      <c r="D1" s="28"/>
    </row>
    <row r="2" spans="2:12" ht="14.4" customHeight="1" x14ac:dyDescent="0.3">
      <c r="D2" s="65" t="s">
        <v>315</v>
      </c>
      <c r="E2" s="65"/>
      <c r="F2" s="65"/>
      <c r="G2" s="65"/>
      <c r="H2" s="65"/>
      <c r="I2" s="65"/>
      <c r="J2" s="65"/>
      <c r="K2" s="65"/>
    </row>
    <row r="3" spans="2:12" ht="16.95" customHeight="1" x14ac:dyDescent="0.3">
      <c r="B3" s="29"/>
      <c r="D3" s="29"/>
    </row>
    <row r="4" spans="2:12" hidden="1" x14ac:dyDescent="0.3"/>
    <row r="5" spans="2:12" ht="1.2" customHeight="1" x14ac:dyDescent="0.3">
      <c r="B5" s="29"/>
    </row>
    <row r="6" spans="2:12" ht="32.4" customHeight="1" x14ac:dyDescent="0.3">
      <c r="D6" s="30" t="s">
        <v>316</v>
      </c>
      <c r="E6" s="31">
        <v>1101</v>
      </c>
      <c r="F6" s="32"/>
      <c r="G6" s="33" t="s">
        <v>317</v>
      </c>
      <c r="H6" s="34">
        <f>INDEX(Conditionnement_LRP!A2:T500,MATCH(Plan_de_palettisation!E6,Conditionnement_LRP!T2:T500,0),5)</f>
        <v>10340</v>
      </c>
      <c r="I6" s="35"/>
      <c r="J6" s="33" t="s">
        <v>318</v>
      </c>
      <c r="K6" s="34">
        <f>INDEX(Conditionnement_LRP!A2:T500,MATCH(Plan_de_palettisation!E6,Conditionnement_LRP!T2:T500,0),4)</f>
        <v>37</v>
      </c>
      <c r="L6" s="35"/>
    </row>
    <row r="7" spans="2:12" ht="1.95" customHeight="1" x14ac:dyDescent="0.3">
      <c r="D7" s="29"/>
      <c r="E7" s="27">
        <v>993</v>
      </c>
    </row>
    <row r="8" spans="2:12" x14ac:dyDescent="0.3">
      <c r="B8" s="29"/>
      <c r="E8" s="36"/>
      <c r="F8" s="36"/>
      <c r="G8" s="36"/>
      <c r="H8" s="36"/>
      <c r="I8" s="36"/>
      <c r="J8" s="36"/>
      <c r="K8" s="36"/>
      <c r="L8" s="36"/>
    </row>
    <row r="9" spans="2:12" x14ac:dyDescent="0.3">
      <c r="B9" s="37" t="s">
        <v>319</v>
      </c>
      <c r="C9" s="38"/>
      <c r="E9" s="36"/>
      <c r="F9" s="36"/>
      <c r="G9" s="36"/>
      <c r="H9" s="36"/>
      <c r="I9" s="36"/>
      <c r="J9" s="36"/>
      <c r="K9" s="36"/>
      <c r="L9" s="36"/>
    </row>
    <row r="10" spans="2:12" ht="15" customHeight="1" x14ac:dyDescent="0.3">
      <c r="B10" s="29"/>
      <c r="F10" s="39"/>
      <c r="G10" s="39"/>
      <c r="H10" s="39"/>
      <c r="I10" s="39"/>
      <c r="J10" s="39"/>
      <c r="K10" s="39"/>
    </row>
    <row r="11" spans="2:12" ht="15.6" x14ac:dyDescent="0.3">
      <c r="B11" s="29" t="s">
        <v>320</v>
      </c>
      <c r="D11" s="40">
        <f>INDEX(Conditionnement_LRP!A2:T500,MATCH(Plan_de_palettisation!E6,Conditionnement_LRP!T2:T500,0),11)</f>
        <v>11</v>
      </c>
      <c r="F11" s="39"/>
      <c r="G11" s="39" t="s">
        <v>321</v>
      </c>
      <c r="H11" s="39"/>
      <c r="I11" s="66" t="str">
        <f>INDEX(Conditionnement_LRP!A2:T500,MATCH(Plan_de_palettisation!E6,Conditionnement_LRP!T2:T500,0),9)</f>
        <v>PATTE INFERIEURE DE L'ETUI VERS LE BAS DU BOX</v>
      </c>
      <c r="J11" s="66"/>
      <c r="K11" s="66"/>
    </row>
    <row r="12" spans="2:12" ht="23.4" customHeight="1" x14ac:dyDescent="0.3">
      <c r="B12" s="29"/>
      <c r="D12" s="41"/>
      <c r="F12" s="42"/>
      <c r="G12" s="42"/>
      <c r="H12" s="42"/>
      <c r="I12" s="66"/>
      <c r="J12" s="66"/>
      <c r="K12" s="66"/>
    </row>
    <row r="13" spans="2:12" ht="15.6" x14ac:dyDescent="0.3">
      <c r="B13" s="29" t="s">
        <v>322</v>
      </c>
      <c r="D13" s="40" t="str">
        <f>INDEX(Conditionnement_LRP!A2:T500,MATCH(Plan_de_palettisation!E6,Conditionnement_LRP!T2:T500,0),12)</f>
        <v>OUVERTE</v>
      </c>
    </row>
    <row r="14" spans="2:12" x14ac:dyDescent="0.3">
      <c r="B14" s="29"/>
      <c r="D14" s="41"/>
    </row>
    <row r="15" spans="2:12" ht="15.6" x14ac:dyDescent="0.3">
      <c r="B15" s="29" t="s">
        <v>323</v>
      </c>
      <c r="D15" s="40">
        <f>INDEX(Conditionnement_LRP!A2:T500,MATCH(Plan_de_palettisation!E6,Conditionnement_LRP!T2:T500,0),13)</f>
        <v>28</v>
      </c>
    </row>
    <row r="16" spans="2:12" x14ac:dyDescent="0.3">
      <c r="D16" s="43"/>
    </row>
    <row r="17" spans="2:4" ht="15.6" x14ac:dyDescent="0.3">
      <c r="B17" s="29" t="s">
        <v>324</v>
      </c>
      <c r="D17" s="40">
        <f>INDEX(Conditionnement_LRP!A2:T500,MATCH(Plan_de_palettisation!E6,Conditionnement_LRP!T2:T500,0),14)</f>
        <v>640</v>
      </c>
    </row>
    <row r="18" spans="2:4" x14ac:dyDescent="0.3">
      <c r="D18" s="43"/>
    </row>
    <row r="19" spans="2:4" ht="15.6" x14ac:dyDescent="0.3">
      <c r="B19" s="29" t="s">
        <v>325</v>
      </c>
      <c r="D19" s="40">
        <f>INDEX(Conditionnement_LRP!A2:T500,MATCH(Plan_de_palettisation!E6,Conditionnement_LRP!T2:T500,0),19)</f>
        <v>6.2</v>
      </c>
    </row>
    <row r="20" spans="2:4" x14ac:dyDescent="0.3">
      <c r="B20" s="29"/>
      <c r="D20" s="43"/>
    </row>
    <row r="21" spans="2:4" ht="3.6" customHeight="1" x14ac:dyDescent="0.3">
      <c r="D21" s="43"/>
    </row>
    <row r="22" spans="2:4" x14ac:dyDescent="0.3">
      <c r="B22" s="37" t="s">
        <v>326</v>
      </c>
      <c r="C22" s="44"/>
      <c r="D22" s="43"/>
    </row>
    <row r="23" spans="2:4" x14ac:dyDescent="0.3">
      <c r="D23" s="43"/>
    </row>
    <row r="24" spans="2:4" ht="34.200000000000003" customHeight="1" x14ac:dyDescent="0.3">
      <c r="B24" s="29" t="s">
        <v>327</v>
      </c>
      <c r="D24" s="40" t="str">
        <f>INDEX(Conditionnement_LRP!A2:T500,MATCH(Plan_de_palettisation!E6,Conditionnement_LRP!T2:T500,0),6)</f>
        <v>SANS</v>
      </c>
    </row>
    <row r="25" spans="2:4" x14ac:dyDescent="0.3">
      <c r="D25" s="43"/>
    </row>
    <row r="26" spans="2:4" ht="15.6" x14ac:dyDescent="0.3">
      <c r="B26" s="29" t="s">
        <v>328</v>
      </c>
      <c r="D26" s="40" t="str">
        <f>INDEX(Conditionnement_LRP!A2:T500,MATCH(Plan_de_palettisation!E6,Conditionnement_LRP!T2:T500,0),7)</f>
        <v>N/A</v>
      </c>
    </row>
    <row r="27" spans="2:4" x14ac:dyDescent="0.3">
      <c r="D27" s="43"/>
    </row>
    <row r="28" spans="2:4" ht="15.6" x14ac:dyDescent="0.3">
      <c r="B28" s="29" t="s">
        <v>329</v>
      </c>
      <c r="D28" s="40" t="str">
        <f>INDEX(Conditionnement_LRP!A2:T500,MATCH(Plan_de_palettisation!E6,Conditionnement_LRP!T2:T500,0),8)</f>
        <v>N/A</v>
      </c>
    </row>
    <row r="29" spans="2:4" ht="3.6" customHeight="1" x14ac:dyDescent="0.3">
      <c r="D29" s="43"/>
    </row>
    <row r="30" spans="2:4" x14ac:dyDescent="0.3">
      <c r="D30" s="43"/>
    </row>
    <row r="31" spans="2:4" x14ac:dyDescent="0.3">
      <c r="B31" s="37" t="s">
        <v>330</v>
      </c>
      <c r="C31" s="44"/>
      <c r="D31" s="43"/>
    </row>
    <row r="32" spans="2:4" x14ac:dyDescent="0.3">
      <c r="D32" s="43"/>
    </row>
    <row r="33" spans="2:4" ht="15.6" x14ac:dyDescent="0.3">
      <c r="B33" s="29" t="s">
        <v>331</v>
      </c>
      <c r="D33" s="45">
        <f>INDEX(Conditionnement_LRP!A2:T500,MATCH(Plan_de_palettisation!E6,Conditionnement_LRP!T2:T500,0),15)</f>
        <v>8</v>
      </c>
    </row>
    <row r="34" spans="2:4" x14ac:dyDescent="0.3">
      <c r="D34" s="43"/>
    </row>
    <row r="35" spans="2:4" ht="15.6" x14ac:dyDescent="0.3">
      <c r="B35" s="29" t="s">
        <v>332</v>
      </c>
      <c r="D35" s="40">
        <f>INDEX(Conditionnement_LRP!A2:T500,MATCH(Plan_de_palettisation!E6,Conditionnement_LRP!T2:T500,0),16)</f>
        <v>3</v>
      </c>
    </row>
    <row r="36" spans="2:4" x14ac:dyDescent="0.3">
      <c r="D36" s="43"/>
    </row>
    <row r="37" spans="2:4" ht="15.6" x14ac:dyDescent="0.3">
      <c r="B37" s="29" t="s">
        <v>333</v>
      </c>
      <c r="D37" s="45" t="str">
        <f>INDEX(Conditionnement_LRP!A2:T500,MATCH(Plan_de_palettisation!E6,Conditionnement_LRP!T2:T500,0),18)</f>
        <v>15 360</v>
      </c>
    </row>
  </sheetData>
  <mergeCells count="2">
    <mergeCell ref="D2:K2"/>
    <mergeCell ref="I11:K12"/>
  </mergeCells>
  <dataValidations count="1">
    <dataValidation type="list" showDropDown="1" showInputMessage="1" showErrorMessage="1" sqref="I11:K12">
      <formula1>#REF!</formula1>
      <formula2>0</formula2>
    </dataValidation>
  </dataValidations>
  <pageMargins left="0.7" right="0.7" top="1.14375" bottom="1.14375" header="0.51180555555555496" footer="0.51180555555555496"/>
  <pageSetup paperSize="9" firstPageNumber="0" orientation="portrait" horizontalDpi="300" verticalDpi="300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7"/>
  <sheetViews>
    <sheetView zoomScale="70" zoomScaleNormal="70" workbookViewId="0">
      <selection activeCell="C7" sqref="C7"/>
    </sheetView>
  </sheetViews>
  <sheetFormatPr baseColWidth="10" defaultColWidth="11.44140625" defaultRowHeight="14.4" x14ac:dyDescent="0.3"/>
  <cols>
    <col min="1" max="1" width="15.109375" style="48" customWidth="1"/>
    <col min="2" max="2" width="45" style="48" bestFit="1" customWidth="1"/>
    <col min="3" max="3" width="83.6640625" style="48" customWidth="1"/>
    <col min="4" max="4" width="11.44140625" style="48" customWidth="1"/>
    <col min="5" max="16384" width="11.44140625" style="48"/>
  </cols>
  <sheetData>
    <row r="1" spans="1:6" x14ac:dyDescent="0.3">
      <c r="A1" s="46"/>
      <c r="B1" s="53" t="s">
        <v>23</v>
      </c>
      <c r="C1" s="47"/>
    </row>
    <row r="3" spans="1:6" x14ac:dyDescent="0.3">
      <c r="A3" s="67"/>
      <c r="B3" s="67"/>
      <c r="C3" s="67"/>
    </row>
    <row r="4" spans="1:6" x14ac:dyDescent="0.3">
      <c r="A4" s="49"/>
      <c r="B4" s="49" t="s">
        <v>335</v>
      </c>
      <c r="C4" s="50" t="s">
        <v>336</v>
      </c>
      <c r="F4" s="51"/>
    </row>
    <row r="5" spans="1:6" ht="225" customHeight="1" x14ac:dyDescent="0.3">
      <c r="A5" s="68"/>
      <c r="B5" s="53" t="s">
        <v>38</v>
      </c>
      <c r="C5" s="52"/>
    </row>
    <row r="6" spans="1:6" ht="221.25" customHeight="1" x14ac:dyDescent="0.3">
      <c r="A6" s="69"/>
      <c r="B6" s="53" t="s">
        <v>90</v>
      </c>
      <c r="C6" s="52"/>
    </row>
    <row r="7" spans="1:6" ht="52.8" customHeight="1" x14ac:dyDescent="0.3">
      <c r="B7" s="53" t="s">
        <v>23</v>
      </c>
      <c r="C7" s="54" t="s">
        <v>334</v>
      </c>
    </row>
  </sheetData>
  <sheetProtection selectLockedCells="1" selectUnlockedCells="1"/>
  <mergeCells count="2">
    <mergeCell ref="A3:C3"/>
    <mergeCell ref="A5:A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Conditionnement_LRP</vt:lpstr>
      <vt:lpstr>Plan_de_palettisation</vt:lpstr>
      <vt:lpstr>feuille1 (2)</vt:lpstr>
      <vt:lpstr>Plan_de_palettisation!Z_2AD7EA88_7146_4FCD_BB0D_44DB58DBFB18_.wvu.Rows</vt:lpstr>
      <vt:lpstr>Plan_de_palettisation!Z_96446A4F_C3C6_4434_8466_0899A3BC28FD_.wvu.Rows</vt:lpstr>
      <vt:lpstr>Plan_de_palettisation!Z_BCCB1199_80FD_44FB_B29D_5EBBBCB3D6ED_.wvu.Rows</vt:lpstr>
      <vt:lpstr>Plan_de_palettisation!Z_EF4CCFA9_A2DE_4E12_AE05_28864E323DEA_.wvu.Rows</vt:lpstr>
      <vt:lpstr>Plan_de_palettisation!Z_F60CB05A_DE04_4FDB_AF04_9B19EF71903F_.wvu.Rows</vt:lpstr>
    </vt:vector>
  </TitlesOfParts>
  <Company>Autajon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LARGERON Coralie</dc:creator>
  <dc:description/>
  <cp:lastModifiedBy>LARGERON Coralie</cp:lastModifiedBy>
  <cp:revision>8</cp:revision>
  <cp:lastPrinted>2020-05-27T09:20:42Z</cp:lastPrinted>
  <dcterms:created xsi:type="dcterms:W3CDTF">2020-01-23T15:26:07Z</dcterms:created>
  <dcterms:modified xsi:type="dcterms:W3CDTF">2020-06-02T07:37:08Z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Autajon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