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\Downloads\"/>
    </mc:Choice>
  </mc:AlternateContent>
  <xr:revisionPtr revIDLastSave="0" documentId="13_ncr:1_{2FC2D673-9CF5-484D-96BF-6EF83353F059}" xr6:coauthVersionLast="47" xr6:coauthVersionMax="47" xr10:uidLastSave="{00000000-0000-0000-0000-000000000000}"/>
  <bookViews>
    <workbookView xWindow="-120" yWindow="-120" windowWidth="29040" windowHeight="15840" xr2:uid="{18C84B6B-07CC-4FB1-8AD1-D5F37D192084}"/>
  </bookViews>
  <sheets>
    <sheet name="Feuil1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2" l="1"/>
  <c r="X5" i="2"/>
  <c r="N10" i="2"/>
  <c r="AN498" i="2"/>
  <c r="AO498" i="2"/>
  <c r="AP498" i="2"/>
  <c r="AQ498" i="2"/>
  <c r="AR498" i="2"/>
  <c r="AS498" i="2"/>
  <c r="AT498" i="2"/>
  <c r="AU498" i="2"/>
  <c r="AM498" i="2"/>
  <c r="AN388" i="2"/>
  <c r="AO388" i="2"/>
  <c r="AP388" i="2"/>
  <c r="AQ388" i="2"/>
  <c r="AR388" i="2"/>
  <c r="AS388" i="2"/>
  <c r="AT388" i="2"/>
  <c r="AU388" i="2"/>
  <c r="AM388" i="2"/>
  <c r="AN168" i="2"/>
  <c r="AO168" i="2"/>
  <c r="AP168" i="2"/>
  <c r="AQ168" i="2"/>
  <c r="AR168" i="2"/>
  <c r="AS168" i="2"/>
  <c r="AT168" i="2"/>
  <c r="AU168" i="2"/>
  <c r="AM168" i="2"/>
  <c r="AN58" i="2"/>
  <c r="AO58" i="2"/>
  <c r="AP58" i="2"/>
  <c r="AQ58" i="2"/>
  <c r="AR58" i="2"/>
  <c r="AS58" i="2"/>
  <c r="AT58" i="2"/>
  <c r="AU58" i="2"/>
  <c r="AM58" i="2"/>
  <c r="F1" i="2"/>
  <c r="BA443" i="2"/>
  <c r="BA458" i="2"/>
  <c r="BA552" i="2"/>
  <c r="BA551" i="2"/>
  <c r="AM550" i="2"/>
  <c r="AO549" i="2"/>
  <c r="AN549" i="2"/>
  <c r="AM549" i="2"/>
  <c r="BA548" i="2"/>
  <c r="BA547" i="2"/>
  <c r="BA546" i="2"/>
  <c r="AM545" i="2"/>
  <c r="AO544" i="2"/>
  <c r="AN544" i="2"/>
  <c r="AM544" i="2"/>
  <c r="AP543" i="2"/>
  <c r="AO543" i="2"/>
  <c r="AN543" i="2"/>
  <c r="AM543" i="2"/>
  <c r="BA542" i="2"/>
  <c r="BA541" i="2"/>
  <c r="BA540" i="2"/>
  <c r="AM539" i="2"/>
  <c r="AO538" i="2"/>
  <c r="AN538" i="2"/>
  <c r="AM538" i="2"/>
  <c r="AP537" i="2"/>
  <c r="AO537" i="2"/>
  <c r="AN537" i="2"/>
  <c r="AM537" i="2"/>
  <c r="AQ536" i="2"/>
  <c r="AP536" i="2"/>
  <c r="AO536" i="2"/>
  <c r="AN536" i="2"/>
  <c r="AM536" i="2"/>
  <c r="BA535" i="2"/>
  <c r="BA534" i="2"/>
  <c r="BA533" i="2"/>
  <c r="AM532" i="2"/>
  <c r="AO531" i="2"/>
  <c r="AN531" i="2"/>
  <c r="AM531" i="2"/>
  <c r="AP530" i="2"/>
  <c r="AO530" i="2"/>
  <c r="AN530" i="2"/>
  <c r="AM530" i="2"/>
  <c r="AQ529" i="2"/>
  <c r="AP529" i="2"/>
  <c r="AO529" i="2"/>
  <c r="AN529" i="2"/>
  <c r="AM529" i="2"/>
  <c r="AR528" i="2"/>
  <c r="AQ528" i="2"/>
  <c r="AP528" i="2"/>
  <c r="AO528" i="2"/>
  <c r="AN528" i="2"/>
  <c r="AM528" i="2"/>
  <c r="BA527" i="2"/>
  <c r="BA526" i="2"/>
  <c r="BA525" i="2"/>
  <c r="AM524" i="2"/>
  <c r="AO523" i="2"/>
  <c r="AN523" i="2"/>
  <c r="AM523" i="2"/>
  <c r="AP522" i="2"/>
  <c r="AO522" i="2"/>
  <c r="AN522" i="2"/>
  <c r="AM522" i="2"/>
  <c r="AQ521" i="2"/>
  <c r="AP521" i="2"/>
  <c r="AO521" i="2"/>
  <c r="AN521" i="2"/>
  <c r="AM521" i="2"/>
  <c r="AR520" i="2"/>
  <c r="AQ520" i="2"/>
  <c r="AP520" i="2"/>
  <c r="AO520" i="2"/>
  <c r="AN520" i="2"/>
  <c r="AM520" i="2"/>
  <c r="AS519" i="2"/>
  <c r="AR519" i="2"/>
  <c r="AQ519" i="2"/>
  <c r="AP519" i="2"/>
  <c r="AO519" i="2"/>
  <c r="AN519" i="2"/>
  <c r="AM519" i="2"/>
  <c r="BA518" i="2"/>
  <c r="BA517" i="2"/>
  <c r="BA516" i="2"/>
  <c r="AM515" i="2"/>
  <c r="AO514" i="2"/>
  <c r="AN514" i="2"/>
  <c r="AM514" i="2"/>
  <c r="AP513" i="2"/>
  <c r="AO513" i="2"/>
  <c r="AN513" i="2"/>
  <c r="AM513" i="2"/>
  <c r="AQ512" i="2"/>
  <c r="AP512" i="2"/>
  <c r="AO512" i="2"/>
  <c r="AN512" i="2"/>
  <c r="AM512" i="2"/>
  <c r="AR511" i="2"/>
  <c r="AQ511" i="2"/>
  <c r="AP511" i="2"/>
  <c r="AO511" i="2"/>
  <c r="AN511" i="2"/>
  <c r="AM511" i="2"/>
  <c r="AS510" i="2"/>
  <c r="AR510" i="2"/>
  <c r="AQ510" i="2"/>
  <c r="AP510" i="2"/>
  <c r="AO510" i="2"/>
  <c r="AN510" i="2"/>
  <c r="AM510" i="2"/>
  <c r="AT509" i="2"/>
  <c r="AS509" i="2"/>
  <c r="AR509" i="2"/>
  <c r="AQ509" i="2"/>
  <c r="AP509" i="2"/>
  <c r="AO509" i="2"/>
  <c r="AN509" i="2"/>
  <c r="AM509" i="2"/>
  <c r="BA508" i="2"/>
  <c r="BA507" i="2"/>
  <c r="BA506" i="2"/>
  <c r="AM505" i="2"/>
  <c r="AO504" i="2"/>
  <c r="AN504" i="2"/>
  <c r="AM504" i="2"/>
  <c r="AP503" i="2"/>
  <c r="AO503" i="2"/>
  <c r="AN503" i="2"/>
  <c r="AM503" i="2"/>
  <c r="AQ502" i="2"/>
  <c r="AP502" i="2"/>
  <c r="AO502" i="2"/>
  <c r="AN502" i="2"/>
  <c r="AM502" i="2"/>
  <c r="AR501" i="2"/>
  <c r="AQ501" i="2"/>
  <c r="AP501" i="2"/>
  <c r="AO501" i="2"/>
  <c r="AN501" i="2"/>
  <c r="AM501" i="2"/>
  <c r="AS500" i="2"/>
  <c r="AR500" i="2"/>
  <c r="AQ500" i="2"/>
  <c r="AP500" i="2"/>
  <c r="AO500" i="2"/>
  <c r="AN500" i="2"/>
  <c r="AM500" i="2"/>
  <c r="AT499" i="2"/>
  <c r="AS499" i="2"/>
  <c r="AR499" i="2"/>
  <c r="AQ499" i="2"/>
  <c r="AP499" i="2"/>
  <c r="AO499" i="2"/>
  <c r="AN499" i="2"/>
  <c r="AM499" i="2"/>
  <c r="BA497" i="2"/>
  <c r="BA496" i="2"/>
  <c r="BA495" i="2"/>
  <c r="AM494" i="2"/>
  <c r="AO493" i="2"/>
  <c r="AN493" i="2"/>
  <c r="AM493" i="2"/>
  <c r="BA493" i="2" s="1"/>
  <c r="AP492" i="2"/>
  <c r="AO492" i="2"/>
  <c r="AN492" i="2"/>
  <c r="AM492" i="2"/>
  <c r="AQ491" i="2"/>
  <c r="AP491" i="2"/>
  <c r="AO491" i="2"/>
  <c r="AN491" i="2"/>
  <c r="AM491" i="2"/>
  <c r="BA491" i="2" s="1"/>
  <c r="AR490" i="2"/>
  <c r="AQ490" i="2"/>
  <c r="AP490" i="2"/>
  <c r="AO490" i="2"/>
  <c r="AN490" i="2"/>
  <c r="AM490" i="2"/>
  <c r="AS489" i="2"/>
  <c r="AR489" i="2"/>
  <c r="AQ489" i="2"/>
  <c r="AP489" i="2"/>
  <c r="AO489" i="2"/>
  <c r="AN489" i="2"/>
  <c r="AM489" i="2"/>
  <c r="AT488" i="2"/>
  <c r="AS488" i="2"/>
  <c r="AR488" i="2"/>
  <c r="AQ488" i="2"/>
  <c r="AP488" i="2"/>
  <c r="AO488" i="2"/>
  <c r="AN488" i="2"/>
  <c r="AM488" i="2"/>
  <c r="AU487" i="2"/>
  <c r="AT487" i="2"/>
  <c r="AS487" i="2"/>
  <c r="AR487" i="2"/>
  <c r="AQ487" i="2"/>
  <c r="AP487" i="2"/>
  <c r="AO487" i="2"/>
  <c r="AN487" i="2"/>
  <c r="AM487" i="2"/>
  <c r="AV486" i="2"/>
  <c r="AU486" i="2"/>
  <c r="AT486" i="2"/>
  <c r="AS486" i="2"/>
  <c r="AR486" i="2"/>
  <c r="AQ486" i="2"/>
  <c r="AP486" i="2"/>
  <c r="AO486" i="2"/>
  <c r="AN486" i="2"/>
  <c r="AM486" i="2"/>
  <c r="BA485" i="2"/>
  <c r="BA484" i="2"/>
  <c r="BA483" i="2"/>
  <c r="AM482" i="2"/>
  <c r="AO481" i="2"/>
  <c r="AN481" i="2"/>
  <c r="AM481" i="2"/>
  <c r="AP480" i="2"/>
  <c r="AO480" i="2"/>
  <c r="AN480" i="2"/>
  <c r="AM480" i="2"/>
  <c r="AQ479" i="2"/>
  <c r="AP479" i="2"/>
  <c r="AO479" i="2"/>
  <c r="AN479" i="2"/>
  <c r="AM479" i="2"/>
  <c r="AR478" i="2"/>
  <c r="AQ478" i="2"/>
  <c r="AP478" i="2"/>
  <c r="AO478" i="2"/>
  <c r="AN478" i="2"/>
  <c r="AM478" i="2"/>
  <c r="AS477" i="2"/>
  <c r="AR477" i="2"/>
  <c r="AQ477" i="2"/>
  <c r="AP477" i="2"/>
  <c r="AO477" i="2"/>
  <c r="AN477" i="2"/>
  <c r="AM477" i="2"/>
  <c r="AT476" i="2"/>
  <c r="AS476" i="2"/>
  <c r="AR476" i="2"/>
  <c r="AQ476" i="2"/>
  <c r="AP476" i="2"/>
  <c r="AO476" i="2"/>
  <c r="AN476" i="2"/>
  <c r="AM476" i="2"/>
  <c r="AU475" i="2"/>
  <c r="AT475" i="2"/>
  <c r="AS475" i="2"/>
  <c r="AR475" i="2"/>
  <c r="AQ475" i="2"/>
  <c r="AP475" i="2"/>
  <c r="AO475" i="2"/>
  <c r="AN475" i="2"/>
  <c r="AM475" i="2"/>
  <c r="AV474" i="2"/>
  <c r="AU474" i="2"/>
  <c r="AT474" i="2"/>
  <c r="AS474" i="2"/>
  <c r="AR474" i="2"/>
  <c r="AQ474" i="2"/>
  <c r="AP474" i="2"/>
  <c r="AO474" i="2"/>
  <c r="AN474" i="2"/>
  <c r="AM474" i="2"/>
  <c r="AW473" i="2"/>
  <c r="AV473" i="2"/>
  <c r="AU473" i="2"/>
  <c r="AT473" i="2"/>
  <c r="AS473" i="2"/>
  <c r="AR473" i="2"/>
  <c r="AQ473" i="2"/>
  <c r="AP473" i="2"/>
  <c r="AO473" i="2"/>
  <c r="AN473" i="2"/>
  <c r="AM473" i="2"/>
  <c r="BA472" i="2"/>
  <c r="BA471" i="2"/>
  <c r="BA470" i="2"/>
  <c r="AM469" i="2"/>
  <c r="AO468" i="2"/>
  <c r="AN468" i="2"/>
  <c r="AM468" i="2"/>
  <c r="AP467" i="2"/>
  <c r="AO467" i="2"/>
  <c r="AN467" i="2"/>
  <c r="AM467" i="2"/>
  <c r="AQ466" i="2"/>
  <c r="AP466" i="2"/>
  <c r="AO466" i="2"/>
  <c r="AN466" i="2"/>
  <c r="AM466" i="2"/>
  <c r="AR465" i="2"/>
  <c r="AQ465" i="2"/>
  <c r="AP465" i="2"/>
  <c r="AO465" i="2"/>
  <c r="AN465" i="2"/>
  <c r="AM465" i="2"/>
  <c r="AS464" i="2"/>
  <c r="AR464" i="2"/>
  <c r="AQ464" i="2"/>
  <c r="AP464" i="2"/>
  <c r="AO464" i="2"/>
  <c r="AN464" i="2"/>
  <c r="AM464" i="2"/>
  <c r="AT463" i="2"/>
  <c r="AS463" i="2"/>
  <c r="AR463" i="2"/>
  <c r="AQ463" i="2"/>
  <c r="AP463" i="2"/>
  <c r="AO463" i="2"/>
  <c r="AN463" i="2"/>
  <c r="AM463" i="2"/>
  <c r="AU462" i="2"/>
  <c r="AT462" i="2"/>
  <c r="AS462" i="2"/>
  <c r="AR462" i="2"/>
  <c r="AQ462" i="2"/>
  <c r="AP462" i="2"/>
  <c r="AO462" i="2"/>
  <c r="AN462" i="2"/>
  <c r="AM462" i="2"/>
  <c r="AV461" i="2"/>
  <c r="AU461" i="2"/>
  <c r="AT461" i="2"/>
  <c r="AS461" i="2"/>
  <c r="AR461" i="2"/>
  <c r="AQ461" i="2"/>
  <c r="AP461" i="2"/>
  <c r="AO461" i="2"/>
  <c r="AN461" i="2"/>
  <c r="AM461" i="2"/>
  <c r="AW460" i="2"/>
  <c r="AV460" i="2"/>
  <c r="AU460" i="2"/>
  <c r="AT460" i="2"/>
  <c r="AS460" i="2"/>
  <c r="AR460" i="2"/>
  <c r="AQ460" i="2"/>
  <c r="AP460" i="2"/>
  <c r="AO460" i="2"/>
  <c r="AN460" i="2"/>
  <c r="AM460" i="2"/>
  <c r="AX459" i="2"/>
  <c r="AW459" i="2"/>
  <c r="AV459" i="2"/>
  <c r="AU459" i="2"/>
  <c r="AT459" i="2"/>
  <c r="AS459" i="2"/>
  <c r="AR459" i="2"/>
  <c r="AQ459" i="2"/>
  <c r="AP459" i="2"/>
  <c r="AO459" i="2"/>
  <c r="AN459" i="2"/>
  <c r="AM459" i="2"/>
  <c r="BA457" i="2"/>
  <c r="BA456" i="2"/>
  <c r="AM455" i="2"/>
  <c r="AN455" i="2" s="1"/>
  <c r="BA455" i="2" s="1"/>
  <c r="AO454" i="2"/>
  <c r="AN454" i="2"/>
  <c r="AM454" i="2"/>
  <c r="AP453" i="2"/>
  <c r="AO453" i="2"/>
  <c r="AN453" i="2"/>
  <c r="AM453" i="2"/>
  <c r="AQ452" i="2"/>
  <c r="AP452" i="2"/>
  <c r="AO452" i="2"/>
  <c r="AN452" i="2"/>
  <c r="AM452" i="2"/>
  <c r="AR451" i="2"/>
  <c r="AQ451" i="2"/>
  <c r="AP451" i="2"/>
  <c r="AO451" i="2"/>
  <c r="AN451" i="2"/>
  <c r="AM451" i="2"/>
  <c r="AS450" i="2"/>
  <c r="AR450" i="2"/>
  <c r="AQ450" i="2"/>
  <c r="AP450" i="2"/>
  <c r="AO450" i="2"/>
  <c r="AN450" i="2"/>
  <c r="AM450" i="2"/>
  <c r="AT449" i="2"/>
  <c r="AS449" i="2"/>
  <c r="AR449" i="2"/>
  <c r="AQ449" i="2"/>
  <c r="AP449" i="2"/>
  <c r="AO449" i="2"/>
  <c r="AN449" i="2"/>
  <c r="AM449" i="2"/>
  <c r="AU448" i="2"/>
  <c r="AT448" i="2"/>
  <c r="AS448" i="2"/>
  <c r="AR448" i="2"/>
  <c r="AQ448" i="2"/>
  <c r="AP448" i="2"/>
  <c r="AO448" i="2"/>
  <c r="AN448" i="2"/>
  <c r="AM448" i="2"/>
  <c r="AV447" i="2"/>
  <c r="AU447" i="2"/>
  <c r="AT447" i="2"/>
  <c r="AS447" i="2"/>
  <c r="AR447" i="2"/>
  <c r="AQ447" i="2"/>
  <c r="AP447" i="2"/>
  <c r="AO447" i="2"/>
  <c r="AN447" i="2"/>
  <c r="AM447" i="2"/>
  <c r="AW446" i="2"/>
  <c r="AV446" i="2"/>
  <c r="AU446" i="2"/>
  <c r="AT446" i="2"/>
  <c r="AS446" i="2"/>
  <c r="AR446" i="2"/>
  <c r="AQ446" i="2"/>
  <c r="AP446" i="2"/>
  <c r="AO446" i="2"/>
  <c r="AN446" i="2"/>
  <c r="AM446" i="2"/>
  <c r="AX445" i="2"/>
  <c r="AW445" i="2"/>
  <c r="AV445" i="2"/>
  <c r="AU445" i="2"/>
  <c r="AT445" i="2"/>
  <c r="AS445" i="2"/>
  <c r="AR445" i="2"/>
  <c r="AQ445" i="2"/>
  <c r="AP445" i="2"/>
  <c r="AO445" i="2"/>
  <c r="AN445" i="2"/>
  <c r="AM445" i="2"/>
  <c r="AY444" i="2"/>
  <c r="AX444" i="2"/>
  <c r="AW444" i="2"/>
  <c r="AV444" i="2"/>
  <c r="AU444" i="2"/>
  <c r="AT444" i="2"/>
  <c r="AS444" i="2"/>
  <c r="AR444" i="2"/>
  <c r="AQ444" i="2"/>
  <c r="AP444" i="2"/>
  <c r="AO444" i="2"/>
  <c r="BA444" i="2" s="1"/>
  <c r="AN444" i="2"/>
  <c r="AM444" i="2"/>
  <c r="BA333" i="2"/>
  <c r="BA348" i="2"/>
  <c r="BA223" i="2"/>
  <c r="BA238" i="2"/>
  <c r="BA113" i="2"/>
  <c r="BA128" i="2"/>
  <c r="BA141" i="2"/>
  <c r="BA142" i="2"/>
  <c r="BA153" i="2"/>
  <c r="BA154" i="2"/>
  <c r="BA155" i="2"/>
  <c r="BA165" i="2"/>
  <c r="BA166" i="2"/>
  <c r="BA167" i="2"/>
  <c r="BA176" i="2"/>
  <c r="BA177" i="2"/>
  <c r="BA178" i="2"/>
  <c r="BA186" i="2"/>
  <c r="BA187" i="2"/>
  <c r="BA188" i="2"/>
  <c r="BA195" i="2"/>
  <c r="BA196" i="2"/>
  <c r="BA197" i="2"/>
  <c r="BA203" i="2"/>
  <c r="BA204" i="2"/>
  <c r="BA205" i="2"/>
  <c r="BA210" i="2"/>
  <c r="BA211" i="2"/>
  <c r="BA212" i="2"/>
  <c r="BA216" i="2"/>
  <c r="BA217" i="2"/>
  <c r="BA218" i="2"/>
  <c r="BA221" i="2"/>
  <c r="BA222" i="2"/>
  <c r="BA236" i="2"/>
  <c r="BA237" i="2"/>
  <c r="BA250" i="2"/>
  <c r="BA251" i="2"/>
  <c r="BA252" i="2"/>
  <c r="BA263" i="2"/>
  <c r="BA264" i="2"/>
  <c r="BA265" i="2"/>
  <c r="BA275" i="2"/>
  <c r="BA276" i="2"/>
  <c r="BA277" i="2"/>
  <c r="AR278" i="2" s="1"/>
  <c r="BA286" i="2"/>
  <c r="BA287" i="2"/>
  <c r="BA288" i="2"/>
  <c r="BA296" i="2"/>
  <c r="BA297" i="2"/>
  <c r="BA298" i="2"/>
  <c r="BA305" i="2"/>
  <c r="BA306" i="2"/>
  <c r="BA307" i="2"/>
  <c r="BA313" i="2"/>
  <c r="BA314" i="2"/>
  <c r="BA315" i="2"/>
  <c r="BA320" i="2"/>
  <c r="BA321" i="2"/>
  <c r="BA322" i="2"/>
  <c r="BA326" i="2"/>
  <c r="BA327" i="2"/>
  <c r="BA328" i="2"/>
  <c r="BA331" i="2"/>
  <c r="BA332" i="2"/>
  <c r="BA346" i="2"/>
  <c r="BA347" i="2"/>
  <c r="BA360" i="2"/>
  <c r="BA361" i="2"/>
  <c r="BA362" i="2"/>
  <c r="BA373" i="2"/>
  <c r="BA374" i="2"/>
  <c r="BA375" i="2"/>
  <c r="BA385" i="2"/>
  <c r="BA386" i="2"/>
  <c r="BA387" i="2"/>
  <c r="BA396" i="2"/>
  <c r="BA397" i="2"/>
  <c r="BA398" i="2"/>
  <c r="BA406" i="2"/>
  <c r="BA407" i="2"/>
  <c r="BA408" i="2"/>
  <c r="BA415" i="2"/>
  <c r="BA416" i="2"/>
  <c r="BA417" i="2"/>
  <c r="BA423" i="2"/>
  <c r="BA424" i="2"/>
  <c r="BA425" i="2"/>
  <c r="BA430" i="2"/>
  <c r="BA431" i="2"/>
  <c r="BA432" i="2"/>
  <c r="BA436" i="2"/>
  <c r="BA437" i="2"/>
  <c r="BA438" i="2"/>
  <c r="BA441" i="2"/>
  <c r="BA442" i="2"/>
  <c r="AM440" i="2"/>
  <c r="AN440" i="2" s="1"/>
  <c r="BA440" i="2" s="1"/>
  <c r="AO439" i="2"/>
  <c r="AN439" i="2"/>
  <c r="AM439" i="2"/>
  <c r="AM435" i="2"/>
  <c r="AN435" i="2" s="1"/>
  <c r="AO434" i="2"/>
  <c r="AN434" i="2"/>
  <c r="AM434" i="2"/>
  <c r="AP433" i="2"/>
  <c r="AO433" i="2"/>
  <c r="AN433" i="2"/>
  <c r="AM433" i="2"/>
  <c r="AM429" i="2"/>
  <c r="AN429" i="2" s="1"/>
  <c r="AO428" i="2"/>
  <c r="AN428" i="2"/>
  <c r="AM428" i="2"/>
  <c r="AP427" i="2"/>
  <c r="AO427" i="2"/>
  <c r="AN427" i="2"/>
  <c r="AM427" i="2"/>
  <c r="AQ426" i="2"/>
  <c r="AP426" i="2"/>
  <c r="AO426" i="2"/>
  <c r="AN426" i="2"/>
  <c r="AM426" i="2"/>
  <c r="AM422" i="2"/>
  <c r="AN422" i="2" s="1"/>
  <c r="BA422" i="2" s="1"/>
  <c r="AO421" i="2"/>
  <c r="AN421" i="2"/>
  <c r="AM421" i="2"/>
  <c r="AP420" i="2"/>
  <c r="AO420" i="2"/>
  <c r="AN420" i="2"/>
  <c r="AM420" i="2"/>
  <c r="AQ419" i="2"/>
  <c r="AP419" i="2"/>
  <c r="AO419" i="2"/>
  <c r="AN419" i="2"/>
  <c r="AM419" i="2"/>
  <c r="AR418" i="2"/>
  <c r="AQ418" i="2"/>
  <c r="AP418" i="2"/>
  <c r="AO418" i="2"/>
  <c r="AN418" i="2"/>
  <c r="AM418" i="2"/>
  <c r="AM414" i="2"/>
  <c r="AN414" i="2" s="1"/>
  <c r="BA414" i="2" s="1"/>
  <c r="AO413" i="2"/>
  <c r="AN413" i="2"/>
  <c r="AM413" i="2"/>
  <c r="AP412" i="2"/>
  <c r="AO412" i="2"/>
  <c r="AN412" i="2"/>
  <c r="AM412" i="2"/>
  <c r="AQ411" i="2"/>
  <c r="AP411" i="2"/>
  <c r="AO411" i="2"/>
  <c r="AN411" i="2"/>
  <c r="AM411" i="2"/>
  <c r="AR410" i="2"/>
  <c r="AQ410" i="2"/>
  <c r="AP410" i="2"/>
  <c r="AO410" i="2"/>
  <c r="AN410" i="2"/>
  <c r="AM410" i="2"/>
  <c r="AS409" i="2"/>
  <c r="AR409" i="2"/>
  <c r="AQ409" i="2"/>
  <c r="AP409" i="2"/>
  <c r="AO409" i="2"/>
  <c r="AN409" i="2"/>
  <c r="AM409" i="2"/>
  <c r="AM405" i="2"/>
  <c r="AN405" i="2" s="1"/>
  <c r="AO404" i="2"/>
  <c r="AN404" i="2"/>
  <c r="AM404" i="2"/>
  <c r="AP403" i="2"/>
  <c r="AO403" i="2"/>
  <c r="AN403" i="2"/>
  <c r="AM403" i="2"/>
  <c r="AQ402" i="2"/>
  <c r="AP402" i="2"/>
  <c r="AO402" i="2"/>
  <c r="AN402" i="2"/>
  <c r="AM402" i="2"/>
  <c r="AR401" i="2"/>
  <c r="AQ401" i="2"/>
  <c r="AP401" i="2"/>
  <c r="AO401" i="2"/>
  <c r="AN401" i="2"/>
  <c r="AM401" i="2"/>
  <c r="AS400" i="2"/>
  <c r="AR400" i="2"/>
  <c r="AQ400" i="2"/>
  <c r="AP400" i="2"/>
  <c r="AO400" i="2"/>
  <c r="AN400" i="2"/>
  <c r="AM400" i="2"/>
  <c r="AT399" i="2"/>
  <c r="AS399" i="2"/>
  <c r="AR399" i="2"/>
  <c r="AQ399" i="2"/>
  <c r="AP399" i="2"/>
  <c r="AO399" i="2"/>
  <c r="AN399" i="2"/>
  <c r="AM399" i="2"/>
  <c r="AM395" i="2"/>
  <c r="AN395" i="2" s="1"/>
  <c r="AO394" i="2"/>
  <c r="AN394" i="2"/>
  <c r="AM394" i="2"/>
  <c r="AP393" i="2"/>
  <c r="AO393" i="2"/>
  <c r="AN393" i="2"/>
  <c r="AM393" i="2"/>
  <c r="AQ392" i="2"/>
  <c r="AP392" i="2"/>
  <c r="AO392" i="2"/>
  <c r="AN392" i="2"/>
  <c r="AM392" i="2"/>
  <c r="AR391" i="2"/>
  <c r="AQ391" i="2"/>
  <c r="AP391" i="2"/>
  <c r="AO391" i="2"/>
  <c r="AN391" i="2"/>
  <c r="AM391" i="2"/>
  <c r="AS390" i="2"/>
  <c r="AR390" i="2"/>
  <c r="AQ390" i="2"/>
  <c r="AP390" i="2"/>
  <c r="AO390" i="2"/>
  <c r="AN390" i="2"/>
  <c r="AM390" i="2"/>
  <c r="AT389" i="2"/>
  <c r="AS389" i="2"/>
  <c r="AR389" i="2"/>
  <c r="AQ389" i="2"/>
  <c r="AP389" i="2"/>
  <c r="AO389" i="2"/>
  <c r="AN389" i="2"/>
  <c r="AM389" i="2"/>
  <c r="AM384" i="2"/>
  <c r="AN384" i="2" s="1"/>
  <c r="AO383" i="2"/>
  <c r="AN383" i="2"/>
  <c r="AM383" i="2"/>
  <c r="BA383" i="2" s="1"/>
  <c r="AP382" i="2"/>
  <c r="AO382" i="2"/>
  <c r="AN382" i="2"/>
  <c r="AM382" i="2"/>
  <c r="AQ381" i="2"/>
  <c r="AP381" i="2"/>
  <c r="AO381" i="2"/>
  <c r="AN381" i="2"/>
  <c r="AM381" i="2"/>
  <c r="BA381" i="2" s="1"/>
  <c r="AR380" i="2"/>
  <c r="AQ380" i="2"/>
  <c r="AP380" i="2"/>
  <c r="AO380" i="2"/>
  <c r="AN380" i="2"/>
  <c r="AM380" i="2"/>
  <c r="AS379" i="2"/>
  <c r="AR379" i="2"/>
  <c r="AQ379" i="2"/>
  <c r="AP379" i="2"/>
  <c r="AO379" i="2"/>
  <c r="AN379" i="2"/>
  <c r="AM379" i="2"/>
  <c r="AT378" i="2"/>
  <c r="AS378" i="2"/>
  <c r="AR378" i="2"/>
  <c r="AQ378" i="2"/>
  <c r="AP378" i="2"/>
  <c r="AO378" i="2"/>
  <c r="AN378" i="2"/>
  <c r="AM378" i="2"/>
  <c r="AU377" i="2"/>
  <c r="AT377" i="2"/>
  <c r="AS377" i="2"/>
  <c r="AR377" i="2"/>
  <c r="AQ377" i="2"/>
  <c r="AP377" i="2"/>
  <c r="AO377" i="2"/>
  <c r="AN377" i="2"/>
  <c r="AM377" i="2"/>
  <c r="AV376" i="2"/>
  <c r="AU376" i="2"/>
  <c r="AT376" i="2"/>
  <c r="AS376" i="2"/>
  <c r="AR376" i="2"/>
  <c r="AQ376" i="2"/>
  <c r="AP376" i="2"/>
  <c r="AO376" i="2"/>
  <c r="AN376" i="2"/>
  <c r="AM376" i="2"/>
  <c r="AM372" i="2"/>
  <c r="AN372" i="2" s="1"/>
  <c r="AO371" i="2"/>
  <c r="AN371" i="2"/>
  <c r="AM371" i="2"/>
  <c r="AP370" i="2"/>
  <c r="AO370" i="2"/>
  <c r="AN370" i="2"/>
  <c r="AM370" i="2"/>
  <c r="BA370" i="2" s="1"/>
  <c r="AQ369" i="2"/>
  <c r="AP369" i="2"/>
  <c r="AO369" i="2"/>
  <c r="AN369" i="2"/>
  <c r="AM369" i="2"/>
  <c r="AR368" i="2"/>
  <c r="AQ368" i="2"/>
  <c r="AP368" i="2"/>
  <c r="AO368" i="2"/>
  <c r="AN368" i="2"/>
  <c r="AM368" i="2"/>
  <c r="AS367" i="2"/>
  <c r="AR367" i="2"/>
  <c r="AQ367" i="2"/>
  <c r="AP367" i="2"/>
  <c r="AO367" i="2"/>
  <c r="AN367" i="2"/>
  <c r="AM367" i="2"/>
  <c r="AT366" i="2"/>
  <c r="AS366" i="2"/>
  <c r="AR366" i="2"/>
  <c r="AQ366" i="2"/>
  <c r="AP366" i="2"/>
  <c r="AO366" i="2"/>
  <c r="AN366" i="2"/>
  <c r="AM366" i="2"/>
  <c r="AU365" i="2"/>
  <c r="AT365" i="2"/>
  <c r="AS365" i="2"/>
  <c r="AR365" i="2"/>
  <c r="AQ365" i="2"/>
  <c r="AP365" i="2"/>
  <c r="AO365" i="2"/>
  <c r="AN365" i="2"/>
  <c r="AM365" i="2"/>
  <c r="AV364" i="2"/>
  <c r="AU364" i="2"/>
  <c r="AT364" i="2"/>
  <c r="AS364" i="2"/>
  <c r="AR364" i="2"/>
  <c r="AQ364" i="2"/>
  <c r="AP364" i="2"/>
  <c r="AO364" i="2"/>
  <c r="AN364" i="2"/>
  <c r="AM364" i="2"/>
  <c r="AW363" i="2"/>
  <c r="AV363" i="2"/>
  <c r="AU363" i="2"/>
  <c r="AT363" i="2"/>
  <c r="AS363" i="2"/>
  <c r="AR363" i="2"/>
  <c r="AQ363" i="2"/>
  <c r="AP363" i="2"/>
  <c r="AO363" i="2"/>
  <c r="AN363" i="2"/>
  <c r="AM363" i="2"/>
  <c r="AM359" i="2"/>
  <c r="AN359" i="2" s="1"/>
  <c r="AO358" i="2"/>
  <c r="AN358" i="2"/>
  <c r="AM358" i="2"/>
  <c r="AP357" i="2"/>
  <c r="AO357" i="2"/>
  <c r="AN357" i="2"/>
  <c r="AM357" i="2"/>
  <c r="AQ356" i="2"/>
  <c r="AP356" i="2"/>
  <c r="AO356" i="2"/>
  <c r="AN356" i="2"/>
  <c r="AM356" i="2"/>
  <c r="AR355" i="2"/>
  <c r="AQ355" i="2"/>
  <c r="AP355" i="2"/>
  <c r="AO355" i="2"/>
  <c r="AN355" i="2"/>
  <c r="AM355" i="2"/>
  <c r="AS354" i="2"/>
  <c r="AR354" i="2"/>
  <c r="AQ354" i="2"/>
  <c r="AP354" i="2"/>
  <c r="AO354" i="2"/>
  <c r="AN354" i="2"/>
  <c r="AM354" i="2"/>
  <c r="AT353" i="2"/>
  <c r="AS353" i="2"/>
  <c r="AR353" i="2"/>
  <c r="AQ353" i="2"/>
  <c r="AP353" i="2"/>
  <c r="AO353" i="2"/>
  <c r="AN353" i="2"/>
  <c r="AM353" i="2"/>
  <c r="AU352" i="2"/>
  <c r="AT352" i="2"/>
  <c r="AS352" i="2"/>
  <c r="AR352" i="2"/>
  <c r="AQ352" i="2"/>
  <c r="AP352" i="2"/>
  <c r="AO352" i="2"/>
  <c r="AN352" i="2"/>
  <c r="AM352" i="2"/>
  <c r="AV351" i="2"/>
  <c r="AU351" i="2"/>
  <c r="AT351" i="2"/>
  <c r="AS351" i="2"/>
  <c r="AR351" i="2"/>
  <c r="AQ351" i="2"/>
  <c r="AP351" i="2"/>
  <c r="AO351" i="2"/>
  <c r="AN351" i="2"/>
  <c r="AM351" i="2"/>
  <c r="AW350" i="2"/>
  <c r="AV350" i="2"/>
  <c r="AU350" i="2"/>
  <c r="AT350" i="2"/>
  <c r="AS350" i="2"/>
  <c r="AR350" i="2"/>
  <c r="AQ350" i="2"/>
  <c r="AP350" i="2"/>
  <c r="AO350" i="2"/>
  <c r="AN350" i="2"/>
  <c r="AM350" i="2"/>
  <c r="AX349" i="2"/>
  <c r="AW349" i="2"/>
  <c r="AV349" i="2"/>
  <c r="AU349" i="2"/>
  <c r="AT349" i="2"/>
  <c r="AS349" i="2"/>
  <c r="AR349" i="2"/>
  <c r="AQ349" i="2"/>
  <c r="AP349" i="2"/>
  <c r="AO349" i="2"/>
  <c r="AN349" i="2"/>
  <c r="AM349" i="2"/>
  <c r="AM345" i="2"/>
  <c r="AN345" i="2" s="1"/>
  <c r="AO344" i="2"/>
  <c r="AN344" i="2"/>
  <c r="AM344" i="2"/>
  <c r="BA344" i="2" s="1"/>
  <c r="AP343" i="2"/>
  <c r="AO343" i="2"/>
  <c r="AN343" i="2"/>
  <c r="AM343" i="2"/>
  <c r="AQ342" i="2"/>
  <c r="AP342" i="2"/>
  <c r="AO342" i="2"/>
  <c r="AN342" i="2"/>
  <c r="AM342" i="2"/>
  <c r="AR341" i="2"/>
  <c r="AQ341" i="2"/>
  <c r="AP341" i="2"/>
  <c r="AO341" i="2"/>
  <c r="AN341" i="2"/>
  <c r="AM341" i="2"/>
  <c r="AS340" i="2"/>
  <c r="AR340" i="2"/>
  <c r="AQ340" i="2"/>
  <c r="AP340" i="2"/>
  <c r="AO340" i="2"/>
  <c r="AN340" i="2"/>
  <c r="AM340" i="2"/>
  <c r="AT339" i="2"/>
  <c r="AS339" i="2"/>
  <c r="AR339" i="2"/>
  <c r="AQ339" i="2"/>
  <c r="AP339" i="2"/>
  <c r="AO339" i="2"/>
  <c r="AN339" i="2"/>
  <c r="AM339" i="2"/>
  <c r="AU338" i="2"/>
  <c r="AT338" i="2"/>
  <c r="AS338" i="2"/>
  <c r="AR338" i="2"/>
  <c r="AQ338" i="2"/>
  <c r="AP338" i="2"/>
  <c r="AO338" i="2"/>
  <c r="AN338" i="2"/>
  <c r="AM338" i="2"/>
  <c r="AV337" i="2"/>
  <c r="AU337" i="2"/>
  <c r="AT337" i="2"/>
  <c r="AS337" i="2"/>
  <c r="AR337" i="2"/>
  <c r="AQ337" i="2"/>
  <c r="AP337" i="2"/>
  <c r="AO337" i="2"/>
  <c r="AN337" i="2"/>
  <c r="AM337" i="2"/>
  <c r="AW336" i="2"/>
  <c r="AV336" i="2"/>
  <c r="AU336" i="2"/>
  <c r="AT336" i="2"/>
  <c r="AS336" i="2"/>
  <c r="AR336" i="2"/>
  <c r="AQ336" i="2"/>
  <c r="AP336" i="2"/>
  <c r="AO336" i="2"/>
  <c r="AN336" i="2"/>
  <c r="AM336" i="2"/>
  <c r="AX335" i="2"/>
  <c r="AW335" i="2"/>
  <c r="AV335" i="2"/>
  <c r="AU335" i="2"/>
  <c r="AT335" i="2"/>
  <c r="AS335" i="2"/>
  <c r="AR335" i="2"/>
  <c r="AQ335" i="2"/>
  <c r="AP335" i="2"/>
  <c r="AO335" i="2"/>
  <c r="AN335" i="2"/>
  <c r="AM335" i="2"/>
  <c r="AY334" i="2"/>
  <c r="AX334" i="2"/>
  <c r="AW334" i="2"/>
  <c r="AV334" i="2"/>
  <c r="AU334" i="2"/>
  <c r="AT334" i="2"/>
  <c r="AS334" i="2"/>
  <c r="AR334" i="2"/>
  <c r="AQ334" i="2"/>
  <c r="AP334" i="2"/>
  <c r="AO334" i="2"/>
  <c r="AN334" i="2"/>
  <c r="AM334" i="2"/>
  <c r="AM330" i="2"/>
  <c r="AN330" i="2" s="1"/>
  <c r="AO329" i="2"/>
  <c r="AN329" i="2"/>
  <c r="AM329" i="2"/>
  <c r="AM325" i="2"/>
  <c r="AN325" i="2" s="1"/>
  <c r="AO324" i="2"/>
  <c r="AN324" i="2"/>
  <c r="AM324" i="2"/>
  <c r="AP323" i="2"/>
  <c r="AO323" i="2"/>
  <c r="AN323" i="2"/>
  <c r="AM323" i="2"/>
  <c r="AM319" i="2"/>
  <c r="AN319" i="2" s="1"/>
  <c r="AO318" i="2"/>
  <c r="AN318" i="2"/>
  <c r="AM318" i="2"/>
  <c r="AP317" i="2"/>
  <c r="AO317" i="2"/>
  <c r="AN317" i="2"/>
  <c r="AM317" i="2"/>
  <c r="AQ316" i="2"/>
  <c r="AP316" i="2"/>
  <c r="AO316" i="2"/>
  <c r="AN316" i="2"/>
  <c r="AM316" i="2"/>
  <c r="AM312" i="2"/>
  <c r="AN312" i="2" s="1"/>
  <c r="AO311" i="2"/>
  <c r="AN311" i="2"/>
  <c r="AM311" i="2"/>
  <c r="AP310" i="2"/>
  <c r="AO310" i="2"/>
  <c r="AN310" i="2"/>
  <c r="AM310" i="2"/>
  <c r="AQ309" i="2"/>
  <c r="AP309" i="2"/>
  <c r="AO309" i="2"/>
  <c r="AN309" i="2"/>
  <c r="AM309" i="2"/>
  <c r="AR308" i="2"/>
  <c r="AQ308" i="2"/>
  <c r="AP308" i="2"/>
  <c r="AO308" i="2"/>
  <c r="AN308" i="2"/>
  <c r="AM308" i="2"/>
  <c r="AM304" i="2"/>
  <c r="AN304" i="2" s="1"/>
  <c r="AO303" i="2"/>
  <c r="AN303" i="2"/>
  <c r="AM303" i="2"/>
  <c r="AP302" i="2"/>
  <c r="AO302" i="2"/>
  <c r="AN302" i="2"/>
  <c r="AM302" i="2"/>
  <c r="AQ301" i="2"/>
  <c r="AP301" i="2"/>
  <c r="AO301" i="2"/>
  <c r="AN301" i="2"/>
  <c r="AM301" i="2"/>
  <c r="AR300" i="2"/>
  <c r="AQ300" i="2"/>
  <c r="AP300" i="2"/>
  <c r="AO300" i="2"/>
  <c r="AN300" i="2"/>
  <c r="AM300" i="2"/>
  <c r="AS299" i="2"/>
  <c r="AR299" i="2"/>
  <c r="AQ299" i="2"/>
  <c r="AP299" i="2"/>
  <c r="AO299" i="2"/>
  <c r="AN299" i="2"/>
  <c r="AM299" i="2"/>
  <c r="AM295" i="2"/>
  <c r="AN295" i="2" s="1"/>
  <c r="AO294" i="2"/>
  <c r="AN294" i="2"/>
  <c r="AM294" i="2"/>
  <c r="BA294" i="2" s="1"/>
  <c r="AP293" i="2"/>
  <c r="AO293" i="2"/>
  <c r="AN293" i="2"/>
  <c r="AM293" i="2"/>
  <c r="AQ292" i="2"/>
  <c r="AP292" i="2"/>
  <c r="AO292" i="2"/>
  <c r="AN292" i="2"/>
  <c r="AM292" i="2"/>
  <c r="BA292" i="2" s="1"/>
  <c r="AR291" i="2"/>
  <c r="AQ291" i="2"/>
  <c r="AP291" i="2"/>
  <c r="BA291" i="2" s="1"/>
  <c r="AO291" i="2"/>
  <c r="AN291" i="2"/>
  <c r="AM291" i="2"/>
  <c r="AS290" i="2"/>
  <c r="AR290" i="2"/>
  <c r="AQ290" i="2"/>
  <c r="AP290" i="2"/>
  <c r="AO290" i="2"/>
  <c r="AN290" i="2"/>
  <c r="AM290" i="2"/>
  <c r="AT289" i="2"/>
  <c r="AS289" i="2"/>
  <c r="AR289" i="2"/>
  <c r="AQ289" i="2"/>
  <c r="AP289" i="2"/>
  <c r="AO289" i="2"/>
  <c r="AN289" i="2"/>
  <c r="AM289" i="2"/>
  <c r="AM285" i="2"/>
  <c r="AN285" i="2" s="1"/>
  <c r="AO284" i="2"/>
  <c r="AN284" i="2"/>
  <c r="AM284" i="2"/>
  <c r="AP283" i="2"/>
  <c r="AO283" i="2"/>
  <c r="AN283" i="2"/>
  <c r="AM283" i="2"/>
  <c r="AQ282" i="2"/>
  <c r="AP282" i="2"/>
  <c r="AO282" i="2"/>
  <c r="AN282" i="2"/>
  <c r="AM282" i="2"/>
  <c r="AR281" i="2"/>
  <c r="AQ281" i="2"/>
  <c r="AP281" i="2"/>
  <c r="AO281" i="2"/>
  <c r="AN281" i="2"/>
  <c r="AM281" i="2"/>
  <c r="AS280" i="2"/>
  <c r="AR280" i="2"/>
  <c r="AQ280" i="2"/>
  <c r="AP280" i="2"/>
  <c r="AO280" i="2"/>
  <c r="AN280" i="2"/>
  <c r="AM280" i="2"/>
  <c r="AT279" i="2"/>
  <c r="AS279" i="2"/>
  <c r="AR279" i="2"/>
  <c r="AQ279" i="2"/>
  <c r="AP279" i="2"/>
  <c r="AO279" i="2"/>
  <c r="AN279" i="2"/>
  <c r="AM279" i="2"/>
  <c r="AT278" i="2"/>
  <c r="AS278" i="2"/>
  <c r="AQ278" i="2"/>
  <c r="AP278" i="2"/>
  <c r="AO278" i="2"/>
  <c r="AN278" i="2"/>
  <c r="AM278" i="2"/>
  <c r="AM274" i="2"/>
  <c r="AO273" i="2"/>
  <c r="AN273" i="2"/>
  <c r="AM273" i="2"/>
  <c r="AP272" i="2"/>
  <c r="AO272" i="2"/>
  <c r="AN272" i="2"/>
  <c r="AM272" i="2"/>
  <c r="AQ271" i="2"/>
  <c r="AP271" i="2"/>
  <c r="AO271" i="2"/>
  <c r="AN271" i="2"/>
  <c r="AM271" i="2"/>
  <c r="AR270" i="2"/>
  <c r="AQ270" i="2"/>
  <c r="AP270" i="2"/>
  <c r="AO270" i="2"/>
  <c r="AN270" i="2"/>
  <c r="AM270" i="2"/>
  <c r="AS269" i="2"/>
  <c r="AR269" i="2"/>
  <c r="AQ269" i="2"/>
  <c r="AP269" i="2"/>
  <c r="AO269" i="2"/>
  <c r="AN269" i="2"/>
  <c r="AM269" i="2"/>
  <c r="AT268" i="2"/>
  <c r="AS268" i="2"/>
  <c r="AR268" i="2"/>
  <c r="AQ268" i="2"/>
  <c r="AP268" i="2"/>
  <c r="AO268" i="2"/>
  <c r="AN268" i="2"/>
  <c r="AM268" i="2"/>
  <c r="AU267" i="2"/>
  <c r="AT267" i="2"/>
  <c r="AS267" i="2"/>
  <c r="AR267" i="2"/>
  <c r="AQ267" i="2"/>
  <c r="AP267" i="2"/>
  <c r="AO267" i="2"/>
  <c r="AN267" i="2"/>
  <c r="AM267" i="2"/>
  <c r="AV266" i="2"/>
  <c r="AU266" i="2"/>
  <c r="AT266" i="2"/>
  <c r="AS266" i="2"/>
  <c r="AR266" i="2"/>
  <c r="AQ266" i="2"/>
  <c r="AP266" i="2"/>
  <c r="AO266" i="2"/>
  <c r="AN266" i="2"/>
  <c r="AM266" i="2"/>
  <c r="AN262" i="2"/>
  <c r="AM262" i="2"/>
  <c r="AO261" i="2"/>
  <c r="AN261" i="2"/>
  <c r="AM261" i="2"/>
  <c r="AP260" i="2"/>
  <c r="AO260" i="2"/>
  <c r="AN260" i="2"/>
  <c r="AM260" i="2"/>
  <c r="AQ259" i="2"/>
  <c r="AP259" i="2"/>
  <c r="AO259" i="2"/>
  <c r="AN259" i="2"/>
  <c r="AM259" i="2"/>
  <c r="AR258" i="2"/>
  <c r="AQ258" i="2"/>
  <c r="AP258" i="2"/>
  <c r="AO258" i="2"/>
  <c r="AN258" i="2"/>
  <c r="AM258" i="2"/>
  <c r="AS257" i="2"/>
  <c r="AR257" i="2"/>
  <c r="AQ257" i="2"/>
  <c r="AP257" i="2"/>
  <c r="AO257" i="2"/>
  <c r="AN257" i="2"/>
  <c r="AM257" i="2"/>
  <c r="AT256" i="2"/>
  <c r="AS256" i="2"/>
  <c r="AR256" i="2"/>
  <c r="AQ256" i="2"/>
  <c r="AP256" i="2"/>
  <c r="AO256" i="2"/>
  <c r="AN256" i="2"/>
  <c r="AM256" i="2"/>
  <c r="AU255" i="2"/>
  <c r="AT255" i="2"/>
  <c r="AS255" i="2"/>
  <c r="AR255" i="2"/>
  <c r="AQ255" i="2"/>
  <c r="AP255" i="2"/>
  <c r="AO255" i="2"/>
  <c r="AN255" i="2"/>
  <c r="AM255" i="2"/>
  <c r="AV254" i="2"/>
  <c r="AU254" i="2"/>
  <c r="AT254" i="2"/>
  <c r="AS254" i="2"/>
  <c r="AR254" i="2"/>
  <c r="AQ254" i="2"/>
  <c r="AP254" i="2"/>
  <c r="AO254" i="2"/>
  <c r="AN254" i="2"/>
  <c r="AM254" i="2"/>
  <c r="AW253" i="2"/>
  <c r="AV253" i="2"/>
  <c r="AU253" i="2"/>
  <c r="AT253" i="2"/>
  <c r="AS253" i="2"/>
  <c r="AR253" i="2"/>
  <c r="AQ253" i="2"/>
  <c r="AP253" i="2"/>
  <c r="AO253" i="2"/>
  <c r="AN253" i="2"/>
  <c r="AM253" i="2"/>
  <c r="AM249" i="2"/>
  <c r="AN249" i="2" s="1"/>
  <c r="AO248" i="2"/>
  <c r="AN248" i="2"/>
  <c r="AM248" i="2"/>
  <c r="AP247" i="2"/>
  <c r="AO247" i="2"/>
  <c r="AN247" i="2"/>
  <c r="AM247" i="2"/>
  <c r="AQ246" i="2"/>
  <c r="AP246" i="2"/>
  <c r="AO246" i="2"/>
  <c r="AN246" i="2"/>
  <c r="AM246" i="2"/>
  <c r="AR245" i="2"/>
  <c r="AQ245" i="2"/>
  <c r="AP245" i="2"/>
  <c r="AO245" i="2"/>
  <c r="AN245" i="2"/>
  <c r="AM245" i="2"/>
  <c r="AS244" i="2"/>
  <c r="AR244" i="2"/>
  <c r="AQ244" i="2"/>
  <c r="AP244" i="2"/>
  <c r="AO244" i="2"/>
  <c r="AN244" i="2"/>
  <c r="AM244" i="2"/>
  <c r="AT243" i="2"/>
  <c r="AS243" i="2"/>
  <c r="AR243" i="2"/>
  <c r="AQ243" i="2"/>
  <c r="AP243" i="2"/>
  <c r="AO243" i="2"/>
  <c r="AN243" i="2"/>
  <c r="AM243" i="2"/>
  <c r="AU242" i="2"/>
  <c r="AT242" i="2"/>
  <c r="AS242" i="2"/>
  <c r="AR242" i="2"/>
  <c r="AQ242" i="2"/>
  <c r="AP242" i="2"/>
  <c r="AO242" i="2"/>
  <c r="AN242" i="2"/>
  <c r="AM242" i="2"/>
  <c r="AV241" i="2"/>
  <c r="AU241" i="2"/>
  <c r="AT241" i="2"/>
  <c r="AS241" i="2"/>
  <c r="AR241" i="2"/>
  <c r="AQ241" i="2"/>
  <c r="AP241" i="2"/>
  <c r="AO241" i="2"/>
  <c r="AN241" i="2"/>
  <c r="AM241" i="2"/>
  <c r="AW240" i="2"/>
  <c r="AV240" i="2"/>
  <c r="AU240" i="2"/>
  <c r="AT240" i="2"/>
  <c r="AS240" i="2"/>
  <c r="AR240" i="2"/>
  <c r="AQ240" i="2"/>
  <c r="AP240" i="2"/>
  <c r="AO240" i="2"/>
  <c r="AN240" i="2"/>
  <c r="AM240" i="2"/>
  <c r="AX239" i="2"/>
  <c r="AW239" i="2"/>
  <c r="AV239" i="2"/>
  <c r="AU239" i="2"/>
  <c r="AT239" i="2"/>
  <c r="AS239" i="2"/>
  <c r="AR239" i="2"/>
  <c r="AQ239" i="2"/>
  <c r="AP239" i="2"/>
  <c r="AO239" i="2"/>
  <c r="AN239" i="2"/>
  <c r="AM239" i="2"/>
  <c r="AM235" i="2"/>
  <c r="AN235" i="2" s="1"/>
  <c r="AO234" i="2"/>
  <c r="AN234" i="2"/>
  <c r="AM234" i="2"/>
  <c r="AP233" i="2"/>
  <c r="AO233" i="2"/>
  <c r="AN233" i="2"/>
  <c r="AM233" i="2"/>
  <c r="AQ232" i="2"/>
  <c r="AP232" i="2"/>
  <c r="AO232" i="2"/>
  <c r="AN232" i="2"/>
  <c r="AM232" i="2"/>
  <c r="AR231" i="2"/>
  <c r="AQ231" i="2"/>
  <c r="AP231" i="2"/>
  <c r="AO231" i="2"/>
  <c r="AN231" i="2"/>
  <c r="AM231" i="2"/>
  <c r="AS230" i="2"/>
  <c r="AR230" i="2"/>
  <c r="AQ230" i="2"/>
  <c r="AP230" i="2"/>
  <c r="AO230" i="2"/>
  <c r="AN230" i="2"/>
  <c r="AM230" i="2"/>
  <c r="AT229" i="2"/>
  <c r="AS229" i="2"/>
  <c r="AR229" i="2"/>
  <c r="AQ229" i="2"/>
  <c r="AP229" i="2"/>
  <c r="AO229" i="2"/>
  <c r="AN229" i="2"/>
  <c r="AM229" i="2"/>
  <c r="AU228" i="2"/>
  <c r="AT228" i="2"/>
  <c r="AS228" i="2"/>
  <c r="AR228" i="2"/>
  <c r="AQ228" i="2"/>
  <c r="AP228" i="2"/>
  <c r="AO228" i="2"/>
  <c r="AN228" i="2"/>
  <c r="AM228" i="2"/>
  <c r="AV227" i="2"/>
  <c r="AU227" i="2"/>
  <c r="AT227" i="2"/>
  <c r="AS227" i="2"/>
  <c r="AR227" i="2"/>
  <c r="AQ227" i="2"/>
  <c r="AP227" i="2"/>
  <c r="AO227" i="2"/>
  <c r="AN227" i="2"/>
  <c r="AM227" i="2"/>
  <c r="AW226" i="2"/>
  <c r="AV226" i="2"/>
  <c r="AU226" i="2"/>
  <c r="AT226" i="2"/>
  <c r="AS226" i="2"/>
  <c r="AR226" i="2"/>
  <c r="AQ226" i="2"/>
  <c r="AP226" i="2"/>
  <c r="AO226" i="2"/>
  <c r="AN226" i="2"/>
  <c r="AM226" i="2"/>
  <c r="AX225" i="2"/>
  <c r="AW225" i="2"/>
  <c r="AV225" i="2"/>
  <c r="AU225" i="2"/>
  <c r="AT225" i="2"/>
  <c r="AS225" i="2"/>
  <c r="AR225" i="2"/>
  <c r="AQ225" i="2"/>
  <c r="AP225" i="2"/>
  <c r="AO225" i="2"/>
  <c r="AN225" i="2"/>
  <c r="AM225" i="2"/>
  <c r="AY224" i="2"/>
  <c r="AX224" i="2"/>
  <c r="AW224" i="2"/>
  <c r="AV224" i="2"/>
  <c r="AU224" i="2"/>
  <c r="AT224" i="2"/>
  <c r="AS224" i="2"/>
  <c r="AR224" i="2"/>
  <c r="AQ224" i="2"/>
  <c r="AP224" i="2"/>
  <c r="AO224" i="2"/>
  <c r="AN224" i="2"/>
  <c r="AM224" i="2"/>
  <c r="BA224" i="2" s="1"/>
  <c r="AM220" i="2"/>
  <c r="AO219" i="2"/>
  <c r="AN219" i="2"/>
  <c r="AM219" i="2"/>
  <c r="AM215" i="2"/>
  <c r="AN215" i="2" s="1"/>
  <c r="BA215" i="2" s="1"/>
  <c r="AO214" i="2"/>
  <c r="AN214" i="2"/>
  <c r="AM214" i="2"/>
  <c r="AP213" i="2"/>
  <c r="AO213" i="2"/>
  <c r="AN213" i="2"/>
  <c r="AM213" i="2"/>
  <c r="AM209" i="2"/>
  <c r="AN209" i="2" s="1"/>
  <c r="AO208" i="2"/>
  <c r="AN208" i="2"/>
  <c r="AM208" i="2"/>
  <c r="BA208" i="2" s="1"/>
  <c r="AP207" i="2"/>
  <c r="AO207" i="2"/>
  <c r="AN207" i="2"/>
  <c r="AM207" i="2"/>
  <c r="AQ206" i="2"/>
  <c r="AP206" i="2"/>
  <c r="AO206" i="2"/>
  <c r="AN206" i="2"/>
  <c r="AM206" i="2"/>
  <c r="BA206" i="2" s="1"/>
  <c r="AM202" i="2"/>
  <c r="AN202" i="2" s="1"/>
  <c r="AO201" i="2"/>
  <c r="AN201" i="2"/>
  <c r="AM201" i="2"/>
  <c r="BA201" i="2" s="1"/>
  <c r="AP200" i="2"/>
  <c r="AO200" i="2"/>
  <c r="AN200" i="2"/>
  <c r="AM200" i="2"/>
  <c r="BA200" i="2" s="1"/>
  <c r="AQ199" i="2"/>
  <c r="AP199" i="2"/>
  <c r="AO199" i="2"/>
  <c r="AN199" i="2"/>
  <c r="AM199" i="2"/>
  <c r="AR198" i="2"/>
  <c r="AQ198" i="2"/>
  <c r="AP198" i="2"/>
  <c r="AO198" i="2"/>
  <c r="AN198" i="2"/>
  <c r="AM198" i="2"/>
  <c r="AM194" i="2"/>
  <c r="AO193" i="2"/>
  <c r="AN193" i="2"/>
  <c r="AM193" i="2"/>
  <c r="AP192" i="2"/>
  <c r="AO192" i="2"/>
  <c r="AN192" i="2"/>
  <c r="AM192" i="2"/>
  <c r="AQ191" i="2"/>
  <c r="AP191" i="2"/>
  <c r="AO191" i="2"/>
  <c r="AN191" i="2"/>
  <c r="AM191" i="2"/>
  <c r="BA191" i="2" s="1"/>
  <c r="AR190" i="2"/>
  <c r="AQ190" i="2"/>
  <c r="AP190" i="2"/>
  <c r="AO190" i="2"/>
  <c r="AN190" i="2"/>
  <c r="AM190" i="2"/>
  <c r="AS189" i="2"/>
  <c r="AR189" i="2"/>
  <c r="AQ189" i="2"/>
  <c r="AP189" i="2"/>
  <c r="AO189" i="2"/>
  <c r="AN189" i="2"/>
  <c r="AM189" i="2"/>
  <c r="AM185" i="2"/>
  <c r="AN185" i="2" s="1"/>
  <c r="AO184" i="2"/>
  <c r="AN184" i="2"/>
  <c r="AM184" i="2"/>
  <c r="BA184" i="2" s="1"/>
  <c r="AP183" i="2"/>
  <c r="AO183" i="2"/>
  <c r="AN183" i="2"/>
  <c r="AM183" i="2"/>
  <c r="BA183" i="2" s="1"/>
  <c r="AQ182" i="2"/>
  <c r="AP182" i="2"/>
  <c r="AO182" i="2"/>
  <c r="AN182" i="2"/>
  <c r="AM182" i="2"/>
  <c r="AR181" i="2"/>
  <c r="AQ181" i="2"/>
  <c r="AP181" i="2"/>
  <c r="AO181" i="2"/>
  <c r="AN181" i="2"/>
  <c r="AM181" i="2"/>
  <c r="BA181" i="2" s="1"/>
  <c r="AS180" i="2"/>
  <c r="AR180" i="2"/>
  <c r="AQ180" i="2"/>
  <c r="AP180" i="2"/>
  <c r="AO180" i="2"/>
  <c r="AN180" i="2"/>
  <c r="AM180" i="2"/>
  <c r="AT179" i="2"/>
  <c r="AS179" i="2"/>
  <c r="AR179" i="2"/>
  <c r="AQ179" i="2"/>
  <c r="AP179" i="2"/>
  <c r="AO179" i="2"/>
  <c r="AN179" i="2"/>
  <c r="AM179" i="2"/>
  <c r="AM175" i="2"/>
  <c r="AN175" i="2" s="1"/>
  <c r="AO174" i="2"/>
  <c r="AN174" i="2"/>
  <c r="AM174" i="2"/>
  <c r="AP173" i="2"/>
  <c r="AO173" i="2"/>
  <c r="AN173" i="2"/>
  <c r="AM173" i="2"/>
  <c r="BA173" i="2" s="1"/>
  <c r="AQ172" i="2"/>
  <c r="AP172" i="2"/>
  <c r="AO172" i="2"/>
  <c r="AN172" i="2"/>
  <c r="AM172" i="2"/>
  <c r="AR171" i="2"/>
  <c r="AQ171" i="2"/>
  <c r="AP171" i="2"/>
  <c r="AO171" i="2"/>
  <c r="AN171" i="2"/>
  <c r="AM171" i="2"/>
  <c r="AS170" i="2"/>
  <c r="AR170" i="2"/>
  <c r="AQ170" i="2"/>
  <c r="AP170" i="2"/>
  <c r="AO170" i="2"/>
  <c r="AN170" i="2"/>
  <c r="AM170" i="2"/>
  <c r="AT169" i="2"/>
  <c r="AS169" i="2"/>
  <c r="AR169" i="2"/>
  <c r="AQ169" i="2"/>
  <c r="AP169" i="2"/>
  <c r="AO169" i="2"/>
  <c r="AN169" i="2"/>
  <c r="AM169" i="2"/>
  <c r="AM164" i="2"/>
  <c r="AN164" i="2" s="1"/>
  <c r="AO163" i="2"/>
  <c r="AN163" i="2"/>
  <c r="AM163" i="2"/>
  <c r="BA163" i="2" s="1"/>
  <c r="AP162" i="2"/>
  <c r="AO162" i="2"/>
  <c r="AN162" i="2"/>
  <c r="AM162" i="2"/>
  <c r="BA162" i="2" s="1"/>
  <c r="AQ161" i="2"/>
  <c r="AP161" i="2"/>
  <c r="AO161" i="2"/>
  <c r="AN161" i="2"/>
  <c r="AM161" i="2"/>
  <c r="AR160" i="2"/>
  <c r="AQ160" i="2"/>
  <c r="AP160" i="2"/>
  <c r="AO160" i="2"/>
  <c r="AN160" i="2"/>
  <c r="AM160" i="2"/>
  <c r="AS159" i="2"/>
  <c r="AR159" i="2"/>
  <c r="AQ159" i="2"/>
  <c r="AP159" i="2"/>
  <c r="AO159" i="2"/>
  <c r="AN159" i="2"/>
  <c r="AM159" i="2"/>
  <c r="AT158" i="2"/>
  <c r="AS158" i="2"/>
  <c r="AR158" i="2"/>
  <c r="AQ158" i="2"/>
  <c r="AP158" i="2"/>
  <c r="AO158" i="2"/>
  <c r="AN158" i="2"/>
  <c r="AM158" i="2"/>
  <c r="AU157" i="2"/>
  <c r="AT157" i="2"/>
  <c r="AS157" i="2"/>
  <c r="AR157" i="2"/>
  <c r="AQ157" i="2"/>
  <c r="AP157" i="2"/>
  <c r="AO157" i="2"/>
  <c r="AN157" i="2"/>
  <c r="AM157" i="2"/>
  <c r="AV156" i="2"/>
  <c r="AU156" i="2"/>
  <c r="AT156" i="2"/>
  <c r="AS156" i="2"/>
  <c r="AR156" i="2"/>
  <c r="AQ156" i="2"/>
  <c r="AP156" i="2"/>
  <c r="AO156" i="2"/>
  <c r="AN156" i="2"/>
  <c r="AM156" i="2"/>
  <c r="AM152" i="2"/>
  <c r="AO151" i="2"/>
  <c r="AN151" i="2"/>
  <c r="AM151" i="2"/>
  <c r="AP150" i="2"/>
  <c r="AO150" i="2"/>
  <c r="AN150" i="2"/>
  <c r="AM150" i="2"/>
  <c r="BA150" i="2" s="1"/>
  <c r="AQ149" i="2"/>
  <c r="AP149" i="2"/>
  <c r="AO149" i="2"/>
  <c r="AN149" i="2"/>
  <c r="AM149" i="2"/>
  <c r="AR148" i="2"/>
  <c r="AQ148" i="2"/>
  <c r="AP148" i="2"/>
  <c r="AO148" i="2"/>
  <c r="AN148" i="2"/>
  <c r="AM148" i="2"/>
  <c r="AS147" i="2"/>
  <c r="AR147" i="2"/>
  <c r="AQ147" i="2"/>
  <c r="AP147" i="2"/>
  <c r="AO147" i="2"/>
  <c r="AN147" i="2"/>
  <c r="AM147" i="2"/>
  <c r="AT146" i="2"/>
  <c r="AS146" i="2"/>
  <c r="AR146" i="2"/>
  <c r="AQ146" i="2"/>
  <c r="AP146" i="2"/>
  <c r="AO146" i="2"/>
  <c r="AN146" i="2"/>
  <c r="AM146" i="2"/>
  <c r="BA146" i="2" s="1"/>
  <c r="AU145" i="2"/>
  <c r="AT145" i="2"/>
  <c r="AS145" i="2"/>
  <c r="AR145" i="2"/>
  <c r="AQ145" i="2"/>
  <c r="AP145" i="2"/>
  <c r="AO145" i="2"/>
  <c r="AN145" i="2"/>
  <c r="AM145" i="2"/>
  <c r="AV144" i="2"/>
  <c r="AU144" i="2"/>
  <c r="AT144" i="2"/>
  <c r="AS144" i="2"/>
  <c r="AR144" i="2"/>
  <c r="AQ144" i="2"/>
  <c r="AP144" i="2"/>
  <c r="AO144" i="2"/>
  <c r="AN144" i="2"/>
  <c r="AM144" i="2"/>
  <c r="AW143" i="2"/>
  <c r="AV143" i="2"/>
  <c r="AU143" i="2"/>
  <c r="AT143" i="2"/>
  <c r="AS143" i="2"/>
  <c r="AR143" i="2"/>
  <c r="AQ143" i="2"/>
  <c r="AP143" i="2"/>
  <c r="AO143" i="2"/>
  <c r="AN143" i="2"/>
  <c r="AM143" i="2"/>
  <c r="AM139" i="2"/>
  <c r="AN139" i="2" s="1"/>
  <c r="BA139" i="2" s="1"/>
  <c r="AO138" i="2"/>
  <c r="AN138" i="2"/>
  <c r="AM138" i="2"/>
  <c r="AP137" i="2"/>
  <c r="AO137" i="2"/>
  <c r="AN137" i="2"/>
  <c r="AM137" i="2"/>
  <c r="AQ136" i="2"/>
  <c r="AP136" i="2"/>
  <c r="AO136" i="2"/>
  <c r="AN136" i="2"/>
  <c r="AM136" i="2"/>
  <c r="AR135" i="2"/>
  <c r="AQ135" i="2"/>
  <c r="AP135" i="2"/>
  <c r="AO135" i="2"/>
  <c r="AN135" i="2"/>
  <c r="AM135" i="2"/>
  <c r="AS134" i="2"/>
  <c r="AR134" i="2"/>
  <c r="AQ134" i="2"/>
  <c r="AP134" i="2"/>
  <c r="AO134" i="2"/>
  <c r="AN134" i="2"/>
  <c r="AM134" i="2"/>
  <c r="AT133" i="2"/>
  <c r="AS133" i="2"/>
  <c r="AR133" i="2"/>
  <c r="AQ133" i="2"/>
  <c r="AP133" i="2"/>
  <c r="AO133" i="2"/>
  <c r="AN133" i="2"/>
  <c r="AM133" i="2"/>
  <c r="AU132" i="2"/>
  <c r="AT132" i="2"/>
  <c r="AS132" i="2"/>
  <c r="AR132" i="2"/>
  <c r="AQ132" i="2"/>
  <c r="AP132" i="2"/>
  <c r="AO132" i="2"/>
  <c r="AN132" i="2"/>
  <c r="AM132" i="2"/>
  <c r="AV131" i="2"/>
  <c r="AU131" i="2"/>
  <c r="AT131" i="2"/>
  <c r="AS131" i="2"/>
  <c r="AR131" i="2"/>
  <c r="AQ131" i="2"/>
  <c r="AP131" i="2"/>
  <c r="AO131" i="2"/>
  <c r="AN131" i="2"/>
  <c r="AM131" i="2"/>
  <c r="AW130" i="2"/>
  <c r="AV130" i="2"/>
  <c r="AU130" i="2"/>
  <c r="AT130" i="2"/>
  <c r="AS130" i="2"/>
  <c r="AR130" i="2"/>
  <c r="AQ130" i="2"/>
  <c r="AP130" i="2"/>
  <c r="AO130" i="2"/>
  <c r="AN130" i="2"/>
  <c r="AM130" i="2"/>
  <c r="AX129" i="2"/>
  <c r="AW129" i="2"/>
  <c r="AV129" i="2"/>
  <c r="AU129" i="2"/>
  <c r="AT129" i="2"/>
  <c r="AS129" i="2"/>
  <c r="AR129" i="2"/>
  <c r="AQ129" i="2"/>
  <c r="AP129" i="2"/>
  <c r="AO129" i="2"/>
  <c r="AN129" i="2"/>
  <c r="AM129" i="2"/>
  <c r="AM125" i="2"/>
  <c r="AO124" i="2"/>
  <c r="AN124" i="2"/>
  <c r="AM124" i="2"/>
  <c r="AP123" i="2"/>
  <c r="AO123" i="2"/>
  <c r="AN123" i="2"/>
  <c r="AM123" i="2"/>
  <c r="AQ122" i="2"/>
  <c r="AP122" i="2"/>
  <c r="AO122" i="2"/>
  <c r="AN122" i="2"/>
  <c r="AM122" i="2"/>
  <c r="AR121" i="2"/>
  <c r="AQ121" i="2"/>
  <c r="AP121" i="2"/>
  <c r="AO121" i="2"/>
  <c r="AN121" i="2"/>
  <c r="AM121" i="2"/>
  <c r="AS120" i="2"/>
  <c r="AR120" i="2"/>
  <c r="AQ120" i="2"/>
  <c r="AP120" i="2"/>
  <c r="AO120" i="2"/>
  <c r="AN120" i="2"/>
  <c r="AM120" i="2"/>
  <c r="AT119" i="2"/>
  <c r="AS119" i="2"/>
  <c r="AR119" i="2"/>
  <c r="AQ119" i="2"/>
  <c r="AP119" i="2"/>
  <c r="AO119" i="2"/>
  <c r="AN119" i="2"/>
  <c r="AM119" i="2"/>
  <c r="AU118" i="2"/>
  <c r="AT118" i="2"/>
  <c r="AS118" i="2"/>
  <c r="AR118" i="2"/>
  <c r="AQ118" i="2"/>
  <c r="AP118" i="2"/>
  <c r="AO118" i="2"/>
  <c r="AN118" i="2"/>
  <c r="AM118" i="2"/>
  <c r="AV117" i="2"/>
  <c r="AU117" i="2"/>
  <c r="AT117" i="2"/>
  <c r="AS117" i="2"/>
  <c r="AR117" i="2"/>
  <c r="AQ117" i="2"/>
  <c r="AP117" i="2"/>
  <c r="AO117" i="2"/>
  <c r="AN117" i="2"/>
  <c r="AM117" i="2"/>
  <c r="AW116" i="2"/>
  <c r="AV116" i="2"/>
  <c r="AU116" i="2"/>
  <c r="AT116" i="2"/>
  <c r="AS116" i="2"/>
  <c r="AR116" i="2"/>
  <c r="AQ116" i="2"/>
  <c r="AP116" i="2"/>
  <c r="AO116" i="2"/>
  <c r="AN116" i="2"/>
  <c r="AM116" i="2"/>
  <c r="AX115" i="2"/>
  <c r="AW115" i="2"/>
  <c r="AV115" i="2"/>
  <c r="AU115" i="2"/>
  <c r="AT115" i="2"/>
  <c r="AS115" i="2"/>
  <c r="AR115" i="2"/>
  <c r="AQ115" i="2"/>
  <c r="AP115" i="2"/>
  <c r="AO115" i="2"/>
  <c r="AN115" i="2"/>
  <c r="AM115" i="2"/>
  <c r="AY114" i="2"/>
  <c r="AX114" i="2"/>
  <c r="AW114" i="2"/>
  <c r="AV114" i="2"/>
  <c r="AU114" i="2"/>
  <c r="AT114" i="2"/>
  <c r="AS114" i="2"/>
  <c r="AR114" i="2"/>
  <c r="AQ114" i="2"/>
  <c r="AP114" i="2"/>
  <c r="AO114" i="2"/>
  <c r="AN114" i="2"/>
  <c r="AM114" i="2"/>
  <c r="AO109" i="2"/>
  <c r="AN109" i="2"/>
  <c r="AM109" i="2"/>
  <c r="AO104" i="2"/>
  <c r="AN104" i="2"/>
  <c r="AM104" i="2"/>
  <c r="AP103" i="2"/>
  <c r="AO103" i="2"/>
  <c r="AN103" i="2"/>
  <c r="AM103" i="2"/>
  <c r="AO98" i="2"/>
  <c r="AN98" i="2"/>
  <c r="AM98" i="2"/>
  <c r="AP97" i="2"/>
  <c r="AO97" i="2"/>
  <c r="AN97" i="2"/>
  <c r="AM97" i="2"/>
  <c r="AQ96" i="2"/>
  <c r="AP96" i="2"/>
  <c r="AO96" i="2"/>
  <c r="AN96" i="2"/>
  <c r="AM96" i="2"/>
  <c r="AO91" i="2"/>
  <c r="AN91" i="2"/>
  <c r="AM91" i="2"/>
  <c r="BA91" i="2" s="1"/>
  <c r="AP90" i="2"/>
  <c r="AO90" i="2"/>
  <c r="AN90" i="2"/>
  <c r="AM90" i="2"/>
  <c r="AQ89" i="2"/>
  <c r="AP89" i="2"/>
  <c r="AO89" i="2"/>
  <c r="AN89" i="2"/>
  <c r="AM89" i="2"/>
  <c r="AR88" i="2"/>
  <c r="AQ88" i="2"/>
  <c r="AP88" i="2"/>
  <c r="AO88" i="2"/>
  <c r="AN88" i="2"/>
  <c r="AM88" i="2"/>
  <c r="AO83" i="2"/>
  <c r="AN83" i="2"/>
  <c r="AM83" i="2"/>
  <c r="BA83" i="2" s="1"/>
  <c r="AP82" i="2"/>
  <c r="AO82" i="2"/>
  <c r="AN82" i="2"/>
  <c r="AM82" i="2"/>
  <c r="AQ81" i="2"/>
  <c r="AP81" i="2"/>
  <c r="AO81" i="2"/>
  <c r="AN81" i="2"/>
  <c r="AM81" i="2"/>
  <c r="AR80" i="2"/>
  <c r="AQ80" i="2"/>
  <c r="AP80" i="2"/>
  <c r="AO80" i="2"/>
  <c r="AN80" i="2"/>
  <c r="AM80" i="2"/>
  <c r="AS79" i="2"/>
  <c r="AR79" i="2"/>
  <c r="AQ79" i="2"/>
  <c r="AP79" i="2"/>
  <c r="AO79" i="2"/>
  <c r="AN79" i="2"/>
  <c r="AM79" i="2"/>
  <c r="AO74" i="2"/>
  <c r="AN74" i="2"/>
  <c r="AM74" i="2"/>
  <c r="AP73" i="2"/>
  <c r="AO73" i="2"/>
  <c r="AN73" i="2"/>
  <c r="AM73" i="2"/>
  <c r="AQ72" i="2"/>
  <c r="AP72" i="2"/>
  <c r="AO72" i="2"/>
  <c r="AN72" i="2"/>
  <c r="AM72" i="2"/>
  <c r="AR71" i="2"/>
  <c r="AQ71" i="2"/>
  <c r="AP71" i="2"/>
  <c r="AO71" i="2"/>
  <c r="AN71" i="2"/>
  <c r="AM71" i="2"/>
  <c r="AS70" i="2"/>
  <c r="AR70" i="2"/>
  <c r="AQ70" i="2"/>
  <c r="AP70" i="2"/>
  <c r="AO70" i="2"/>
  <c r="AN70" i="2"/>
  <c r="AM70" i="2"/>
  <c r="AT69" i="2"/>
  <c r="AS69" i="2"/>
  <c r="AR69" i="2"/>
  <c r="AQ69" i="2"/>
  <c r="AP69" i="2"/>
  <c r="AO69" i="2"/>
  <c r="AN69" i="2"/>
  <c r="AM69" i="2"/>
  <c r="AO64" i="2"/>
  <c r="AN64" i="2"/>
  <c r="AM64" i="2"/>
  <c r="AP63" i="2"/>
  <c r="AO63" i="2"/>
  <c r="AN63" i="2"/>
  <c r="AM63" i="2"/>
  <c r="AQ62" i="2"/>
  <c r="AP62" i="2"/>
  <c r="AO62" i="2"/>
  <c r="AN62" i="2"/>
  <c r="AM62" i="2"/>
  <c r="AR61" i="2"/>
  <c r="AQ61" i="2"/>
  <c r="AP61" i="2"/>
  <c r="AO61" i="2"/>
  <c r="AN61" i="2"/>
  <c r="AM61" i="2"/>
  <c r="AS60" i="2"/>
  <c r="AR60" i="2"/>
  <c r="AQ60" i="2"/>
  <c r="AP60" i="2"/>
  <c r="AO60" i="2"/>
  <c r="AN60" i="2"/>
  <c r="AM60" i="2"/>
  <c r="AT59" i="2"/>
  <c r="AS59" i="2"/>
  <c r="AR59" i="2"/>
  <c r="AQ59" i="2"/>
  <c r="AP59" i="2"/>
  <c r="AO59" i="2"/>
  <c r="AN59" i="2"/>
  <c r="AM59" i="2"/>
  <c r="AO53" i="2"/>
  <c r="AN53" i="2"/>
  <c r="AM53" i="2"/>
  <c r="AP52" i="2"/>
  <c r="AO52" i="2"/>
  <c r="AN52" i="2"/>
  <c r="AM52" i="2"/>
  <c r="AQ51" i="2"/>
  <c r="AP51" i="2"/>
  <c r="AO51" i="2"/>
  <c r="AN51" i="2"/>
  <c r="AM51" i="2"/>
  <c r="AR50" i="2"/>
  <c r="AQ50" i="2"/>
  <c r="W5" i="2" s="1"/>
  <c r="AP50" i="2"/>
  <c r="V5" i="2" s="1"/>
  <c r="AO50" i="2"/>
  <c r="U5" i="2" s="1"/>
  <c r="AN50" i="2"/>
  <c r="T5" i="2" s="1"/>
  <c r="AM50" i="2"/>
  <c r="AS49" i="2"/>
  <c r="AR49" i="2"/>
  <c r="AQ49" i="2"/>
  <c r="AP49" i="2"/>
  <c r="AO49" i="2"/>
  <c r="AN49" i="2"/>
  <c r="AM49" i="2"/>
  <c r="AT48" i="2"/>
  <c r="AS48" i="2"/>
  <c r="AR48" i="2"/>
  <c r="AQ48" i="2"/>
  <c r="AP48" i="2"/>
  <c r="AO48" i="2"/>
  <c r="AN48" i="2"/>
  <c r="AM48" i="2"/>
  <c r="AU47" i="2"/>
  <c r="AT47" i="2"/>
  <c r="AS47" i="2"/>
  <c r="AR47" i="2"/>
  <c r="AQ47" i="2"/>
  <c r="AP47" i="2"/>
  <c r="AO47" i="2"/>
  <c r="AN47" i="2"/>
  <c r="AM47" i="2"/>
  <c r="AV46" i="2"/>
  <c r="AU46" i="2"/>
  <c r="AT46" i="2"/>
  <c r="AS46" i="2"/>
  <c r="AR46" i="2"/>
  <c r="AQ46" i="2"/>
  <c r="AP46" i="2"/>
  <c r="AO46" i="2"/>
  <c r="AN46" i="2"/>
  <c r="AM46" i="2"/>
  <c r="AQ39" i="2"/>
  <c r="AP39" i="2"/>
  <c r="AO39" i="2"/>
  <c r="AN39" i="2"/>
  <c r="AM39" i="2"/>
  <c r="AR38" i="2"/>
  <c r="AQ38" i="2"/>
  <c r="AP38" i="2"/>
  <c r="AO38" i="2"/>
  <c r="AN38" i="2"/>
  <c r="AM38" i="2"/>
  <c r="AS37" i="2"/>
  <c r="AR37" i="2"/>
  <c r="AQ37" i="2"/>
  <c r="AP37" i="2"/>
  <c r="AO37" i="2"/>
  <c r="AN37" i="2"/>
  <c r="AM37" i="2"/>
  <c r="AT36" i="2"/>
  <c r="AS36" i="2"/>
  <c r="AR36" i="2"/>
  <c r="AQ36" i="2"/>
  <c r="AP36" i="2"/>
  <c r="AO36" i="2"/>
  <c r="AN36" i="2"/>
  <c r="AM36" i="2"/>
  <c r="AU35" i="2"/>
  <c r="AT35" i="2"/>
  <c r="AS35" i="2"/>
  <c r="AR35" i="2"/>
  <c r="AQ35" i="2"/>
  <c r="AP35" i="2"/>
  <c r="AO35" i="2"/>
  <c r="AN35" i="2"/>
  <c r="AM35" i="2"/>
  <c r="AV34" i="2"/>
  <c r="AU34" i="2"/>
  <c r="AT34" i="2"/>
  <c r="AS34" i="2"/>
  <c r="AR34" i="2"/>
  <c r="AQ34" i="2"/>
  <c r="AP34" i="2"/>
  <c r="AO34" i="2"/>
  <c r="AN34" i="2"/>
  <c r="AM34" i="2"/>
  <c r="AW33" i="2"/>
  <c r="AV33" i="2"/>
  <c r="AU33" i="2"/>
  <c r="AT33" i="2"/>
  <c r="AS33" i="2"/>
  <c r="AR33" i="2"/>
  <c r="AQ33" i="2"/>
  <c r="AP33" i="2"/>
  <c r="AO33" i="2"/>
  <c r="AN33" i="2"/>
  <c r="AM33" i="2"/>
  <c r="AO28" i="2"/>
  <c r="AN28" i="2"/>
  <c r="AM28" i="2"/>
  <c r="AP27" i="2"/>
  <c r="AO27" i="2"/>
  <c r="AN27" i="2"/>
  <c r="AM27" i="2"/>
  <c r="AQ26" i="2"/>
  <c r="AP26" i="2"/>
  <c r="AO26" i="2"/>
  <c r="AN26" i="2"/>
  <c r="AM26" i="2"/>
  <c r="AR25" i="2"/>
  <c r="AQ25" i="2"/>
  <c r="AP25" i="2"/>
  <c r="AO25" i="2"/>
  <c r="AN25" i="2"/>
  <c r="AM25" i="2"/>
  <c r="AS24" i="2"/>
  <c r="AR24" i="2"/>
  <c r="AQ24" i="2"/>
  <c r="AP24" i="2"/>
  <c r="AO24" i="2"/>
  <c r="AN24" i="2"/>
  <c r="AM24" i="2"/>
  <c r="AT23" i="2"/>
  <c r="AS23" i="2"/>
  <c r="AR23" i="2"/>
  <c r="AQ23" i="2"/>
  <c r="AP23" i="2"/>
  <c r="AO23" i="2"/>
  <c r="AN23" i="2"/>
  <c r="AM23" i="2"/>
  <c r="AU22" i="2"/>
  <c r="AT22" i="2"/>
  <c r="AS22" i="2"/>
  <c r="AR22" i="2"/>
  <c r="AQ22" i="2"/>
  <c r="AP22" i="2"/>
  <c r="AO22" i="2"/>
  <c r="AN22" i="2"/>
  <c r="AM22" i="2"/>
  <c r="AV21" i="2"/>
  <c r="AU21" i="2"/>
  <c r="AT21" i="2"/>
  <c r="AS21" i="2"/>
  <c r="AR21" i="2"/>
  <c r="AQ21" i="2"/>
  <c r="AP21" i="2"/>
  <c r="AO21" i="2"/>
  <c r="AN21" i="2"/>
  <c r="AM21" i="2"/>
  <c r="AW20" i="2"/>
  <c r="AV20" i="2"/>
  <c r="AU20" i="2"/>
  <c r="AT20" i="2"/>
  <c r="AS20" i="2"/>
  <c r="AR20" i="2"/>
  <c r="AQ20" i="2"/>
  <c r="AP20" i="2"/>
  <c r="AO20" i="2"/>
  <c r="AN20" i="2"/>
  <c r="AM20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O14" i="2"/>
  <c r="AN14" i="2"/>
  <c r="AM14" i="2"/>
  <c r="AP13" i="2"/>
  <c r="AO13" i="2"/>
  <c r="AN13" i="2"/>
  <c r="AM13" i="2"/>
  <c r="AQ12" i="2"/>
  <c r="AP12" i="2"/>
  <c r="AO12" i="2"/>
  <c r="AN12" i="2"/>
  <c r="AM12" i="2"/>
  <c r="AR11" i="2"/>
  <c r="AQ11" i="2"/>
  <c r="AP11" i="2"/>
  <c r="AO11" i="2"/>
  <c r="AN11" i="2"/>
  <c r="AM11" i="2"/>
  <c r="AS10" i="2"/>
  <c r="AR10" i="2"/>
  <c r="AQ10" i="2"/>
  <c r="AP10" i="2"/>
  <c r="AO10" i="2"/>
  <c r="AN10" i="2"/>
  <c r="AM10" i="2"/>
  <c r="AT9" i="2"/>
  <c r="AS9" i="2"/>
  <c r="AR9" i="2"/>
  <c r="AQ9" i="2"/>
  <c r="AP9" i="2"/>
  <c r="AO9" i="2"/>
  <c r="AN9" i="2"/>
  <c r="AM9" i="2"/>
  <c r="AU8" i="2"/>
  <c r="AT8" i="2"/>
  <c r="AS8" i="2"/>
  <c r="AR8" i="2"/>
  <c r="AQ8" i="2"/>
  <c r="AP8" i="2"/>
  <c r="AO8" i="2"/>
  <c r="AN8" i="2"/>
  <c r="AM8" i="2"/>
  <c r="AV7" i="2"/>
  <c r="AU7" i="2"/>
  <c r="AT7" i="2"/>
  <c r="AS7" i="2"/>
  <c r="AR7" i="2"/>
  <c r="AQ7" i="2"/>
  <c r="AP7" i="2"/>
  <c r="AO7" i="2"/>
  <c r="AN7" i="2"/>
  <c r="AM7" i="2"/>
  <c r="AW6" i="2"/>
  <c r="AV6" i="2"/>
  <c r="AU6" i="2"/>
  <c r="AT6" i="2"/>
  <c r="AS6" i="2"/>
  <c r="AR6" i="2"/>
  <c r="AQ6" i="2"/>
  <c r="AP6" i="2"/>
  <c r="AO6" i="2"/>
  <c r="AN6" i="2"/>
  <c r="AM6" i="2"/>
  <c r="AX5" i="2"/>
  <c r="AW5" i="2"/>
  <c r="AV5" i="2"/>
  <c r="AU5" i="2"/>
  <c r="AT5" i="2"/>
  <c r="AS5" i="2"/>
  <c r="AR5" i="2"/>
  <c r="AQ5" i="2"/>
  <c r="AP5" i="2"/>
  <c r="AO5" i="2"/>
  <c r="AN5" i="2"/>
  <c r="AM5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M110" i="2"/>
  <c r="AN110" i="2" s="1"/>
  <c r="BA110" i="2" s="1"/>
  <c r="AM105" i="2"/>
  <c r="AN105" i="2" s="1"/>
  <c r="BA105" i="2" s="1"/>
  <c r="AM99" i="2"/>
  <c r="AN99" i="2" s="1"/>
  <c r="BA99" i="2" s="1"/>
  <c r="AM92" i="2"/>
  <c r="AN92" i="2" s="1"/>
  <c r="AM84" i="2"/>
  <c r="AN84" i="2" s="1"/>
  <c r="BA67" i="2"/>
  <c r="BA68" i="2"/>
  <c r="BA76" i="2"/>
  <c r="BA77" i="2"/>
  <c r="BA78" i="2"/>
  <c r="BA85" i="2"/>
  <c r="BA86" i="2"/>
  <c r="BA87" i="2"/>
  <c r="BA93" i="2"/>
  <c r="BA94" i="2"/>
  <c r="BA95" i="2"/>
  <c r="BA100" i="2"/>
  <c r="BA101" i="2"/>
  <c r="BA102" i="2"/>
  <c r="BA106" i="2"/>
  <c r="BA107" i="2"/>
  <c r="BA108" i="2"/>
  <c r="BA111" i="2"/>
  <c r="BA112" i="2"/>
  <c r="BA126" i="2"/>
  <c r="BA127" i="2"/>
  <c r="BA140" i="2"/>
  <c r="AM75" i="2"/>
  <c r="AM15" i="2"/>
  <c r="AN15" i="2" s="1"/>
  <c r="AM29" i="2"/>
  <c r="AN29" i="2" s="1"/>
  <c r="BA3" i="2"/>
  <c r="BA18" i="2"/>
  <c r="AM65" i="2"/>
  <c r="AN65" i="2" s="1"/>
  <c r="AM54" i="2"/>
  <c r="AN54" i="2" s="1"/>
  <c r="AP40" i="2"/>
  <c r="BA316" i="2" l="1"/>
  <c r="BA58" i="2"/>
  <c r="BA143" i="2"/>
  <c r="AN152" i="2"/>
  <c r="BA152" i="2" s="1"/>
  <c r="BA169" i="2"/>
  <c r="BA179" i="2"/>
  <c r="BA75" i="2"/>
  <c r="BA147" i="2"/>
  <c r="BA156" i="2"/>
  <c r="BA180" i="2"/>
  <c r="BA190" i="2"/>
  <c r="BA193" i="2"/>
  <c r="BA281" i="2"/>
  <c r="BA363" i="2"/>
  <c r="BA376" i="2"/>
  <c r="BA477" i="2"/>
  <c r="AN75" i="2"/>
  <c r="BA109" i="2"/>
  <c r="BA189" i="2"/>
  <c r="BA199" i="2"/>
  <c r="BA255" i="2"/>
  <c r="BA502" i="2"/>
  <c r="BA157" i="2"/>
  <c r="BA172" i="2"/>
  <c r="BA272" i="2"/>
  <c r="BA202" i="2"/>
  <c r="BA537" i="2"/>
  <c r="BA73" i="2"/>
  <c r="BA138" i="2"/>
  <c r="BA144" i="2"/>
  <c r="BA145" i="2"/>
  <c r="BA151" i="2"/>
  <c r="BA158" i="2"/>
  <c r="BA159" i="2"/>
  <c r="BA160" i="2"/>
  <c r="BA161" i="2"/>
  <c r="BA174" i="2"/>
  <c r="BA192" i="2"/>
  <c r="BA198" i="2"/>
  <c r="BA207" i="2"/>
  <c r="BA262" i="2"/>
  <c r="BA394" i="2"/>
  <c r="BA400" i="2"/>
  <c r="BA401" i="2"/>
  <c r="BA412" i="2"/>
  <c r="BA418" i="2"/>
  <c r="BA421" i="2"/>
  <c r="BA427" i="2"/>
  <c r="BA285" i="2"/>
  <c r="BA514" i="2"/>
  <c r="BA283" i="2"/>
  <c r="BA270" i="2"/>
  <c r="BA149" i="2"/>
  <c r="BA170" i="2"/>
  <c r="BA148" i="2"/>
  <c r="BA171" i="2"/>
  <c r="BA182" i="2"/>
  <c r="BA402" i="2"/>
  <c r="N11" i="2"/>
  <c r="N12" i="2" s="1"/>
  <c r="BA168" i="2"/>
  <c r="BA256" i="2"/>
  <c r="BA279" i="2"/>
  <c r="BA209" i="2"/>
  <c r="BA454" i="2"/>
  <c r="BA98" i="2"/>
  <c r="BA259" i="2"/>
  <c r="BA301" i="2"/>
  <c r="BA310" i="2"/>
  <c r="BA380" i="2"/>
  <c r="BA389" i="2"/>
  <c r="BA390" i="2"/>
  <c r="BA404" i="2"/>
  <c r="BA395" i="2"/>
  <c r="BA530" i="2"/>
  <c r="AN194" i="2"/>
  <c r="BA194" i="2" s="1"/>
  <c r="BA257" i="2"/>
  <c r="AN274" i="2"/>
  <c r="BA274" i="2" s="1"/>
  <c r="BA280" i="2"/>
  <c r="BA391" i="2"/>
  <c r="BA185" i="2"/>
  <c r="BA117" i="2"/>
  <c r="BA253" i="2"/>
  <c r="BA258" i="2"/>
  <c r="BA260" i="2"/>
  <c r="BA289" i="2"/>
  <c r="BA290" i="2"/>
  <c r="BA303" i="2"/>
  <c r="BA364" i="2"/>
  <c r="BA367" i="2"/>
  <c r="BA369" i="2"/>
  <c r="BA378" i="2"/>
  <c r="BA411" i="2"/>
  <c r="BA420" i="2"/>
  <c r="BA175" i="2"/>
  <c r="BA504" i="2"/>
  <c r="BA529" i="2"/>
  <c r="BA536" i="2"/>
  <c r="BA231" i="2"/>
  <c r="BA271" i="2"/>
  <c r="BA300" i="2"/>
  <c r="BA371" i="2"/>
  <c r="BA399" i="2"/>
  <c r="BA413" i="2"/>
  <c r="BA428" i="2"/>
  <c r="BA501" i="2"/>
  <c r="BA513" i="2"/>
  <c r="BA531" i="2"/>
  <c r="BA4" i="2"/>
  <c r="BA273" i="2"/>
  <c r="BA293" i="2"/>
  <c r="BA299" i="2"/>
  <c r="BA318" i="2"/>
  <c r="BA365" i="2"/>
  <c r="BA368" i="2"/>
  <c r="BA382" i="2"/>
  <c r="BA393" i="2"/>
  <c r="BA410" i="2"/>
  <c r="BA426" i="2"/>
  <c r="BA164" i="2"/>
  <c r="BA521" i="2"/>
  <c r="BA309" i="2"/>
  <c r="BA403" i="2"/>
  <c r="BA419" i="2"/>
  <c r="BA523" i="2"/>
  <c r="BA254" i="2"/>
  <c r="BA267" i="2"/>
  <c r="BA282" i="2"/>
  <c r="BA311" i="2"/>
  <c r="BA366" i="2"/>
  <c r="BA409" i="2"/>
  <c r="BA261" i="2"/>
  <c r="BA266" i="2"/>
  <c r="BA268" i="2"/>
  <c r="BA269" i="2"/>
  <c r="BA284" i="2"/>
  <c r="BA302" i="2"/>
  <c r="BA308" i="2"/>
  <c r="BA317" i="2"/>
  <c r="BA377" i="2"/>
  <c r="BA379" i="2"/>
  <c r="BA392" i="2"/>
  <c r="BA503" i="2"/>
  <c r="BA447" i="2"/>
  <c r="BA452" i="2"/>
  <c r="BA451" i="2"/>
  <c r="BA448" i="2"/>
  <c r="BA449" i="2"/>
  <c r="BA450" i="2"/>
  <c r="BA445" i="2"/>
  <c r="BA446" i="2"/>
  <c r="BA453" i="2"/>
  <c r="BA465" i="2"/>
  <c r="BA468" i="2"/>
  <c r="BA461" i="2"/>
  <c r="BA466" i="2"/>
  <c r="BA462" i="2"/>
  <c r="BA463" i="2"/>
  <c r="BA464" i="2"/>
  <c r="BA459" i="2"/>
  <c r="BA460" i="2"/>
  <c r="BA467" i="2"/>
  <c r="BA549" i="2"/>
  <c r="AN550" i="2"/>
  <c r="BA550" i="2" s="1"/>
  <c r="BA544" i="2"/>
  <c r="BA543" i="2"/>
  <c r="BA538" i="2"/>
  <c r="BA528" i="2"/>
  <c r="BA520" i="2"/>
  <c r="BA519" i="2"/>
  <c r="BA522" i="2"/>
  <c r="BA512" i="2"/>
  <c r="BA509" i="2"/>
  <c r="BA511" i="2"/>
  <c r="BA510" i="2"/>
  <c r="BA499" i="2"/>
  <c r="BA500" i="2"/>
  <c r="BA486" i="2"/>
  <c r="BA487" i="2"/>
  <c r="BA490" i="2"/>
  <c r="BA488" i="2"/>
  <c r="BA489" i="2"/>
  <c r="BA492" i="2"/>
  <c r="BA479" i="2"/>
  <c r="BA474" i="2"/>
  <c r="BA475" i="2"/>
  <c r="BA476" i="2"/>
  <c r="BA478" i="2"/>
  <c r="BA481" i="2"/>
  <c r="BA473" i="2"/>
  <c r="BA480" i="2"/>
  <c r="AN482" i="2"/>
  <c r="BA482" i="2" s="1"/>
  <c r="AN505" i="2"/>
  <c r="BA505" i="2" s="1"/>
  <c r="AN469" i="2"/>
  <c r="BA469" i="2" s="1"/>
  <c r="AN494" i="2"/>
  <c r="BA494" i="2" s="1"/>
  <c r="AN524" i="2"/>
  <c r="BA524" i="2" s="1"/>
  <c r="AN545" i="2"/>
  <c r="BA545" i="2" s="1"/>
  <c r="AN539" i="2"/>
  <c r="BA539" i="2" s="1"/>
  <c r="AN515" i="2"/>
  <c r="BA515" i="2" s="1"/>
  <c r="AN532" i="2"/>
  <c r="BA532" i="2" s="1"/>
  <c r="BA345" i="2"/>
  <c r="BA352" i="2"/>
  <c r="BA349" i="2"/>
  <c r="BA350" i="2"/>
  <c r="BA351" i="2"/>
  <c r="BA358" i="2"/>
  <c r="BA355" i="2"/>
  <c r="BA353" i="2"/>
  <c r="BA354" i="2"/>
  <c r="BA356" i="2"/>
  <c r="BA357" i="2"/>
  <c r="BA359" i="2"/>
  <c r="BA230" i="2"/>
  <c r="BA229" i="2"/>
  <c r="BA227" i="2"/>
  <c r="BA232" i="2"/>
  <c r="BA225" i="2"/>
  <c r="BA234" i="2"/>
  <c r="BA228" i="2"/>
  <c r="BA226" i="2"/>
  <c r="BA233" i="2"/>
  <c r="BA235" i="2"/>
  <c r="BA248" i="2"/>
  <c r="BA247" i="2"/>
  <c r="BA240" i="2"/>
  <c r="BA241" i="2"/>
  <c r="BA243" i="2"/>
  <c r="BA246" i="2"/>
  <c r="BA239" i="2"/>
  <c r="BA242" i="2"/>
  <c r="BA245" i="2"/>
  <c r="BA244" i="2"/>
  <c r="BA249" i="2"/>
  <c r="BA115" i="2"/>
  <c r="BA118" i="2"/>
  <c r="BA119" i="2"/>
  <c r="BA120" i="2"/>
  <c r="BA121" i="2"/>
  <c r="BA122" i="2"/>
  <c r="BA124" i="2"/>
  <c r="BA114" i="2"/>
  <c r="BA116" i="2"/>
  <c r="BA123" i="2"/>
  <c r="BA137" i="2"/>
  <c r="BA129" i="2"/>
  <c r="BA130" i="2"/>
  <c r="BA135" i="2"/>
  <c r="BA132" i="2"/>
  <c r="BA133" i="2"/>
  <c r="BA134" i="2"/>
  <c r="BA131" i="2"/>
  <c r="BA136" i="2"/>
  <c r="BA439" i="2"/>
  <c r="BA433" i="2"/>
  <c r="BA434" i="2"/>
  <c r="BA435" i="2"/>
  <c r="BA429" i="2"/>
  <c r="BA405" i="2"/>
  <c r="BA384" i="2"/>
  <c r="BA372" i="2"/>
  <c r="BA334" i="2"/>
  <c r="BA336" i="2"/>
  <c r="BA343" i="2"/>
  <c r="BA340" i="2"/>
  <c r="BA337" i="2"/>
  <c r="BA342" i="2"/>
  <c r="BA335" i="2"/>
  <c r="BA338" i="2"/>
  <c r="BA341" i="2"/>
  <c r="BA339" i="2"/>
  <c r="BA329" i="2"/>
  <c r="BA330" i="2"/>
  <c r="BA324" i="2"/>
  <c r="BA323" i="2"/>
  <c r="BA325" i="2"/>
  <c r="BA319" i="2"/>
  <c r="BA312" i="2"/>
  <c r="BA304" i="2"/>
  <c r="BA295" i="2"/>
  <c r="AU278" i="2"/>
  <c r="BA278" i="2" s="1"/>
  <c r="AN220" i="2"/>
  <c r="BA220" i="2" s="1"/>
  <c r="BA219" i="2"/>
  <c r="BA213" i="2"/>
  <c r="BA214" i="2"/>
  <c r="AN125" i="2"/>
  <c r="BA125" i="2" s="1"/>
  <c r="BA103" i="2"/>
  <c r="BA104" i="2"/>
  <c r="BA97" i="2"/>
  <c r="BA88" i="2"/>
  <c r="BA82" i="2"/>
  <c r="BA79" i="2"/>
  <c r="BA80" i="2"/>
  <c r="BA72" i="2"/>
  <c r="BA71" i="2"/>
  <c r="BA70" i="2"/>
  <c r="BA96" i="2"/>
  <c r="BA89" i="2"/>
  <c r="BA90" i="2"/>
  <c r="BA92" i="2"/>
  <c r="BA81" i="2"/>
  <c r="BA84" i="2"/>
  <c r="BA69" i="2"/>
  <c r="BA74" i="2"/>
  <c r="BA498" i="2" l="1"/>
  <c r="BA388" i="2"/>
  <c r="AO40" i="2"/>
  <c r="AN40" i="2"/>
  <c r="AM40" i="2"/>
  <c r="AO41" i="2"/>
  <c r="AN41" i="2"/>
  <c r="AM41" i="2"/>
  <c r="AM42" i="2"/>
  <c r="AN42" i="2" s="1"/>
  <c r="BA66" i="2" l="1"/>
  <c r="BA65" i="2"/>
  <c r="BA64" i="2"/>
  <c r="BA63" i="2"/>
  <c r="BA62" i="2"/>
  <c r="BA61" i="2"/>
  <c r="BA60" i="2"/>
  <c r="BA59" i="2"/>
  <c r="BA57" i="2"/>
  <c r="BA56" i="2"/>
  <c r="BA55" i="2"/>
  <c r="BA54" i="2"/>
  <c r="BA53" i="2"/>
  <c r="BA52" i="2"/>
  <c r="BA51" i="2"/>
  <c r="BA50" i="2"/>
  <c r="BA49" i="2"/>
  <c r="BA48" i="2"/>
  <c r="BA47" i="2"/>
  <c r="BA46" i="2"/>
  <c r="BA45" i="2"/>
  <c r="BA44" i="2"/>
  <c r="BA43" i="2"/>
  <c r="BA42" i="2"/>
  <c r="BA41" i="2"/>
  <c r="BA40" i="2"/>
  <c r="BA39" i="2"/>
  <c r="BA38" i="2"/>
  <c r="BA37" i="2"/>
  <c r="BA36" i="2"/>
  <c r="BA35" i="2"/>
  <c r="BA34" i="2"/>
  <c r="BA33" i="2"/>
  <c r="BA32" i="2"/>
  <c r="BA31" i="2"/>
  <c r="BA30" i="2"/>
  <c r="BA29" i="2"/>
  <c r="BA28" i="2"/>
  <c r="BA27" i="2"/>
  <c r="BA26" i="2"/>
  <c r="BA25" i="2"/>
  <c r="BA24" i="2"/>
  <c r="BA23" i="2"/>
  <c r="BA22" i="2"/>
  <c r="BA21" i="2"/>
  <c r="BA20" i="2"/>
  <c r="BA19" i="2"/>
  <c r="BA17" i="2"/>
  <c r="BA16" i="2"/>
  <c r="BA15" i="2"/>
  <c r="BA14" i="2"/>
  <c r="BA13" i="2"/>
  <c r="BA12" i="2"/>
  <c r="BA11" i="2"/>
  <c r="BA10" i="2"/>
  <c r="BA9" i="2"/>
  <c r="BA8" i="2"/>
  <c r="BA7" i="2"/>
  <c r="BA6" i="2"/>
  <c r="BA5" i="2"/>
</calcChain>
</file>

<file path=xl/sharedStrings.xml><?xml version="1.0" encoding="utf-8"?>
<sst xmlns="http://schemas.openxmlformats.org/spreadsheetml/2006/main" count="574" uniqueCount="25">
  <si>
    <t>Realized</t>
  </si>
  <si>
    <t>Entry</t>
  </si>
  <si>
    <t>Type</t>
  </si>
  <si>
    <t>Projection</t>
  </si>
  <si>
    <t>Budget</t>
  </si>
  <si>
    <t>Achat</t>
  </si>
  <si>
    <t>Ventes</t>
  </si>
  <si>
    <t>Normal</t>
  </si>
  <si>
    <t>Type 1</t>
  </si>
  <si>
    <t>Produit X</t>
  </si>
  <si>
    <t>Type 2</t>
  </si>
  <si>
    <t>Timing</t>
  </si>
  <si>
    <t>Durée (ans)</t>
  </si>
  <si>
    <t xml:space="preserve">Type 3 </t>
  </si>
  <si>
    <t>Type 5</t>
  </si>
  <si>
    <t xml:space="preserve">Exemple : </t>
  </si>
  <si>
    <t>Multiple</t>
  </si>
  <si>
    <t>Stock retourné</t>
  </si>
  <si>
    <t>Années</t>
  </si>
  <si>
    <t>Type 4</t>
  </si>
  <si>
    <t>Durée restante</t>
  </si>
  <si>
    <t>Durée restante à projetter</t>
  </si>
  <si>
    <r>
      <t>L'objectif est d'aller automatiquement chercher l'élément en gras dans [(($O$3*$I$3)-SOMME($L$5:$Q$5))*</t>
    </r>
    <r>
      <rPr>
        <b/>
        <sz val="11"/>
        <color theme="1"/>
        <rFont val="Calibri"/>
        <family val="2"/>
        <scheme val="minor"/>
      </rPr>
      <t xml:space="preserve">AM50] </t>
    </r>
    <r>
      <rPr>
        <i/>
        <sz val="11"/>
        <color theme="1"/>
        <rFont val="Calibri"/>
        <family val="2"/>
        <scheme val="minor"/>
      </rPr>
      <t xml:space="preserve">(formule 2024) </t>
    </r>
    <r>
      <rPr>
        <sz val="11"/>
        <color theme="1"/>
        <rFont val="Calibri"/>
        <family val="2"/>
        <scheme val="minor"/>
      </rPr>
      <t>dans la matrice en fonction du type/timing/durée/durée restante</t>
    </r>
  </si>
  <si>
    <t>La ligne "Budget" (ici 600k en 2019) représente l'année 1 du retournement du stock</t>
  </si>
  <si>
    <t>Le stock est de type 1 et dispose d'une durée de vie de 11 ans et a commencé en 2019, les ventes devront donc arriver jusqu'en 2029, dont 6 ans à projetter selon la répartition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</si>
</sst>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0.00;\-0.00;&quot;-&quot;"/>
    <numFmt numFmtId="166" formatCode="_-* #,##0_-;\-* #,##0_-;_-* &quot;-&quot;??_-;_-@_-"/>
    <numFmt numFmtId="167" formatCode="0.0%"/>
    <numFmt numFmtId="168" formatCode="0.0000000000"/>
    <numFmt numFmtId="169" formatCode="yyyy"/>
    <numFmt numFmtId="170" formatCode="0.000000%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adugi"/>
      <family val="2"/>
    </font>
    <font>
      <b/>
      <sz val="10"/>
      <color rgb="FF000000"/>
      <name val="Gadugi"/>
      <family val="2"/>
    </font>
    <font>
      <b/>
      <sz val="11"/>
      <color theme="1"/>
      <name val="TradeGothic CondEighteen"/>
    </font>
    <font>
      <b/>
      <sz val="11"/>
      <name val="Gadugi"/>
      <family val="2"/>
    </font>
    <font>
      <b/>
      <sz val="10"/>
      <name val="TradeGothic CondEighteen"/>
    </font>
    <font>
      <sz val="11"/>
      <color theme="1"/>
      <name val="TradeGothic CondEighteen"/>
    </font>
    <font>
      <i/>
      <sz val="11"/>
      <color theme="2" tint="-0.499984740745262"/>
      <name val="TradeGothic CondEighteen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2B1AD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lightGray">
        <fgColor theme="0" tint="-0.499984740745262"/>
        <bgColor theme="0" tint="-4.9989318521683403E-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32">
    <xf numFmtId="0" fontId="0" fillId="0" borderId="0" xfId="0"/>
    <xf numFmtId="0" fontId="3" fillId="0" borderId="0" xfId="3" applyFont="1"/>
    <xf numFmtId="14" fontId="6" fillId="5" borderId="4" xfId="3" applyNumberFormat="1" applyFont="1" applyFill="1" applyBorder="1" applyAlignment="1">
      <alignment vertical="center"/>
    </xf>
    <xf numFmtId="14" fontId="3" fillId="5" borderId="12" xfId="3" applyNumberFormat="1" applyFont="1" applyFill="1" applyBorder="1"/>
    <xf numFmtId="14" fontId="6" fillId="5" borderId="5" xfId="3" applyNumberFormat="1" applyFont="1" applyFill="1" applyBorder="1" applyAlignment="1">
      <alignment horizontal="right" vertical="center"/>
    </xf>
    <xf numFmtId="166" fontId="6" fillId="5" borderId="13" xfId="1" applyNumberFormat="1" applyFont="1" applyFill="1" applyBorder="1" applyAlignment="1">
      <alignment horizontal="right" vertical="center"/>
    </xf>
    <xf numFmtId="165" fontId="8" fillId="5" borderId="8" xfId="0" applyNumberFormat="1" applyFont="1" applyFill="1" applyBorder="1"/>
    <xf numFmtId="165" fontId="8" fillId="5" borderId="7" xfId="0" applyNumberFormat="1" applyFont="1" applyFill="1" applyBorder="1"/>
    <xf numFmtId="14" fontId="3" fillId="6" borderId="6" xfId="3" applyNumberFormat="1" applyFont="1" applyFill="1" applyBorder="1"/>
    <xf numFmtId="165" fontId="8" fillId="5" borderId="10" xfId="0" applyNumberFormat="1" applyFont="1" applyFill="1" applyBorder="1"/>
    <xf numFmtId="165" fontId="9" fillId="5" borderId="11" xfId="0" applyNumberFormat="1" applyFont="1" applyFill="1" applyBorder="1"/>
    <xf numFmtId="165" fontId="9" fillId="5" borderId="9" xfId="0" applyNumberFormat="1" applyFont="1" applyFill="1" applyBorder="1"/>
    <xf numFmtId="14" fontId="6" fillId="5" borderId="16" xfId="3" applyNumberFormat="1" applyFont="1" applyFill="1" applyBorder="1" applyAlignment="1">
      <alignment vertical="center"/>
    </xf>
    <xf numFmtId="164" fontId="4" fillId="4" borderId="15" xfId="4" applyFont="1" applyFill="1" applyBorder="1" applyAlignment="1">
      <alignment horizontal="center" vertical="center" wrapText="1"/>
    </xf>
    <xf numFmtId="168" fontId="0" fillId="0" borderId="0" xfId="0" applyNumberFormat="1"/>
    <xf numFmtId="9" fontId="2" fillId="0" borderId="0" xfId="2" applyFont="1"/>
    <xf numFmtId="166" fontId="0" fillId="0" borderId="0" xfId="0" applyNumberFormat="1"/>
    <xf numFmtId="167" fontId="11" fillId="0" borderId="0" xfId="2" applyNumberFormat="1" applyFont="1"/>
    <xf numFmtId="9" fontId="11" fillId="0" borderId="0" xfId="2" applyFont="1"/>
    <xf numFmtId="9" fontId="0" fillId="0" borderId="0" xfId="0" applyNumberFormat="1"/>
    <xf numFmtId="43" fontId="0" fillId="0" borderId="0" xfId="1" applyFont="1"/>
    <xf numFmtId="166" fontId="8" fillId="5" borderId="8" xfId="1" applyNumberFormat="1" applyFont="1" applyFill="1" applyBorder="1"/>
    <xf numFmtId="166" fontId="8" fillId="5" borderId="11" xfId="1" applyNumberFormat="1" applyFont="1" applyFill="1" applyBorder="1"/>
    <xf numFmtId="166" fontId="9" fillId="5" borderId="11" xfId="1" applyNumberFormat="1" applyFont="1" applyFill="1" applyBorder="1"/>
    <xf numFmtId="166" fontId="0" fillId="0" borderId="0" xfId="1" applyNumberFormat="1" applyFont="1"/>
    <xf numFmtId="43" fontId="6" fillId="5" borderId="13" xfId="1" applyFont="1" applyFill="1" applyBorder="1" applyAlignment="1">
      <alignment horizontal="right" vertical="center"/>
    </xf>
    <xf numFmtId="164" fontId="0" fillId="0" borderId="0" xfId="0" applyNumberFormat="1"/>
    <xf numFmtId="169" fontId="5" fillId="2" borderId="23" xfId="0" applyNumberFormat="1" applyFont="1" applyFill="1" applyBorder="1"/>
    <xf numFmtId="169" fontId="5" fillId="2" borderId="28" xfId="0" applyNumberFormat="1" applyFont="1" applyFill="1" applyBorder="1"/>
    <xf numFmtId="170" fontId="0" fillId="0" borderId="0" xfId="0" applyNumberFormat="1"/>
    <xf numFmtId="166" fontId="6" fillId="7" borderId="13" xfId="1" applyNumberFormat="1" applyFont="1" applyFill="1" applyBorder="1" applyAlignment="1">
      <alignment horizontal="right" vertical="center"/>
    </xf>
    <xf numFmtId="0" fontId="0" fillId="7" borderId="0" xfId="0" applyFill="1"/>
    <xf numFmtId="165" fontId="8" fillId="5" borderId="29" xfId="0" applyNumberFormat="1" applyFont="1" applyFill="1" applyBorder="1"/>
    <xf numFmtId="14" fontId="3" fillId="6" borderId="31" xfId="3" applyNumberFormat="1" applyFont="1" applyFill="1" applyBorder="1"/>
    <xf numFmtId="0" fontId="5" fillId="3" borderId="1" xfId="0" applyFont="1" applyFill="1" applyBorder="1"/>
    <xf numFmtId="169" fontId="5" fillId="2" borderId="33" xfId="0" applyNumberFormat="1" applyFont="1" applyFill="1" applyBorder="1"/>
    <xf numFmtId="14" fontId="3" fillId="6" borderId="34" xfId="3" applyNumberFormat="1" applyFont="1" applyFill="1" applyBorder="1"/>
    <xf numFmtId="14" fontId="3" fillId="6" borderId="9" xfId="3" applyNumberFormat="1" applyFont="1" applyFill="1" applyBorder="1"/>
    <xf numFmtId="14" fontId="3" fillId="6" borderId="35" xfId="3" applyNumberFormat="1" applyFont="1" applyFill="1" applyBorder="1"/>
    <xf numFmtId="14" fontId="3" fillId="6" borderId="32" xfId="3" applyNumberFormat="1" applyFont="1" applyFill="1" applyBorder="1"/>
    <xf numFmtId="0" fontId="7" fillId="5" borderId="17" xfId="0" applyFont="1" applyFill="1" applyBorder="1" applyAlignment="1">
      <alignment horizontal="right" vertical="center"/>
    </xf>
    <xf numFmtId="0" fontId="7" fillId="5" borderId="18" xfId="0" applyFont="1" applyFill="1" applyBorder="1" applyAlignment="1">
      <alignment horizontal="right" vertical="center"/>
    </xf>
    <xf numFmtId="14" fontId="3" fillId="6" borderId="18" xfId="3" applyNumberFormat="1" applyFont="1" applyFill="1" applyBorder="1"/>
    <xf numFmtId="14" fontId="3" fillId="6" borderId="19" xfId="3" applyNumberFormat="1" applyFont="1" applyFill="1" applyBorder="1"/>
    <xf numFmtId="9" fontId="10" fillId="8" borderId="11" xfId="0" applyNumberFormat="1" applyFont="1" applyFill="1" applyBorder="1"/>
    <xf numFmtId="0" fontId="2" fillId="0" borderId="13" xfId="0" applyFont="1" applyBorder="1"/>
    <xf numFmtId="0" fontId="2" fillId="0" borderId="36" xfId="0" applyFont="1" applyBorder="1"/>
    <xf numFmtId="0" fontId="0" fillId="8" borderId="11" xfId="0" applyFill="1" applyBorder="1"/>
    <xf numFmtId="0" fontId="0" fillId="0" borderId="0" xfId="0" applyAlignment="1">
      <alignment horizontal="center"/>
    </xf>
    <xf numFmtId="9" fontId="10" fillId="9" borderId="0" xfId="0" applyNumberFormat="1" applyFont="1" applyFill="1"/>
    <xf numFmtId="10" fontId="10" fillId="9" borderId="0" xfId="0" applyNumberFormat="1" applyFont="1" applyFill="1"/>
    <xf numFmtId="0" fontId="0" fillId="9" borderId="0" xfId="0" applyFill="1"/>
    <xf numFmtId="0" fontId="0" fillId="8" borderId="0" xfId="0" applyFill="1"/>
    <xf numFmtId="0" fontId="2" fillId="0" borderId="26" xfId="0" applyFont="1" applyBorder="1"/>
    <xf numFmtId="10" fontId="11" fillId="0" borderId="0" xfId="2" applyNumberFormat="1" applyFont="1"/>
    <xf numFmtId="10" fontId="0" fillId="8" borderId="11" xfId="0" applyNumberFormat="1" applyFill="1" applyBorder="1"/>
    <xf numFmtId="9" fontId="0" fillId="8" borderId="11" xfId="0" applyNumberFormat="1" applyFill="1" applyBorder="1"/>
    <xf numFmtId="9" fontId="10" fillId="8" borderId="32" xfId="0" applyNumberFormat="1" applyFont="1" applyFill="1" applyBorder="1"/>
    <xf numFmtId="0" fontId="2" fillId="0" borderId="23" xfId="0" applyFont="1" applyBorder="1"/>
    <xf numFmtId="9" fontId="10" fillId="9" borderId="31" xfId="0" applyNumberFormat="1" applyFont="1" applyFill="1" applyBorder="1"/>
    <xf numFmtId="9" fontId="10" fillId="9" borderId="1" xfId="0" applyNumberFormat="1" applyFont="1" applyFill="1" applyBorder="1"/>
    <xf numFmtId="9" fontId="10" fillId="9" borderId="39" xfId="0" applyNumberFormat="1" applyFont="1" applyFill="1" applyBorder="1"/>
    <xf numFmtId="10" fontId="10" fillId="9" borderId="39" xfId="0" applyNumberFormat="1" applyFont="1" applyFill="1" applyBorder="1"/>
    <xf numFmtId="9" fontId="10" fillId="9" borderId="25" xfId="0" applyNumberFormat="1" applyFont="1" applyFill="1" applyBorder="1"/>
    <xf numFmtId="10" fontId="10" fillId="9" borderId="25" xfId="0" applyNumberFormat="1" applyFont="1" applyFill="1" applyBorder="1"/>
    <xf numFmtId="10" fontId="10" fillId="9" borderId="40" xfId="0" applyNumberFormat="1" applyFont="1" applyFill="1" applyBorder="1"/>
    <xf numFmtId="0" fontId="0" fillId="8" borderId="12" xfId="0" applyFill="1" applyBorder="1"/>
    <xf numFmtId="10" fontId="10" fillId="9" borderId="21" xfId="0" applyNumberFormat="1" applyFont="1" applyFill="1" applyBorder="1"/>
    <xf numFmtId="10" fontId="10" fillId="9" borderId="28" xfId="0" applyNumberFormat="1" applyFont="1" applyFill="1" applyBorder="1"/>
    <xf numFmtId="9" fontId="10" fillId="9" borderId="40" xfId="0" applyNumberFormat="1" applyFont="1" applyFill="1" applyBorder="1"/>
    <xf numFmtId="10" fontId="10" fillId="9" borderId="26" xfId="0" applyNumberFormat="1" applyFont="1" applyFill="1" applyBorder="1"/>
    <xf numFmtId="9" fontId="10" fillId="9" borderId="28" xfId="0" applyNumberFormat="1" applyFont="1" applyFill="1" applyBorder="1"/>
    <xf numFmtId="9" fontId="10" fillId="9" borderId="21" xfId="0" applyNumberFormat="1" applyFont="1" applyFill="1" applyBorder="1"/>
    <xf numFmtId="0" fontId="0" fillId="9" borderId="39" xfId="0" applyFill="1" applyBorder="1"/>
    <xf numFmtId="0" fontId="0" fillId="9" borderId="25" xfId="0" applyFill="1" applyBorder="1"/>
    <xf numFmtId="0" fontId="0" fillId="9" borderId="40" xfId="0" applyFill="1" applyBorder="1"/>
    <xf numFmtId="0" fontId="0" fillId="9" borderId="28" xfId="0" applyFill="1" applyBorder="1"/>
    <xf numFmtId="0" fontId="0" fillId="9" borderId="21" xfId="0" applyFill="1" applyBorder="1"/>
    <xf numFmtId="0" fontId="0" fillId="9" borderId="31" xfId="0" applyFill="1" applyBorder="1"/>
    <xf numFmtId="0" fontId="0" fillId="8" borderId="8" xfId="0" applyFill="1" applyBorder="1"/>
    <xf numFmtId="0" fontId="0" fillId="8" borderId="31" xfId="0" applyFill="1" applyBorder="1"/>
    <xf numFmtId="9" fontId="10" fillId="10" borderId="8" xfId="0" applyNumberFormat="1" applyFont="1" applyFill="1" applyBorder="1"/>
    <xf numFmtId="10" fontId="10" fillId="10" borderId="8" xfId="0" applyNumberFormat="1" applyFont="1" applyFill="1" applyBorder="1"/>
    <xf numFmtId="167" fontId="10" fillId="10" borderId="8" xfId="0" applyNumberFormat="1" applyFont="1" applyFill="1" applyBorder="1"/>
    <xf numFmtId="167" fontId="10" fillId="10" borderId="20" xfId="0" applyNumberFormat="1" applyFont="1" applyFill="1" applyBorder="1"/>
    <xf numFmtId="9" fontId="0" fillId="10" borderId="8" xfId="0" applyNumberFormat="1" applyFill="1" applyBorder="1"/>
    <xf numFmtId="9" fontId="10" fillId="10" borderId="13" xfId="0" applyNumberFormat="1" applyFont="1" applyFill="1" applyBorder="1"/>
    <xf numFmtId="10" fontId="10" fillId="10" borderId="13" xfId="0" applyNumberFormat="1" applyFont="1" applyFill="1" applyBorder="1"/>
    <xf numFmtId="9" fontId="10" fillId="10" borderId="14" xfId="0" applyNumberFormat="1" applyFont="1" applyFill="1" applyBorder="1"/>
    <xf numFmtId="10" fontId="10" fillId="10" borderId="14" xfId="0" applyNumberFormat="1" applyFont="1" applyFill="1" applyBorder="1"/>
    <xf numFmtId="10" fontId="10" fillId="10" borderId="20" xfId="0" applyNumberFormat="1" applyFont="1" applyFill="1" applyBorder="1"/>
    <xf numFmtId="0" fontId="2" fillId="8" borderId="28" xfId="0" applyFont="1" applyFill="1" applyBorder="1"/>
    <xf numFmtId="14" fontId="3" fillId="0" borderId="0" xfId="3" applyNumberFormat="1" applyFont="1"/>
    <xf numFmtId="166" fontId="6" fillId="5" borderId="26" xfId="1" applyNumberFormat="1" applyFont="1" applyFill="1" applyBorder="1" applyAlignment="1">
      <alignment horizontal="right" vertical="center"/>
    </xf>
    <xf numFmtId="166" fontId="0" fillId="11" borderId="11" xfId="1" applyNumberFormat="1" applyFont="1" applyFill="1" applyBorder="1"/>
    <xf numFmtId="166" fontId="8" fillId="5" borderId="41" xfId="1" applyNumberFormat="1" applyFont="1" applyFill="1" applyBorder="1"/>
    <xf numFmtId="166" fontId="8" fillId="5" borderId="37" xfId="1" applyNumberFormat="1" applyFont="1" applyFill="1" applyBorder="1"/>
    <xf numFmtId="166" fontId="0" fillId="11" borderId="37" xfId="1" applyNumberFormat="1" applyFont="1" applyFill="1" applyBorder="1"/>
    <xf numFmtId="14" fontId="3" fillId="6" borderId="24" xfId="3" applyNumberFormat="1" applyFont="1" applyFill="1" applyBorder="1"/>
    <xf numFmtId="166" fontId="8" fillId="5" borderId="7" xfId="1" applyNumberFormat="1" applyFont="1" applyFill="1" applyBorder="1"/>
    <xf numFmtId="166" fontId="8" fillId="5" borderId="9" xfId="1" applyNumberFormat="1" applyFont="1" applyFill="1" applyBorder="1"/>
    <xf numFmtId="166" fontId="3" fillId="6" borderId="6" xfId="1" applyNumberFormat="1" applyFont="1" applyFill="1" applyBorder="1"/>
    <xf numFmtId="166" fontId="3" fillId="6" borderId="9" xfId="1" applyNumberFormat="1" applyFont="1" applyFill="1" applyBorder="1"/>
    <xf numFmtId="166" fontId="3" fillId="6" borderId="22" xfId="1" applyNumberFormat="1" applyFont="1" applyFill="1" applyBorder="1"/>
    <xf numFmtId="169" fontId="5" fillId="12" borderId="23" xfId="0" applyNumberFormat="1" applyFont="1" applyFill="1" applyBorder="1"/>
    <xf numFmtId="0" fontId="0" fillId="13" borderId="11" xfId="0" applyFill="1" applyBorder="1"/>
    <xf numFmtId="9" fontId="10" fillId="13" borderId="11" xfId="0" applyNumberFormat="1" applyFont="1" applyFill="1" applyBorder="1"/>
    <xf numFmtId="9" fontId="10" fillId="13" borderId="32" xfId="0" applyNumberFormat="1" applyFont="1" applyFill="1" applyBorder="1"/>
    <xf numFmtId="0" fontId="0" fillId="8" borderId="41" xfId="0" applyFill="1" applyBorder="1"/>
    <xf numFmtId="0" fontId="0" fillId="8" borderId="37" xfId="0" applyFill="1" applyBorder="1"/>
    <xf numFmtId="0" fontId="0" fillId="8" borderId="42" xfId="0" applyFill="1" applyBorder="1"/>
    <xf numFmtId="0" fontId="0" fillId="13" borderId="37" xfId="0" applyFill="1" applyBorder="1"/>
    <xf numFmtId="0" fontId="0" fillId="8" borderId="38" xfId="0" applyFill="1" applyBorder="1"/>
    <xf numFmtId="0" fontId="0" fillId="8" borderId="43" xfId="0" applyFill="1" applyBorder="1"/>
    <xf numFmtId="0" fontId="0" fillId="8" borderId="44" xfId="0" applyFill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14" borderId="18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6" fillId="5" borderId="23" xfId="3" applyNumberFormat="1" applyFont="1" applyFill="1" applyBorder="1" applyAlignment="1">
      <alignment horizontal="center" vertical="center"/>
    </xf>
    <xf numFmtId="14" fontId="6" fillId="5" borderId="27" xfId="3" applyNumberFormat="1" applyFont="1" applyFill="1" applyBorder="1" applyAlignment="1">
      <alignment horizontal="center" vertical="center"/>
    </xf>
    <xf numFmtId="14" fontId="6" fillId="5" borderId="30" xfId="3" applyNumberFormat="1" applyFont="1" applyFill="1" applyBorder="1" applyAlignment="1">
      <alignment horizontal="center" vertical="center"/>
    </xf>
    <xf numFmtId="14" fontId="3" fillId="7" borderId="28" xfId="3" applyNumberFormat="1" applyFont="1" applyFill="1" applyBorder="1" applyAlignment="1">
      <alignment horizontal="center" vertical="center"/>
    </xf>
    <xf numFmtId="14" fontId="3" fillId="7" borderId="0" xfId="3" applyNumberFormat="1" applyFont="1" applyFill="1" applyAlignment="1">
      <alignment horizontal="center" vertical="center"/>
    </xf>
    <xf numFmtId="14" fontId="3" fillId="7" borderId="25" xfId="3" applyNumberFormat="1" applyFont="1" applyFill="1" applyBorder="1" applyAlignment="1">
      <alignment horizontal="center" vertical="center"/>
    </xf>
  </cellXfs>
  <cellStyles count="5">
    <cellStyle name="Milliers" xfId="1" builtinId="3"/>
    <cellStyle name="Milliers 4 16" xfId="4" xr:uid="{811D4300-098A-40F5-B9A5-7B310ADC09FD}"/>
    <cellStyle name="Normal" xfId="0" builtinId="0"/>
    <cellStyle name="Normal 19" xfId="3" xr:uid="{F7164013-DC25-4054-B1FC-D96E213FB94E}"/>
    <cellStyle name="Pourcentage" xfId="2" builtinId="5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C8E5F-85AA-4946-96C8-EA0D8A544232}">
  <dimension ref="A1:BB552"/>
  <sheetViews>
    <sheetView tabSelected="1" topLeftCell="D1" zoomScale="85" zoomScaleNormal="85" workbookViewId="0">
      <selection activeCell="X5" sqref="X5"/>
    </sheetView>
  </sheetViews>
  <sheetFormatPr baseColWidth="10" defaultRowHeight="15"/>
  <cols>
    <col min="1" max="2" width="11.42578125" hidden="1" customWidth="1"/>
    <col min="3" max="3" width="15.85546875" hidden="1" customWidth="1"/>
    <col min="4" max="4" width="15.85546875" bestFit="1" customWidth="1"/>
    <col min="6" max="6" width="11.85546875" hidden="1" customWidth="1"/>
    <col min="7" max="7" width="11.42578125" hidden="1" customWidth="1"/>
    <col min="10" max="10" width="9" bestFit="1" customWidth="1"/>
    <col min="11" max="11" width="24" customWidth="1"/>
    <col min="12" max="12" width="20.42578125" bestFit="1" customWidth="1"/>
    <col min="14" max="14" width="12.85546875" bestFit="1" customWidth="1"/>
    <col min="15" max="15" width="11.7109375" bestFit="1" customWidth="1"/>
    <col min="16" max="16" width="16.5703125" bestFit="1" customWidth="1"/>
    <col min="17" max="17" width="14.7109375" bestFit="1" customWidth="1"/>
    <col min="18" max="19" width="13.140625" bestFit="1" customWidth="1"/>
    <col min="20" max="20" width="13" bestFit="1" customWidth="1"/>
    <col min="21" max="24" width="12.85546875" bestFit="1" customWidth="1"/>
    <col min="25" max="25" width="11.7109375" customWidth="1"/>
    <col min="26" max="26" width="11.5703125" bestFit="1" customWidth="1"/>
    <col min="37" max="37" width="11.42578125" style="52"/>
    <col min="38" max="38" width="14.28515625" style="52" bestFit="1" customWidth="1"/>
  </cols>
  <sheetData>
    <row r="1" spans="1:53" ht="15.75" thickBot="1">
      <c r="A1" s="1"/>
      <c r="B1" s="1"/>
      <c r="C1" s="1"/>
      <c r="D1" s="1"/>
      <c r="E1" s="1"/>
      <c r="F1" s="92">
        <f ca="1">TODAY()</f>
        <v>44987</v>
      </c>
      <c r="G1" s="1"/>
      <c r="H1" s="1"/>
      <c r="I1" s="1"/>
      <c r="J1" s="1"/>
      <c r="K1" s="1"/>
      <c r="M1" s="119" t="s">
        <v>0</v>
      </c>
      <c r="N1" s="120"/>
      <c r="O1" s="120"/>
      <c r="P1" s="120"/>
      <c r="Q1" s="120"/>
      <c r="R1" s="121"/>
      <c r="S1" s="122" t="s">
        <v>3</v>
      </c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4"/>
      <c r="AJ1" t="s">
        <v>17</v>
      </c>
      <c r="AM1" s="125" t="s">
        <v>18</v>
      </c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48"/>
      <c r="AZ1" s="48"/>
    </row>
    <row r="2" spans="1:53" ht="43.5" thickBot="1">
      <c r="A2" s="13"/>
      <c r="B2" s="13"/>
      <c r="C2" s="13"/>
      <c r="D2" s="13" t="s">
        <v>9</v>
      </c>
      <c r="E2" s="13" t="s">
        <v>2</v>
      </c>
      <c r="F2" s="13" t="s">
        <v>11</v>
      </c>
      <c r="G2" s="13"/>
      <c r="H2" s="13" t="s">
        <v>12</v>
      </c>
      <c r="I2" s="13" t="s">
        <v>21</v>
      </c>
      <c r="J2" s="13" t="s">
        <v>16</v>
      </c>
      <c r="K2" s="13"/>
      <c r="L2" s="34" t="s">
        <v>1</v>
      </c>
      <c r="M2" s="27">
        <v>43101</v>
      </c>
      <c r="N2" s="104">
        <v>43466</v>
      </c>
      <c r="O2" s="27">
        <v>43831</v>
      </c>
      <c r="P2" s="27">
        <v>44197</v>
      </c>
      <c r="Q2" s="27">
        <v>44562</v>
      </c>
      <c r="R2" s="35">
        <v>44927</v>
      </c>
      <c r="S2" s="28">
        <v>45292</v>
      </c>
      <c r="T2" s="27">
        <v>45658</v>
      </c>
      <c r="U2" s="27">
        <v>46023</v>
      </c>
      <c r="V2" s="27">
        <v>46388</v>
      </c>
      <c r="W2" s="27">
        <v>46753</v>
      </c>
      <c r="X2" s="104">
        <v>47119</v>
      </c>
      <c r="Y2" s="27">
        <v>47484</v>
      </c>
      <c r="Z2" s="27">
        <v>48213</v>
      </c>
      <c r="AA2" s="27">
        <v>48214</v>
      </c>
      <c r="AB2" s="27">
        <v>48580</v>
      </c>
      <c r="AC2" s="27">
        <v>48945</v>
      </c>
      <c r="AD2" s="27">
        <v>49310</v>
      </c>
      <c r="AE2" s="27">
        <v>49675</v>
      </c>
      <c r="AF2" s="35">
        <v>50041</v>
      </c>
      <c r="AJ2" s="58" t="s">
        <v>2</v>
      </c>
      <c r="AK2" s="91" t="s">
        <v>12</v>
      </c>
      <c r="AL2" s="91" t="s">
        <v>20</v>
      </c>
      <c r="AM2" s="45">
        <v>1</v>
      </c>
      <c r="AN2" s="45">
        <v>2</v>
      </c>
      <c r="AO2" s="45">
        <v>3</v>
      </c>
      <c r="AP2" s="45">
        <v>4</v>
      </c>
      <c r="AQ2" s="45">
        <v>5</v>
      </c>
      <c r="AR2" s="45">
        <v>6</v>
      </c>
      <c r="AS2" s="45">
        <v>7</v>
      </c>
      <c r="AT2" s="45">
        <v>8</v>
      </c>
      <c r="AU2" s="45">
        <v>9</v>
      </c>
      <c r="AV2" s="45">
        <v>10</v>
      </c>
      <c r="AW2" s="45">
        <v>11</v>
      </c>
      <c r="AX2" s="53">
        <v>12</v>
      </c>
      <c r="AY2" s="45">
        <v>13</v>
      </c>
      <c r="AZ2" s="46">
        <v>14</v>
      </c>
      <c r="BA2" s="15"/>
    </row>
    <row r="3" spans="1:53" ht="15.75" thickBot="1">
      <c r="A3" s="12"/>
      <c r="B3" s="3"/>
      <c r="C3" s="4"/>
      <c r="D3" s="126" t="s">
        <v>9</v>
      </c>
      <c r="E3" s="129" t="s">
        <v>8</v>
      </c>
      <c r="F3" s="129" t="s">
        <v>7</v>
      </c>
      <c r="G3" s="5"/>
      <c r="H3" s="30">
        <v>11</v>
      </c>
      <c r="I3" s="30">
        <v>6</v>
      </c>
      <c r="J3" s="25">
        <v>2.1</v>
      </c>
      <c r="K3" s="93"/>
      <c r="L3" s="40" t="s">
        <v>4</v>
      </c>
      <c r="M3" s="32">
        <v>0</v>
      </c>
      <c r="N3" s="21">
        <v>600000</v>
      </c>
      <c r="O3" s="21">
        <v>0</v>
      </c>
      <c r="P3" s="21"/>
      <c r="Q3" s="21">
        <v>0</v>
      </c>
      <c r="R3" s="99">
        <v>0</v>
      </c>
      <c r="S3" s="95">
        <v>0</v>
      </c>
      <c r="T3" s="21">
        <v>0</v>
      </c>
      <c r="U3" s="21">
        <v>0</v>
      </c>
      <c r="V3" s="21">
        <v>0</v>
      </c>
      <c r="W3" s="21">
        <v>0</v>
      </c>
      <c r="X3" s="21">
        <v>0</v>
      </c>
      <c r="Y3" s="21">
        <v>0</v>
      </c>
      <c r="Z3" s="21">
        <v>0</v>
      </c>
      <c r="AA3" s="6">
        <v>0</v>
      </c>
      <c r="AB3" s="6">
        <v>0</v>
      </c>
      <c r="AC3" s="6"/>
      <c r="AD3" s="6"/>
      <c r="AE3" s="6"/>
      <c r="AF3" s="7"/>
      <c r="AJ3" s="115" t="s">
        <v>8</v>
      </c>
      <c r="AK3" s="108">
        <v>14</v>
      </c>
      <c r="AL3" s="79">
        <v>14</v>
      </c>
      <c r="AM3" s="81">
        <v>0</v>
      </c>
      <c r="AN3" s="81">
        <v>0</v>
      </c>
      <c r="AO3" s="81">
        <v>0</v>
      </c>
      <c r="AP3" s="81">
        <v>0.01</v>
      </c>
      <c r="AQ3" s="82">
        <v>0.05</v>
      </c>
      <c r="AR3" s="82">
        <v>0.08</v>
      </c>
      <c r="AS3" s="81">
        <v>0.1</v>
      </c>
      <c r="AT3" s="81">
        <v>0.15</v>
      </c>
      <c r="AU3" s="82">
        <v>0.2</v>
      </c>
      <c r="AV3" s="82">
        <v>0.3</v>
      </c>
      <c r="AW3" s="82">
        <v>7.0000000000000007E-2</v>
      </c>
      <c r="AX3" s="82">
        <v>0.02</v>
      </c>
      <c r="AY3" s="83">
        <v>0.01</v>
      </c>
      <c r="AZ3" s="84">
        <v>0.01</v>
      </c>
      <c r="BA3" s="17">
        <f>SUM(AM3:AZ3)</f>
        <v>1.0000000000000002</v>
      </c>
    </row>
    <row r="4" spans="1:53" ht="15.75" thickBot="1">
      <c r="A4" s="2"/>
      <c r="B4" s="3"/>
      <c r="C4" s="4"/>
      <c r="D4" s="127"/>
      <c r="E4" s="130"/>
      <c r="F4" s="130"/>
      <c r="G4" s="8"/>
      <c r="H4" s="8"/>
      <c r="I4" s="8"/>
      <c r="J4" s="8"/>
      <c r="K4" s="8"/>
      <c r="L4" s="41" t="s">
        <v>5</v>
      </c>
      <c r="M4" s="9">
        <v>0</v>
      </c>
      <c r="N4" s="22">
        <v>-50000</v>
      </c>
      <c r="O4" s="22">
        <v>-50000</v>
      </c>
      <c r="P4" s="22">
        <v>-100000</v>
      </c>
      <c r="Q4" s="22">
        <v>-50000</v>
      </c>
      <c r="R4" s="100">
        <v>-150000</v>
      </c>
      <c r="S4" s="96">
        <v>-200000</v>
      </c>
      <c r="T4" s="23">
        <v>0</v>
      </c>
      <c r="U4" s="23">
        <v>0</v>
      </c>
      <c r="V4" s="23">
        <v>0</v>
      </c>
      <c r="W4" s="23">
        <v>0</v>
      </c>
      <c r="X4" s="23">
        <v>0</v>
      </c>
      <c r="Y4" s="23">
        <v>0</v>
      </c>
      <c r="Z4" s="23">
        <v>0</v>
      </c>
      <c r="AA4" s="10">
        <v>0</v>
      </c>
      <c r="AB4" s="10">
        <v>0</v>
      </c>
      <c r="AC4" s="10"/>
      <c r="AD4" s="10"/>
      <c r="AE4" s="10"/>
      <c r="AF4" s="11"/>
      <c r="AJ4" s="116" t="s">
        <v>8</v>
      </c>
      <c r="AK4" s="109">
        <v>14</v>
      </c>
      <c r="AL4" s="47">
        <v>13</v>
      </c>
      <c r="AM4" s="44">
        <f>AN3/(AN3+AO3+AP3+AQ3+AR3+AS3+AT3+AU3+AV3+AW3+AX3+AY3+AZ3)</f>
        <v>0</v>
      </c>
      <c r="AN4" s="44">
        <f>AO3/(AN3+AO3+AP3+AQ3+AR3+AS3+AT3+AU3+AV3+AW3+AX3+AY3+AZ3)</f>
        <v>0</v>
      </c>
      <c r="AO4" s="44">
        <f>AP3/(AN3+AO3+AP3+AQ3+AR3+AS3+AT3+AU3+AV3+AW3+AX3+AY3+AZ3)</f>
        <v>9.9999999999999985E-3</v>
      </c>
      <c r="AP4" s="44">
        <f>AQ3/(AN3+AO3+AP3+AQ3+AR3+AS3+AT3+AU3+AV3+AW3+AX3+AY3+AZ3)</f>
        <v>4.9999999999999989E-2</v>
      </c>
      <c r="AQ4" s="44">
        <f>AR3/(AN3+AO3+AP3+AQ3+AR3+AS3+AT3+AU3+AV3+AW3+AX3+AY3+AZ3)</f>
        <v>7.9999999999999988E-2</v>
      </c>
      <c r="AR4" s="44">
        <f>AS3/(AN3+AO3+AP3+AQ3+AR3+AS3+AT3+AU3+AV3+AW3+AX3+AY3+AZ3)</f>
        <v>9.9999999999999978E-2</v>
      </c>
      <c r="AS4" s="44">
        <f>AT3/(AN3+AO3+AP3+AQ3+AR3+AS3+AT3+AU3+AV3+AW3+AX3+AY3+AZ3)</f>
        <v>0.14999999999999997</v>
      </c>
      <c r="AT4" s="44">
        <f>AU3/(AN3+AO3+AP3+AQ3+AR3+AS3+AT3+AU3+AV3+AW3+AX3+AY3+AZ3)</f>
        <v>0.19999999999999996</v>
      </c>
      <c r="AU4" s="44">
        <f>AV3/(AN3+AO3+AP3+AQ3+AR3+AS3+AT3+AU3+AV3+AW3+AX3+AY3+AZ3)</f>
        <v>0.29999999999999993</v>
      </c>
      <c r="AV4" s="44">
        <f>AW3/(AN3+AO3+AP3+AQ3+AR3+AS3+AT3+AU3+AV3+AW3+AX3+AY3+AZ3)</f>
        <v>6.9999999999999993E-2</v>
      </c>
      <c r="AW4" s="44">
        <f>AX3/(AN3+AO3+AP3+AQ3+AR3+AS3+AT3+AU3+AV3+AW3+AX3+AY3+AZ3)</f>
        <v>1.9999999999999997E-2</v>
      </c>
      <c r="AX4" s="44">
        <f>AY3/(AN3+AO3+AP3+AQ3+AR3+AS3+AT3+AU3+AV3+AW3+AX3+AY3+AZ3)</f>
        <v>9.9999999999999985E-3</v>
      </c>
      <c r="AY4" s="57">
        <f>AZ3/(AN3+AO3+AP3+AQ3+AR3+AS3+AT3+AU3+AV3+AW3+AX3+AY3+AZ3)</f>
        <v>9.9999999999999985E-3</v>
      </c>
      <c r="AZ4" s="61"/>
      <c r="BA4" s="54">
        <f>SUM(AM4:AY4)</f>
        <v>0.99999999999999978</v>
      </c>
    </row>
    <row r="5" spans="1:53" ht="15.75" thickBot="1">
      <c r="A5" s="2"/>
      <c r="B5" s="3"/>
      <c r="C5" s="4"/>
      <c r="D5" s="127"/>
      <c r="E5" s="130"/>
      <c r="F5" s="130"/>
      <c r="G5" s="8"/>
      <c r="H5" s="8"/>
      <c r="I5" s="8"/>
      <c r="J5" s="8"/>
      <c r="K5" s="8"/>
      <c r="L5" s="41" t="s">
        <v>6</v>
      </c>
      <c r="M5" s="9">
        <v>0</v>
      </c>
      <c r="N5" s="22">
        <v>0</v>
      </c>
      <c r="O5" s="22">
        <v>0</v>
      </c>
      <c r="P5" s="22">
        <v>0</v>
      </c>
      <c r="Q5" s="22">
        <v>25000</v>
      </c>
      <c r="R5" s="100">
        <v>30000</v>
      </c>
      <c r="S5" s="97">
        <f>(($N$3*$J$3)-SUM($M$5:$R$5))*AM50</f>
        <v>102553.19148936171</v>
      </c>
      <c r="T5" s="94">
        <f t="shared" ref="S5:X5" si="0">(($N$3*$J$3)-SUM($M$5:$R$5))*AN50</f>
        <v>128191.48936170213</v>
      </c>
      <c r="U5" s="94">
        <f t="shared" si="0"/>
        <v>192287.23404255317</v>
      </c>
      <c r="V5" s="94">
        <f t="shared" si="0"/>
        <v>256382.97872340426</v>
      </c>
      <c r="W5" s="94">
        <f t="shared" si="0"/>
        <v>423031.91489361704</v>
      </c>
      <c r="X5" s="94">
        <f t="shared" si="0"/>
        <v>102553.19148936171</v>
      </c>
      <c r="Y5" s="10"/>
      <c r="Z5" s="10"/>
      <c r="AA5" s="10"/>
      <c r="AB5" s="10">
        <v>0</v>
      </c>
      <c r="AC5" s="10"/>
      <c r="AD5" s="10"/>
      <c r="AE5" s="10"/>
      <c r="AF5" s="11"/>
      <c r="AJ5" s="116" t="s">
        <v>8</v>
      </c>
      <c r="AK5" s="109">
        <v>14</v>
      </c>
      <c r="AL5" s="47">
        <v>12</v>
      </c>
      <c r="AM5" s="44">
        <f>AO3/(AO3+AP3+AQ3+AR3+AS3+AT3+AU3+AV3+AW3+AX3+AY3+AZ3)</f>
        <v>0</v>
      </c>
      <c r="AN5" s="44">
        <f>AP3/(AO3+AP3+AQ3+AR3+AS3+AT3+AU3+AV3+AW3+AX3+AY3+AZ3)</f>
        <v>9.9999999999999985E-3</v>
      </c>
      <c r="AO5" s="44">
        <f>AQ3/(AO3+AP3+AQ3+AR3+AS3+AT3+AU3+AV3+AW3+AX3+AY3+AZ3)</f>
        <v>4.9999999999999989E-2</v>
      </c>
      <c r="AP5" s="44">
        <f>AR3/(AO3+AP3+AQ3+AR3+AS3+AT3+AU3+AV3+AW3+AX3+AY3+AZ3)</f>
        <v>7.9999999999999988E-2</v>
      </c>
      <c r="AQ5" s="44">
        <f>AS3/(AO3+AP3+AQ3+AR3+AS3+AT3+AU3+AV3+AW3+AX3+AY3+AZ3)</f>
        <v>9.9999999999999978E-2</v>
      </c>
      <c r="AR5" s="44">
        <f>AT3/(AO3+AP3+AQ3+AR3+AS3+AT3+AU3+AV3+AW3+AX3+AY3+AZ3)</f>
        <v>0.14999999999999997</v>
      </c>
      <c r="AS5" s="44">
        <f>AU3/(AO3+AP3+AQ3+AR3+AS3+AT3+AU3+AV3+AW3+AX3+AY3+AZ3)</f>
        <v>0.19999999999999996</v>
      </c>
      <c r="AT5" s="44">
        <f>AV3/(AO3+AP3+AQ3+AR3+AS3+AT3+AU3+AV3+AW3+AX3+AY3+AZ3)</f>
        <v>0.29999999999999993</v>
      </c>
      <c r="AU5" s="44">
        <f>AW3/(AO3+AP3+AQ3+AR3+AS3+AT3+AU3+AV3+AW3+AX3+AY3+AZ3)</f>
        <v>6.9999999999999993E-2</v>
      </c>
      <c r="AV5" s="44">
        <f>AX3/(AO3+AP3+AQ3+AR3+AS3+AT3+AU3+AV3+AW3+AX3+AY3+AZ3)</f>
        <v>1.9999999999999997E-2</v>
      </c>
      <c r="AW5" s="44">
        <f>AY3/(AO3+AP3+AQ3+AR3+AS3+AT3+AU3+AV3+AW3+AX3+AY3+AZ3)</f>
        <v>9.9999999999999985E-3</v>
      </c>
      <c r="AX5" s="57">
        <f>AZ3/(AO3+AP3+AQ3+AR3+AS3+AT3+AU3+AV3+AW3+AX3+AY3+AZ3)</f>
        <v>9.9999999999999985E-3</v>
      </c>
      <c r="AY5" s="50"/>
      <c r="AZ5" s="62"/>
      <c r="BA5" s="17">
        <f t="shared" ref="BA5:BA16" si="1">SUM(AM5:AX5)</f>
        <v>0.99999999999999978</v>
      </c>
    </row>
    <row r="6" spans="1:53" ht="15.75" thickBot="1">
      <c r="A6" s="2"/>
      <c r="B6" s="3"/>
      <c r="C6" s="4"/>
      <c r="D6" s="127"/>
      <c r="E6" s="130"/>
      <c r="F6" s="130"/>
      <c r="G6" s="8"/>
      <c r="H6" s="8"/>
      <c r="I6" s="8"/>
      <c r="J6" s="8"/>
      <c r="K6" s="8"/>
      <c r="L6" s="42"/>
      <c r="M6" s="36"/>
      <c r="N6" s="101"/>
      <c r="O6" s="101"/>
      <c r="P6" s="101"/>
      <c r="Q6" s="101"/>
      <c r="R6" s="102"/>
      <c r="S6" s="103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37"/>
      <c r="AJ6" s="116" t="s">
        <v>8</v>
      </c>
      <c r="AK6" s="109">
        <v>14</v>
      </c>
      <c r="AL6" s="47">
        <v>11</v>
      </c>
      <c r="AM6" s="44">
        <f>AP3/(AP3+AQ3+AR3+AS3+AT3+AU3+AV3+AW3+AX3+AY3+AZ3)</f>
        <v>9.9999999999999985E-3</v>
      </c>
      <c r="AN6" s="44">
        <f>AQ3/(AP3+AQ3+AR3+AS3+AT3+AU3+AV3+AW3+AX3+AY3+AZ3)</f>
        <v>4.9999999999999989E-2</v>
      </c>
      <c r="AO6" s="44">
        <f>AR3/(AP3+AQ3+AR3+AS3+AT3+AU3+AV3+AW3+AX3+AY3+AZ3)</f>
        <v>7.9999999999999988E-2</v>
      </c>
      <c r="AP6" s="44">
        <f>AS3/(AP3+AQ3+AR3+AS3+AT3+AU3+AV3+AW3+AX3+AY3+AZ3)</f>
        <v>9.9999999999999978E-2</v>
      </c>
      <c r="AQ6" s="44">
        <f>AT3/(AP3+AQ3+AR3+AS3+AT3+AU3+AV3+AW3+AX3+AY3+AZ3)</f>
        <v>0.14999999999999997</v>
      </c>
      <c r="AR6" s="44">
        <f>AU3/(AP3+AQ3+AR3+AS3+AT3+AU3+AV3+AW3+AX3+AY3+AZ3)</f>
        <v>0.19999999999999996</v>
      </c>
      <c r="AS6" s="44">
        <f>AV3/(AP3+AQ3+AR3+AS3+AT3+AU3+AV3+AW3+AX3+AY3+AZ3)</f>
        <v>0.29999999999999993</v>
      </c>
      <c r="AT6" s="44">
        <f>AW3/(AP3+AQ3+AR3+AS3+AT3+AU3+AV3+AW3+AX3+AY3+AZ3)</f>
        <v>6.9999999999999993E-2</v>
      </c>
      <c r="AU6" s="44">
        <f>AX3/(AP3+AQ3+AR3+AS3+AT3+AU3+AV3+AW3+AX3+AY3+AZ3)</f>
        <v>1.9999999999999997E-2</v>
      </c>
      <c r="AV6" s="44">
        <f>AY3/(AP3+AQ3+AR3+AS3+AT3+AU3+AV3+AW3+AX3+AY3+AZ3)</f>
        <v>9.9999999999999985E-3</v>
      </c>
      <c r="AW6" s="57">
        <f>AZ3/(AP3+AQ3+AR3+AS3+AT3+AU3+AV3+AW3+AX3+AY3+AZ3)</f>
        <v>9.9999999999999985E-3</v>
      </c>
      <c r="AX6" s="49"/>
      <c r="AY6" s="49"/>
      <c r="AZ6" s="61"/>
      <c r="BA6" s="17">
        <f t="shared" si="1"/>
        <v>0.99999999999999978</v>
      </c>
    </row>
    <row r="7" spans="1:53" ht="15.75" thickBot="1">
      <c r="A7" s="2"/>
      <c r="B7" s="3"/>
      <c r="C7" s="4"/>
      <c r="D7" s="127"/>
      <c r="E7" s="130"/>
      <c r="F7" s="130"/>
      <c r="G7" s="8"/>
      <c r="H7" s="8"/>
      <c r="I7" s="8"/>
      <c r="J7" s="8"/>
      <c r="K7" s="8"/>
      <c r="L7" s="42"/>
      <c r="M7" s="36"/>
      <c r="N7" s="101"/>
      <c r="O7" s="101"/>
      <c r="P7" s="101"/>
      <c r="Q7" s="101"/>
      <c r="R7" s="102"/>
      <c r="S7" s="103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37"/>
      <c r="AJ7" s="116" t="s">
        <v>8</v>
      </c>
      <c r="AK7" s="109">
        <v>14</v>
      </c>
      <c r="AL7" s="47">
        <v>10</v>
      </c>
      <c r="AM7" s="44">
        <f>AQ3/(AQ3+AR3+AS3+AT3+AU3+AV3+AW3+AX3+AY3+AZ3)</f>
        <v>5.0505050505050497E-2</v>
      </c>
      <c r="AN7" s="44">
        <f>AR3/(AQ3+AR3+AS3+AT3+AU3+AV3+AW3+AX3+AY3+AZ3)</f>
        <v>8.0808080808080787E-2</v>
      </c>
      <c r="AO7" s="44">
        <f>AS3/(AQ3+AR3+AS3+AT3+AU3+AV3+AW3+AX3+AY3+AZ3)</f>
        <v>0.10101010101010099</v>
      </c>
      <c r="AP7" s="44">
        <f>AT3/(AQ3+AR3+AS3+AT3+AU3+AV3+AW3+AX3+AY3+AZ3)</f>
        <v>0.15151515151515146</v>
      </c>
      <c r="AQ7" s="44">
        <f>AU3/(AQ3+AR3+AS3+AT3+AU3+AV3+AW3+AX3+AY3+AZ3)</f>
        <v>0.20202020202020199</v>
      </c>
      <c r="AR7" s="44">
        <f>AV3/(AQ3+AR3+AS3+AT3+AU3+AV3+AW3+AX3+AY3+AZ3)</f>
        <v>0.30303030303030293</v>
      </c>
      <c r="AS7" s="44">
        <f>AW3/(AQ3+AR3+AS3+AT3+AU3+AV3+AW3+AX3+AY3+AZ3)</f>
        <v>7.0707070707070704E-2</v>
      </c>
      <c r="AT7" s="44">
        <f>AX3/(AQ3+AR3+AS3+AT3+AU3+AV3+AW3+AX3+AY3+AZ3)</f>
        <v>2.0202020202020197E-2</v>
      </c>
      <c r="AU7" s="44">
        <f>AY3/(AQ3+AR3+AS3+AT3+AU3+AV3+AW3+AX3+AY3+AZ3)</f>
        <v>1.0101010101010098E-2</v>
      </c>
      <c r="AV7" s="57">
        <f>AZ3/(AQ3+AR3+AS3+AT3+AU3+AV3+AW3+AX3+AY3+AZ3)</f>
        <v>1.0101010101010098E-2</v>
      </c>
      <c r="AW7" s="50"/>
      <c r="AX7" s="50"/>
      <c r="AY7" s="50"/>
      <c r="AZ7" s="62"/>
      <c r="BA7" s="17">
        <f t="shared" si="1"/>
        <v>0.99999999999999967</v>
      </c>
    </row>
    <row r="8" spans="1:53" ht="15.75" thickBot="1">
      <c r="A8" s="2"/>
      <c r="B8" s="3"/>
      <c r="C8" s="4"/>
      <c r="D8" s="128"/>
      <c r="E8" s="131"/>
      <c r="F8" s="131"/>
      <c r="G8" s="33"/>
      <c r="H8" s="33"/>
      <c r="I8" s="33"/>
      <c r="J8" s="33"/>
      <c r="K8" s="33"/>
      <c r="L8" s="43"/>
      <c r="M8" s="38"/>
      <c r="N8" s="33"/>
      <c r="O8" s="33"/>
      <c r="P8" s="33"/>
      <c r="Q8" s="33"/>
      <c r="R8" s="39"/>
      <c r="S8" s="98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9"/>
      <c r="AJ8" s="116" t="s">
        <v>8</v>
      </c>
      <c r="AK8" s="109">
        <v>14</v>
      </c>
      <c r="AL8" s="47">
        <v>9</v>
      </c>
      <c r="AM8" s="44">
        <f>AR3/(AR3+AS3+AT3+AU3+AV3+AW3+AX3+AY3+AZ3)</f>
        <v>8.5106382978723388E-2</v>
      </c>
      <c r="AN8" s="44">
        <f>AS3/(AR3+AS3+AT3+AU3+AV3+AW3+AX3+AY3+AZ3)</f>
        <v>0.10638297872340424</v>
      </c>
      <c r="AO8" s="44">
        <f>AT3/(AR3+AS3+AT3+AU3+AV3+AW3+AX3+AY3+AZ3)</f>
        <v>0.15957446808510634</v>
      </c>
      <c r="AP8" s="44">
        <f>AU3/(AR3+AS3+AT3+AU3+AV3+AW3+AX3+AY3+AZ3)</f>
        <v>0.21276595744680848</v>
      </c>
      <c r="AQ8" s="44">
        <f>AV3/(AR3+AS3+AT3+AU3+AV3+AW3+AX3+AY3+AZ3)</f>
        <v>0.31914893617021267</v>
      </c>
      <c r="AR8" s="44">
        <f>AW3/(AR3+AS3+AT3+AU3+AV3+AW3+AX3+AY3+AZ3)</f>
        <v>7.4468085106382975E-2</v>
      </c>
      <c r="AS8" s="44">
        <f>AX3/(AR3+AS3+AT3+AU3+AV3+AW3+AX3+AY3+AZ3)</f>
        <v>2.1276595744680847E-2</v>
      </c>
      <c r="AT8" s="44">
        <f>AY3/(AR3+AS3+AT3+AU3+AV3+AW3+AX3+AY3+AZ3)</f>
        <v>1.0638297872340424E-2</v>
      </c>
      <c r="AU8" s="57">
        <f>AZ3/(AR3+AS3+AT3+AU3+AV3+AW3+AX3+AY3+AZ3)</f>
        <v>1.0638297872340424E-2</v>
      </c>
      <c r="AV8" s="49"/>
      <c r="AW8" s="49"/>
      <c r="AX8" s="49"/>
      <c r="AY8" s="49"/>
      <c r="AZ8" s="61"/>
      <c r="BA8" s="17">
        <f t="shared" si="1"/>
        <v>0.99999999999999967</v>
      </c>
    </row>
    <row r="9" spans="1:53" ht="15.75" thickBot="1">
      <c r="AJ9" s="116" t="s">
        <v>8</v>
      </c>
      <c r="AK9" s="109">
        <v>14</v>
      </c>
      <c r="AL9" s="47">
        <v>8</v>
      </c>
      <c r="AM9" s="44">
        <f>AS3/(AS3+AT3+AU3+AV3+AW3+AX3+AY3+AZ3)</f>
        <v>0.11627906976744186</v>
      </c>
      <c r="AN9" s="44">
        <f>AT3/(AS3+AT3+AU3+AV3+AW3+AX3+AY3+AZ3)</f>
        <v>0.17441860465116277</v>
      </c>
      <c r="AO9" s="44">
        <f>AU3/(AS3+AT3+AU3+AV3+AW3+AX3+AY3+AZ3)</f>
        <v>0.23255813953488372</v>
      </c>
      <c r="AP9" s="44">
        <f>AV3/(AS3+AT3+AU3+AV3+AW3+AX3+AY3+AZ3)</f>
        <v>0.34883720930232553</v>
      </c>
      <c r="AQ9" s="44">
        <f>AW3/(AS3+AT3+AU3+AV3+AW3+AX3+AY3+AZ3)</f>
        <v>8.1395348837209294E-2</v>
      </c>
      <c r="AR9" s="44">
        <f>AX3/(AS3+AT3+AU3+AV3+AW3+AX3+AY3+AZ3)</f>
        <v>2.3255813953488368E-2</v>
      </c>
      <c r="AS9" s="44">
        <f>AY3/(AS3+AT3+AU3+AV3+AW3+AX3+AY3+AZ3)</f>
        <v>1.1627906976744184E-2</v>
      </c>
      <c r="AT9" s="57">
        <f>AZ3/(AS3+AT3+AU3+AV3+AW3+AX3+AY3+AZ3)</f>
        <v>1.1627906976744184E-2</v>
      </c>
      <c r="AU9" s="50"/>
      <c r="AV9" s="50"/>
      <c r="AW9" s="50"/>
      <c r="AX9" s="50"/>
      <c r="AY9" s="50"/>
      <c r="AZ9" s="62"/>
      <c r="BA9" s="17">
        <f t="shared" si="1"/>
        <v>1</v>
      </c>
    </row>
    <row r="10" spans="1:53" ht="15.75" thickBot="1">
      <c r="N10" s="24">
        <f>N3*J3</f>
        <v>1260000</v>
      </c>
      <c r="AJ10" s="116" t="s">
        <v>8</v>
      </c>
      <c r="AK10" s="109">
        <v>14</v>
      </c>
      <c r="AL10" s="47">
        <v>7</v>
      </c>
      <c r="AM10" s="44">
        <f>AT3/(AT3+AU3+AV3+AW3+AX3+AY3+AZ3)</f>
        <v>0.19736842105263158</v>
      </c>
      <c r="AN10" s="44">
        <f>AU3/(AT3+AU3+AV3+AW3+AX3+AY3+AZ3)</f>
        <v>0.26315789473684209</v>
      </c>
      <c r="AO10" s="44">
        <f>AV3/(AT3+AU3+AV3+AW3+AX3+AY3+AZ3)</f>
        <v>0.39473684210526316</v>
      </c>
      <c r="AP10" s="44">
        <f>AW3/(AT3+AU3+AV3+AW3+AX3+AY3+AZ3)</f>
        <v>9.2105263157894746E-2</v>
      </c>
      <c r="AQ10" s="44">
        <f>AX3/(AT3+AU3+AV3+AW3+AX3+AY3+AZ3)</f>
        <v>2.6315789473684209E-2</v>
      </c>
      <c r="AR10" s="44">
        <f>AY3/(AT3+AU3+AV3+AW3+AX3+AY3+AZ3)</f>
        <v>1.3157894736842105E-2</v>
      </c>
      <c r="AS10" s="57">
        <f>AZ3/(AT3+AU3+AV3+AW3+AX3+AY3+AZ3)</f>
        <v>1.3157894736842105E-2</v>
      </c>
      <c r="AT10" s="49"/>
      <c r="AU10" s="49"/>
      <c r="AV10" s="49"/>
      <c r="AW10" s="49"/>
      <c r="AX10" s="49"/>
      <c r="AY10" s="49"/>
      <c r="AZ10" s="61"/>
      <c r="BA10" s="17">
        <f t="shared" si="1"/>
        <v>1</v>
      </c>
    </row>
    <row r="11" spans="1:53" ht="15.75" thickBot="1">
      <c r="N11" s="24">
        <f>SUM(Q5:Y5)</f>
        <v>1260000</v>
      </c>
      <c r="P11" s="26"/>
      <c r="S11" s="20"/>
      <c r="T11" s="20"/>
      <c r="U11" s="20"/>
      <c r="V11" s="20"/>
      <c r="W11" s="20"/>
      <c r="X11" s="20"/>
      <c r="Y11" s="20"/>
      <c r="Z11" s="20"/>
      <c r="AJ11" s="116" t="s">
        <v>8</v>
      </c>
      <c r="AK11" s="109">
        <v>14</v>
      </c>
      <c r="AL11" s="47">
        <v>6</v>
      </c>
      <c r="AM11" s="44">
        <f>AU3/(AU3+AV3+AW3+AX3+AY3+AZ3)</f>
        <v>0.32786885245901637</v>
      </c>
      <c r="AN11" s="44">
        <f>AV3/(AU3+AV3+AW3+AX3+AY3+AZ3)</f>
        <v>0.49180327868852447</v>
      </c>
      <c r="AO11" s="44">
        <f>AW3/(AU3+AV3+AW3+AX3+AY3+AZ3)</f>
        <v>0.11475409836065573</v>
      </c>
      <c r="AP11" s="44">
        <f>AX3/(AU3+AV3+AW3+AX3+AY3+AZ3)</f>
        <v>3.2786885245901634E-2</v>
      </c>
      <c r="AQ11" s="44">
        <f>AY3/(AU3+AV3+AW3+AX3+AY3+AZ3)</f>
        <v>1.6393442622950817E-2</v>
      </c>
      <c r="AR11" s="57">
        <f>AZ3/(AU3+AV3+AW3+AX3+AY3+AZ3)</f>
        <v>1.6393442622950817E-2</v>
      </c>
      <c r="AS11" s="49"/>
      <c r="AT11" s="50"/>
      <c r="AU11" s="50"/>
      <c r="AV11" s="50"/>
      <c r="AW11" s="50"/>
      <c r="AX11" s="50"/>
      <c r="AY11" s="50"/>
      <c r="AZ11" s="62"/>
      <c r="BA11" s="17">
        <f t="shared" si="1"/>
        <v>0.99999999999999989</v>
      </c>
    </row>
    <row r="12" spans="1:53" ht="15.75" thickBot="1">
      <c r="N12" s="16">
        <f>N10-N11</f>
        <v>0</v>
      </c>
      <c r="S12" s="31" t="s">
        <v>15</v>
      </c>
      <c r="T12" s="31" t="s">
        <v>24</v>
      </c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J12" s="116" t="s">
        <v>8</v>
      </c>
      <c r="AK12" s="109">
        <v>14</v>
      </c>
      <c r="AL12" s="47">
        <v>5</v>
      </c>
      <c r="AM12" s="44">
        <f>AV3/(AV3+AW3+AX3+AY3+AZ3)</f>
        <v>0.7317073170731706</v>
      </c>
      <c r="AN12" s="44">
        <f>AW3/(AV3+AW3+AX3+AY3+AZ3)</f>
        <v>0.17073170731707318</v>
      </c>
      <c r="AO12" s="44">
        <f>AX3/(AV3+AW3+AX3+AY3+AZ3)</f>
        <v>4.8780487804878044E-2</v>
      </c>
      <c r="AP12" s="44">
        <f>AY3/(AV3+AW3+AX3+AY3+AZ3)</f>
        <v>2.4390243902439022E-2</v>
      </c>
      <c r="AQ12" s="57">
        <f>AZ3/(AV3+AW3+AX3+AY3+AZ3)</f>
        <v>2.4390243902439022E-2</v>
      </c>
      <c r="AR12" s="49"/>
      <c r="AS12" s="49"/>
      <c r="AT12" s="49"/>
      <c r="AU12" s="49"/>
      <c r="AV12" s="49"/>
      <c r="AW12" s="49"/>
      <c r="AX12" s="49"/>
      <c r="AY12" s="49"/>
      <c r="AZ12" s="61"/>
      <c r="BA12" s="17">
        <f t="shared" si="1"/>
        <v>1</v>
      </c>
    </row>
    <row r="13" spans="1:53" ht="15.75" thickBot="1">
      <c r="AJ13" s="116" t="s">
        <v>8</v>
      </c>
      <c r="AK13" s="109">
        <v>14</v>
      </c>
      <c r="AL13" s="47">
        <v>4</v>
      </c>
      <c r="AM13" s="44">
        <f>AW3/(AW3+AX3+AY3+AZ3)</f>
        <v>0.63636363636363646</v>
      </c>
      <c r="AN13" s="44">
        <f>AX3/(AW3+AX3+AY3+AZ3)</f>
        <v>0.18181818181818182</v>
      </c>
      <c r="AO13" s="44">
        <f>AY3/(AW3+AX3+AY3+AZ3)</f>
        <v>9.0909090909090912E-2</v>
      </c>
      <c r="AP13" s="57">
        <f>AZ3/(AW3+AX3+AY3+AZ3)</f>
        <v>9.0909090909090912E-2</v>
      </c>
      <c r="AQ13" s="49"/>
      <c r="AR13" s="50"/>
      <c r="AS13" s="50"/>
      <c r="AT13" s="50"/>
      <c r="AU13" s="50"/>
      <c r="AV13" s="50"/>
      <c r="AW13" s="50"/>
      <c r="AX13" s="50"/>
      <c r="AY13" s="50"/>
      <c r="AZ13" s="62"/>
      <c r="BA13" s="17">
        <f t="shared" si="1"/>
        <v>1.0000000000000002</v>
      </c>
    </row>
    <row r="14" spans="1:53" ht="15.75" thickBot="1">
      <c r="P14" s="19"/>
      <c r="Q14" s="19"/>
      <c r="T14" s="31" t="s">
        <v>22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J14" s="116" t="s">
        <v>8</v>
      </c>
      <c r="AK14" s="109">
        <v>14</v>
      </c>
      <c r="AL14" s="47">
        <v>3</v>
      </c>
      <c r="AM14" s="44">
        <f>AX3/(AX3+AY3+AZ3)</f>
        <v>0.5</v>
      </c>
      <c r="AN14" s="44">
        <f>AY3/(AX3+AY3+AZ3)</f>
        <v>0.25</v>
      </c>
      <c r="AO14" s="57">
        <f>AZ3/(AX3+AY3+AZ3)</f>
        <v>0.25</v>
      </c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61"/>
      <c r="BA14" s="17">
        <f t="shared" si="1"/>
        <v>1</v>
      </c>
    </row>
    <row r="15" spans="1:53" ht="15.75" thickBot="1">
      <c r="Q15" s="14"/>
      <c r="AJ15" s="116" t="s">
        <v>8</v>
      </c>
      <c r="AK15" s="109">
        <v>14</v>
      </c>
      <c r="AL15" s="47">
        <v>2</v>
      </c>
      <c r="AM15" s="44">
        <f>AY3/(AY3+AZ3)</f>
        <v>0.5</v>
      </c>
      <c r="AN15" s="57">
        <f>100%-AM15</f>
        <v>0.5</v>
      </c>
      <c r="AO15" s="49"/>
      <c r="AP15" s="49"/>
      <c r="AQ15" s="50"/>
      <c r="AR15" s="50"/>
      <c r="AS15" s="50"/>
      <c r="AT15" s="49"/>
      <c r="AU15" s="50"/>
      <c r="AV15" s="50"/>
      <c r="AW15" s="50"/>
      <c r="AX15" s="50"/>
      <c r="AY15" s="50"/>
      <c r="AZ15" s="62"/>
      <c r="BA15" s="17">
        <f t="shared" si="1"/>
        <v>1</v>
      </c>
    </row>
    <row r="16" spans="1:53" ht="15.75" thickBot="1">
      <c r="Q16" s="24"/>
      <c r="T16" s="31" t="s">
        <v>23</v>
      </c>
      <c r="U16" s="31"/>
      <c r="V16" s="31"/>
      <c r="W16" s="31"/>
      <c r="X16" s="31"/>
      <c r="Y16" s="31"/>
      <c r="AJ16" s="116" t="s">
        <v>8</v>
      </c>
      <c r="AK16" s="109">
        <v>14</v>
      </c>
      <c r="AL16" s="47">
        <v>1</v>
      </c>
      <c r="AM16" s="57">
        <v>1</v>
      </c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61"/>
      <c r="BA16" s="17">
        <f t="shared" si="1"/>
        <v>1</v>
      </c>
    </row>
    <row r="17" spans="12:53" ht="15.75" thickBot="1">
      <c r="Q17" s="24"/>
      <c r="AJ17" s="116" t="s">
        <v>8</v>
      </c>
      <c r="AK17" s="110">
        <v>14</v>
      </c>
      <c r="AL17" s="80">
        <v>0</v>
      </c>
      <c r="AM17" s="60"/>
      <c r="AN17" s="63"/>
      <c r="AO17" s="63"/>
      <c r="AP17" s="63"/>
      <c r="AQ17" s="64"/>
      <c r="AR17" s="64"/>
      <c r="AS17" s="63"/>
      <c r="AT17" s="63"/>
      <c r="AU17" s="64"/>
      <c r="AV17" s="64"/>
      <c r="AW17" s="64"/>
      <c r="AX17" s="64"/>
      <c r="AY17" s="64"/>
      <c r="AZ17" s="65"/>
      <c r="BA17" s="17">
        <f>SUM(AM17:AX17)</f>
        <v>0</v>
      </c>
    </row>
    <row r="18" spans="12:53" ht="15.75" thickBot="1">
      <c r="Q18" s="24"/>
      <c r="AJ18" s="116" t="s">
        <v>8</v>
      </c>
      <c r="AK18" s="108">
        <v>13</v>
      </c>
      <c r="AL18" s="79">
        <v>13</v>
      </c>
      <c r="AM18" s="81">
        <v>0</v>
      </c>
      <c r="AN18" s="81">
        <v>0</v>
      </c>
      <c r="AO18" s="81">
        <v>0</v>
      </c>
      <c r="AP18" s="81">
        <v>0.01</v>
      </c>
      <c r="AQ18" s="82">
        <v>0.05</v>
      </c>
      <c r="AR18" s="82">
        <v>0.08</v>
      </c>
      <c r="AS18" s="81">
        <v>0.1</v>
      </c>
      <c r="AT18" s="81">
        <v>0.15</v>
      </c>
      <c r="AU18" s="82">
        <v>0.2</v>
      </c>
      <c r="AV18" s="82">
        <v>0.3</v>
      </c>
      <c r="AW18" s="82">
        <v>0.06</v>
      </c>
      <c r="AX18" s="82">
        <v>2.5000000000000001E-2</v>
      </c>
      <c r="AY18" s="84">
        <v>2.5000000000000001E-2</v>
      </c>
      <c r="AZ18" s="67"/>
      <c r="BA18" s="17">
        <f>SUM(AM18:AY18)</f>
        <v>1.0000000000000002</v>
      </c>
    </row>
    <row r="19" spans="12:53" ht="15.75" thickBot="1">
      <c r="P19" s="19"/>
      <c r="AJ19" s="116" t="s">
        <v>8</v>
      </c>
      <c r="AK19" s="109">
        <v>13</v>
      </c>
      <c r="AL19" s="47">
        <v>12</v>
      </c>
      <c r="AM19" s="44">
        <f>AN18/(AN18+AO18+AP18+AQ18+AR18+AS18+AT18+AU18+AV18+AW18+AX18+AY18)</f>
        <v>0</v>
      </c>
      <c r="AN19" s="44">
        <f>AO18/(AN18+AO18+AP18+AQ18+AR18+AS18+AT18+AU18+AV18+AW18+AX18+AY18)</f>
        <v>0</v>
      </c>
      <c r="AO19" s="44">
        <f>AP18/(AN18+AO18+AP18+AQ18+AR18+AS18+AT18+AU18+AV18+AW18+AX18+AY18)</f>
        <v>9.9999999999999985E-3</v>
      </c>
      <c r="AP19" s="44">
        <f>AQ18/(AN18+AO18+AP18+AQ18+AR18+AS18+AT18+AU18+AV18+AW18+AX18+AY18)</f>
        <v>4.9999999999999989E-2</v>
      </c>
      <c r="AQ19" s="44">
        <f>AR18/(AN18+AO18+AP18+AQ18+AR18+AS18+AT18+AU18+AV18+AW18+AX18+AY18)</f>
        <v>7.9999999999999988E-2</v>
      </c>
      <c r="AR19" s="44">
        <f>AS18/(AN18+AO18+AP18+AQ18+AR18+AS18+AT18+AU18+AV18+AW18+AX18+AY18)</f>
        <v>9.9999999999999978E-2</v>
      </c>
      <c r="AS19" s="44">
        <f>AT18/(AN18+AO18+AP18+AQ18+AR18+AS18+AT18+AU18+AV18+AW18+AX18+AY18)</f>
        <v>0.14999999999999997</v>
      </c>
      <c r="AT19" s="44">
        <f>AU18/(AN18+AO18+AP18+AQ18+AR18+AS18+AT18+AU18+AV18+AW18+AX18+AY18)</f>
        <v>0.19999999999999996</v>
      </c>
      <c r="AU19" s="44">
        <f>AV18/(AN18+AO18+AP18+AQ18+AR18+AS18+AT18+AU18+AV18+AW18+AX18+AY18)</f>
        <v>0.29999999999999993</v>
      </c>
      <c r="AV19" s="44">
        <f>AW18/(AN18+AO18+AP18+AQ18+AR18+AS18+AT18+AU18+AV18+AW18+AX18+AY18)</f>
        <v>5.9999999999999984E-2</v>
      </c>
      <c r="AW19" s="44">
        <f>AX18/(AN18+AO18+AP18+AQ18+AR18+AS18+AT18+AU18+AV18+AW18+AX18+AY18)</f>
        <v>2.4999999999999994E-2</v>
      </c>
      <c r="AX19" s="57">
        <f>AY18/(AN18+AO18+AP18+AQ18+AR18+AS18+AT18+AU18+AV18+AW18+AX18+AY18)</f>
        <v>2.4999999999999994E-2</v>
      </c>
      <c r="AY19" s="50"/>
      <c r="AZ19" s="62"/>
      <c r="BA19" s="17">
        <f t="shared" ref="BA19:BA30" si="2">SUM(AM19:AX19)</f>
        <v>0.99999999999999978</v>
      </c>
    </row>
    <row r="20" spans="12:53" ht="15.75" thickBot="1">
      <c r="AJ20" s="116" t="s">
        <v>8</v>
      </c>
      <c r="AK20" s="109">
        <v>13</v>
      </c>
      <c r="AL20" s="47">
        <v>11</v>
      </c>
      <c r="AM20" s="44">
        <f>AO18/(AO18+AP18+AQ18+AR18+AS18+AT18+AU18+AV18+AW18+AX18+AY18)</f>
        <v>0</v>
      </c>
      <c r="AN20" s="44">
        <f>AP18/(AO18+AP18+AQ18+AR18+AS18+AT18+AU18+AV18+AW18+AX18+AY18)</f>
        <v>9.9999999999999985E-3</v>
      </c>
      <c r="AO20" s="44">
        <f>AQ18/(AO18+AP18+AQ18+AR18+AS18+AT18+AU18+AV18+AW18+AX18+AY18)</f>
        <v>4.9999999999999989E-2</v>
      </c>
      <c r="AP20" s="44">
        <f>AR18/(AO18+AP18+AQ18+AR18+AS18+AT18+AU18+AV18+AW18+AX18+AY18)</f>
        <v>7.9999999999999988E-2</v>
      </c>
      <c r="AQ20" s="44">
        <f>AS18/(AO18+AP18+AQ18+AR18+AS18+AT18+AU18+AV18+AW18+AX18+AY18)</f>
        <v>9.9999999999999978E-2</v>
      </c>
      <c r="AR20" s="44">
        <f>AT18/(AO18+AP18+AQ18+AR18+AS18+AT18+AU18+AV18+AW18+AX18+AY18)</f>
        <v>0.14999999999999997</v>
      </c>
      <c r="AS20" s="44">
        <f>AU18/(AO18+AP18+AQ18+AR18+AS18+AT18+AU18+AV18+AW18+AX18+AY18)</f>
        <v>0.19999999999999996</v>
      </c>
      <c r="AT20" s="44">
        <f>AV18/(AO18+AP18+AQ18+AR18+AS18+AT18+AU18+AV18+AW18+AX18+AY18)</f>
        <v>0.29999999999999993</v>
      </c>
      <c r="AU20" s="44">
        <f>AW18/(AO18+AP18+AQ18+AR18+AS18+AT18+AU18+AV18+AW18+AX18+AY18)</f>
        <v>5.9999999999999984E-2</v>
      </c>
      <c r="AV20" s="44">
        <f>AX18/(AO18+AP18+AQ18+AR18+AS18+AT18+AU18+AV18+AW18+AX18+AY18)</f>
        <v>2.4999999999999994E-2</v>
      </c>
      <c r="AW20" s="57">
        <f>AY18/(AO18+AP18+AQ18+AR18+AS18+AT18+AU18+AV18+AW18+AX18+AY18)</f>
        <v>2.4999999999999994E-2</v>
      </c>
      <c r="AX20" s="49"/>
      <c r="AY20" s="49"/>
      <c r="AZ20" s="61"/>
      <c r="BA20" s="17">
        <f t="shared" si="2"/>
        <v>0.99999999999999978</v>
      </c>
    </row>
    <row r="21" spans="12:53" ht="15.75" thickBot="1">
      <c r="AJ21" s="116" t="s">
        <v>8</v>
      </c>
      <c r="AK21" s="109">
        <v>13</v>
      </c>
      <c r="AL21" s="47">
        <v>10</v>
      </c>
      <c r="AM21" s="44">
        <f>AP18/(AP18+AQ18+AR18+AS18+AT18+AU18+AV18+AW18+AX18+AY18)</f>
        <v>9.9999999999999985E-3</v>
      </c>
      <c r="AN21" s="44">
        <f>AQ18/(AP18+AQ18+AR18+AS18+AT18+AU18+AV18+AW18+AX18+AY18)</f>
        <v>4.9999999999999989E-2</v>
      </c>
      <c r="AO21" s="44">
        <f>AR18/(AP18+AQ18+AR18+AS18+AT18+AU18+AV18+AW18+AX18+AY18)</f>
        <v>7.9999999999999988E-2</v>
      </c>
      <c r="AP21" s="44">
        <f>AS18/(AP18+AQ18+AR18+AS18+AT18+AU18+AV18+AW18+AX18+AY18)</f>
        <v>9.9999999999999978E-2</v>
      </c>
      <c r="AQ21" s="44">
        <f>AT18/(AP18+AQ18+AR18+AS18+AT18+AU18+AV18+AW18+AX18+AY18)</f>
        <v>0.14999999999999997</v>
      </c>
      <c r="AR21" s="44">
        <f>AU18/(AP18+AQ18+AR18+AS18+AT18+AU18+AV18+AW18+AX18+AY18)</f>
        <v>0.19999999999999996</v>
      </c>
      <c r="AS21" s="44">
        <f>AV18/(AP18+AQ18+AR18+AS18+AT18+AU18+AV18+AW18+AX18+AY18)</f>
        <v>0.29999999999999993</v>
      </c>
      <c r="AT21" s="44">
        <f>AW18/(AP18+AQ18+AR18+AS18+AT18+AU18+AV18+AW18+AX18+AY18)</f>
        <v>5.9999999999999984E-2</v>
      </c>
      <c r="AU21" s="44">
        <f>AX18/(AP18+AQ18+AR18+AS18+AT18+AU18+AV18+AW18+AX18+AY18)</f>
        <v>2.4999999999999994E-2</v>
      </c>
      <c r="AV21" s="57">
        <f>AY18/(AP18+AQ18+AR18+AS18+AT18+AU18+AV18+AW18+AX18+AY18)</f>
        <v>2.4999999999999994E-2</v>
      </c>
      <c r="AW21" s="50"/>
      <c r="AX21" s="50"/>
      <c r="AY21" s="50"/>
      <c r="AZ21" s="62"/>
      <c r="BA21" s="17">
        <f t="shared" si="2"/>
        <v>0.99999999999999978</v>
      </c>
    </row>
    <row r="22" spans="12:53" ht="15.75" thickBot="1">
      <c r="L22" s="29"/>
      <c r="Q22" s="16"/>
      <c r="AJ22" s="116" t="s">
        <v>8</v>
      </c>
      <c r="AK22" s="109">
        <v>13</v>
      </c>
      <c r="AL22" s="47">
        <v>9</v>
      </c>
      <c r="AM22" s="44">
        <f>AQ18/(AQ18+AR18+AS18+AT18+AU18+AV18+AW18+AX18+AY18)</f>
        <v>5.0505050505050497E-2</v>
      </c>
      <c r="AN22" s="44">
        <f>AR18/(AQ18+AR18+AS18+AT18+AU18+AV18+AW18+AX18+AY18)</f>
        <v>8.0808080808080787E-2</v>
      </c>
      <c r="AO22" s="44">
        <f>AS18/(AQ18+AR18+AS18+AT18+AU18+AV18+AW18+AX18+AY18)</f>
        <v>0.10101010101010099</v>
      </c>
      <c r="AP22" s="44">
        <f>AT18/(AQ18+AR18+AS18+AT18+AU18+AV18+AW18+AX18+AY18)</f>
        <v>0.15151515151515146</v>
      </c>
      <c r="AQ22" s="44">
        <f>AU18/(AQ18+AR18+AS18+AT18+AU18+AV18+AW18+AX18+AY18)</f>
        <v>0.20202020202020199</v>
      </c>
      <c r="AR22" s="44">
        <f>AV18/(AQ18+AR18+AS18+AT18+AU18+AV18+AW18+AX18+AY18)</f>
        <v>0.30303030303030293</v>
      </c>
      <c r="AS22" s="44">
        <f>AW18/(AQ18+AR18+AS18+AT18+AU18+AV18+AW18+AX18+AY18)</f>
        <v>6.0606060606060594E-2</v>
      </c>
      <c r="AT22" s="44">
        <f>AX18/(AQ18+AR18+AS18+AT18+AU18+AV18+AW18+AX18+AY18)</f>
        <v>2.5252525252525249E-2</v>
      </c>
      <c r="AU22" s="57">
        <f>AY18/(AQ18+AR18+AS18+AT18+AU18+AV18+AW18+AX18+AY18)</f>
        <v>2.5252525252525249E-2</v>
      </c>
      <c r="AV22" s="49"/>
      <c r="AW22" s="49"/>
      <c r="AX22" s="49"/>
      <c r="AY22" s="49"/>
      <c r="AZ22" s="61"/>
      <c r="BA22" s="17">
        <f t="shared" si="2"/>
        <v>0.99999999999999978</v>
      </c>
    </row>
    <row r="23" spans="12:53" ht="15.75" thickBot="1">
      <c r="AJ23" s="116" t="s">
        <v>8</v>
      </c>
      <c r="AK23" s="109">
        <v>13</v>
      </c>
      <c r="AL23" s="47">
        <v>8</v>
      </c>
      <c r="AM23" s="44">
        <f>AR18/(AR18+AS18+AT18+AU18+AV18+AW18+AX18+AY18)</f>
        <v>8.5106382978723388E-2</v>
      </c>
      <c r="AN23" s="44">
        <f>AS18/(AR18+AS18+AT18+AU18+AV18+AW18+AX18+AY18)</f>
        <v>0.10638297872340424</v>
      </c>
      <c r="AO23" s="44">
        <f>AT18/(AR18+AS18+AT18+AU18+AV18+AW18+AX18+AY18)</f>
        <v>0.15957446808510634</v>
      </c>
      <c r="AP23" s="44">
        <f>AU18/(AR18+AS18+AT18+AU18+AV18+AW18+AX18+AY18)</f>
        <v>0.21276595744680848</v>
      </c>
      <c r="AQ23" s="44">
        <f>AV18/(AR18+AS18+AT18+AU18+AV18+AW18+AX18+AY18)</f>
        <v>0.31914893617021267</v>
      </c>
      <c r="AR23" s="44">
        <f>AW18/(AR18+AS18+AT18+AU18+AV18+AW18+AX18+AY18)</f>
        <v>6.3829787234042534E-2</v>
      </c>
      <c r="AS23" s="44">
        <f>AX18/(AR18+AS18+AT18+AU18+AV18+AW18+AX18+AY18)</f>
        <v>2.6595744680851061E-2</v>
      </c>
      <c r="AT23" s="57">
        <f>AY18/(AR18+AS18+AT18+AU18+AV18+AW18+AX18+AY18)</f>
        <v>2.6595744680851061E-2</v>
      </c>
      <c r="AU23" s="50"/>
      <c r="AV23" s="50"/>
      <c r="AW23" s="50"/>
      <c r="AX23" s="50"/>
      <c r="AY23" s="50"/>
      <c r="AZ23" s="62"/>
      <c r="BA23" s="17">
        <f t="shared" si="2"/>
        <v>0.99999999999999967</v>
      </c>
    </row>
    <row r="24" spans="12:53" ht="15.75" thickBot="1">
      <c r="AJ24" s="116" t="s">
        <v>8</v>
      </c>
      <c r="AK24" s="109">
        <v>13</v>
      </c>
      <c r="AL24" s="47">
        <v>7</v>
      </c>
      <c r="AM24" s="44">
        <f>AS18/(AS18+AT18+AU18+AV18+AW18+AX18+AY18)</f>
        <v>0.11627906976744186</v>
      </c>
      <c r="AN24" s="44">
        <f>AT18/(AS18+AT18+AU18+AV18+AW18+AX18+AY18)</f>
        <v>0.17441860465116277</v>
      </c>
      <c r="AO24" s="44">
        <f>AU18/(AS18+AT18+AU18+AV18+AW18+AX18+AY18)</f>
        <v>0.23255813953488372</v>
      </c>
      <c r="AP24" s="44">
        <f>AV18/(AS18+AT18+AU18+AV18+AW18+AX18+AY18)</f>
        <v>0.34883720930232553</v>
      </c>
      <c r="AQ24" s="44">
        <f>AW18/(AS18+AT18+AU18+AV18+AW18+AX18+AY18)</f>
        <v>6.9767441860465101E-2</v>
      </c>
      <c r="AR24" s="44">
        <f>AX18/(AS18+AT18+AU18+AV18+AW18+AX18+AY18)</f>
        <v>2.9069767441860465E-2</v>
      </c>
      <c r="AS24" s="57">
        <f>AY18/(AS18+AT18+AU18+AV18+AW18+AX18+AY18)</f>
        <v>2.9069767441860465E-2</v>
      </c>
      <c r="AT24" s="49"/>
      <c r="AU24" s="49"/>
      <c r="AV24" s="49"/>
      <c r="AW24" s="49"/>
      <c r="AX24" s="49"/>
      <c r="AY24" s="49"/>
      <c r="AZ24" s="61"/>
      <c r="BA24" s="17">
        <f t="shared" si="2"/>
        <v>1</v>
      </c>
    </row>
    <row r="25" spans="12:53" ht="15.75" thickBot="1">
      <c r="AJ25" s="116" t="s">
        <v>8</v>
      </c>
      <c r="AK25" s="109">
        <v>13</v>
      </c>
      <c r="AL25" s="47">
        <v>6</v>
      </c>
      <c r="AM25" s="44">
        <f>AT18/(AT18+AU18+AV18+AW18+AX18+AY18)</f>
        <v>0.19736842105263158</v>
      </c>
      <c r="AN25" s="44">
        <f>AU18/(AT18+AU18+AV18+AW18+AX18+AY18)</f>
        <v>0.26315789473684209</v>
      </c>
      <c r="AO25" s="44">
        <f>AV18/(AT18+AU18+AV18+AW18+AX18+AY18)</f>
        <v>0.39473684210526316</v>
      </c>
      <c r="AP25" s="44">
        <f>AW18/(AT18+AU18+AV18+AW18+AX18+AY18)</f>
        <v>7.8947368421052627E-2</v>
      </c>
      <c r="AQ25" s="44">
        <f>AX18/(AT18+AU18+AV18+AW18+AX18+AY18)</f>
        <v>3.2894736842105261E-2</v>
      </c>
      <c r="AR25" s="57">
        <f>AY18/(AT18+AU18+AV18+AW18+AX18+AY18)</f>
        <v>3.2894736842105261E-2</v>
      </c>
      <c r="AS25" s="49"/>
      <c r="AT25" s="50"/>
      <c r="AU25" s="50"/>
      <c r="AV25" s="50"/>
      <c r="AW25" s="50"/>
      <c r="AX25" s="50"/>
      <c r="AY25" s="50"/>
      <c r="AZ25" s="62"/>
      <c r="BA25" s="17">
        <f t="shared" si="2"/>
        <v>1</v>
      </c>
    </row>
    <row r="26" spans="12:53" ht="15.75" thickBot="1">
      <c r="AJ26" s="116" t="s">
        <v>8</v>
      </c>
      <c r="AK26" s="109">
        <v>13</v>
      </c>
      <c r="AL26" s="47">
        <v>5</v>
      </c>
      <c r="AM26" s="44">
        <f>AU18/(AU18+AV18+AW18+AX18+AY18)</f>
        <v>0.32786885245901637</v>
      </c>
      <c r="AN26" s="44">
        <f>AV18/(AU18+AV18+AW18+AX18+AY18)</f>
        <v>0.49180327868852447</v>
      </c>
      <c r="AO26" s="44">
        <f>AW18/(AU18+AV18+AW18+AX18+AY18)</f>
        <v>9.8360655737704902E-2</v>
      </c>
      <c r="AP26" s="44">
        <f>AX18/(AU18+AV18+AW18+AX18+AY18)</f>
        <v>4.0983606557377046E-2</v>
      </c>
      <c r="AQ26" s="57">
        <f>AY18/(AU18+AV18+AW18+AX18+AY18)</f>
        <v>4.0983606557377046E-2</v>
      </c>
      <c r="AR26" s="49"/>
      <c r="AS26" s="49"/>
      <c r="AT26" s="49"/>
      <c r="AU26" s="49"/>
      <c r="AV26" s="49"/>
      <c r="AW26" s="49"/>
      <c r="AX26" s="49"/>
      <c r="AY26" s="49"/>
      <c r="AZ26" s="61"/>
      <c r="BA26" s="17">
        <f t="shared" si="2"/>
        <v>0.99999999999999989</v>
      </c>
    </row>
    <row r="27" spans="12:53" ht="15.75" thickBot="1">
      <c r="AJ27" s="116" t="s">
        <v>8</v>
      </c>
      <c r="AK27" s="109">
        <v>13</v>
      </c>
      <c r="AL27" s="47">
        <v>4</v>
      </c>
      <c r="AM27" s="44">
        <f>AV18/(AV18+AW18+AX18+AY18)</f>
        <v>0.7317073170731706</v>
      </c>
      <c r="AN27" s="44">
        <f>AW18/(AV18+AW18+AX18+AY18)</f>
        <v>0.14634146341463414</v>
      </c>
      <c r="AO27" s="44">
        <f>AX18/(AV18+AW18+AX18+AY18)</f>
        <v>6.097560975609756E-2</v>
      </c>
      <c r="AP27" s="57">
        <f>AY18/(AV18+AW18+AX18+AY18)</f>
        <v>6.097560975609756E-2</v>
      </c>
      <c r="AQ27" s="50"/>
      <c r="AR27" s="50"/>
      <c r="AS27" s="50"/>
      <c r="AT27" s="50"/>
      <c r="AU27" s="50"/>
      <c r="AV27" s="50"/>
      <c r="AW27" s="50"/>
      <c r="AX27" s="50"/>
      <c r="AY27" s="50"/>
      <c r="AZ27" s="62"/>
      <c r="BA27" s="17">
        <f t="shared" si="2"/>
        <v>1</v>
      </c>
    </row>
    <row r="28" spans="12:53" ht="15.75" thickBot="1">
      <c r="AJ28" s="116" t="s">
        <v>8</v>
      </c>
      <c r="AK28" s="109">
        <v>13</v>
      </c>
      <c r="AL28" s="47">
        <v>3</v>
      </c>
      <c r="AM28" s="44">
        <f>AW18/(AW18+AX18+AY18)</f>
        <v>0.54545454545454553</v>
      </c>
      <c r="AN28" s="44">
        <f>AX18/(AW18+AX18+AY18)</f>
        <v>0.22727272727272732</v>
      </c>
      <c r="AO28" s="57">
        <f>AY18/(AW18+AX18+AY18)</f>
        <v>0.22727272727272732</v>
      </c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61"/>
      <c r="BA28" s="17">
        <f t="shared" si="2"/>
        <v>1.0000000000000002</v>
      </c>
    </row>
    <row r="29" spans="12:53" ht="15.75" thickBot="1">
      <c r="AJ29" s="116" t="s">
        <v>8</v>
      </c>
      <c r="AK29" s="109">
        <v>13</v>
      </c>
      <c r="AL29" s="47">
        <v>2</v>
      </c>
      <c r="AM29" s="44">
        <f>+AX18/(AX18+AY18)</f>
        <v>0.5</v>
      </c>
      <c r="AN29" s="57">
        <f>100%-AM29</f>
        <v>0.5</v>
      </c>
      <c r="AO29" s="49"/>
      <c r="AP29" s="49"/>
      <c r="AQ29" s="50"/>
      <c r="AR29" s="50"/>
      <c r="AS29" s="50"/>
      <c r="AT29" s="49"/>
      <c r="AU29" s="50"/>
      <c r="AV29" s="50"/>
      <c r="AW29" s="50"/>
      <c r="AX29" s="50"/>
      <c r="AY29" s="50"/>
      <c r="AZ29" s="62"/>
      <c r="BA29" s="17">
        <f t="shared" si="2"/>
        <v>1</v>
      </c>
    </row>
    <row r="30" spans="12:53" ht="15.75" thickBot="1">
      <c r="AJ30" s="116" t="s">
        <v>8</v>
      </c>
      <c r="AK30" s="109">
        <v>13</v>
      </c>
      <c r="AL30" s="47">
        <v>1</v>
      </c>
      <c r="AM30" s="57">
        <v>1</v>
      </c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61"/>
      <c r="BA30" s="18">
        <f t="shared" si="2"/>
        <v>1</v>
      </c>
    </row>
    <row r="31" spans="12:53" ht="15.75" thickBot="1">
      <c r="AJ31" s="116" t="s">
        <v>8</v>
      </c>
      <c r="AK31" s="110">
        <v>13</v>
      </c>
      <c r="AL31" s="80">
        <v>0</v>
      </c>
      <c r="AM31" s="60"/>
      <c r="AN31" s="63"/>
      <c r="AO31" s="63"/>
      <c r="AP31" s="63"/>
      <c r="AQ31" s="64"/>
      <c r="AR31" s="64"/>
      <c r="AS31" s="63"/>
      <c r="AT31" s="63"/>
      <c r="AU31" s="64"/>
      <c r="AV31" s="64"/>
      <c r="AW31" s="64"/>
      <c r="AX31" s="64"/>
      <c r="AY31" s="64"/>
      <c r="AZ31" s="65"/>
      <c r="BA31" s="17">
        <f>SUM(AM31:AX31)</f>
        <v>0</v>
      </c>
    </row>
    <row r="32" spans="12:53" ht="15.75" thickBot="1">
      <c r="AJ32" s="116" t="s">
        <v>8</v>
      </c>
      <c r="AK32" s="108">
        <v>12</v>
      </c>
      <c r="AL32" s="79">
        <v>12</v>
      </c>
      <c r="AM32" s="81">
        <v>0</v>
      </c>
      <c r="AN32" s="81">
        <v>0</v>
      </c>
      <c r="AO32" s="81">
        <v>0</v>
      </c>
      <c r="AP32" s="81">
        <v>0.01</v>
      </c>
      <c r="AQ32" s="82">
        <v>0.05</v>
      </c>
      <c r="AR32" s="82">
        <v>0.08</v>
      </c>
      <c r="AS32" s="81">
        <v>0.1</v>
      </c>
      <c r="AT32" s="81">
        <v>0.15</v>
      </c>
      <c r="AU32" s="82">
        <v>0.2</v>
      </c>
      <c r="AV32" s="82">
        <v>0.3</v>
      </c>
      <c r="AW32" s="82">
        <v>0.06</v>
      </c>
      <c r="AX32" s="84">
        <v>0.05</v>
      </c>
      <c r="AY32" s="68"/>
      <c r="AZ32" s="67"/>
      <c r="BA32" s="17">
        <f>SUM(AM32:AX32)</f>
        <v>1.0000000000000002</v>
      </c>
    </row>
    <row r="33" spans="36:54" ht="15.75" thickBot="1">
      <c r="AJ33" s="116" t="s">
        <v>8</v>
      </c>
      <c r="AK33" s="109">
        <v>12</v>
      </c>
      <c r="AL33" s="47">
        <v>11</v>
      </c>
      <c r="AM33" s="44">
        <f>AN32/(AN32+AO32+AP32+AQ32+AR32+AS32+AT32+AU32+AV32+AW32+AX32)</f>
        <v>0</v>
      </c>
      <c r="AN33" s="44">
        <f>AO32/(AN32+AO32+AP32+AQ32+AR32+AS32+AT32+AU32+AV32+AW32+AX32)</f>
        <v>0</v>
      </c>
      <c r="AO33" s="44">
        <f>AP32/(AN32+AO32+AP32+AQ32+AR32+AS32+AT32+AU32+AV32+AW32+AX32)</f>
        <v>9.9999999999999985E-3</v>
      </c>
      <c r="AP33" s="44">
        <f>AQ32/(AN32+AO32+AP32+AQ32+AR32+AS32+AT32+AU32+AV32+AW32+AX32)</f>
        <v>4.9999999999999989E-2</v>
      </c>
      <c r="AQ33" s="44">
        <f>AR32/(AN32+AO32+AP32+AQ32+AR32+AS32+AT32+AU32+AV32+AW32+AX32)</f>
        <v>7.9999999999999988E-2</v>
      </c>
      <c r="AR33" s="44">
        <f>AS32/(AN32+AO32+AP32+AQ32+AR32+AS32+AT32+AU32+AV32+AW32+AX32)</f>
        <v>9.9999999999999978E-2</v>
      </c>
      <c r="AS33" s="44">
        <f>AT32/(AN32+AO32+AP32+AQ32+AR32+AS32+AT32+AU32+AV32+AW32+AX32)</f>
        <v>0.14999999999999997</v>
      </c>
      <c r="AT33" s="44">
        <f>AU32/(AN32+AO32+AP32+AQ32+AR32+AS32+AT32+AU32+AV32+AW32+AX32)</f>
        <v>0.19999999999999996</v>
      </c>
      <c r="AU33" s="44">
        <f>AV32/(AN32+AO32+AP32+AQ32+AR32+AS32+AT32+AU32+AV32+AW32+AX32)</f>
        <v>0.29999999999999993</v>
      </c>
      <c r="AV33" s="44">
        <f>AW32/(AN32+AO32+AP32+AQ32+AR32+AS32+AT32+AU32+AV32+AW32+AX32)</f>
        <v>5.9999999999999984E-2</v>
      </c>
      <c r="AW33" s="57">
        <f>AX32/(AN32+AO32+AP32+AQ32+AR32+AS32+AT32+AU32+AV32+AW32+AX32)</f>
        <v>4.9999999999999989E-2</v>
      </c>
      <c r="AX33" s="49"/>
      <c r="AY33" s="49"/>
      <c r="AZ33" s="61"/>
      <c r="BA33" s="17">
        <f t="shared" ref="BA33:BA44" si="3">SUM(AM33:AX33)</f>
        <v>0.99999999999999978</v>
      </c>
      <c r="BB33" s="19"/>
    </row>
    <row r="34" spans="36:54" ht="15.75" thickBot="1">
      <c r="AJ34" s="116" t="s">
        <v>8</v>
      </c>
      <c r="AK34" s="109">
        <v>12</v>
      </c>
      <c r="AL34" s="47">
        <v>10</v>
      </c>
      <c r="AM34" s="44">
        <f>AO32/(AO32+AP32+AQ32+AR32+AS32+AT32+AU32+AV32+AW32+AX32)</f>
        <v>0</v>
      </c>
      <c r="AN34" s="44">
        <f>AP32/(AO32+AP32+AQ32+AR32+AS32+AT32+AU32+AV32+AW32+AX32)</f>
        <v>9.9999999999999985E-3</v>
      </c>
      <c r="AO34" s="44">
        <f>AQ32/(AO32+AP32+AQ32+AR32+AS32+AT32+AU32+AV32+AW32+AX32)</f>
        <v>4.9999999999999989E-2</v>
      </c>
      <c r="AP34" s="44">
        <f>AR32/(AO32+AP32+AQ32+AR32+AS32+AT32+AU32+AV32+AW32+AX32)</f>
        <v>7.9999999999999988E-2</v>
      </c>
      <c r="AQ34" s="44">
        <f>AS32/(AO32+AP32+AQ32+AR32+AS32+AT32+AU32+AV32+AW32+AX32)</f>
        <v>9.9999999999999978E-2</v>
      </c>
      <c r="AR34" s="44">
        <f>AT32/(AO32+AP32+AQ32+AR32+AS32+AT32+AU32+AV32+AW32+AX32)</f>
        <v>0.14999999999999997</v>
      </c>
      <c r="AS34" s="44">
        <f>AU32/(AO32+AP32+AQ32+AR32+AS32+AT32+AU32+AV32+AW32+AX32)</f>
        <v>0.19999999999999996</v>
      </c>
      <c r="AT34" s="44">
        <f>AV32/(AO32+AP32+AQ32+AR32+AS32+AT32+AU32+AV32+AW32+AX32)</f>
        <v>0.29999999999999993</v>
      </c>
      <c r="AU34" s="44">
        <f>AW32/(AO32+AP32+AQ32+AR32+AS32+AT32+AU32+AV32+AW32+AX32)</f>
        <v>5.9999999999999984E-2</v>
      </c>
      <c r="AV34" s="57">
        <f>AX32/(AO32+AP32+AQ32+AR32+AS32+AT32+AU32+AV32+AW32+AX32)</f>
        <v>4.9999999999999989E-2</v>
      </c>
      <c r="AW34" s="49"/>
      <c r="AX34" s="49"/>
      <c r="AY34" s="49"/>
      <c r="AZ34" s="61"/>
      <c r="BA34" s="17">
        <f t="shared" si="3"/>
        <v>0.99999999999999978</v>
      </c>
      <c r="BB34" s="19"/>
    </row>
    <row r="35" spans="36:54" ht="15.75" thickBot="1">
      <c r="AJ35" s="116" t="s">
        <v>8</v>
      </c>
      <c r="AK35" s="109">
        <v>12</v>
      </c>
      <c r="AL35" s="47">
        <v>9</v>
      </c>
      <c r="AM35" s="44">
        <f>AP32/(AP32+AQ32+AR32+AS32+AT32+AU32+AV32+AW32+AX32)</f>
        <v>9.9999999999999985E-3</v>
      </c>
      <c r="AN35" s="44">
        <f>AQ32/(AP32+AQ32+AR32+AS32+AT32+AU32+AV32+AW32+AX32)</f>
        <v>4.9999999999999989E-2</v>
      </c>
      <c r="AO35" s="44">
        <f>AR32/(AP32+AQ32+AR32+AS32+AT32+AU32+AV32+AW32+AX32)</f>
        <v>7.9999999999999988E-2</v>
      </c>
      <c r="AP35" s="44">
        <f>AS32/(AP32+AQ32+AR32+AS32+AT32+AU32+AV32+AW32+AX32)</f>
        <v>9.9999999999999978E-2</v>
      </c>
      <c r="AQ35" s="44">
        <f>AT32/(AP32+AQ32+AR32+AS32+AT32+AU32+AV32+AW32+AX32)</f>
        <v>0.14999999999999997</v>
      </c>
      <c r="AR35" s="44">
        <f>AU32/(AP32+AQ32+AR32+AS32+AT32+AU32+AV32+AW32+AX32)</f>
        <v>0.19999999999999996</v>
      </c>
      <c r="AS35" s="44">
        <f>AV32/(AP32+AQ32+AR32+AS32+AT32+AU32+AV32+AW32+AX32)</f>
        <v>0.29999999999999993</v>
      </c>
      <c r="AT35" s="44">
        <f>AW32/(AP32+AQ32+AR32+AS32+AT32+AU32+AV32+AW32+AX32)</f>
        <v>5.9999999999999984E-2</v>
      </c>
      <c r="AU35" s="57">
        <f>AX32/(AP32+AQ32+AR32+AS32+AT32+AU32+AV32+AW32+AX32)</f>
        <v>4.9999999999999989E-2</v>
      </c>
      <c r="AV35" s="50"/>
      <c r="AW35" s="50"/>
      <c r="AX35" s="50"/>
      <c r="AY35" s="50"/>
      <c r="AZ35" s="62"/>
      <c r="BA35" s="17">
        <f t="shared" si="3"/>
        <v>0.99999999999999978</v>
      </c>
      <c r="BB35" s="19"/>
    </row>
    <row r="36" spans="36:54" ht="15.75" thickBot="1">
      <c r="AJ36" s="116" t="s">
        <v>8</v>
      </c>
      <c r="AK36" s="109">
        <v>12</v>
      </c>
      <c r="AL36" s="47">
        <v>8</v>
      </c>
      <c r="AM36" s="44">
        <f>AQ32/(AQ32+AR32+AS32+AT32+AU32+AV32+AW32+AX32)</f>
        <v>5.0505050505050497E-2</v>
      </c>
      <c r="AN36" s="44">
        <f>AR32/(AQ32+AR32+AS32+AT32+AU32+AV32+AW32+AX32)</f>
        <v>8.0808080808080787E-2</v>
      </c>
      <c r="AO36" s="44">
        <f>AS32/(AQ32+AR32+AS32+AT32+AU32+AV32+AW32+AX32)</f>
        <v>0.10101010101010099</v>
      </c>
      <c r="AP36" s="44">
        <f>AT32/(AQ32+AR32+AS32+AT32+AU32+AV32+AW32+AX32)</f>
        <v>0.15151515151515146</v>
      </c>
      <c r="AQ36" s="44">
        <f>AU32/(AQ32+AR32+AS32+AT32+AU32+AV32+AW32+AX32)</f>
        <v>0.20202020202020199</v>
      </c>
      <c r="AR36" s="44">
        <f>AV32/(AQ32+AR32+AS32+AT32+AU32+AV32+AW32+AX32)</f>
        <v>0.30303030303030293</v>
      </c>
      <c r="AS36" s="44">
        <f>AW32/(AQ32+AR32+AS32+AT32+AU32+AV32+AW32+AX32)</f>
        <v>6.0606060606060594E-2</v>
      </c>
      <c r="AT36" s="57">
        <f>AX32/(AQ32+AR32+AS32+AT32+AU32+AV32+AW32+AX32)</f>
        <v>5.0505050505050497E-2</v>
      </c>
      <c r="AU36" s="49"/>
      <c r="AV36" s="49"/>
      <c r="AW36" s="49"/>
      <c r="AX36" s="49"/>
      <c r="AY36" s="49"/>
      <c r="AZ36" s="61"/>
      <c r="BA36" s="17">
        <f t="shared" si="3"/>
        <v>0.99999999999999967</v>
      </c>
      <c r="BB36" s="19"/>
    </row>
    <row r="37" spans="36:54" ht="15.75" thickBot="1">
      <c r="AJ37" s="116" t="s">
        <v>8</v>
      </c>
      <c r="AK37" s="109">
        <v>12</v>
      </c>
      <c r="AL37" s="47">
        <v>7</v>
      </c>
      <c r="AM37" s="44">
        <f>AR32/(AR32+AS32+AT32+AU32+AV32+AW32+AX32)</f>
        <v>8.5106382978723388E-2</v>
      </c>
      <c r="AN37" s="44">
        <f>AS32/(AR32+AS32+AT32+AU32+AV32+AW32+AX32)</f>
        <v>0.10638297872340424</v>
      </c>
      <c r="AO37" s="44">
        <f>AT32/(AR32+AS32+AT32+AU32+AV32+AW32+AX32)</f>
        <v>0.15957446808510634</v>
      </c>
      <c r="AP37" s="44">
        <f>AU32/(AR32+AS32+AT32+AU32+AV32+AW32+AX32)</f>
        <v>0.21276595744680848</v>
      </c>
      <c r="AQ37" s="44">
        <f>AV32/(AR32+AS32+AT32+AU32+AV32+AW32+AX32)</f>
        <v>0.31914893617021267</v>
      </c>
      <c r="AR37" s="44">
        <f>AW32/(AR32+AS32+AT32+AU32+AV32+AW32+AX32)</f>
        <v>6.3829787234042534E-2</v>
      </c>
      <c r="AS37" s="57">
        <f>AX32/(AR32+AS32+AT32+AU32+AV32+AW32+AX32)</f>
        <v>5.3191489361702121E-2</v>
      </c>
      <c r="AT37" s="49"/>
      <c r="AU37" s="50"/>
      <c r="AV37" s="50"/>
      <c r="AW37" s="50"/>
      <c r="AX37" s="50"/>
      <c r="AY37" s="50"/>
      <c r="AZ37" s="62"/>
      <c r="BA37" s="17">
        <f t="shared" si="3"/>
        <v>0.99999999999999978</v>
      </c>
      <c r="BB37" s="19"/>
    </row>
    <row r="38" spans="36:54" ht="15.75" thickBot="1">
      <c r="AJ38" s="116" t="s">
        <v>8</v>
      </c>
      <c r="AK38" s="109">
        <v>12</v>
      </c>
      <c r="AL38" s="47">
        <v>6</v>
      </c>
      <c r="AM38" s="44">
        <f>AS32/(AS32+AT32+AU32+AV32+AW32+AX32)</f>
        <v>0.11627906976744186</v>
      </c>
      <c r="AN38" s="44">
        <f>AT32/(AS32+AT32+AU32+AV32+AW32+AX32)</f>
        <v>0.17441860465116277</v>
      </c>
      <c r="AO38" s="44">
        <f>AU32/(AS32+AT32+AU32+AV32+AW32+AX32)</f>
        <v>0.23255813953488372</v>
      </c>
      <c r="AP38" s="44">
        <f>AV32/(AS32+AT32+AU32+AV32+AW32+AX32)</f>
        <v>0.34883720930232553</v>
      </c>
      <c r="AQ38" s="44">
        <f>AW32/(AS32+AT32+AU32+AV32+AW32+AX32)</f>
        <v>6.9767441860465101E-2</v>
      </c>
      <c r="AR38" s="57">
        <f>AX32/(AS32+AT32+AU32+AV32+AW32+AX32)</f>
        <v>5.8139534883720929E-2</v>
      </c>
      <c r="AS38" s="49"/>
      <c r="AT38" s="49"/>
      <c r="AU38" s="49"/>
      <c r="AV38" s="49"/>
      <c r="AW38" s="49"/>
      <c r="AX38" s="49"/>
      <c r="AY38" s="49"/>
      <c r="AZ38" s="61"/>
      <c r="BA38" s="17">
        <f t="shared" si="3"/>
        <v>0.99999999999999989</v>
      </c>
      <c r="BB38" s="19"/>
    </row>
    <row r="39" spans="36:54" ht="15.75" thickBot="1">
      <c r="AJ39" s="116" t="s">
        <v>8</v>
      </c>
      <c r="AK39" s="109">
        <v>12</v>
      </c>
      <c r="AL39" s="47">
        <v>5</v>
      </c>
      <c r="AM39" s="44">
        <f>AT32/(AT32+AU32+AV32+AW32+AX32)</f>
        <v>0.19736842105263158</v>
      </c>
      <c r="AN39" s="44">
        <f>AU32/(AT32+AU32+AV32+AW32+AX32)</f>
        <v>0.26315789473684209</v>
      </c>
      <c r="AO39" s="44">
        <f>AV32/(AT32+AU32+AV32+AW32+AX32)</f>
        <v>0.39473684210526316</v>
      </c>
      <c r="AP39" s="44">
        <f>AW32/(AT32+AU32+AV32+AW32+AX32)</f>
        <v>7.8947368421052627E-2</v>
      </c>
      <c r="AQ39" s="57">
        <f>AX32/(AT32+AU32+AV32+AW32+AX32)</f>
        <v>6.5789473684210523E-2</v>
      </c>
      <c r="AR39" s="50"/>
      <c r="AS39" s="49"/>
      <c r="AT39" s="50"/>
      <c r="AU39" s="50"/>
      <c r="AV39" s="50"/>
      <c r="AW39" s="50"/>
      <c r="AX39" s="50"/>
      <c r="AY39" s="50"/>
      <c r="AZ39" s="62"/>
      <c r="BA39" s="17">
        <f t="shared" si="3"/>
        <v>1</v>
      </c>
      <c r="BB39" s="19"/>
    </row>
    <row r="40" spans="36:54" ht="15.75" thickBot="1">
      <c r="AJ40" s="116" t="s">
        <v>8</v>
      </c>
      <c r="AK40" s="109">
        <v>12</v>
      </c>
      <c r="AL40" s="47">
        <v>4</v>
      </c>
      <c r="AM40" s="44">
        <f>AU32/(AU32+AV32+AW32+AX32)</f>
        <v>0.32786885245901637</v>
      </c>
      <c r="AN40" s="44">
        <f>AV32/(AU32+AV32+AW32+AX32)</f>
        <v>0.49180327868852447</v>
      </c>
      <c r="AO40" s="44">
        <f>AW32/(AU32+AV32+AW32+AX32)</f>
        <v>9.8360655737704902E-2</v>
      </c>
      <c r="AP40" s="57">
        <f>AX32/(AX32+AW32+AV32+AU32)</f>
        <v>8.1967213114754106E-2</v>
      </c>
      <c r="AQ40" s="49"/>
      <c r="AR40" s="49"/>
      <c r="AS40" s="49"/>
      <c r="AT40" s="49"/>
      <c r="AU40" s="49"/>
      <c r="AV40" s="49"/>
      <c r="AW40" s="49"/>
      <c r="AX40" s="49"/>
      <c r="AY40" s="49"/>
      <c r="AZ40" s="61"/>
      <c r="BA40" s="17">
        <f t="shared" si="3"/>
        <v>0.99999999999999978</v>
      </c>
      <c r="BB40" s="19"/>
    </row>
    <row r="41" spans="36:54" ht="15.75" thickBot="1">
      <c r="AJ41" s="116" t="s">
        <v>8</v>
      </c>
      <c r="AK41" s="109">
        <v>12</v>
      </c>
      <c r="AL41" s="47">
        <v>3</v>
      </c>
      <c r="AM41" s="44">
        <f>AV32/(AV32+AW32+AX32)</f>
        <v>0.73170731707317072</v>
      </c>
      <c r="AN41" s="44">
        <f>AW32/(AV32+AW32+AX32)</f>
        <v>0.14634146341463414</v>
      </c>
      <c r="AO41" s="57">
        <f>AX32/(AV32+AW32+AX32)</f>
        <v>0.12195121951219513</v>
      </c>
      <c r="AP41" s="49"/>
      <c r="AQ41" s="50"/>
      <c r="AR41" s="50"/>
      <c r="AS41" s="50"/>
      <c r="AT41" s="50"/>
      <c r="AU41" s="50"/>
      <c r="AV41" s="50"/>
      <c r="AW41" s="50"/>
      <c r="AX41" s="50"/>
      <c r="AY41" s="50"/>
      <c r="AZ41" s="62"/>
      <c r="BA41" s="17">
        <f t="shared" si="3"/>
        <v>1</v>
      </c>
      <c r="BB41" s="19"/>
    </row>
    <row r="42" spans="36:54" ht="15.75" thickBot="1">
      <c r="AJ42" s="116" t="s">
        <v>8</v>
      </c>
      <c r="AK42" s="109">
        <v>12</v>
      </c>
      <c r="AL42" s="47">
        <v>2</v>
      </c>
      <c r="AM42" s="44">
        <f>AW32/(AW32+AX32)</f>
        <v>0.54545454545454541</v>
      </c>
      <c r="AN42" s="57">
        <f>100%-AM42</f>
        <v>0.45454545454545459</v>
      </c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61"/>
      <c r="BA42" s="17">
        <f t="shared" si="3"/>
        <v>1</v>
      </c>
      <c r="BB42" s="19"/>
    </row>
    <row r="43" spans="36:54" ht="15.75" thickBot="1">
      <c r="AJ43" s="116" t="s">
        <v>8</v>
      </c>
      <c r="AK43" s="109">
        <v>12</v>
      </c>
      <c r="AL43" s="47">
        <v>1</v>
      </c>
      <c r="AM43" s="57">
        <v>1</v>
      </c>
      <c r="AN43" s="49"/>
      <c r="AO43" s="49"/>
      <c r="AP43" s="49"/>
      <c r="AQ43" s="50"/>
      <c r="AR43" s="50"/>
      <c r="AS43" s="50"/>
      <c r="AT43" s="49"/>
      <c r="AU43" s="50"/>
      <c r="AV43" s="50"/>
      <c r="AW43" s="50"/>
      <c r="AX43" s="50"/>
      <c r="AY43" s="50"/>
      <c r="AZ43" s="62"/>
      <c r="BA43" s="17">
        <f t="shared" si="3"/>
        <v>1</v>
      </c>
      <c r="BB43" s="19"/>
    </row>
    <row r="44" spans="36:54" ht="15.75" thickBot="1">
      <c r="AJ44" s="116" t="s">
        <v>8</v>
      </c>
      <c r="AK44" s="110">
        <v>12</v>
      </c>
      <c r="AL44" s="80">
        <v>0</v>
      </c>
      <c r="AM44" s="60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9"/>
      <c r="BA44" s="17">
        <f t="shared" si="3"/>
        <v>0</v>
      </c>
      <c r="BB44" s="19"/>
    </row>
    <row r="45" spans="36:54" ht="15.75" thickBot="1">
      <c r="AJ45" s="116" t="s">
        <v>8</v>
      </c>
      <c r="AK45" s="108">
        <v>11</v>
      </c>
      <c r="AL45" s="79">
        <v>11</v>
      </c>
      <c r="AM45" s="81">
        <v>0</v>
      </c>
      <c r="AN45" s="81">
        <v>0</v>
      </c>
      <c r="AO45" s="81">
        <v>0</v>
      </c>
      <c r="AP45" s="81">
        <v>0.01</v>
      </c>
      <c r="AQ45" s="82">
        <v>0.05</v>
      </c>
      <c r="AR45" s="82">
        <v>0.08</v>
      </c>
      <c r="AS45" s="81">
        <v>0.1</v>
      </c>
      <c r="AT45" s="81">
        <v>0.15</v>
      </c>
      <c r="AU45" s="82">
        <v>0.2</v>
      </c>
      <c r="AV45" s="82">
        <v>0.33</v>
      </c>
      <c r="AW45" s="84">
        <v>0.08</v>
      </c>
      <c r="AX45" s="70"/>
      <c r="AY45" s="68"/>
      <c r="AZ45" s="67"/>
      <c r="BA45" s="17">
        <f>SUM(AM45:AX45)</f>
        <v>1.0000000000000002</v>
      </c>
      <c r="BB45" s="19"/>
    </row>
    <row r="46" spans="36:54" ht="15.75" thickBot="1">
      <c r="AJ46" s="116" t="s">
        <v>8</v>
      </c>
      <c r="AK46" s="109">
        <v>11</v>
      </c>
      <c r="AL46" s="47">
        <v>10</v>
      </c>
      <c r="AM46" s="44">
        <f>AN45/(AN45+AO45+AP45+AQ45+AR45+AS45+AT45+AU45+AV45+AW45)</f>
        <v>0</v>
      </c>
      <c r="AN46" s="44">
        <f>AO45/(AN45+AO45+AP45+AQ45+AR45+AS45+AT45+AU45+AV45+AW45)</f>
        <v>0</v>
      </c>
      <c r="AO46" s="44">
        <f>AP45/(AN45+AO45+AP45+AQ45+AR45+AS45+AT45+AU45+AV45+AW45)</f>
        <v>9.9999999999999985E-3</v>
      </c>
      <c r="AP46" s="44">
        <f>AQ45/(AN45+AO45+AP45+AQ45+AR45+AS45+AT45+AU45+AV45+AW45)</f>
        <v>4.9999999999999989E-2</v>
      </c>
      <c r="AQ46" s="44">
        <f>AR45/(AN45+AO45+AP45+AQ45+AR45+AS45+AT45+AU45+AV45+AW45)</f>
        <v>7.9999999999999988E-2</v>
      </c>
      <c r="AR46" s="44">
        <f>AS45/(AN45+AO45+AP45+AQ45+AR45+AS45+AT45+AU45+AV45+AW45)</f>
        <v>9.9999999999999978E-2</v>
      </c>
      <c r="AS46" s="44">
        <f>AT45/(AN45+AO45+AP45+AQ45+AR45+AS45+AT45+AU45+AV45+AW45)</f>
        <v>0.14999999999999997</v>
      </c>
      <c r="AT46" s="44">
        <f>AU45/(AN45+AO45+AP45+AQ45+AR45+AS45+AT45+AU45+AV45+AW45)</f>
        <v>0.19999999999999996</v>
      </c>
      <c r="AU46" s="44">
        <f>AV45/(AN45+AO45+AP45+AQ45+AR45+AS45+AT45+AU45+AV45+AW45)</f>
        <v>0.32999999999999996</v>
      </c>
      <c r="AV46" s="57">
        <f>AW45/(AN45+AO45+AP45+AQ45+AR45+AS45+AT45+AU45+AV45+AW45)</f>
        <v>7.9999999999999988E-2</v>
      </c>
      <c r="AW46" s="49"/>
      <c r="AX46" s="49"/>
      <c r="AY46" s="49"/>
      <c r="AZ46" s="61"/>
      <c r="BA46" s="17">
        <f>SUM(AM46:AX46)</f>
        <v>0.99999999999999978</v>
      </c>
      <c r="BB46" s="19"/>
    </row>
    <row r="47" spans="36:54" ht="15.75" thickBot="1">
      <c r="AJ47" s="116" t="s">
        <v>8</v>
      </c>
      <c r="AK47" s="109">
        <v>11</v>
      </c>
      <c r="AL47" s="47">
        <v>9</v>
      </c>
      <c r="AM47" s="44">
        <f>AO45/(AO45+AP45+AQ45+AR45+AS45+AT45+AU45+AV45+AW45)</f>
        <v>0</v>
      </c>
      <c r="AN47" s="44">
        <f>AP45/(AO45+AP45+AQ45+AR45+AS45+AT45+AU45+AV45+AW45)</f>
        <v>9.9999999999999985E-3</v>
      </c>
      <c r="AO47" s="44">
        <f>AQ45/(AO45+AP45+AQ45+AR45+AS45+AT45+AU45+AV45+AW45)</f>
        <v>4.9999999999999989E-2</v>
      </c>
      <c r="AP47" s="44">
        <f>AR45/(AO45+AP45+AQ45+AR45+AS45+AT45+AU45+AV45+AW45)</f>
        <v>7.9999999999999988E-2</v>
      </c>
      <c r="AQ47" s="44">
        <f>AS45/(AO45+AP45+AQ45+AR45+AS45+AT45+AU45+AV45+AW45)</f>
        <v>9.9999999999999978E-2</v>
      </c>
      <c r="AR47" s="44">
        <f>AT45/(AO45+AP45+AQ45+AR45+AS45+AT45+AU45+AV45+AW45)</f>
        <v>0.14999999999999997</v>
      </c>
      <c r="AS47" s="44">
        <f>AU45/(AO45+AP45+AQ45+AR45+AS45+AT45+AU45+AV45+AW45)</f>
        <v>0.19999999999999996</v>
      </c>
      <c r="AT47" s="44">
        <f>AV45/(AO45+AP45+AQ45+AR45+AS45+AT45+AU45+AV45+AW45)</f>
        <v>0.32999999999999996</v>
      </c>
      <c r="AU47" s="57">
        <f>AW45/(AO45+AP45+AQ45+AR45+AS45+AT45+AU45+AV45+AW45)</f>
        <v>7.9999999999999988E-2</v>
      </c>
      <c r="AV47" s="50"/>
      <c r="AW47" s="50"/>
      <c r="AX47" s="50"/>
      <c r="AY47" s="50"/>
      <c r="AZ47" s="62"/>
      <c r="BA47" s="17">
        <f t="shared" ref="BA47:BA57" si="4">SUM(AM47:AX47)</f>
        <v>0.99999999999999978</v>
      </c>
      <c r="BB47" s="19"/>
    </row>
    <row r="48" spans="36:54" ht="15.75" thickBot="1">
      <c r="AJ48" s="116" t="s">
        <v>8</v>
      </c>
      <c r="AK48" s="109">
        <v>11</v>
      </c>
      <c r="AL48" s="47">
        <v>8</v>
      </c>
      <c r="AM48" s="44">
        <f>AP45/(AP45+AQ45+AR45+AS45+AT45+AU45+AV45+AW45)</f>
        <v>9.9999999999999985E-3</v>
      </c>
      <c r="AN48" s="44">
        <f>AQ45/(AP45+AQ45+AR45+AS45+AT45+AU45+AV45+AW45)</f>
        <v>4.9999999999999989E-2</v>
      </c>
      <c r="AO48" s="44">
        <f>AR45/(AP45+AQ45+AR45+AS45+AT45+AU45+AV45+AW45)</f>
        <v>7.9999999999999988E-2</v>
      </c>
      <c r="AP48" s="44">
        <f>AS45/(AP45+AQ45+AR45+AS45+AT45+AU45+AV45+AW45)</f>
        <v>9.9999999999999978E-2</v>
      </c>
      <c r="AQ48" s="44">
        <f>AT45/(AP45+AQ45+AR45+AS45+AT45+AU45+AV45+AW45)</f>
        <v>0.14999999999999997</v>
      </c>
      <c r="AR48" s="44">
        <f>AU45/(AP45+AQ45+AR45+AS45+AT45+AU45+AV45+AW45)</f>
        <v>0.19999999999999996</v>
      </c>
      <c r="AS48" s="44">
        <f>AV45/(AP45+AQ45+AR45+AS45+AT45+AU45+AV45+AW45)</f>
        <v>0.32999999999999996</v>
      </c>
      <c r="AT48" s="57">
        <f>AW45/(AP45+AQ45+AR45+AS45+AT45+AU45+AV45+AW45)</f>
        <v>7.9999999999999988E-2</v>
      </c>
      <c r="AU48" s="49"/>
      <c r="AV48" s="49"/>
      <c r="AW48" s="49"/>
      <c r="AX48" s="49"/>
      <c r="AY48" s="49"/>
      <c r="AZ48" s="61"/>
      <c r="BA48" s="17">
        <f t="shared" si="4"/>
        <v>0.99999999999999978</v>
      </c>
      <c r="BB48" s="19"/>
    </row>
    <row r="49" spans="36:54" ht="15.75" thickBot="1">
      <c r="AJ49" s="116" t="s">
        <v>8</v>
      </c>
      <c r="AK49" s="109">
        <v>11</v>
      </c>
      <c r="AL49" s="47">
        <v>7</v>
      </c>
      <c r="AM49" s="44">
        <f>AQ45/(AQ45+AR45+AS45+AT45+AU45+AV45+AW45)</f>
        <v>5.0505050505050504E-2</v>
      </c>
      <c r="AN49" s="44">
        <f>AR45/(AQ45+AR45+AS45+AT45+AU45+AV45+AW45)</f>
        <v>8.0808080808080801E-2</v>
      </c>
      <c r="AO49" s="44">
        <f>AS45/(AQ45+AR45+AS45+AT45+AU45+AV45+AW45)</f>
        <v>0.10101010101010101</v>
      </c>
      <c r="AP49" s="44">
        <f>AT45/(AQ45+AR45+AS45+AT45+AU45+AV45+AW45)</f>
        <v>0.15151515151515149</v>
      </c>
      <c r="AQ49" s="44">
        <f>AU45/(AQ45+AR45+AS45+AT45+AU45+AV45+AW45)</f>
        <v>0.20202020202020202</v>
      </c>
      <c r="AR49" s="44">
        <f>AV45/(AQ45+AR45+AS45+AT45+AU45+AV45+AW45)</f>
        <v>0.33333333333333331</v>
      </c>
      <c r="AS49" s="57">
        <f>AW45/(AQ45+AR45+AS45+AT45+AU45+AV45+AW45)</f>
        <v>8.0808080808080801E-2</v>
      </c>
      <c r="AT49" s="49"/>
      <c r="AU49" s="50"/>
      <c r="AV49" s="50"/>
      <c r="AW49" s="50"/>
      <c r="AX49" s="50"/>
      <c r="AY49" s="50"/>
      <c r="AZ49" s="62"/>
      <c r="BA49" s="17">
        <f t="shared" si="4"/>
        <v>0.99999999999999989</v>
      </c>
      <c r="BB49" s="19"/>
    </row>
    <row r="50" spans="36:54" ht="15.75" thickBot="1">
      <c r="AJ50" s="118" t="s">
        <v>8</v>
      </c>
      <c r="AK50" s="111">
        <v>11</v>
      </c>
      <c r="AL50" s="105">
        <v>6</v>
      </c>
      <c r="AM50" s="106">
        <f>AR45/(AR45+AS45+AT45+AU45+AV45+AW45)</f>
        <v>8.5106382978723402E-2</v>
      </c>
      <c r="AN50" s="106">
        <f>AS45/(AR45+AS45+AT45+AU45+AV45+AW45)</f>
        <v>0.10638297872340426</v>
      </c>
      <c r="AO50" s="106">
        <f>AT45/(AR45+AS45+AT45+AU45+AV45+AW45)</f>
        <v>0.15957446808510636</v>
      </c>
      <c r="AP50" s="106">
        <f>AU45/(AR45+AS45+AT45+AU45+AV45+AW45)</f>
        <v>0.21276595744680851</v>
      </c>
      <c r="AQ50" s="106">
        <f>AV45/(AR45+AS45+AT45+AU45+AV45+AW45)</f>
        <v>0.35106382978723405</v>
      </c>
      <c r="AR50" s="107">
        <f>AW45/(AR45+AS45+AT45+AU45+AV45+AW45)</f>
        <v>8.5106382978723402E-2</v>
      </c>
      <c r="AS50" s="49"/>
      <c r="AT50" s="49"/>
      <c r="AU50" s="49"/>
      <c r="AV50" s="49"/>
      <c r="AW50" s="49"/>
      <c r="AX50" s="49"/>
      <c r="AY50" s="49"/>
      <c r="AZ50" s="61"/>
      <c r="BA50" s="17">
        <f t="shared" si="4"/>
        <v>1</v>
      </c>
      <c r="BB50" s="19"/>
    </row>
    <row r="51" spans="36:54" ht="15.75" thickBot="1">
      <c r="AJ51" s="116" t="s">
        <v>8</v>
      </c>
      <c r="AK51" s="109">
        <v>11</v>
      </c>
      <c r="AL51" s="47">
        <v>5</v>
      </c>
      <c r="AM51" s="44">
        <f>AS45/(AS45+AT45+AU45+AV45+AW45)</f>
        <v>0.11627906976744187</v>
      </c>
      <c r="AN51" s="44">
        <f>AT45/(AS45+AT45+AU45+AV45+AW45)</f>
        <v>0.1744186046511628</v>
      </c>
      <c r="AO51" s="44">
        <f>AU45/(AS45+AT45+AU45+AV45+AW45)</f>
        <v>0.23255813953488375</v>
      </c>
      <c r="AP51" s="44">
        <f>AV45/(AS45+AT45+AU45+AV45+AW45)</f>
        <v>0.38372093023255816</v>
      </c>
      <c r="AQ51" s="57">
        <f>AW45/(AS45+AT45+AU45+AV45+AW45)</f>
        <v>9.3023255813953487E-2</v>
      </c>
      <c r="AR51" s="50"/>
      <c r="AS51" s="49"/>
      <c r="AT51" s="49"/>
      <c r="AU51" s="50"/>
      <c r="AV51" s="50"/>
      <c r="AW51" s="50"/>
      <c r="AX51" s="50"/>
      <c r="AY51" s="50"/>
      <c r="AZ51" s="62"/>
      <c r="BA51" s="17">
        <f t="shared" si="4"/>
        <v>1</v>
      </c>
      <c r="BB51" s="19"/>
    </row>
    <row r="52" spans="36:54" ht="15.75" thickBot="1">
      <c r="AJ52" s="116" t="s">
        <v>8</v>
      </c>
      <c r="AK52" s="109">
        <v>11</v>
      </c>
      <c r="AL52" s="47">
        <v>4</v>
      </c>
      <c r="AM52" s="44">
        <f>AT45/(AT45+AU45+AV45+AW45)</f>
        <v>0.19736842105263161</v>
      </c>
      <c r="AN52" s="44">
        <f>AU45/(AT45+AU45+AV45+AW45)</f>
        <v>0.26315789473684215</v>
      </c>
      <c r="AO52" s="44">
        <f>AV45/(AT45+AU45+AV45+AW45)</f>
        <v>0.43421052631578955</v>
      </c>
      <c r="AP52" s="57">
        <f>AW45/(AT45+AU45+AV45+AW45)</f>
        <v>0.10526315789473686</v>
      </c>
      <c r="AQ52" s="49"/>
      <c r="AR52" s="49"/>
      <c r="AS52" s="49"/>
      <c r="AT52" s="49"/>
      <c r="AU52" s="49"/>
      <c r="AV52" s="49"/>
      <c r="AW52" s="49"/>
      <c r="AX52" s="49"/>
      <c r="AY52" s="49"/>
      <c r="AZ52" s="61"/>
      <c r="BA52" s="17">
        <f t="shared" si="4"/>
        <v>1.0000000000000002</v>
      </c>
      <c r="BB52" s="19"/>
    </row>
    <row r="53" spans="36:54" ht="15.75" thickBot="1">
      <c r="AJ53" s="116" t="s">
        <v>8</v>
      </c>
      <c r="AK53" s="109">
        <v>11</v>
      </c>
      <c r="AL53" s="47">
        <v>3</v>
      </c>
      <c r="AM53" s="44">
        <f>AU45/(AU45+AV45+AW45)</f>
        <v>0.32786885245901642</v>
      </c>
      <c r="AN53" s="44">
        <f>AV45/(AU45+AV45+AW45)</f>
        <v>0.54098360655737709</v>
      </c>
      <c r="AO53" s="57">
        <f>AW45/(AU45+AV45+AW45)</f>
        <v>0.13114754098360656</v>
      </c>
      <c r="AP53" s="49"/>
      <c r="AQ53" s="50"/>
      <c r="AR53" s="50"/>
      <c r="AS53" s="49"/>
      <c r="AT53" s="50"/>
      <c r="AU53" s="50"/>
      <c r="AV53" s="50"/>
      <c r="AW53" s="50"/>
      <c r="AX53" s="50"/>
      <c r="AY53" s="50"/>
      <c r="AZ53" s="62"/>
      <c r="BA53" s="17">
        <f t="shared" si="4"/>
        <v>1</v>
      </c>
      <c r="BB53" s="19"/>
    </row>
    <row r="54" spans="36:54" ht="15.75" thickBot="1">
      <c r="AJ54" s="116" t="s">
        <v>8</v>
      </c>
      <c r="AK54" s="109">
        <v>11</v>
      </c>
      <c r="AL54" s="47">
        <v>2</v>
      </c>
      <c r="AM54" s="44">
        <f>AV45/(AV45+AW45)</f>
        <v>0.80487804878048774</v>
      </c>
      <c r="AN54" s="57">
        <f>100%-AM54</f>
        <v>0.19512195121951226</v>
      </c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61"/>
      <c r="BA54" s="17">
        <f t="shared" si="4"/>
        <v>1</v>
      </c>
      <c r="BB54" s="19"/>
    </row>
    <row r="55" spans="36:54" ht="15.75" thickBot="1">
      <c r="AJ55" s="116" t="s">
        <v>8</v>
      </c>
      <c r="AK55" s="109">
        <v>11</v>
      </c>
      <c r="AL55" s="47">
        <v>1</v>
      </c>
      <c r="AM55" s="57">
        <v>1</v>
      </c>
      <c r="AN55" s="49"/>
      <c r="AO55" s="49"/>
      <c r="AP55" s="49"/>
      <c r="AQ55" s="50"/>
      <c r="AR55" s="50"/>
      <c r="AS55" s="50"/>
      <c r="AT55" s="50"/>
      <c r="AU55" s="50"/>
      <c r="AV55" s="50"/>
      <c r="AW55" s="50"/>
      <c r="AX55" s="50"/>
      <c r="AY55" s="50"/>
      <c r="AZ55" s="62"/>
      <c r="BA55" s="17">
        <f t="shared" si="4"/>
        <v>1</v>
      </c>
      <c r="BB55" s="19"/>
    </row>
    <row r="56" spans="36:54" ht="15.75" thickBot="1">
      <c r="AJ56" s="116" t="s">
        <v>8</v>
      </c>
      <c r="AK56" s="110">
        <v>11</v>
      </c>
      <c r="AL56" s="80">
        <v>0</v>
      </c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9"/>
      <c r="BA56" s="17">
        <f t="shared" si="4"/>
        <v>0</v>
      </c>
      <c r="BB56" s="19"/>
    </row>
    <row r="57" spans="36:54" ht="15.75" thickBot="1">
      <c r="AJ57" s="116" t="s">
        <v>8</v>
      </c>
      <c r="AK57" s="108">
        <v>10</v>
      </c>
      <c r="AL57" s="79">
        <v>10</v>
      </c>
      <c r="AM57" s="81">
        <v>0</v>
      </c>
      <c r="AN57" s="81">
        <v>0</v>
      </c>
      <c r="AO57" s="81">
        <v>0</v>
      </c>
      <c r="AP57" s="81">
        <v>0.01</v>
      </c>
      <c r="AQ57" s="82">
        <v>0.05</v>
      </c>
      <c r="AR57" s="82">
        <v>0.08</v>
      </c>
      <c r="AS57" s="81">
        <v>0.1</v>
      </c>
      <c r="AT57" s="81">
        <v>0.18</v>
      </c>
      <c r="AU57" s="82">
        <v>0.25</v>
      </c>
      <c r="AV57" s="84">
        <v>0.33</v>
      </c>
      <c r="AW57" s="68"/>
      <c r="AX57" s="68"/>
      <c r="AY57" s="68"/>
      <c r="AZ57" s="67"/>
      <c r="BA57" s="17">
        <f t="shared" si="4"/>
        <v>1</v>
      </c>
      <c r="BB57" s="19"/>
    </row>
    <row r="58" spans="36:54">
      <c r="AJ58" s="116" t="s">
        <v>8</v>
      </c>
      <c r="AK58" s="109">
        <v>10</v>
      </c>
      <c r="AL58" s="47">
        <v>9</v>
      </c>
      <c r="AM58" s="44">
        <f>AN57/($AN$57+$AO$57+$AP$57+$AQ$57+$AR$57+$AS$57+$AT$57+$AU$57+$AV$57)</f>
        <v>0</v>
      </c>
      <c r="AN58" s="44">
        <f t="shared" ref="AN58:AU58" si="5">AO57/($AN$57+$AO$57+$AP$57+$AQ$57+$AR$57+$AS$57+$AT$57+$AU$57+$AV$57)</f>
        <v>0</v>
      </c>
      <c r="AO58" s="44">
        <f t="shared" si="5"/>
        <v>0.01</v>
      </c>
      <c r="AP58" s="44">
        <f t="shared" si="5"/>
        <v>0.05</v>
      </c>
      <c r="AQ58" s="44">
        <f t="shared" si="5"/>
        <v>0.08</v>
      </c>
      <c r="AR58" s="44">
        <f t="shared" si="5"/>
        <v>0.1</v>
      </c>
      <c r="AS58" s="44">
        <f t="shared" si="5"/>
        <v>0.18</v>
      </c>
      <c r="AT58" s="44">
        <f t="shared" si="5"/>
        <v>0.25</v>
      </c>
      <c r="AU58" s="44">
        <f t="shared" si="5"/>
        <v>0.33</v>
      </c>
      <c r="AV58" s="49"/>
      <c r="AW58" s="49"/>
      <c r="AX58" s="49"/>
      <c r="AY58" s="49"/>
      <c r="AZ58" s="61"/>
      <c r="BA58" s="17">
        <f>SUM(AM58:AX58)</f>
        <v>1</v>
      </c>
    </row>
    <row r="59" spans="36:54" ht="15.75" thickBot="1">
      <c r="AJ59" s="116" t="s">
        <v>8</v>
      </c>
      <c r="AK59" s="109">
        <v>10</v>
      </c>
      <c r="AL59" s="47">
        <v>8</v>
      </c>
      <c r="AM59" s="44">
        <f>AO57/(AO57+AP57+AQ57+AR57+AS57+AT57+AU57+AV57)</f>
        <v>0</v>
      </c>
      <c r="AN59" s="44">
        <f>AP57/(AO57+AP57+AQ57+AR57+AS57+AT57+AU57+AV57)</f>
        <v>0.01</v>
      </c>
      <c r="AO59" s="44">
        <f>AQ57/(AO57+AP57+AQ57+AR57+AS57+AT57+AU57+AV57)</f>
        <v>0.05</v>
      </c>
      <c r="AP59" s="44">
        <f>AR57/(AO57+AP57+AQ57+AR57+AS57+AT57+AU57+AV57)</f>
        <v>0.08</v>
      </c>
      <c r="AQ59" s="44">
        <f>AS57/(AO57+AP57+AQ57+AR57+AS57+AT57+AU57+AV57)</f>
        <v>0.1</v>
      </c>
      <c r="AR59" s="44">
        <f>AT57/(AO57+AP57+AQ57+AR57+AS57+AT57+AU57+AV57)</f>
        <v>0.18</v>
      </c>
      <c r="AS59" s="44">
        <f>AU57/(AO57+AP57+AQ57+AR57+AS57+AT57+AU57+AV57)</f>
        <v>0.25</v>
      </c>
      <c r="AT59" s="57">
        <f>AV57/(AO57+AP57+AQ57+AR57+AS57+AT57+AU57+AV57)</f>
        <v>0.33</v>
      </c>
      <c r="AU59" s="50"/>
      <c r="AV59" s="50"/>
      <c r="AW59" s="50"/>
      <c r="AX59" s="50"/>
      <c r="AY59" s="50"/>
      <c r="AZ59" s="62"/>
      <c r="BA59" s="17">
        <f>SUM(AM59:AX59)</f>
        <v>1</v>
      </c>
    </row>
    <row r="60" spans="36:54" ht="15.75" thickBot="1">
      <c r="AJ60" s="116" t="s">
        <v>8</v>
      </c>
      <c r="AK60" s="109">
        <v>10</v>
      </c>
      <c r="AL60" s="47">
        <v>7</v>
      </c>
      <c r="AM60" s="44">
        <f>AP57/(AP57+AQ57+AR57+AS57+AT57+AU57+AV57)</f>
        <v>0.01</v>
      </c>
      <c r="AN60" s="44">
        <f>AQ57/(AP57+AQ57+AR57+AS57+AT57+AU57+AV57)</f>
        <v>0.05</v>
      </c>
      <c r="AO60" s="44">
        <f>AR57/(AP57+AQ57+AR57+AS57+AT57+AU57+AV57)</f>
        <v>0.08</v>
      </c>
      <c r="AP60" s="44">
        <f>AS57/(AP57+AQ57+AR57+AS57+AT57+AU57+AV57)</f>
        <v>0.1</v>
      </c>
      <c r="AQ60" s="44">
        <f>AT57/(AP57+AQ57+AR57+AS57+AT57+AU57+AV57)</f>
        <v>0.18</v>
      </c>
      <c r="AR60" s="44">
        <f>AU57/(AP57+AQ57+AR57+AS57+AT57+AU57+AV57)</f>
        <v>0.25</v>
      </c>
      <c r="AS60" s="57">
        <f>AV57/(AP57+AQ57+AR57+AS57+AT57+AU57+AV57)</f>
        <v>0.33</v>
      </c>
      <c r="AT60" s="49"/>
      <c r="AU60" s="49"/>
      <c r="AV60" s="49"/>
      <c r="AW60" s="49"/>
      <c r="AX60" s="49"/>
      <c r="AY60" s="49"/>
      <c r="AZ60" s="61"/>
      <c r="BA60" s="17">
        <f>SUM(AM60:AX60)</f>
        <v>1</v>
      </c>
    </row>
    <row r="61" spans="36:54" ht="15.75" thickBot="1">
      <c r="AJ61" s="116" t="s">
        <v>8</v>
      </c>
      <c r="AK61" s="109">
        <v>10</v>
      </c>
      <c r="AL61" s="47">
        <v>6</v>
      </c>
      <c r="AM61" s="44">
        <f>AQ57/(AQ57+AR57+AS57+AT57+AU57+AV57)</f>
        <v>5.0505050505050511E-2</v>
      </c>
      <c r="AN61" s="44">
        <f>AR57/(AQ57+AR57+AS57+AT57+AU57+AV57)</f>
        <v>8.0808080808080815E-2</v>
      </c>
      <c r="AO61" s="44">
        <f>AS57/(AQ57+AR57+AS57+AT57+AU57+AV57)</f>
        <v>0.10101010101010102</v>
      </c>
      <c r="AP61" s="44">
        <f>AT57/(AQ57+AR57+AS57+AT57+AU57+AV57)</f>
        <v>0.18181818181818182</v>
      </c>
      <c r="AQ61" s="44">
        <f>AU57/(AQ57+AR57+AS57+AT57+AU57+AV57)</f>
        <v>0.25252525252525254</v>
      </c>
      <c r="AR61" s="57">
        <f>AV57/(AQ57+AR57+AS57+AT57+AU57+AV57)</f>
        <v>0.33333333333333337</v>
      </c>
      <c r="AS61" s="49"/>
      <c r="AT61" s="49"/>
      <c r="AU61" s="50"/>
      <c r="AV61" s="50"/>
      <c r="AW61" s="50"/>
      <c r="AX61" s="50"/>
      <c r="AY61" s="50"/>
      <c r="AZ61" s="62"/>
      <c r="BA61" s="17">
        <f t="shared" ref="BA61:BA124" si="6">SUM(AM61:AX61)</f>
        <v>1</v>
      </c>
    </row>
    <row r="62" spans="36:54" ht="15.75" thickBot="1">
      <c r="AJ62" s="116" t="s">
        <v>8</v>
      </c>
      <c r="AK62" s="109">
        <v>10</v>
      </c>
      <c r="AL62" s="47">
        <v>5</v>
      </c>
      <c r="AM62" s="44">
        <f>AR57/(AR57+AS57+AT57+AU57+AV57)</f>
        <v>8.5106382978723416E-2</v>
      </c>
      <c r="AN62" s="44">
        <f>AS57/(AR57+AS57+AT57+AU57+AV57)</f>
        <v>0.10638297872340427</v>
      </c>
      <c r="AO62" s="44">
        <f>AT57/(AR57+AS57+AT57+AU57+AV57)</f>
        <v>0.19148936170212766</v>
      </c>
      <c r="AP62" s="44">
        <f>AU57/(AR57+AS57+AT57+AU57+AV57)</f>
        <v>0.26595744680851063</v>
      </c>
      <c r="AQ62" s="57">
        <f>AV57/(AR57+AS57+AT57+AU57+AV57)</f>
        <v>0.35106382978723411</v>
      </c>
      <c r="AR62" s="49"/>
      <c r="AS62" s="49"/>
      <c r="AT62" s="49"/>
      <c r="AU62" s="49"/>
      <c r="AV62" s="49"/>
      <c r="AW62" s="49"/>
      <c r="AX62" s="49"/>
      <c r="AY62" s="49"/>
      <c r="AZ62" s="61"/>
      <c r="BA62" s="17">
        <f t="shared" si="6"/>
        <v>1</v>
      </c>
    </row>
    <row r="63" spans="36:54" ht="15.75" thickBot="1">
      <c r="AJ63" s="116" t="s">
        <v>8</v>
      </c>
      <c r="AK63" s="109">
        <v>10</v>
      </c>
      <c r="AL63" s="47">
        <v>4</v>
      </c>
      <c r="AM63" s="44">
        <f>AS57/(AS57+AT57+AU57+AV57)</f>
        <v>0.11627906976744186</v>
      </c>
      <c r="AN63" s="44">
        <f>AT57/(AS57+AT57+AU57+AV57)</f>
        <v>0.2093023255813953</v>
      </c>
      <c r="AO63" s="44">
        <f>AU57/(AS57+AT57+AU57+AV57)</f>
        <v>0.29069767441860461</v>
      </c>
      <c r="AP63" s="57">
        <f>AV57/(AS57+AT57+AU57+AV57)</f>
        <v>0.3837209302325581</v>
      </c>
      <c r="AQ63" s="50"/>
      <c r="AR63" s="50"/>
      <c r="AS63" s="49"/>
      <c r="AT63" s="49"/>
      <c r="AU63" s="50"/>
      <c r="AV63" s="50"/>
      <c r="AW63" s="50"/>
      <c r="AX63" s="50"/>
      <c r="AY63" s="50"/>
      <c r="AZ63" s="62"/>
      <c r="BA63" s="17">
        <f t="shared" si="6"/>
        <v>1</v>
      </c>
    </row>
    <row r="64" spans="36:54" ht="15.75" thickBot="1">
      <c r="AJ64" s="116" t="s">
        <v>8</v>
      </c>
      <c r="AK64" s="109">
        <v>10</v>
      </c>
      <c r="AL64" s="47">
        <v>3</v>
      </c>
      <c r="AM64" s="44">
        <f>AT57/(AT57+AU57+AV57)</f>
        <v>0.23684210526315788</v>
      </c>
      <c r="AN64" s="44">
        <f>AU57/(AT57+AU57+AV57)</f>
        <v>0.32894736842105265</v>
      </c>
      <c r="AO64" s="57">
        <f>AV57/(AT57+AU57+AV57)</f>
        <v>0.43421052631578949</v>
      </c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61"/>
      <c r="BA64" s="17">
        <f t="shared" si="6"/>
        <v>1</v>
      </c>
    </row>
    <row r="65" spans="36:53" ht="15.75" thickBot="1">
      <c r="AJ65" s="116" t="s">
        <v>8</v>
      </c>
      <c r="AK65" s="109">
        <v>10</v>
      </c>
      <c r="AL65" s="47">
        <v>2</v>
      </c>
      <c r="AM65" s="44">
        <f>AU57/(AU57+AV57)</f>
        <v>0.43103448275862066</v>
      </c>
      <c r="AN65" s="57">
        <f>100%-AM65</f>
        <v>0.56896551724137934</v>
      </c>
      <c r="AO65" s="49"/>
      <c r="AP65" s="49"/>
      <c r="AQ65" s="50"/>
      <c r="AR65" s="50"/>
      <c r="AS65" s="49"/>
      <c r="AT65" s="49"/>
      <c r="AU65" s="50"/>
      <c r="AV65" s="50"/>
      <c r="AW65" s="50"/>
      <c r="AX65" s="50"/>
      <c r="AY65" s="50"/>
      <c r="AZ65" s="62"/>
      <c r="BA65" s="17">
        <f t="shared" si="6"/>
        <v>1</v>
      </c>
    </row>
    <row r="66" spans="36:53" ht="15.75" thickBot="1">
      <c r="AJ66" s="116" t="s">
        <v>8</v>
      </c>
      <c r="AK66" s="109">
        <v>10</v>
      </c>
      <c r="AL66" s="47">
        <v>1</v>
      </c>
      <c r="AM66" s="57">
        <v>1</v>
      </c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61"/>
      <c r="BA66" s="17">
        <f t="shared" si="6"/>
        <v>1</v>
      </c>
    </row>
    <row r="67" spans="36:53" ht="15.75" thickBot="1">
      <c r="AJ67" s="116" t="s">
        <v>8</v>
      </c>
      <c r="AK67" s="110">
        <v>10</v>
      </c>
      <c r="AL67" s="80">
        <v>0</v>
      </c>
      <c r="AM67" s="59"/>
      <c r="AN67" s="63"/>
      <c r="AO67" s="63"/>
      <c r="AP67" s="63"/>
      <c r="AQ67" s="64"/>
      <c r="AR67" s="64"/>
      <c r="AS67" s="63"/>
      <c r="AT67" s="64"/>
      <c r="AU67" s="64"/>
      <c r="AV67" s="64"/>
      <c r="AW67" s="64"/>
      <c r="AX67" s="64"/>
      <c r="AY67" s="64"/>
      <c r="AZ67" s="65"/>
      <c r="BA67" s="17">
        <f t="shared" si="6"/>
        <v>0</v>
      </c>
    </row>
    <row r="68" spans="36:53" ht="15.75" thickBot="1">
      <c r="AJ68" s="116" t="s">
        <v>8</v>
      </c>
      <c r="AK68" s="108">
        <v>9</v>
      </c>
      <c r="AL68" s="79">
        <v>9</v>
      </c>
      <c r="AM68" s="81">
        <v>0</v>
      </c>
      <c r="AN68" s="81">
        <v>0</v>
      </c>
      <c r="AO68" s="81">
        <v>0</v>
      </c>
      <c r="AP68" s="81">
        <v>0.02</v>
      </c>
      <c r="AQ68" s="82">
        <v>0.08</v>
      </c>
      <c r="AR68" s="82">
        <v>0.12</v>
      </c>
      <c r="AS68" s="81">
        <v>0.2</v>
      </c>
      <c r="AT68" s="81">
        <v>0.26</v>
      </c>
      <c r="AU68" s="84">
        <v>0.32</v>
      </c>
      <c r="AV68" s="71"/>
      <c r="AW68" s="71"/>
      <c r="AX68" s="71"/>
      <c r="AY68" s="71"/>
      <c r="AZ68" s="72"/>
      <c r="BA68" s="17">
        <f t="shared" si="6"/>
        <v>1</v>
      </c>
    </row>
    <row r="69" spans="36:53" ht="15.75" thickBot="1">
      <c r="AJ69" s="116" t="s">
        <v>8</v>
      </c>
      <c r="AK69" s="109">
        <v>9</v>
      </c>
      <c r="AL69" s="47">
        <v>8</v>
      </c>
      <c r="AM69" s="44">
        <f>AN68/(AN68+AO68+AP68+AQ68+AR68+AS68+AT68+AU68)</f>
        <v>0</v>
      </c>
      <c r="AN69" s="44">
        <f>AO68/(AN68+AO68+AP68+AQ68+AR68+AS68+AT68+AU68)</f>
        <v>0</v>
      </c>
      <c r="AO69" s="44">
        <f>AP68/(AN68+AO68+AP68+AQ68+AR68+AS68+AT68+AU68)</f>
        <v>0.02</v>
      </c>
      <c r="AP69" s="44">
        <f>AQ68/(AN68+AO68+AP68+AQ68+AR68+AS68+AT68+AU68)</f>
        <v>0.08</v>
      </c>
      <c r="AQ69" s="44">
        <f>AR68/(AN68+AO68+AP68+AQ68+AR68+AS68+AT68+AU68)</f>
        <v>0.12</v>
      </c>
      <c r="AR69" s="44">
        <f>AS68/(AN68+AO68+AP68+AQ68+AR68+AS68+AT68+AU68)</f>
        <v>0.2</v>
      </c>
      <c r="AS69" s="44">
        <f>AT68/(AN68+AO68+AP68+AQ68+AR68+AS68+AT68+AU68)</f>
        <v>0.26</v>
      </c>
      <c r="AT69" s="57">
        <f>AU68/(AN68+AO68+AP68+AQ68+AR68+AS68+AT68+AU68)</f>
        <v>0.32</v>
      </c>
      <c r="AU69" s="50"/>
      <c r="AV69" s="50"/>
      <c r="AW69" s="50"/>
      <c r="AX69" s="50"/>
      <c r="AY69" s="50"/>
      <c r="AZ69" s="62"/>
      <c r="BA69" s="17">
        <f t="shared" si="6"/>
        <v>1</v>
      </c>
    </row>
    <row r="70" spans="36:53" ht="15.75" thickBot="1">
      <c r="AJ70" s="116" t="s">
        <v>8</v>
      </c>
      <c r="AK70" s="109">
        <v>9</v>
      </c>
      <c r="AL70" s="47">
        <v>7</v>
      </c>
      <c r="AM70" s="44">
        <f>AO68/(AO68+AP68+AQ68+AR68+AS68+AT68+AU68)</f>
        <v>0</v>
      </c>
      <c r="AN70" s="44">
        <f>AP68/(AO68+AP68+AQ68+AR68+AS68+AT68+AU68)</f>
        <v>0.02</v>
      </c>
      <c r="AO70" s="44">
        <f>AQ68/(AO68+AP68+AQ68+AR68+AS68+AT68+AU68)</f>
        <v>0.08</v>
      </c>
      <c r="AP70" s="44">
        <f>AR68/(AO68+AP68+AQ68+AR68+AS68+AT68+AU68)</f>
        <v>0.12</v>
      </c>
      <c r="AQ70" s="44">
        <f>AS68/(AO68+AP68+AQ68+AR68+AS68+AT68+AU68)</f>
        <v>0.2</v>
      </c>
      <c r="AR70" s="44">
        <f>AT68/(AO68+AP68+AQ68+AR68+AS68+AT68+AU68)</f>
        <v>0.26</v>
      </c>
      <c r="AS70" s="57">
        <f>AU68/(AO68+AP68+AQ68+AR68+AS68+AT68+AU68)</f>
        <v>0.32</v>
      </c>
      <c r="AT70" s="49"/>
      <c r="AU70" s="49"/>
      <c r="AV70" s="49"/>
      <c r="AW70" s="49"/>
      <c r="AX70" s="49"/>
      <c r="AY70" s="49"/>
      <c r="AZ70" s="61"/>
      <c r="BA70" s="17">
        <f t="shared" si="6"/>
        <v>1</v>
      </c>
    </row>
    <row r="71" spans="36:53" ht="15.75" thickBot="1">
      <c r="AJ71" s="116" t="s">
        <v>8</v>
      </c>
      <c r="AK71" s="109">
        <v>9</v>
      </c>
      <c r="AL71" s="47">
        <v>6</v>
      </c>
      <c r="AM71" s="44">
        <f>AP68/(AP68+AQ68+AR68+AS68+AT68+AU68)</f>
        <v>0.02</v>
      </c>
      <c r="AN71" s="44">
        <f>AQ68/(AP68+AQ68+AR68+AS68+AT68+AU68)</f>
        <v>0.08</v>
      </c>
      <c r="AO71" s="44">
        <f>AR68/(AP68+AQ68+AR68+AS68+AT68+AU68)</f>
        <v>0.12</v>
      </c>
      <c r="AP71" s="44">
        <f>AS68/(AP68+AQ68+AR68+AS68+AT68+AU68)</f>
        <v>0.2</v>
      </c>
      <c r="AQ71" s="44">
        <f>AT68/(AP68+AQ68+AR68+AS68+AT68+AU68)</f>
        <v>0.26</v>
      </c>
      <c r="AR71" s="57">
        <f>AU68/(AP68+AQ68+AR68+AS68+AT68+AU68)</f>
        <v>0.32</v>
      </c>
      <c r="AS71" s="50"/>
      <c r="AT71" s="49"/>
      <c r="AU71" s="50"/>
      <c r="AV71" s="50"/>
      <c r="AW71" s="50"/>
      <c r="AX71" s="50"/>
      <c r="AY71" s="50"/>
      <c r="AZ71" s="62"/>
      <c r="BA71" s="17">
        <f t="shared" si="6"/>
        <v>1</v>
      </c>
    </row>
    <row r="72" spans="36:53" ht="15.75" thickBot="1">
      <c r="AJ72" s="116" t="s">
        <v>8</v>
      </c>
      <c r="AK72" s="109">
        <v>9</v>
      </c>
      <c r="AL72" s="47">
        <v>5</v>
      </c>
      <c r="AM72" s="44">
        <f>AQ68/(AQ68+AR68+AS68+AT68+AU68)</f>
        <v>8.1632653061224497E-2</v>
      </c>
      <c r="AN72" s="44">
        <f>AR68/(AQ68+AR68+AS68+AT68+AU68)</f>
        <v>0.12244897959183673</v>
      </c>
      <c r="AO72" s="44">
        <f>AS68/(AQ68+AR68+AS68+AT68+AU68)</f>
        <v>0.20408163265306123</v>
      </c>
      <c r="AP72" s="44">
        <f>AT68/(AQ68+AR68+AS68+AT68+AU68)</f>
        <v>0.26530612244897961</v>
      </c>
      <c r="AQ72" s="57">
        <f>AU68/(AQ68+AR68+AS68+AT68+AU68)</f>
        <v>0.32653061224489799</v>
      </c>
      <c r="AR72" s="49"/>
      <c r="AS72" s="49"/>
      <c r="AT72" s="49"/>
      <c r="AU72" s="49"/>
      <c r="AV72" s="49"/>
      <c r="AW72" s="49"/>
      <c r="AX72" s="49"/>
      <c r="AY72" s="49"/>
      <c r="AZ72" s="61"/>
      <c r="BA72" s="17">
        <f t="shared" si="6"/>
        <v>1</v>
      </c>
    </row>
    <row r="73" spans="36:53" ht="15.75" thickBot="1">
      <c r="AJ73" s="116" t="s">
        <v>8</v>
      </c>
      <c r="AK73" s="109">
        <v>9</v>
      </c>
      <c r="AL73" s="47">
        <v>4</v>
      </c>
      <c r="AM73" s="55">
        <f>AR68/(AR68+AS68+AT68+AU68)</f>
        <v>0.1333333333333333</v>
      </c>
      <c r="AN73" s="55">
        <f>AS68/(AR68+AS68+AT68+AU68)</f>
        <v>0.22222222222222221</v>
      </c>
      <c r="AO73" s="55">
        <f>AT68/(AR68+AS68+AT68+AU68)</f>
        <v>0.28888888888888886</v>
      </c>
      <c r="AP73" s="57">
        <f>AU68/(AR68+AS68+AT68+AU68)</f>
        <v>0.35555555555555551</v>
      </c>
      <c r="AQ73" s="51"/>
      <c r="AR73" s="51"/>
      <c r="AS73" s="51"/>
      <c r="AT73" s="51"/>
      <c r="AU73" s="51"/>
      <c r="AV73" s="51"/>
      <c r="AW73" s="51"/>
      <c r="AX73" s="51"/>
      <c r="AY73" s="51"/>
      <c r="AZ73" s="73"/>
      <c r="BA73" s="17">
        <f t="shared" si="6"/>
        <v>0.99999999999999989</v>
      </c>
    </row>
    <row r="74" spans="36:53" ht="15.75" thickBot="1">
      <c r="AJ74" s="116" t="s">
        <v>8</v>
      </c>
      <c r="AK74" s="109">
        <v>9</v>
      </c>
      <c r="AL74" s="47">
        <v>3</v>
      </c>
      <c r="AM74" s="55">
        <f>AS68/(AS68+AT68+AU68)</f>
        <v>0.25641025641025644</v>
      </c>
      <c r="AN74" s="55">
        <f>AT68/(AS68+AT68+AU68)</f>
        <v>0.33333333333333331</v>
      </c>
      <c r="AO74" s="57">
        <f>AU68/(AS68+AT68+AU68)</f>
        <v>0.41025641025641024</v>
      </c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73"/>
      <c r="BA74" s="17">
        <f t="shared" si="6"/>
        <v>1</v>
      </c>
    </row>
    <row r="75" spans="36:53" ht="15.75" thickBot="1">
      <c r="AJ75" s="116" t="s">
        <v>8</v>
      </c>
      <c r="AK75" s="109">
        <v>9</v>
      </c>
      <c r="AL75" s="47">
        <v>2</v>
      </c>
      <c r="AM75" s="55">
        <f>AT68/(AT68+AU68)</f>
        <v>0.44827586206896547</v>
      </c>
      <c r="AN75" s="57">
        <f>100%-AM75</f>
        <v>0.55172413793103448</v>
      </c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73"/>
      <c r="BA75" s="17">
        <f t="shared" si="6"/>
        <v>1</v>
      </c>
    </row>
    <row r="76" spans="36:53" ht="15.75" thickBot="1">
      <c r="AJ76" s="116" t="s">
        <v>8</v>
      </c>
      <c r="AK76" s="109">
        <v>9</v>
      </c>
      <c r="AL76" s="47">
        <v>1</v>
      </c>
      <c r="AM76" s="57">
        <v>1</v>
      </c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73"/>
      <c r="BA76" s="17">
        <f t="shared" si="6"/>
        <v>1</v>
      </c>
    </row>
    <row r="77" spans="36:53" ht="15.75" thickBot="1">
      <c r="AJ77" s="116" t="s">
        <v>8</v>
      </c>
      <c r="AK77" s="110">
        <v>9</v>
      </c>
      <c r="AL77" s="80">
        <v>0</v>
      </c>
      <c r="AM77" s="59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5"/>
      <c r="BA77" s="17">
        <f t="shared" si="6"/>
        <v>0</v>
      </c>
    </row>
    <row r="78" spans="36:53" ht="15.75" thickBot="1">
      <c r="AJ78" s="116" t="s">
        <v>8</v>
      </c>
      <c r="AK78" s="108">
        <v>8</v>
      </c>
      <c r="AL78" s="79">
        <v>8</v>
      </c>
      <c r="AM78" s="81">
        <v>0</v>
      </c>
      <c r="AN78" s="81">
        <v>0</v>
      </c>
      <c r="AO78" s="81">
        <v>0</v>
      </c>
      <c r="AP78" s="81">
        <v>0.02</v>
      </c>
      <c r="AQ78" s="82">
        <v>0.08</v>
      </c>
      <c r="AR78" s="82">
        <v>0.25</v>
      </c>
      <c r="AS78" s="81">
        <v>0.3</v>
      </c>
      <c r="AT78" s="84">
        <v>0.35</v>
      </c>
      <c r="AU78" s="76"/>
      <c r="AV78" s="76"/>
      <c r="AW78" s="76"/>
      <c r="AX78" s="76"/>
      <c r="AY78" s="76"/>
      <c r="AZ78" s="77"/>
      <c r="BA78" s="17">
        <f t="shared" si="6"/>
        <v>0.99999999999999989</v>
      </c>
    </row>
    <row r="79" spans="36:53" ht="15.75" thickBot="1">
      <c r="AJ79" s="116" t="s">
        <v>8</v>
      </c>
      <c r="AK79" s="109">
        <v>8</v>
      </c>
      <c r="AL79" s="47">
        <v>7</v>
      </c>
      <c r="AM79" s="55">
        <f>AN78/(AN78+AO78+AP78+AQ78+AR78+AS78+AT78)</f>
        <v>0</v>
      </c>
      <c r="AN79" s="55">
        <f>AO78/(AN78+AO78+AP78+AQ78+AR78+AS78+AT78)</f>
        <v>0</v>
      </c>
      <c r="AO79" s="55">
        <f>AP78/(AN78+AO78+AP78+AQ78+AR78+AS78+AT78)</f>
        <v>2.0000000000000004E-2</v>
      </c>
      <c r="AP79" s="55">
        <f>AQ78/(AN78+AO78+AP78+AQ78+AR78+AS78+AT78)</f>
        <v>8.0000000000000016E-2</v>
      </c>
      <c r="AQ79" s="55">
        <f>AR78/(AN78+AO78+AP78+AQ78+AR78+AS78+AT78)</f>
        <v>0.25000000000000006</v>
      </c>
      <c r="AR79" s="55">
        <f>AS78/(AN78+AO78+AP78+AQ78+AR78+AS78+AT78)</f>
        <v>0.30000000000000004</v>
      </c>
      <c r="AS79" s="57">
        <f>AT78/(AN78+AO78+AP78+AQ78+AR78+AS78+AT78)</f>
        <v>0.35000000000000003</v>
      </c>
      <c r="AT79" s="51"/>
      <c r="AU79" s="51"/>
      <c r="AV79" s="51"/>
      <c r="AW79" s="51"/>
      <c r="AX79" s="51"/>
      <c r="AY79" s="51"/>
      <c r="AZ79" s="73"/>
      <c r="BA79" s="17">
        <f t="shared" si="6"/>
        <v>1.0000000000000002</v>
      </c>
    </row>
    <row r="80" spans="36:53" ht="15.75" thickBot="1">
      <c r="AJ80" s="116" t="s">
        <v>8</v>
      </c>
      <c r="AK80" s="109">
        <v>8</v>
      </c>
      <c r="AL80" s="47">
        <v>6</v>
      </c>
      <c r="AM80" s="55">
        <f>AO78/(AO78+AP78+AQ78+AR78+AS78+AT78)</f>
        <v>0</v>
      </c>
      <c r="AN80" s="55">
        <f>AP78/(AO78+AP78+AQ78+AR78+AS78+AT78)</f>
        <v>2.0000000000000004E-2</v>
      </c>
      <c r="AO80" s="55">
        <f>AQ78/(AO78+AP78+AQ78+AR78+AS78+AT78)</f>
        <v>8.0000000000000016E-2</v>
      </c>
      <c r="AP80" s="55">
        <f>AR78/(AO78+AP78+AQ78+AR78+AS78+AT78)</f>
        <v>0.25000000000000006</v>
      </c>
      <c r="AQ80" s="55">
        <f>AS78/(AO78+AP78+AQ78+AR78+AS78+AT78)</f>
        <v>0.30000000000000004</v>
      </c>
      <c r="AR80" s="57">
        <f>AT78/(AO78+AP78+AQ78+AR78+AS78+AT78)</f>
        <v>0.35000000000000003</v>
      </c>
      <c r="AS80" s="51"/>
      <c r="AT80" s="51"/>
      <c r="AU80" s="51"/>
      <c r="AV80" s="51"/>
      <c r="AW80" s="51"/>
      <c r="AX80" s="51"/>
      <c r="AY80" s="51"/>
      <c r="AZ80" s="73"/>
      <c r="BA80" s="17">
        <f t="shared" si="6"/>
        <v>1.0000000000000002</v>
      </c>
    </row>
    <row r="81" spans="36:53" ht="15.75" thickBot="1">
      <c r="AJ81" s="116" t="s">
        <v>8</v>
      </c>
      <c r="AK81" s="109">
        <v>8</v>
      </c>
      <c r="AL81" s="47">
        <v>5</v>
      </c>
      <c r="AM81" s="55">
        <f>AP78/(AP78+AQ78+AR78+AS78+AT78)</f>
        <v>2.0000000000000004E-2</v>
      </c>
      <c r="AN81" s="55">
        <f>AQ78/(AP78+AQ78+AR78+AS78+AT78)</f>
        <v>8.0000000000000016E-2</v>
      </c>
      <c r="AO81" s="55">
        <f>AR78/(AP78+AQ78+AR78+AS78+AT78)</f>
        <v>0.25000000000000006</v>
      </c>
      <c r="AP81" s="55">
        <f>AS78/(AP78+AQ78+AR78+AS78+AT78)</f>
        <v>0.30000000000000004</v>
      </c>
      <c r="AQ81" s="57">
        <f>AT78/(AP78+AQ78+AR78+AS78+AT78)</f>
        <v>0.35000000000000003</v>
      </c>
      <c r="AR81" s="51"/>
      <c r="AS81" s="51"/>
      <c r="AT81" s="51"/>
      <c r="AU81" s="51"/>
      <c r="AV81" s="51"/>
      <c r="AW81" s="51"/>
      <c r="AX81" s="51"/>
      <c r="AY81" s="51"/>
      <c r="AZ81" s="73"/>
      <c r="BA81" s="17">
        <f t="shared" si="6"/>
        <v>1.0000000000000002</v>
      </c>
    </row>
    <row r="82" spans="36:53" ht="15.75" thickBot="1">
      <c r="AJ82" s="116" t="s">
        <v>8</v>
      </c>
      <c r="AK82" s="109">
        <v>8</v>
      </c>
      <c r="AL82" s="47">
        <v>4</v>
      </c>
      <c r="AM82" s="55">
        <f>AQ78/(AQ78+AR78+AS78+AT78)</f>
        <v>8.1632653061224497E-2</v>
      </c>
      <c r="AN82" s="55">
        <f>AR78/(AQ78+AR78+AS78+AT78)</f>
        <v>0.25510204081632654</v>
      </c>
      <c r="AO82" s="55">
        <f>AS78/(AQ78+AR78+AS78+AT78)</f>
        <v>0.30612244897959184</v>
      </c>
      <c r="AP82" s="57">
        <f>AT78/(AQ78+AR78+AS78+AT78)</f>
        <v>0.35714285714285715</v>
      </c>
      <c r="AQ82" s="51"/>
      <c r="AR82" s="51"/>
      <c r="AS82" s="51"/>
      <c r="AT82" s="51"/>
      <c r="AU82" s="51"/>
      <c r="AV82" s="51"/>
      <c r="AW82" s="51"/>
      <c r="AX82" s="51"/>
      <c r="AY82" s="51"/>
      <c r="AZ82" s="73"/>
      <c r="BA82" s="17">
        <f t="shared" si="6"/>
        <v>1</v>
      </c>
    </row>
    <row r="83" spans="36:53" ht="15.75" thickBot="1">
      <c r="AJ83" s="116" t="s">
        <v>8</v>
      </c>
      <c r="AK83" s="109">
        <v>8</v>
      </c>
      <c r="AL83" s="47">
        <v>3</v>
      </c>
      <c r="AM83" s="55">
        <f>AR78/(AR78+AS78+AT78)</f>
        <v>0.27777777777777779</v>
      </c>
      <c r="AN83" s="55">
        <f>AS78/(AR78+AS78+AT78)</f>
        <v>0.33333333333333331</v>
      </c>
      <c r="AO83" s="57">
        <f>AT78/(AR78+AS78+AT78)</f>
        <v>0.38888888888888884</v>
      </c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73"/>
      <c r="BA83" s="17">
        <f t="shared" si="6"/>
        <v>1</v>
      </c>
    </row>
    <row r="84" spans="36:53" ht="15.75" thickBot="1">
      <c r="AJ84" s="116" t="s">
        <v>8</v>
      </c>
      <c r="AK84" s="109">
        <v>8</v>
      </c>
      <c r="AL84" s="47">
        <v>2</v>
      </c>
      <c r="AM84" s="55">
        <f>AS78/(AS78+AT78)</f>
        <v>0.46153846153846156</v>
      </c>
      <c r="AN84" s="57">
        <f>100%-AM84</f>
        <v>0.53846153846153844</v>
      </c>
      <c r="AO84" s="51"/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73"/>
      <c r="BA84" s="17">
        <f t="shared" si="6"/>
        <v>1</v>
      </c>
    </row>
    <row r="85" spans="36:53" ht="15.75" thickBot="1">
      <c r="AJ85" s="116" t="s">
        <v>8</v>
      </c>
      <c r="AK85" s="109">
        <v>8</v>
      </c>
      <c r="AL85" s="47">
        <v>1</v>
      </c>
      <c r="AM85" s="57">
        <v>1</v>
      </c>
      <c r="AN85" s="51"/>
      <c r="AO85" s="51"/>
      <c r="AP85" s="51"/>
      <c r="AQ85" s="51"/>
      <c r="AR85" s="51"/>
      <c r="AS85" s="51"/>
      <c r="AT85" s="51"/>
      <c r="AU85" s="51"/>
      <c r="AV85" s="51"/>
      <c r="AW85" s="51"/>
      <c r="AX85" s="51"/>
      <c r="AY85" s="51"/>
      <c r="AZ85" s="73"/>
      <c r="BA85" s="17">
        <f t="shared" si="6"/>
        <v>1</v>
      </c>
    </row>
    <row r="86" spans="36:53" ht="15.75" thickBot="1">
      <c r="AJ86" s="116" t="s">
        <v>8</v>
      </c>
      <c r="AK86" s="110">
        <v>8</v>
      </c>
      <c r="AL86" s="80">
        <v>0</v>
      </c>
      <c r="AM86" s="59"/>
      <c r="AN86" s="74"/>
      <c r="AO86" s="74"/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5"/>
      <c r="BA86" s="17">
        <f t="shared" si="6"/>
        <v>0</v>
      </c>
    </row>
    <row r="87" spans="36:53" ht="15.75" thickBot="1">
      <c r="AJ87" s="116" t="s">
        <v>8</v>
      </c>
      <c r="AK87" s="108">
        <v>7</v>
      </c>
      <c r="AL87" s="79">
        <v>7</v>
      </c>
      <c r="AM87" s="81">
        <v>0</v>
      </c>
      <c r="AN87" s="81">
        <v>0</v>
      </c>
      <c r="AO87" s="81">
        <v>0</v>
      </c>
      <c r="AP87" s="81">
        <v>0.02</v>
      </c>
      <c r="AQ87" s="82">
        <v>0.18</v>
      </c>
      <c r="AR87" s="82">
        <v>0.35</v>
      </c>
      <c r="AS87" s="84">
        <v>0.45</v>
      </c>
      <c r="AT87" s="76"/>
      <c r="AU87" s="76"/>
      <c r="AV87" s="76"/>
      <c r="AW87" s="76"/>
      <c r="AX87" s="76"/>
      <c r="AY87" s="76"/>
      <c r="AZ87" s="77"/>
      <c r="BA87" s="17">
        <f t="shared" si="6"/>
        <v>1</v>
      </c>
    </row>
    <row r="88" spans="36:53" ht="15.75" thickBot="1">
      <c r="AJ88" s="116" t="s">
        <v>8</v>
      </c>
      <c r="AK88" s="109">
        <v>7</v>
      </c>
      <c r="AL88" s="47">
        <v>6</v>
      </c>
      <c r="AM88" s="55">
        <f>AN87/(AN87+AO87+AP87+AQ87+AR87+AS87)</f>
        <v>0</v>
      </c>
      <c r="AN88" s="55">
        <f>AO87/(AN87+AO87+AP87+AQ87+AR87+AS87)</f>
        <v>0</v>
      </c>
      <c r="AO88" s="55">
        <f>AP87/(AN87+AO87+AP87+AQ87+AR87+AS87)</f>
        <v>0.02</v>
      </c>
      <c r="AP88" s="55">
        <f>AQ87/(AN87+AO87+AP87+AQ87+AR87+AS87)</f>
        <v>0.18</v>
      </c>
      <c r="AQ88" s="55">
        <f>AR87/(AN87+AO87+AP87+AQ87+AR87+AS87)</f>
        <v>0.35</v>
      </c>
      <c r="AR88" s="57">
        <f>AS87/(AN87+AO87+AP87+AQ87+AR87+AS87)</f>
        <v>0.45</v>
      </c>
      <c r="AS88" s="51"/>
      <c r="AT88" s="51"/>
      <c r="AU88" s="51"/>
      <c r="AV88" s="51"/>
      <c r="AW88" s="51"/>
      <c r="AX88" s="51"/>
      <c r="AY88" s="51"/>
      <c r="AZ88" s="73"/>
      <c r="BA88" s="17">
        <f t="shared" si="6"/>
        <v>1</v>
      </c>
    </row>
    <row r="89" spans="36:53" ht="15.75" thickBot="1">
      <c r="AJ89" s="116" t="s">
        <v>8</v>
      </c>
      <c r="AK89" s="109">
        <v>7</v>
      </c>
      <c r="AL89" s="47">
        <v>5</v>
      </c>
      <c r="AM89" s="55">
        <f>AO87/(AO87+AP87+AQ87+AR87+AS87)</f>
        <v>0</v>
      </c>
      <c r="AN89" s="55">
        <f>AP87/(AO87+AP87+AQ87+AR87+AS87)</f>
        <v>0.02</v>
      </c>
      <c r="AO89" s="55">
        <f>AQ87/(AO87+AP87+AQ87+AR87+AS87)</f>
        <v>0.18</v>
      </c>
      <c r="AP89" s="55">
        <f>AR87/(AO87+AP87+AQ87+AR87+AS87)</f>
        <v>0.35</v>
      </c>
      <c r="AQ89" s="57">
        <f>AS87/(AO87+AP87+AQ87+AR87+AS87)</f>
        <v>0.45</v>
      </c>
      <c r="AR89" s="51"/>
      <c r="AS89" s="51"/>
      <c r="AT89" s="51"/>
      <c r="AU89" s="51"/>
      <c r="AV89" s="51"/>
      <c r="AW89" s="51"/>
      <c r="AX89" s="51"/>
      <c r="AY89" s="51"/>
      <c r="AZ89" s="73"/>
      <c r="BA89" s="17">
        <f t="shared" si="6"/>
        <v>1</v>
      </c>
    </row>
    <row r="90" spans="36:53" ht="15.75" thickBot="1">
      <c r="AJ90" s="116" t="s">
        <v>8</v>
      </c>
      <c r="AK90" s="109">
        <v>7</v>
      </c>
      <c r="AL90" s="47">
        <v>4</v>
      </c>
      <c r="AM90" s="55">
        <f>AP87/(AP87+AQ87+AR87+AS87)</f>
        <v>0.02</v>
      </c>
      <c r="AN90" s="55">
        <f>AQ87/(AP87+AQ87+AR87+AS87)</f>
        <v>0.18</v>
      </c>
      <c r="AO90" s="55">
        <f>AR87/(AP87+AQ87+AR87+AS87)</f>
        <v>0.35</v>
      </c>
      <c r="AP90" s="57">
        <f>AS87/(AP87+AQ87+AR87+AS87)</f>
        <v>0.45</v>
      </c>
      <c r="AQ90" s="51"/>
      <c r="AR90" s="51"/>
      <c r="AS90" s="51"/>
      <c r="AT90" s="51"/>
      <c r="AU90" s="51"/>
      <c r="AV90" s="51"/>
      <c r="AW90" s="51"/>
      <c r="AX90" s="51"/>
      <c r="AY90" s="51"/>
      <c r="AZ90" s="73"/>
      <c r="BA90" s="17">
        <f t="shared" si="6"/>
        <v>1</v>
      </c>
    </row>
    <row r="91" spans="36:53" ht="15.75" thickBot="1">
      <c r="AJ91" s="116" t="s">
        <v>8</v>
      </c>
      <c r="AK91" s="109">
        <v>7</v>
      </c>
      <c r="AL91" s="47">
        <v>3</v>
      </c>
      <c r="AM91" s="55">
        <f>AQ87/(AQ87+AR87+AS87)</f>
        <v>0.18367346938775511</v>
      </c>
      <c r="AN91" s="55">
        <f>AR87/(AQ87+AR87+AS87)</f>
        <v>0.35714285714285715</v>
      </c>
      <c r="AO91" s="57">
        <f>AS87/(AQ87+AR87+AS87)</f>
        <v>0.45918367346938777</v>
      </c>
      <c r="AP91" s="51"/>
      <c r="AQ91" s="51"/>
      <c r="AR91" s="51"/>
      <c r="AS91" s="51"/>
      <c r="AT91" s="51"/>
      <c r="AU91" s="51"/>
      <c r="AV91" s="51"/>
      <c r="AW91" s="51"/>
      <c r="AX91" s="51"/>
      <c r="AY91" s="51"/>
      <c r="AZ91" s="73"/>
      <c r="BA91" s="17">
        <f t="shared" si="6"/>
        <v>1</v>
      </c>
    </row>
    <row r="92" spans="36:53" ht="15.75" thickBot="1">
      <c r="AJ92" s="116" t="s">
        <v>8</v>
      </c>
      <c r="AK92" s="109">
        <v>7</v>
      </c>
      <c r="AL92" s="47">
        <v>2</v>
      </c>
      <c r="AM92" s="55">
        <f>AR87/(AR87+AS87)</f>
        <v>0.43749999999999994</v>
      </c>
      <c r="AN92" s="57">
        <f>100%-AM92</f>
        <v>0.5625</v>
      </c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73"/>
      <c r="BA92" s="17">
        <f t="shared" si="6"/>
        <v>1</v>
      </c>
    </row>
    <row r="93" spans="36:53" ht="15.75" thickBot="1">
      <c r="AJ93" s="116" t="s">
        <v>8</v>
      </c>
      <c r="AK93" s="109">
        <v>7</v>
      </c>
      <c r="AL93" s="47">
        <v>1</v>
      </c>
      <c r="AM93" s="57">
        <v>1</v>
      </c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73"/>
      <c r="BA93" s="17">
        <f t="shared" si="6"/>
        <v>1</v>
      </c>
    </row>
    <row r="94" spans="36:53" ht="15.75" thickBot="1">
      <c r="AJ94" s="116" t="s">
        <v>8</v>
      </c>
      <c r="AK94" s="110">
        <v>7</v>
      </c>
      <c r="AL94" s="80">
        <v>0</v>
      </c>
      <c r="AM94" s="59"/>
      <c r="AN94" s="74"/>
      <c r="AO94" s="74"/>
      <c r="AP94" s="74"/>
      <c r="AQ94" s="74"/>
      <c r="AR94" s="74"/>
      <c r="AS94" s="74"/>
      <c r="AT94" s="74"/>
      <c r="AU94" s="74"/>
      <c r="AV94" s="74"/>
      <c r="AW94" s="74"/>
      <c r="AX94" s="74"/>
      <c r="AY94" s="74"/>
      <c r="AZ94" s="75"/>
      <c r="BA94" s="17">
        <f t="shared" si="6"/>
        <v>0</v>
      </c>
    </row>
    <row r="95" spans="36:53" ht="15.75" thickBot="1">
      <c r="AJ95" s="116" t="s">
        <v>8</v>
      </c>
      <c r="AK95" s="108">
        <v>6</v>
      </c>
      <c r="AL95" s="79">
        <v>6</v>
      </c>
      <c r="AM95" s="81">
        <v>0</v>
      </c>
      <c r="AN95" s="81">
        <v>0</v>
      </c>
      <c r="AO95" s="81">
        <v>0.05</v>
      </c>
      <c r="AP95" s="81">
        <v>0.1</v>
      </c>
      <c r="AQ95" s="82">
        <v>0.4</v>
      </c>
      <c r="AR95" s="84">
        <v>0.45</v>
      </c>
      <c r="AS95" s="76"/>
      <c r="AT95" s="76"/>
      <c r="AU95" s="76"/>
      <c r="AV95" s="76"/>
      <c r="AW95" s="76"/>
      <c r="AX95" s="76"/>
      <c r="AY95" s="76"/>
      <c r="AZ95" s="77"/>
      <c r="BA95" s="17">
        <f t="shared" si="6"/>
        <v>1</v>
      </c>
    </row>
    <row r="96" spans="36:53" ht="15.75" thickBot="1">
      <c r="AJ96" s="116" t="s">
        <v>8</v>
      </c>
      <c r="AK96" s="109">
        <v>6</v>
      </c>
      <c r="AL96" s="47">
        <v>5</v>
      </c>
      <c r="AM96" s="55">
        <f>AN95/(AN95+AO95+AP95+AQ95+AR95)</f>
        <v>0</v>
      </c>
      <c r="AN96" s="55">
        <f>AO95/(AN95+AO95+AP95+AQ95+AR95)</f>
        <v>0.05</v>
      </c>
      <c r="AO96" s="55">
        <f>AP95/(AN95+AO95+AP95+AQ95+AR95)</f>
        <v>0.1</v>
      </c>
      <c r="AP96" s="55">
        <f>AQ95/(AN95+AO95+AP95+AQ95+AR95)</f>
        <v>0.4</v>
      </c>
      <c r="AQ96" s="57">
        <f>AR95/(AN95+AO95+AP95+AQ95+AR95)</f>
        <v>0.45</v>
      </c>
      <c r="AR96" s="51"/>
      <c r="AS96" s="51"/>
      <c r="AT96" s="51"/>
      <c r="AU96" s="51"/>
      <c r="AV96" s="51"/>
      <c r="AW96" s="51"/>
      <c r="AX96" s="51"/>
      <c r="AY96" s="51"/>
      <c r="AZ96" s="73"/>
      <c r="BA96" s="17">
        <f t="shared" si="6"/>
        <v>1</v>
      </c>
    </row>
    <row r="97" spans="36:53" ht="15.75" thickBot="1">
      <c r="AJ97" s="116" t="s">
        <v>8</v>
      </c>
      <c r="AK97" s="109">
        <v>6</v>
      </c>
      <c r="AL97" s="47">
        <v>4</v>
      </c>
      <c r="AM97" s="55">
        <f>AO95/(AO95+AP95+AQ95+AR95)</f>
        <v>0.05</v>
      </c>
      <c r="AN97" s="55">
        <f>AP95/(AO95+AP95+AQ95+AR95)</f>
        <v>0.1</v>
      </c>
      <c r="AO97" s="55">
        <f>AQ95/(AO95+AP95+AQ95+AR95)</f>
        <v>0.4</v>
      </c>
      <c r="AP97" s="57">
        <f>AR95/(AO95+AP95+AQ95+AR95)</f>
        <v>0.45</v>
      </c>
      <c r="AQ97" s="51"/>
      <c r="AR97" s="51"/>
      <c r="AS97" s="51"/>
      <c r="AT97" s="51"/>
      <c r="AU97" s="51"/>
      <c r="AV97" s="51"/>
      <c r="AW97" s="51"/>
      <c r="AX97" s="51"/>
      <c r="AY97" s="51"/>
      <c r="AZ97" s="73"/>
      <c r="BA97" s="17">
        <f t="shared" si="6"/>
        <v>1</v>
      </c>
    </row>
    <row r="98" spans="36:53" ht="15.75" thickBot="1">
      <c r="AJ98" s="116" t="s">
        <v>8</v>
      </c>
      <c r="AK98" s="109">
        <v>6</v>
      </c>
      <c r="AL98" s="47">
        <v>3</v>
      </c>
      <c r="AM98" s="55">
        <f>AP95/(AP95+AQ95+AR95)</f>
        <v>0.10526315789473685</v>
      </c>
      <c r="AN98" s="55">
        <f>AQ95/(AP95+AQ95+AR95)</f>
        <v>0.4210526315789474</v>
      </c>
      <c r="AO98" s="57">
        <f>AR95/(AP95+AQ95+AR95)</f>
        <v>0.47368421052631582</v>
      </c>
      <c r="AP98" s="51"/>
      <c r="AQ98" s="51"/>
      <c r="AR98" s="51"/>
      <c r="AS98" s="51"/>
      <c r="AT98" s="51"/>
      <c r="AU98" s="51"/>
      <c r="AV98" s="51"/>
      <c r="AW98" s="51"/>
      <c r="AX98" s="51"/>
      <c r="AY98" s="51"/>
      <c r="AZ98" s="73"/>
      <c r="BA98" s="17">
        <f t="shared" si="6"/>
        <v>1</v>
      </c>
    </row>
    <row r="99" spans="36:53" ht="15.75" thickBot="1">
      <c r="AJ99" s="116" t="s">
        <v>8</v>
      </c>
      <c r="AK99" s="109">
        <v>6</v>
      </c>
      <c r="AL99" s="47">
        <v>2</v>
      </c>
      <c r="AM99" s="55">
        <f>AQ95/(AQ95+AR95)</f>
        <v>0.47058823529411764</v>
      </c>
      <c r="AN99" s="57">
        <f>100%-AM99</f>
        <v>0.52941176470588236</v>
      </c>
      <c r="AO99" s="51"/>
      <c r="AP99" s="51"/>
      <c r="AQ99" s="51"/>
      <c r="AR99" s="51"/>
      <c r="AS99" s="51"/>
      <c r="AT99" s="51"/>
      <c r="AU99" s="51"/>
      <c r="AV99" s="51"/>
      <c r="AW99" s="51"/>
      <c r="AX99" s="51"/>
      <c r="AY99" s="51"/>
      <c r="AZ99" s="73"/>
      <c r="BA99" s="17">
        <f t="shared" si="6"/>
        <v>1</v>
      </c>
    </row>
    <row r="100" spans="36:53" ht="15.75" thickBot="1">
      <c r="AJ100" s="116" t="s">
        <v>8</v>
      </c>
      <c r="AK100" s="109">
        <v>6</v>
      </c>
      <c r="AL100" s="47">
        <v>1</v>
      </c>
      <c r="AM100" s="57">
        <v>1</v>
      </c>
      <c r="AN100" s="51"/>
      <c r="AO100" s="51"/>
      <c r="AP100" s="51"/>
      <c r="AQ100" s="51"/>
      <c r="AR100" s="51"/>
      <c r="AS100" s="51"/>
      <c r="AT100" s="51"/>
      <c r="AU100" s="51"/>
      <c r="AV100" s="51"/>
      <c r="AW100" s="51"/>
      <c r="AX100" s="51"/>
      <c r="AY100" s="51"/>
      <c r="AZ100" s="73"/>
      <c r="BA100" s="17">
        <f t="shared" si="6"/>
        <v>1</v>
      </c>
    </row>
    <row r="101" spans="36:53" ht="15.75" thickBot="1">
      <c r="AJ101" s="116" t="s">
        <v>8</v>
      </c>
      <c r="AK101" s="110">
        <v>6</v>
      </c>
      <c r="AL101" s="80">
        <v>0</v>
      </c>
      <c r="AM101" s="78"/>
      <c r="AN101" s="74"/>
      <c r="AO101" s="74"/>
      <c r="AP101" s="74"/>
      <c r="AQ101" s="74"/>
      <c r="AR101" s="74"/>
      <c r="AS101" s="74"/>
      <c r="AT101" s="74"/>
      <c r="AU101" s="74"/>
      <c r="AV101" s="74"/>
      <c r="AW101" s="74"/>
      <c r="AX101" s="74"/>
      <c r="AY101" s="74"/>
      <c r="AZ101" s="75"/>
      <c r="BA101" s="17">
        <f t="shared" si="6"/>
        <v>0</v>
      </c>
    </row>
    <row r="102" spans="36:53" ht="15.75" thickBot="1">
      <c r="AJ102" s="116" t="s">
        <v>8</v>
      </c>
      <c r="AK102" s="108">
        <v>5</v>
      </c>
      <c r="AL102" s="79">
        <v>5</v>
      </c>
      <c r="AM102" s="81">
        <v>0</v>
      </c>
      <c r="AN102" s="85">
        <v>0.01</v>
      </c>
      <c r="AO102" s="85">
        <v>0.12</v>
      </c>
      <c r="AP102" s="85">
        <v>0.42</v>
      </c>
      <c r="AQ102" s="84">
        <v>0.45</v>
      </c>
      <c r="AR102" s="76"/>
      <c r="AS102" s="76"/>
      <c r="AT102" s="76"/>
      <c r="AU102" s="76"/>
      <c r="AV102" s="76"/>
      <c r="AW102" s="76"/>
      <c r="AX102" s="76"/>
      <c r="AY102" s="76"/>
      <c r="AZ102" s="77"/>
      <c r="BA102" s="17">
        <f t="shared" si="6"/>
        <v>1</v>
      </c>
    </row>
    <row r="103" spans="36:53" ht="15.75" thickBot="1">
      <c r="AJ103" s="116" t="s">
        <v>8</v>
      </c>
      <c r="AK103" s="109">
        <v>5</v>
      </c>
      <c r="AL103" s="47">
        <v>4</v>
      </c>
      <c r="AM103" s="56">
        <f>AN102/(AN102+AO102+AP102+AQ102)</f>
        <v>0.01</v>
      </c>
      <c r="AN103" s="56">
        <f>AO102/(AN102+AO102+AP102+AQ102)</f>
        <v>0.12</v>
      </c>
      <c r="AO103" s="56">
        <f>AP102/(AN102+AO102+AP102+AQ102)</f>
        <v>0.42</v>
      </c>
      <c r="AP103" s="57">
        <f>AQ102/(AN102+AO102+AP102+AQ102)</f>
        <v>0.45</v>
      </c>
      <c r="AQ103" s="51"/>
      <c r="AR103" s="51"/>
      <c r="AS103" s="51"/>
      <c r="AT103" s="51"/>
      <c r="AU103" s="51"/>
      <c r="AV103" s="51"/>
      <c r="AW103" s="51"/>
      <c r="AX103" s="51"/>
      <c r="AY103" s="51"/>
      <c r="AZ103" s="73"/>
      <c r="BA103" s="17">
        <f t="shared" si="6"/>
        <v>1</v>
      </c>
    </row>
    <row r="104" spans="36:53" ht="15.75" thickBot="1">
      <c r="AJ104" s="116" t="s">
        <v>8</v>
      </c>
      <c r="AK104" s="109">
        <v>5</v>
      </c>
      <c r="AL104" s="47">
        <v>3</v>
      </c>
      <c r="AM104" s="56">
        <f>AO102/(AO102+AP102+AQ102)</f>
        <v>0.12121212121212122</v>
      </c>
      <c r="AN104" s="56">
        <f>AP102/(AO102+AP102+AQ102)</f>
        <v>0.42424242424242425</v>
      </c>
      <c r="AO104" s="57">
        <f>AQ102/(AO102+AP102+AQ102)</f>
        <v>0.45454545454545459</v>
      </c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73"/>
      <c r="BA104" s="17">
        <f t="shared" si="6"/>
        <v>1</v>
      </c>
    </row>
    <row r="105" spans="36:53" ht="15.75" thickBot="1">
      <c r="AJ105" s="116" t="s">
        <v>8</v>
      </c>
      <c r="AK105" s="109">
        <v>5</v>
      </c>
      <c r="AL105" s="47">
        <v>2</v>
      </c>
      <c r="AM105" s="56">
        <f>AP102/(AP102+AQ102)</f>
        <v>0.48275862068965514</v>
      </c>
      <c r="AN105" s="57">
        <f>100%-AM105</f>
        <v>0.51724137931034486</v>
      </c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73"/>
      <c r="BA105" s="17">
        <f t="shared" si="6"/>
        <v>1</v>
      </c>
    </row>
    <row r="106" spans="36:53" ht="15.75" thickBot="1">
      <c r="AJ106" s="116" t="s">
        <v>8</v>
      </c>
      <c r="AK106" s="109">
        <v>5</v>
      </c>
      <c r="AL106" s="47">
        <v>1</v>
      </c>
      <c r="AM106" s="57">
        <v>1</v>
      </c>
      <c r="AN106" s="51"/>
      <c r="AO106" s="51"/>
      <c r="AP106" s="51"/>
      <c r="AQ106" s="51"/>
      <c r="AR106" s="51"/>
      <c r="AS106" s="51"/>
      <c r="AT106" s="51"/>
      <c r="AU106" s="51"/>
      <c r="AV106" s="51"/>
      <c r="AW106" s="51"/>
      <c r="AX106" s="51"/>
      <c r="AY106" s="51"/>
      <c r="AZ106" s="73"/>
      <c r="BA106" s="17">
        <f t="shared" si="6"/>
        <v>1</v>
      </c>
    </row>
    <row r="107" spans="36:53" ht="15.75" thickBot="1">
      <c r="AJ107" s="116" t="s">
        <v>8</v>
      </c>
      <c r="AK107" s="110">
        <v>5</v>
      </c>
      <c r="AL107" s="80">
        <v>0</v>
      </c>
      <c r="AM107" s="78"/>
      <c r="AN107" s="74"/>
      <c r="AO107" s="74"/>
      <c r="AP107" s="74"/>
      <c r="AQ107" s="74"/>
      <c r="AR107" s="74"/>
      <c r="AS107" s="74"/>
      <c r="AT107" s="74"/>
      <c r="AU107" s="74"/>
      <c r="AV107" s="74"/>
      <c r="AW107" s="74"/>
      <c r="AX107" s="74"/>
      <c r="AY107" s="74"/>
      <c r="AZ107" s="75"/>
      <c r="BA107" s="17">
        <f t="shared" si="6"/>
        <v>0</v>
      </c>
    </row>
    <row r="108" spans="36:53" ht="15.75" thickBot="1">
      <c r="AJ108" s="116" t="s">
        <v>8</v>
      </c>
      <c r="AK108" s="108">
        <v>4</v>
      </c>
      <c r="AL108" s="79">
        <v>4</v>
      </c>
      <c r="AM108" s="81">
        <v>0.01</v>
      </c>
      <c r="AN108" s="85">
        <v>0.05</v>
      </c>
      <c r="AO108" s="85">
        <v>0.42</v>
      </c>
      <c r="AP108" s="84">
        <v>0.52</v>
      </c>
      <c r="AQ108" s="76"/>
      <c r="AR108" s="76"/>
      <c r="AS108" s="76"/>
      <c r="AT108" s="76"/>
      <c r="AU108" s="76"/>
      <c r="AV108" s="76"/>
      <c r="AW108" s="76"/>
      <c r="AX108" s="76"/>
      <c r="AY108" s="76"/>
      <c r="AZ108" s="77"/>
      <c r="BA108" s="17">
        <f t="shared" si="6"/>
        <v>1</v>
      </c>
    </row>
    <row r="109" spans="36:53" ht="15.75" thickBot="1">
      <c r="AJ109" s="116" t="s">
        <v>8</v>
      </c>
      <c r="AK109" s="109">
        <v>4</v>
      </c>
      <c r="AL109" s="47">
        <v>3</v>
      </c>
      <c r="AM109" s="56">
        <f>AN108/(AN108+AO108+AP108)</f>
        <v>5.0505050505050511E-2</v>
      </c>
      <c r="AN109" s="56">
        <f>AO108/(AN108+AO108+AP108)</f>
        <v>0.42424242424242425</v>
      </c>
      <c r="AO109" s="57">
        <f>AP108/(AN108+AO108+AP108)</f>
        <v>0.5252525252525253</v>
      </c>
      <c r="AP109" s="51"/>
      <c r="AQ109" s="51"/>
      <c r="AR109" s="51"/>
      <c r="AS109" s="51"/>
      <c r="AT109" s="51"/>
      <c r="AU109" s="51"/>
      <c r="AV109" s="51"/>
      <c r="AW109" s="51"/>
      <c r="AX109" s="51"/>
      <c r="AY109" s="51"/>
      <c r="AZ109" s="73"/>
      <c r="BA109" s="17">
        <f t="shared" si="6"/>
        <v>1</v>
      </c>
    </row>
    <row r="110" spans="36:53" ht="15.75" thickBot="1">
      <c r="AJ110" s="116" t="s">
        <v>8</v>
      </c>
      <c r="AK110" s="109">
        <v>4</v>
      </c>
      <c r="AL110" s="47">
        <v>2</v>
      </c>
      <c r="AM110" s="56">
        <f>AO108/(AO108+AP108)</f>
        <v>0.44680851063829791</v>
      </c>
      <c r="AN110" s="57">
        <f>100%-AM110</f>
        <v>0.55319148936170204</v>
      </c>
      <c r="AO110" s="51"/>
      <c r="AP110" s="51"/>
      <c r="AQ110" s="51"/>
      <c r="AR110" s="51"/>
      <c r="AS110" s="51"/>
      <c r="AT110" s="51"/>
      <c r="AU110" s="51"/>
      <c r="AV110" s="51"/>
      <c r="AW110" s="51"/>
      <c r="AX110" s="51"/>
      <c r="AY110" s="51"/>
      <c r="AZ110" s="73"/>
      <c r="BA110" s="17">
        <f t="shared" si="6"/>
        <v>1</v>
      </c>
    </row>
    <row r="111" spans="36:53" ht="15.75" thickBot="1">
      <c r="AJ111" s="116" t="s">
        <v>8</v>
      </c>
      <c r="AK111" s="109">
        <v>4</v>
      </c>
      <c r="AL111" s="47">
        <v>1</v>
      </c>
      <c r="AM111" s="57">
        <v>1</v>
      </c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73"/>
      <c r="BA111" s="17">
        <f t="shared" si="6"/>
        <v>1</v>
      </c>
    </row>
    <row r="112" spans="36:53" ht="15.75" thickBot="1">
      <c r="AJ112" s="116" t="s">
        <v>8</v>
      </c>
      <c r="AK112" s="110">
        <v>4</v>
      </c>
      <c r="AL112" s="80">
        <v>0</v>
      </c>
      <c r="AM112" s="59"/>
      <c r="AN112" s="74"/>
      <c r="AO112" s="74"/>
      <c r="AP112" s="74"/>
      <c r="AQ112" s="74"/>
      <c r="AR112" s="74"/>
      <c r="AS112" s="74"/>
      <c r="AT112" s="74"/>
      <c r="AU112" s="74"/>
      <c r="AV112" s="74"/>
      <c r="AW112" s="74"/>
      <c r="AX112" s="74"/>
      <c r="AY112" s="74"/>
      <c r="AZ112" s="75"/>
      <c r="BA112" s="17">
        <f t="shared" si="6"/>
        <v>0</v>
      </c>
    </row>
    <row r="113" spans="36:53" ht="15.75" thickBot="1">
      <c r="AJ113" s="116" t="s">
        <v>10</v>
      </c>
      <c r="AK113" s="112">
        <v>14</v>
      </c>
      <c r="AL113" s="66">
        <v>14</v>
      </c>
      <c r="AM113" s="86">
        <v>0</v>
      </c>
      <c r="AN113" s="86">
        <v>0</v>
      </c>
      <c r="AO113" s="86">
        <v>0.01</v>
      </c>
      <c r="AP113" s="86">
        <v>5.000000000000001E-2</v>
      </c>
      <c r="AQ113" s="87">
        <v>0.125</v>
      </c>
      <c r="AR113" s="87">
        <v>0.17499999999999996</v>
      </c>
      <c r="AS113" s="86">
        <v>0.20000000000000004</v>
      </c>
      <c r="AT113" s="86">
        <v>0.19000000000000003</v>
      </c>
      <c r="AU113" s="87">
        <v>0.125</v>
      </c>
      <c r="AV113" s="87">
        <v>8.5000000000000006E-2</v>
      </c>
      <c r="AW113" s="87">
        <v>0.02</v>
      </c>
      <c r="AX113" s="87">
        <v>0.01</v>
      </c>
      <c r="AY113" s="84">
        <v>5.0000000000000001E-3</v>
      </c>
      <c r="AZ113" s="84">
        <v>5.0000000000000001E-3</v>
      </c>
      <c r="BA113" s="17">
        <f>SUM(AM113:AZ113)</f>
        <v>1</v>
      </c>
    </row>
    <row r="114" spans="36:53" ht="15.75" thickBot="1">
      <c r="AJ114" s="116" t="s">
        <v>10</v>
      </c>
      <c r="AK114" s="109">
        <v>14</v>
      </c>
      <c r="AL114" s="47">
        <v>13</v>
      </c>
      <c r="AM114" s="44">
        <f>AN113/(AN113+AO113+AP113+AQ113+AR113+AS113+AT113+AU113+AV113+AW113+AX113+AY113+AZ113)</f>
        <v>0</v>
      </c>
      <c r="AN114" s="44">
        <f>AO113/(AN113+AO113+AP113+AQ113+AR113+AS113+AT113+AU113+AV113+AW113+AX113+AY113+AZ113)</f>
        <v>0.01</v>
      </c>
      <c r="AO114" s="44">
        <f>AP113/(AN113+AO113+AP113+AQ113+AR113+AS113+AT113+AU113+AV113+AW113+AX113+AY113+AZ113)</f>
        <v>5.000000000000001E-2</v>
      </c>
      <c r="AP114" s="44">
        <f>AQ113/(AN113+AO113+AP113+AQ113+AR113+AS113+AT113+AU113+AV113+AW113+AX113+AY113+AZ113)</f>
        <v>0.125</v>
      </c>
      <c r="AQ114" s="44">
        <f>AR113/(AN113+AO113+AP113+AQ113+AR113+AS113+AT113+AU113+AV113+AW113+AX113+AY113+AZ113)</f>
        <v>0.17499999999999996</v>
      </c>
      <c r="AR114" s="44">
        <f>AS113/(AN113+AO113+AP113+AQ113+AR113+AS113+AT113+AU113+AV113+AW113+AX113+AY113+AZ113)</f>
        <v>0.20000000000000004</v>
      </c>
      <c r="AS114" s="44">
        <f>AT113/(AN113+AO113+AP113+AQ113+AR113+AS113+AT113+AU113+AV113+AW113+AX113+AY113+AZ113)</f>
        <v>0.19000000000000003</v>
      </c>
      <c r="AT114" s="44">
        <f>AU113/(AN113+AO113+AP113+AQ113+AR113+AS113+AT113+AU113+AV113+AW113+AX113+AY113+AZ113)</f>
        <v>0.125</v>
      </c>
      <c r="AU114" s="44">
        <f>AV113/(AN113+AO113+AP113+AQ113+AR113+AS113+AT113+AU113+AV113+AW113+AX113+AY113+AZ113)</f>
        <v>8.5000000000000006E-2</v>
      </c>
      <c r="AV114" s="44">
        <f>AW113/(AN113+AO113+AP113+AQ113+AR113+AS113+AT113+AU113+AV113+AW113+AX113+AY113+AZ113)</f>
        <v>0.02</v>
      </c>
      <c r="AW114" s="44">
        <f>AX113/(AN113+AO113+AP113+AQ113+AR113+AS113+AT113+AU113+AV113+AW113+AX113+AY113+AZ113)</f>
        <v>0.01</v>
      </c>
      <c r="AX114" s="44">
        <f>AY113/(AN113+AO113+AP113+AQ113+AR113+AS113+AT113+AU113+AV113+AW113+AX113+AY113+AZ113)</f>
        <v>5.0000000000000001E-3</v>
      </c>
      <c r="AY114" s="57">
        <f>AZ113/(AN113+AO113+AP113+AQ113+AR113+AS113+AT113+AU113+AV113+AW113+AX113+AY113+AZ113)</f>
        <v>5.0000000000000001E-3</v>
      </c>
      <c r="AZ114" s="61"/>
      <c r="BA114" s="17">
        <f t="shared" si="6"/>
        <v>0.99500000000000011</v>
      </c>
    </row>
    <row r="115" spans="36:53" ht="15.75" thickBot="1">
      <c r="AJ115" s="116" t="s">
        <v>10</v>
      </c>
      <c r="AK115" s="109">
        <v>14</v>
      </c>
      <c r="AL115" s="47">
        <v>12</v>
      </c>
      <c r="AM115" s="44">
        <f>AO113/(AO113+AP113+AQ113+AR113+AS113+AT113+AU113+AV113+AW113+AX113+AY113+AZ113)</f>
        <v>0.01</v>
      </c>
      <c r="AN115" s="44">
        <f>AP113/(AO113+AP113+AQ113+AR113+AS113+AT113+AU113+AV113+AW113+AX113+AY113+AZ113)</f>
        <v>5.000000000000001E-2</v>
      </c>
      <c r="AO115" s="44">
        <f>AQ113/(AO113+AP113+AQ113+AR113+AS113+AT113+AU113+AV113+AW113+AX113+AY113+AZ113)</f>
        <v>0.125</v>
      </c>
      <c r="AP115" s="44">
        <f>AR113/(AO113+AP113+AQ113+AR113+AS113+AT113+AU113+AV113+AW113+AX113+AY113+AZ113)</f>
        <v>0.17499999999999996</v>
      </c>
      <c r="AQ115" s="44">
        <f>AS113/(AO113+AP113+AQ113+AR113+AS113+AT113+AU113+AV113+AW113+AX113+AY113+AZ113)</f>
        <v>0.20000000000000004</v>
      </c>
      <c r="AR115" s="44">
        <f>AT113/(AO113+AP113+AQ113+AR113+AS113+AT113+AU113+AV113+AW113+AX113+AY113+AZ113)</f>
        <v>0.19000000000000003</v>
      </c>
      <c r="AS115" s="44">
        <f>AU113/(AO113+AP113+AQ113+AR113+AS113+AT113+AU113+AV113+AW113+AX113+AY113+AZ113)</f>
        <v>0.125</v>
      </c>
      <c r="AT115" s="44">
        <f>AV113/(AO113+AP113+AQ113+AR113+AS113+AT113+AU113+AV113+AW113+AX113+AY113+AZ113)</f>
        <v>8.5000000000000006E-2</v>
      </c>
      <c r="AU115" s="44">
        <f>AW113/(AO113+AP113+AQ113+AR113+AS113+AT113+AU113+AV113+AW113+AX113+AY113+AZ113)</f>
        <v>0.02</v>
      </c>
      <c r="AV115" s="44">
        <f>AX113/(AO113+AP113+AQ113+AR113+AS113+AT113+AU113+AV113+AW113+AX113+AY113+AZ113)</f>
        <v>0.01</v>
      </c>
      <c r="AW115" s="44">
        <f>AY113/(AO113+AP113+AQ113+AR113+AS113+AT113+AU113+AV113+AW113+AX113+AY113+AZ113)</f>
        <v>5.0000000000000001E-3</v>
      </c>
      <c r="AX115" s="57">
        <f>AZ113/(AO113+AP113+AQ113+AR113+AS113+AT113+AU113+AV113+AW113+AX113+AY113+AZ113)</f>
        <v>5.0000000000000001E-3</v>
      </c>
      <c r="AY115" s="50"/>
      <c r="AZ115" s="62"/>
      <c r="BA115" s="17">
        <f t="shared" si="6"/>
        <v>1</v>
      </c>
    </row>
    <row r="116" spans="36:53" ht="15.75" thickBot="1">
      <c r="AJ116" s="116" t="s">
        <v>10</v>
      </c>
      <c r="AK116" s="109">
        <v>14</v>
      </c>
      <c r="AL116" s="47">
        <v>11</v>
      </c>
      <c r="AM116" s="44">
        <f>AP113/(AP113+AQ113+AR113+AS113+AT113+AU113+AV113+AW113+AX113+AY113+AZ113)</f>
        <v>5.0505050505050511E-2</v>
      </c>
      <c r="AN116" s="44">
        <f>AQ113/(AP113+AQ113+AR113+AS113+AT113+AU113+AV113+AW113+AX113+AY113+AZ113)</f>
        <v>0.12626262626262624</v>
      </c>
      <c r="AO116" s="44">
        <f>AR113/(AP113+AQ113+AR113+AS113+AT113+AU113+AV113+AW113+AX113+AY113+AZ113)</f>
        <v>0.17676767676767671</v>
      </c>
      <c r="AP116" s="44">
        <f>AS113/(AP113+AQ113+AR113+AS113+AT113+AU113+AV113+AW113+AX113+AY113+AZ113)</f>
        <v>0.20202020202020204</v>
      </c>
      <c r="AQ116" s="44">
        <f>AT113/(AP113+AQ113+AR113+AS113+AT113+AU113+AV113+AW113+AX113+AY113+AZ113)</f>
        <v>0.19191919191919193</v>
      </c>
      <c r="AR116" s="44">
        <f>AU113/(AP113+AQ113+AR113+AS113+AT113+AU113+AV113+AW113+AX113+AY113+AZ113)</f>
        <v>0.12626262626262624</v>
      </c>
      <c r="AS116" s="44">
        <f>AV113/(AP113+AQ113+AR113+AS113+AT113+AU113+AV113+AW113+AX113+AY113+AZ113)</f>
        <v>8.5858585858585856E-2</v>
      </c>
      <c r="AT116" s="44">
        <f>AW113/(AP113+AQ113+AR113+AS113+AT113+AU113+AV113+AW113+AX113+AY113+AZ113)</f>
        <v>2.02020202020202E-2</v>
      </c>
      <c r="AU116" s="44">
        <f>AX113/(AP113+AQ113+AR113+AS113+AT113+AU113+AV113+AW113+AX113+AY113+AZ113)</f>
        <v>1.01010101010101E-2</v>
      </c>
      <c r="AV116" s="44">
        <f>AY113/(AP113+AQ113+AR113+AS113+AT113+AU113+AV113+AW113+AX113+AY113+AZ113)</f>
        <v>5.0505050505050501E-3</v>
      </c>
      <c r="AW116" s="57">
        <f>AZ113/(AP113+AQ113+AR113+AS113+AT113+AU113+AV113+AW113+AX113+AY113+AZ113)</f>
        <v>5.0505050505050501E-3</v>
      </c>
      <c r="AX116" s="49"/>
      <c r="AY116" s="49"/>
      <c r="AZ116" s="61"/>
      <c r="BA116" s="17">
        <f t="shared" si="6"/>
        <v>1</v>
      </c>
    </row>
    <row r="117" spans="36:53" ht="15.75" thickBot="1">
      <c r="AJ117" s="116" t="s">
        <v>10</v>
      </c>
      <c r="AK117" s="109">
        <v>14</v>
      </c>
      <c r="AL117" s="47">
        <v>10</v>
      </c>
      <c r="AM117" s="44">
        <f>AQ113/(AQ113+AR113+AS113+AT113+AU113+AV113+AW113+AX113+AY113+AZ113)</f>
        <v>0.13297872340425532</v>
      </c>
      <c r="AN117" s="44">
        <f>AR113/(AQ113+AR113+AS113+AT113+AU113+AV113+AW113+AX113+AY113+AZ113)</f>
        <v>0.18617021276595738</v>
      </c>
      <c r="AO117" s="44">
        <f>AS113/(AQ113+AR113+AS113+AT113+AU113+AV113+AW113+AX113+AY113+AZ113)</f>
        <v>0.21276595744680854</v>
      </c>
      <c r="AP117" s="44">
        <f>AT113/(AQ113+AR113+AS113+AT113+AU113+AV113+AW113+AX113+AY113+AZ113)</f>
        <v>0.2021276595744681</v>
      </c>
      <c r="AQ117" s="44">
        <f>AU113/(AQ113+AR113+AS113+AT113+AU113+AV113+AW113+AX113+AY113+AZ113)</f>
        <v>0.13297872340425532</v>
      </c>
      <c r="AR117" s="44">
        <f>AV113/(AQ113+AR113+AS113+AT113+AU113+AV113+AW113+AX113+AY113+AZ113)</f>
        <v>9.0425531914893623E-2</v>
      </c>
      <c r="AS117" s="44">
        <f>AW113/(AQ113+AR113+AS113+AT113+AU113+AV113+AW113+AX113+AY113+AZ113)</f>
        <v>2.1276595744680851E-2</v>
      </c>
      <c r="AT117" s="44">
        <f>AX113/(AQ113+AR113+AS113+AT113+AU113+AV113+AW113+AX113+AY113+AZ113)</f>
        <v>1.0638297872340425E-2</v>
      </c>
      <c r="AU117" s="44">
        <f>AY113/(AQ113+AR113+AS113+AT113+AU113+AV113+AW113+AX113+AY113+AZ113)</f>
        <v>5.3191489361702126E-3</v>
      </c>
      <c r="AV117" s="57">
        <f>AZ113/(AQ113+AR113+AS113+AT113+AU113+AV113+AW113+AX113+AY113+AZ113)</f>
        <v>5.3191489361702126E-3</v>
      </c>
      <c r="AW117" s="50"/>
      <c r="AX117" s="50"/>
      <c r="AY117" s="50"/>
      <c r="AZ117" s="62"/>
      <c r="BA117" s="17">
        <f t="shared" si="6"/>
        <v>1</v>
      </c>
    </row>
    <row r="118" spans="36:53" ht="15.75" thickBot="1">
      <c r="AJ118" s="116" t="s">
        <v>10</v>
      </c>
      <c r="AK118" s="109">
        <v>14</v>
      </c>
      <c r="AL118" s="47">
        <v>9</v>
      </c>
      <c r="AM118" s="44">
        <f>AR113/(AR113+AS113+AT113+AU113+AV113+AW113+AX113+AY113+AZ113)</f>
        <v>0.21472392638036802</v>
      </c>
      <c r="AN118" s="44">
        <f>AS113/(AR113+AS113+AT113+AU113+AV113+AW113+AX113+AY113+AZ113)</f>
        <v>0.245398773006135</v>
      </c>
      <c r="AO118" s="44">
        <f>AT113/(AR113+AS113+AT113+AU113+AV113+AW113+AX113+AY113+AZ113)</f>
        <v>0.23312883435582823</v>
      </c>
      <c r="AP118" s="44">
        <f>AU113/(AR113+AS113+AT113+AU113+AV113+AW113+AX113+AY113+AZ113)</f>
        <v>0.15337423312883436</v>
      </c>
      <c r="AQ118" s="44">
        <f>AV113/(AR113+AS113+AT113+AU113+AV113+AW113+AX113+AY113+AZ113)</f>
        <v>0.10429447852760736</v>
      </c>
      <c r="AR118" s="44">
        <f>AW113/(AR113+AS113+AT113+AU113+AV113+AW113+AX113+AY113+AZ113)</f>
        <v>2.4539877300613494E-2</v>
      </c>
      <c r="AS118" s="44">
        <f>AX113/(AR113+AS113+AT113+AU113+AV113+AW113+AX113+AY113+AZ113)</f>
        <v>1.2269938650306747E-2</v>
      </c>
      <c r="AT118" s="44">
        <f>AY113/(AR113+AS113+AT113+AU113+AV113+AW113+AX113+AY113+AZ113)</f>
        <v>6.1349693251533735E-3</v>
      </c>
      <c r="AU118" s="57">
        <f>AZ113/(AR113+AS113+AT113+AU113+AV113+AW113+AX113+AY113+AZ113)</f>
        <v>6.1349693251533735E-3</v>
      </c>
      <c r="AV118" s="49"/>
      <c r="AW118" s="49"/>
      <c r="AX118" s="49"/>
      <c r="AY118" s="49"/>
      <c r="AZ118" s="61"/>
      <c r="BA118" s="17">
        <f t="shared" si="6"/>
        <v>0.99999999999999989</v>
      </c>
    </row>
    <row r="119" spans="36:53" ht="15.75" thickBot="1">
      <c r="AJ119" s="116" t="s">
        <v>10</v>
      </c>
      <c r="AK119" s="109">
        <v>14</v>
      </c>
      <c r="AL119" s="47">
        <v>8</v>
      </c>
      <c r="AM119" s="44">
        <f>AS113/(AS113+AT113+AU113+AV113+AW113+AX113+AY113+AZ113)</f>
        <v>0.3125</v>
      </c>
      <c r="AN119" s="44">
        <f>AT113/(AS113+AT113+AU113+AV113+AW113+AX113+AY113+AZ113)</f>
        <v>0.296875</v>
      </c>
      <c r="AO119" s="44">
        <f>AU113/(AS113+AT113+AU113+AV113+AW113+AX113+AY113+AZ113)</f>
        <v>0.19531249999999997</v>
      </c>
      <c r="AP119" s="44">
        <f>AV113/(AS113+AT113+AU113+AV113+AW113+AX113+AY113+AZ113)</f>
        <v>0.13281249999999997</v>
      </c>
      <c r="AQ119" s="44">
        <f>AW113/(AS113+AT113+AU113+AV113+AW113+AX113+AY113+AZ113)</f>
        <v>3.1249999999999993E-2</v>
      </c>
      <c r="AR119" s="44">
        <f>AX113/(AS113+AT113+AU113+AV113+AW113+AX113+AY113+AZ113)</f>
        <v>1.5624999999999997E-2</v>
      </c>
      <c r="AS119" s="44">
        <f>AY113/(AS113+AT113+AU113+AV113+AW113+AX113+AY113+AZ113)</f>
        <v>7.8124999999999983E-3</v>
      </c>
      <c r="AT119" s="57">
        <f>AZ113/(AS113+AT113+AU113+AV113+AW113+AX113+AY113+AZ113)</f>
        <v>7.8124999999999983E-3</v>
      </c>
      <c r="AU119" s="50"/>
      <c r="AV119" s="50"/>
      <c r="AW119" s="50"/>
      <c r="AX119" s="50"/>
      <c r="AY119" s="50"/>
      <c r="AZ119" s="62"/>
      <c r="BA119" s="17">
        <f t="shared" si="6"/>
        <v>1</v>
      </c>
    </row>
    <row r="120" spans="36:53" ht="15.75" thickBot="1">
      <c r="AJ120" s="116" t="s">
        <v>10</v>
      </c>
      <c r="AK120" s="109">
        <v>14</v>
      </c>
      <c r="AL120" s="47">
        <v>7</v>
      </c>
      <c r="AM120" s="44">
        <f>AT113/(AT113+AU113+AV113+AW113+AX113+AY113+AZ113)</f>
        <v>0.43181818181818177</v>
      </c>
      <c r="AN120" s="44">
        <f>AU113/(AT113+AU113+AV113+AW113+AX113+AY113+AZ113)</f>
        <v>0.28409090909090901</v>
      </c>
      <c r="AO120" s="44">
        <f>AV113/(AT113+AU113+AV113+AW113+AX113+AY113+AZ113)</f>
        <v>0.19318181818181815</v>
      </c>
      <c r="AP120" s="44">
        <f>AW113/(AT113+AU113+AV113+AW113+AX113+AY113+AZ113)</f>
        <v>4.5454545454545442E-2</v>
      </c>
      <c r="AQ120" s="44">
        <f>AX113/(AT113+AU113+AV113+AW113+AX113+AY113+AZ113)</f>
        <v>2.2727272727272721E-2</v>
      </c>
      <c r="AR120" s="44">
        <f>AY113/(AT113+AU113+AV113+AW113+AX113+AY113+AZ113)</f>
        <v>1.136363636363636E-2</v>
      </c>
      <c r="AS120" s="57">
        <f>AZ113/(AT113+AU113+AV113+AW113+AX113+AY113+AZ113)</f>
        <v>1.136363636363636E-2</v>
      </c>
      <c r="AT120" s="49"/>
      <c r="AU120" s="49"/>
      <c r="AV120" s="49"/>
      <c r="AW120" s="49"/>
      <c r="AX120" s="49"/>
      <c r="AY120" s="49"/>
      <c r="AZ120" s="61"/>
      <c r="BA120" s="17">
        <f t="shared" si="6"/>
        <v>0.99999999999999978</v>
      </c>
    </row>
    <row r="121" spans="36:53" ht="15.75" thickBot="1">
      <c r="AJ121" s="116" t="s">
        <v>10</v>
      </c>
      <c r="AK121" s="109">
        <v>14</v>
      </c>
      <c r="AL121" s="47">
        <v>6</v>
      </c>
      <c r="AM121" s="44">
        <f>AU113/(AU113+AV113+AW113+AX113+AY113+AZ113)</f>
        <v>0.5</v>
      </c>
      <c r="AN121" s="44">
        <f>AV113/(AU113+AV113+AW113+AX113+AY113+AZ113)</f>
        <v>0.34</v>
      </c>
      <c r="AO121" s="44">
        <f>AW113/(AU113+AV113+AW113+AX113+AY113+AZ113)</f>
        <v>0.08</v>
      </c>
      <c r="AP121" s="44">
        <f>AX113/(AU113+AV113+AW113+AX113+AY113+AZ113)</f>
        <v>0.04</v>
      </c>
      <c r="AQ121" s="44">
        <f>AY113/(AU113+AV113+AW113+AX113+AY113+AZ113)</f>
        <v>0.02</v>
      </c>
      <c r="AR121" s="57">
        <f>AZ113/(AU113+AV113+AW113+AX113+AY113+AZ113)</f>
        <v>0.02</v>
      </c>
      <c r="AS121" s="49"/>
      <c r="AT121" s="50"/>
      <c r="AU121" s="50"/>
      <c r="AV121" s="50"/>
      <c r="AW121" s="50"/>
      <c r="AX121" s="50"/>
      <c r="AY121" s="50"/>
      <c r="AZ121" s="62"/>
      <c r="BA121" s="17">
        <f t="shared" si="6"/>
        <v>1</v>
      </c>
    </row>
    <row r="122" spans="36:53" ht="15.75" thickBot="1">
      <c r="AJ122" s="116" t="s">
        <v>10</v>
      </c>
      <c r="AK122" s="109">
        <v>14</v>
      </c>
      <c r="AL122" s="47">
        <v>5</v>
      </c>
      <c r="AM122" s="44">
        <f>AV113/(AV113+AW113+AX113+AY113+AZ113)</f>
        <v>0.68</v>
      </c>
      <c r="AN122" s="44">
        <f>AW113/(AV113+AW113+AX113+AY113+AZ113)</f>
        <v>0.16</v>
      </c>
      <c r="AO122" s="44">
        <f>AX113/(AV113+AW113+AX113+AY113+AZ113)</f>
        <v>0.08</v>
      </c>
      <c r="AP122" s="44">
        <f>AY113/(AV113+AW113+AX113+AY113+AZ113)</f>
        <v>0.04</v>
      </c>
      <c r="AQ122" s="57">
        <f>AZ113/(AV113+AW113+AX113+AY113+AZ113)</f>
        <v>0.04</v>
      </c>
      <c r="AR122" s="49"/>
      <c r="AS122" s="49"/>
      <c r="AT122" s="49"/>
      <c r="AU122" s="49"/>
      <c r="AV122" s="49"/>
      <c r="AW122" s="49"/>
      <c r="AX122" s="49"/>
      <c r="AY122" s="49"/>
      <c r="AZ122" s="61"/>
      <c r="BA122" s="17">
        <f t="shared" si="6"/>
        <v>1</v>
      </c>
    </row>
    <row r="123" spans="36:53" ht="15.75" thickBot="1">
      <c r="AJ123" s="116" t="s">
        <v>10</v>
      </c>
      <c r="AK123" s="109">
        <v>14</v>
      </c>
      <c r="AL123" s="47">
        <v>4</v>
      </c>
      <c r="AM123" s="44">
        <f>AW113/(AW113+AX113+AY113+AZ113)</f>
        <v>0.50000000000000011</v>
      </c>
      <c r="AN123" s="44">
        <f>AX113/(AW113+AX113+AY113+AZ113)</f>
        <v>0.25000000000000006</v>
      </c>
      <c r="AO123" s="44">
        <f>AY113/(AW113+AX113+AY113+AZ113)</f>
        <v>0.12500000000000003</v>
      </c>
      <c r="AP123" s="57">
        <f>AZ113/(AW113+AX113+AY113+AZ113)</f>
        <v>0.12500000000000003</v>
      </c>
      <c r="AQ123" s="49"/>
      <c r="AR123" s="50"/>
      <c r="AS123" s="50"/>
      <c r="AT123" s="50"/>
      <c r="AU123" s="50"/>
      <c r="AV123" s="50"/>
      <c r="AW123" s="50"/>
      <c r="AX123" s="50"/>
      <c r="AY123" s="50"/>
      <c r="AZ123" s="62"/>
      <c r="BA123" s="17">
        <f t="shared" si="6"/>
        <v>1.0000000000000002</v>
      </c>
    </row>
    <row r="124" spans="36:53" ht="15.75" thickBot="1">
      <c r="AJ124" s="116" t="s">
        <v>10</v>
      </c>
      <c r="AK124" s="109">
        <v>14</v>
      </c>
      <c r="AL124" s="47">
        <v>3</v>
      </c>
      <c r="AM124" s="44">
        <f>AX113/(AX113+AY113+AZ113)</f>
        <v>0.5</v>
      </c>
      <c r="AN124" s="44">
        <f>AY113/(AX113+AY113+AZ113)</f>
        <v>0.25</v>
      </c>
      <c r="AO124" s="57">
        <f>AZ113/(AX113+AY113+AZ113)</f>
        <v>0.25</v>
      </c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61"/>
      <c r="BA124" s="17">
        <f t="shared" si="6"/>
        <v>1</v>
      </c>
    </row>
    <row r="125" spans="36:53" ht="15.75" thickBot="1">
      <c r="AJ125" s="116" t="s">
        <v>10</v>
      </c>
      <c r="AK125" s="109">
        <v>14</v>
      </c>
      <c r="AL125" s="47">
        <v>2</v>
      </c>
      <c r="AM125" s="44">
        <f>AY113/(AY113+AZ113)</f>
        <v>0.5</v>
      </c>
      <c r="AN125" s="57">
        <f>100%-AM125</f>
        <v>0.5</v>
      </c>
      <c r="AO125" s="49"/>
      <c r="AP125" s="49"/>
      <c r="AQ125" s="50"/>
      <c r="AR125" s="50"/>
      <c r="AS125" s="50"/>
      <c r="AT125" s="49"/>
      <c r="AU125" s="50"/>
      <c r="AV125" s="50"/>
      <c r="AW125" s="50"/>
      <c r="AX125" s="50"/>
      <c r="AY125" s="50"/>
      <c r="AZ125" s="62"/>
      <c r="BA125" s="17">
        <f t="shared" ref="BA125:BA188" si="7">SUM(AM125:AX125)</f>
        <v>1</v>
      </c>
    </row>
    <row r="126" spans="36:53" ht="15.75" thickBot="1">
      <c r="AJ126" s="116" t="s">
        <v>10</v>
      </c>
      <c r="AK126" s="109">
        <v>14</v>
      </c>
      <c r="AL126" s="47">
        <v>1</v>
      </c>
      <c r="AM126" s="57">
        <v>1</v>
      </c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61"/>
      <c r="BA126" s="17">
        <f t="shared" si="7"/>
        <v>1</v>
      </c>
    </row>
    <row r="127" spans="36:53" ht="15.75" thickBot="1">
      <c r="AJ127" s="116" t="s">
        <v>10</v>
      </c>
      <c r="AK127" s="109">
        <v>14</v>
      </c>
      <c r="AL127" s="47">
        <v>0</v>
      </c>
      <c r="AM127" s="60"/>
      <c r="AN127" s="63"/>
      <c r="AO127" s="63"/>
      <c r="AP127" s="63"/>
      <c r="AQ127" s="64"/>
      <c r="AR127" s="64"/>
      <c r="AS127" s="63"/>
      <c r="AT127" s="63"/>
      <c r="AU127" s="64"/>
      <c r="AV127" s="64"/>
      <c r="AW127" s="64"/>
      <c r="AX127" s="64"/>
      <c r="AY127" s="64"/>
      <c r="AZ127" s="65"/>
      <c r="BA127" s="17">
        <f t="shared" si="7"/>
        <v>0</v>
      </c>
    </row>
    <row r="128" spans="36:53" ht="15.75" thickBot="1">
      <c r="AJ128" s="116" t="s">
        <v>10</v>
      </c>
      <c r="AK128" s="109">
        <v>13</v>
      </c>
      <c r="AL128" s="47">
        <v>13</v>
      </c>
      <c r="AM128" s="86">
        <v>0</v>
      </c>
      <c r="AN128" s="86">
        <v>0</v>
      </c>
      <c r="AO128" s="86">
        <v>0.01</v>
      </c>
      <c r="AP128" s="86">
        <v>5.000000000000001E-2</v>
      </c>
      <c r="AQ128" s="87">
        <v>0.125</v>
      </c>
      <c r="AR128" s="87">
        <v>0.17499999999999996</v>
      </c>
      <c r="AS128" s="86">
        <v>0.20000000000000004</v>
      </c>
      <c r="AT128" s="86">
        <v>0.19000000000000003</v>
      </c>
      <c r="AU128" s="87">
        <v>0.125</v>
      </c>
      <c r="AV128" s="87">
        <v>8.5000000000000006E-2</v>
      </c>
      <c r="AW128" s="87">
        <v>0.02</v>
      </c>
      <c r="AX128" s="87">
        <v>0.01</v>
      </c>
      <c r="AY128" s="84">
        <v>0.01</v>
      </c>
      <c r="AZ128" s="67"/>
      <c r="BA128" s="17">
        <f>SUM(AM128:AY128)</f>
        <v>1</v>
      </c>
    </row>
    <row r="129" spans="36:53" ht="15.75" thickBot="1">
      <c r="AJ129" s="116" t="s">
        <v>10</v>
      </c>
      <c r="AK129" s="109">
        <v>13</v>
      </c>
      <c r="AL129" s="47">
        <v>12</v>
      </c>
      <c r="AM129" s="44">
        <f>AN128/(AN128+AO128+AP128+AQ128+AR128+AS128+AT128+AU128+AV128+AW128+AX128+AY128)</f>
        <v>0</v>
      </c>
      <c r="AN129" s="44">
        <f>AO128/(AN128+AO128+AP128+AQ128+AR128+AS128+AT128+AU128+AV128+AW128+AX128+AY128)</f>
        <v>0.01</v>
      </c>
      <c r="AO129" s="44">
        <f>AP128/(AN128+AO128+AP128+AQ128+AR128+AS128+AT128+AU128+AV128+AW128+AX128+AY128)</f>
        <v>5.000000000000001E-2</v>
      </c>
      <c r="AP129" s="44">
        <f>AQ128/(AN128+AO128+AP128+AQ128+AR128+AS128+AT128+AU128+AV128+AW128+AX128+AY128)</f>
        <v>0.125</v>
      </c>
      <c r="AQ129" s="44">
        <f>AR128/(AN128+AO128+AP128+AQ128+AR128+AS128+AT128+AU128+AV128+AW128+AX128+AY128)</f>
        <v>0.17499999999999996</v>
      </c>
      <c r="AR129" s="44">
        <f>AS128/(AN128+AO128+AP128+AQ128+AR128+AS128+AT128+AU128+AV128+AW128+AX128+AY128)</f>
        <v>0.20000000000000004</v>
      </c>
      <c r="AS129" s="44">
        <f>AT128/(AN128+AO128+AP128+AQ128+AR128+AS128+AT128+AU128+AV128+AW128+AX128+AY128)</f>
        <v>0.19000000000000003</v>
      </c>
      <c r="AT129" s="44">
        <f>AU128/(AN128+AO128+AP128+AQ128+AR128+AS128+AT128+AU128+AV128+AW128+AX128+AY128)</f>
        <v>0.125</v>
      </c>
      <c r="AU129" s="44">
        <f>AV128/(AN128+AO128+AP128+AQ128+AR128+AS128+AT128+AU128+AV128+AW128+AX128+AY128)</f>
        <v>8.5000000000000006E-2</v>
      </c>
      <c r="AV129" s="44">
        <f>AW128/(AN128+AO128+AP128+AQ128+AR128+AS128+AT128+AU128+AV128+AW128+AX128+AY128)</f>
        <v>0.02</v>
      </c>
      <c r="AW129" s="44">
        <f>AX128/(AN128+AO128+AP128+AQ128+AR128+AS128+AT128+AU128+AV128+AW128+AX128+AY128)</f>
        <v>0.01</v>
      </c>
      <c r="AX129" s="57">
        <f>AY128/(AN128+AO128+AP128+AQ128+AR128+AS128+AT128+AU128+AV128+AW128+AX128+AY128)</f>
        <v>0.01</v>
      </c>
      <c r="AY129" s="50"/>
      <c r="AZ129" s="62"/>
      <c r="BA129" s="17">
        <f t="shared" si="7"/>
        <v>1</v>
      </c>
    </row>
    <row r="130" spans="36:53" ht="15.75" thickBot="1">
      <c r="AJ130" s="116" t="s">
        <v>10</v>
      </c>
      <c r="AK130" s="109">
        <v>13</v>
      </c>
      <c r="AL130" s="47">
        <v>11</v>
      </c>
      <c r="AM130" s="44">
        <f>AO128/(AO128+AP128+AQ128+AR128+AS128+AT128+AU128+AV128+AW128+AX128+AY128)</f>
        <v>0.01</v>
      </c>
      <c r="AN130" s="44">
        <f>AP128/(AO128+AP128+AQ128+AR128+AS128+AT128+AU128+AV128+AW128+AX128+AY128)</f>
        <v>5.000000000000001E-2</v>
      </c>
      <c r="AO130" s="44">
        <f>AQ128/(AO128+AP128+AQ128+AR128+AS128+AT128+AU128+AV128+AW128+AX128+AY128)</f>
        <v>0.125</v>
      </c>
      <c r="AP130" s="44">
        <f>AR128/(AO128+AP128+AQ128+AR128+AS128+AT128+AU128+AV128+AW128+AX128+AY128)</f>
        <v>0.17499999999999996</v>
      </c>
      <c r="AQ130" s="44">
        <f>AS128/(AO128+AP128+AQ128+AR128+AS128+AT128+AU128+AV128+AW128+AX128+AY128)</f>
        <v>0.20000000000000004</v>
      </c>
      <c r="AR130" s="44">
        <f>AT128/(AO128+AP128+AQ128+AR128+AS128+AT128+AU128+AV128+AW128+AX128+AY128)</f>
        <v>0.19000000000000003</v>
      </c>
      <c r="AS130" s="44">
        <f>AU128/(AO128+AP128+AQ128+AR128+AS128+AT128+AU128+AV128+AW128+AX128+AY128)</f>
        <v>0.125</v>
      </c>
      <c r="AT130" s="44">
        <f>AV128/(AO128+AP128+AQ128+AR128+AS128+AT128+AU128+AV128+AW128+AX128+AY128)</f>
        <v>8.5000000000000006E-2</v>
      </c>
      <c r="AU130" s="44">
        <f>AW128/(AO128+AP128+AQ128+AR128+AS128+AT128+AU128+AV128+AW128+AX128+AY128)</f>
        <v>0.02</v>
      </c>
      <c r="AV130" s="44">
        <f>AX128/(AO128+AP128+AQ128+AR128+AS128+AT128+AU128+AV128+AW128+AX128+AY128)</f>
        <v>0.01</v>
      </c>
      <c r="AW130" s="57">
        <f>AY128/(AO128+AP128+AQ128+AR128+AS128+AT128+AU128+AV128+AW128+AX128+AY128)</f>
        <v>0.01</v>
      </c>
      <c r="AX130" s="49"/>
      <c r="AY130" s="49"/>
      <c r="AZ130" s="61"/>
      <c r="BA130" s="17">
        <f t="shared" si="7"/>
        <v>1</v>
      </c>
    </row>
    <row r="131" spans="36:53" ht="15.75" thickBot="1">
      <c r="AJ131" s="116" t="s">
        <v>10</v>
      </c>
      <c r="AK131" s="109">
        <v>13</v>
      </c>
      <c r="AL131" s="47">
        <v>10</v>
      </c>
      <c r="AM131" s="44">
        <f>AP128/(AP128+AQ128+AR128+AS128+AT128+AU128+AV128+AW128+AX128+AY128)</f>
        <v>5.0505050505050511E-2</v>
      </c>
      <c r="AN131" s="44">
        <f>AQ128/(AP128+AQ128+AR128+AS128+AT128+AU128+AV128+AW128+AX128+AY128)</f>
        <v>0.12626262626262624</v>
      </c>
      <c r="AO131" s="44">
        <f>AR128/(AP128+AQ128+AR128+AS128+AT128+AU128+AV128+AW128+AX128+AY128)</f>
        <v>0.17676767676767671</v>
      </c>
      <c r="AP131" s="44">
        <f>AS128/(AP128+AQ128+AR128+AS128+AT128+AU128+AV128+AW128+AX128+AY128)</f>
        <v>0.20202020202020204</v>
      </c>
      <c r="AQ131" s="44">
        <f>AT128/(AP128+AQ128+AR128+AS128+AT128+AU128+AV128+AW128+AX128+AY128)</f>
        <v>0.19191919191919193</v>
      </c>
      <c r="AR131" s="44">
        <f>AU128/(AP128+AQ128+AR128+AS128+AT128+AU128+AV128+AW128+AX128+AY128)</f>
        <v>0.12626262626262624</v>
      </c>
      <c r="AS131" s="44">
        <f>AV128/(AP128+AQ128+AR128+AS128+AT128+AU128+AV128+AW128+AX128+AY128)</f>
        <v>8.5858585858585856E-2</v>
      </c>
      <c r="AT131" s="44">
        <f>AW128/(AP128+AQ128+AR128+AS128+AT128+AU128+AV128+AW128+AX128+AY128)</f>
        <v>2.02020202020202E-2</v>
      </c>
      <c r="AU131" s="44">
        <f>AX128/(AP128+AQ128+AR128+AS128+AT128+AU128+AV128+AW128+AX128+AY128)</f>
        <v>1.01010101010101E-2</v>
      </c>
      <c r="AV131" s="57">
        <f>AY128/(AP128+AQ128+AR128+AS128+AT128+AU128+AV128+AW128+AX128+AY128)</f>
        <v>1.01010101010101E-2</v>
      </c>
      <c r="AW131" s="50"/>
      <c r="AX131" s="50"/>
      <c r="AY131" s="50"/>
      <c r="AZ131" s="62"/>
      <c r="BA131" s="17">
        <f t="shared" si="7"/>
        <v>0.99999999999999989</v>
      </c>
    </row>
    <row r="132" spans="36:53" ht="15.75" thickBot="1">
      <c r="AJ132" s="116" t="s">
        <v>10</v>
      </c>
      <c r="AK132" s="109">
        <v>13</v>
      </c>
      <c r="AL132" s="47">
        <v>9</v>
      </c>
      <c r="AM132" s="44">
        <f>AQ128/(AQ128+AR128+AS128+AT128+AU128+AV128+AW128+AX128+AY128)</f>
        <v>0.13297872340425532</v>
      </c>
      <c r="AN132" s="44">
        <f>AR128/(AQ128+AR128+AS128+AT128+AU128+AV128+AW128+AX128+AY128)</f>
        <v>0.18617021276595738</v>
      </c>
      <c r="AO132" s="44">
        <f>AS128/(AQ128+AR128+AS128+AT128+AU128+AV128+AW128+AX128+AY128)</f>
        <v>0.21276595744680854</v>
      </c>
      <c r="AP132" s="44">
        <f>AT128/(AQ128+AR128+AS128+AT128+AU128+AV128+AW128+AX128+AY128)</f>
        <v>0.2021276595744681</v>
      </c>
      <c r="AQ132" s="44">
        <f>AU128/(AQ128+AR128+AS128+AT128+AU128+AV128+AW128+AX128+AY128)</f>
        <v>0.13297872340425532</v>
      </c>
      <c r="AR132" s="44">
        <f>AV128/(AQ128+AR128+AS128+AT128+AU128+AV128+AW128+AX128+AY128)</f>
        <v>9.0425531914893623E-2</v>
      </c>
      <c r="AS132" s="44">
        <f>AW128/(AQ128+AR128+AS128+AT128+AU128+AV128+AW128+AX128+AY128)</f>
        <v>2.1276595744680851E-2</v>
      </c>
      <c r="AT132" s="44">
        <f>AX128/(AQ128+AR128+AS128+AT128+AU128+AV128+AW128+AX128+AY128)</f>
        <v>1.0638297872340425E-2</v>
      </c>
      <c r="AU132" s="57">
        <f>AY128/(AQ128+AR128+AS128+AT128+AU128+AV128+AW128+AX128+AY128)</f>
        <v>1.0638297872340425E-2</v>
      </c>
      <c r="AV132" s="49"/>
      <c r="AW132" s="49"/>
      <c r="AX132" s="49"/>
      <c r="AY132" s="49"/>
      <c r="AZ132" s="61"/>
      <c r="BA132" s="17">
        <f t="shared" si="7"/>
        <v>1</v>
      </c>
    </row>
    <row r="133" spans="36:53" ht="15.75" thickBot="1">
      <c r="AJ133" s="116" t="s">
        <v>10</v>
      </c>
      <c r="AK133" s="109">
        <v>13</v>
      </c>
      <c r="AL133" s="47">
        <v>8</v>
      </c>
      <c r="AM133" s="44">
        <f>AR128/(AR128+AS128+AT128+AU128+AV128+AW128+AX128+AY128)</f>
        <v>0.21472392638036802</v>
      </c>
      <c r="AN133" s="44">
        <f>AS128/(AR128+AS128+AT128+AU128+AV128+AW128+AX128+AY128)</f>
        <v>0.245398773006135</v>
      </c>
      <c r="AO133" s="44">
        <f>AT128/(AR128+AS128+AT128+AU128+AV128+AW128+AX128+AY128)</f>
        <v>0.23312883435582823</v>
      </c>
      <c r="AP133" s="44">
        <f>AU128/(AR128+AS128+AT128+AU128+AV128+AW128+AX128+AY128)</f>
        <v>0.15337423312883436</v>
      </c>
      <c r="AQ133" s="44">
        <f>AV128/(AR128+AS128+AT128+AU128+AV128+AW128+AX128+AY128)</f>
        <v>0.10429447852760736</v>
      </c>
      <c r="AR133" s="44">
        <f>AW128/(AR128+AS128+AT128+AU128+AV128+AW128+AX128+AY128)</f>
        <v>2.4539877300613494E-2</v>
      </c>
      <c r="AS133" s="44">
        <f>AX128/(AR128+AS128+AT128+AU128+AV128+AW128+AX128+AY128)</f>
        <v>1.2269938650306747E-2</v>
      </c>
      <c r="AT133" s="57">
        <f>AY128/(AR128+AS128+AT128+AU128+AV128+AW128+AX128+AY128)</f>
        <v>1.2269938650306747E-2</v>
      </c>
      <c r="AU133" s="50"/>
      <c r="AV133" s="50"/>
      <c r="AW133" s="50"/>
      <c r="AX133" s="50"/>
      <c r="AY133" s="50"/>
      <c r="AZ133" s="62"/>
      <c r="BA133" s="17">
        <f t="shared" si="7"/>
        <v>1</v>
      </c>
    </row>
    <row r="134" spans="36:53" ht="15.75" thickBot="1">
      <c r="AJ134" s="116" t="s">
        <v>10</v>
      </c>
      <c r="AK134" s="109">
        <v>13</v>
      </c>
      <c r="AL134" s="47">
        <v>7</v>
      </c>
      <c r="AM134" s="44">
        <f>AS128/(AS128+AT128+AU128+AV128+AW128+AX128+AY128)</f>
        <v>0.3125</v>
      </c>
      <c r="AN134" s="44">
        <f>AT128/(AS128+AT128+AU128+AV128+AW128+AX128+AY128)</f>
        <v>0.296875</v>
      </c>
      <c r="AO134" s="44">
        <f>AU128/(AS128+AT128+AU128+AV128+AW128+AX128+AY128)</f>
        <v>0.19531249999999997</v>
      </c>
      <c r="AP134" s="44">
        <f>AV128/(AS128+AT128+AU128+AV128+AW128+AX128+AY128)</f>
        <v>0.13281249999999997</v>
      </c>
      <c r="AQ134" s="44">
        <f>AW128/(AS128+AT128+AU128+AV128+AW128+AX128+AY128)</f>
        <v>3.1249999999999993E-2</v>
      </c>
      <c r="AR134" s="44">
        <f>AX128/(AS128+AT128+AU128+AV128+AW128+AX128+AY128)</f>
        <v>1.5624999999999997E-2</v>
      </c>
      <c r="AS134" s="57">
        <f>AY128/(AS128+AT128+AU128+AV128+AW128+AX128+AY128)</f>
        <v>1.5624999999999997E-2</v>
      </c>
      <c r="AT134" s="49"/>
      <c r="AU134" s="49"/>
      <c r="AV134" s="49"/>
      <c r="AW134" s="49"/>
      <c r="AX134" s="49"/>
      <c r="AY134" s="49"/>
      <c r="AZ134" s="61"/>
      <c r="BA134" s="17">
        <f t="shared" si="7"/>
        <v>1</v>
      </c>
    </row>
    <row r="135" spans="36:53" ht="15.75" thickBot="1">
      <c r="AJ135" s="116" t="s">
        <v>10</v>
      </c>
      <c r="AK135" s="109">
        <v>13</v>
      </c>
      <c r="AL135" s="47">
        <v>6</v>
      </c>
      <c r="AM135" s="44">
        <f>AT128/(AT128+AU128+AV128+AW128+AX128+AY128)</f>
        <v>0.43181818181818177</v>
      </c>
      <c r="AN135" s="44">
        <f>AU128/(AT128+AU128+AV128+AW128+AX128+AY128)</f>
        <v>0.28409090909090901</v>
      </c>
      <c r="AO135" s="44">
        <f>AV128/(AT128+AU128+AV128+AW128+AX128+AY128)</f>
        <v>0.19318181818181815</v>
      </c>
      <c r="AP135" s="44">
        <f>AW128/(AT128+AU128+AV128+AW128+AX128+AY128)</f>
        <v>4.5454545454545442E-2</v>
      </c>
      <c r="AQ135" s="44">
        <f>AX128/(AT128+AU128+AV128+AW128+AX128+AY128)</f>
        <v>2.2727272727272721E-2</v>
      </c>
      <c r="AR135" s="57">
        <f>AY128/(AT128+AU128+AV128+AW128+AX128+AY128)</f>
        <v>2.2727272727272721E-2</v>
      </c>
      <c r="AS135" s="49"/>
      <c r="AT135" s="50"/>
      <c r="AU135" s="50"/>
      <c r="AV135" s="50"/>
      <c r="AW135" s="50"/>
      <c r="AX135" s="50"/>
      <c r="AY135" s="50"/>
      <c r="AZ135" s="62"/>
      <c r="BA135" s="17">
        <f t="shared" si="7"/>
        <v>0.99999999999999978</v>
      </c>
    </row>
    <row r="136" spans="36:53" ht="15.75" thickBot="1">
      <c r="AJ136" s="116" t="s">
        <v>10</v>
      </c>
      <c r="AK136" s="109">
        <v>13</v>
      </c>
      <c r="AL136" s="47">
        <v>5</v>
      </c>
      <c r="AM136" s="44">
        <f>AU128/(AU128+AV128+AW128+AX128+AY128)</f>
        <v>0.5</v>
      </c>
      <c r="AN136" s="44">
        <f>AV128/(AU128+AV128+AW128+AX128+AY128)</f>
        <v>0.34</v>
      </c>
      <c r="AO136" s="44">
        <f>AW128/(AU128+AV128+AW128+AX128+AY128)</f>
        <v>0.08</v>
      </c>
      <c r="AP136" s="44">
        <f>AX128/(AU128+AV128+AW128+AX128+AY128)</f>
        <v>0.04</v>
      </c>
      <c r="AQ136" s="57">
        <f>AY128/(AU128+AV128+AW128+AX128+AY128)</f>
        <v>0.04</v>
      </c>
      <c r="AR136" s="49"/>
      <c r="AS136" s="49"/>
      <c r="AT136" s="49"/>
      <c r="AU136" s="49"/>
      <c r="AV136" s="49"/>
      <c r="AW136" s="49"/>
      <c r="AX136" s="49"/>
      <c r="AY136" s="49"/>
      <c r="AZ136" s="61"/>
      <c r="BA136" s="17">
        <f t="shared" si="7"/>
        <v>1</v>
      </c>
    </row>
    <row r="137" spans="36:53" ht="15.75" thickBot="1">
      <c r="AJ137" s="116" t="s">
        <v>10</v>
      </c>
      <c r="AK137" s="109">
        <v>13</v>
      </c>
      <c r="AL137" s="47">
        <v>4</v>
      </c>
      <c r="AM137" s="44">
        <f>AV128/(AV128+AW128+AX128+AY128)</f>
        <v>0.68</v>
      </c>
      <c r="AN137" s="44">
        <f>AW128/(AV128+AW128+AX128+AY128)</f>
        <v>0.16</v>
      </c>
      <c r="AO137" s="44">
        <f>AX128/(AV128+AW128+AX128+AY128)</f>
        <v>0.08</v>
      </c>
      <c r="AP137" s="57">
        <f>AY128/(AV128+AW128+AX128+AY128)</f>
        <v>0.08</v>
      </c>
      <c r="AQ137" s="50"/>
      <c r="AR137" s="50"/>
      <c r="AS137" s="50"/>
      <c r="AT137" s="50"/>
      <c r="AU137" s="50"/>
      <c r="AV137" s="50"/>
      <c r="AW137" s="50"/>
      <c r="AX137" s="50"/>
      <c r="AY137" s="50"/>
      <c r="AZ137" s="62"/>
      <c r="BA137" s="17">
        <f t="shared" si="7"/>
        <v>1</v>
      </c>
    </row>
    <row r="138" spans="36:53" ht="15.75" thickBot="1">
      <c r="AJ138" s="116" t="s">
        <v>10</v>
      </c>
      <c r="AK138" s="109">
        <v>13</v>
      </c>
      <c r="AL138" s="47">
        <v>3</v>
      </c>
      <c r="AM138" s="44">
        <f>AW128/(AW128+AX128+AY128)</f>
        <v>0.5</v>
      </c>
      <c r="AN138" s="44">
        <f>AX128/(AW128+AX128+AY128)</f>
        <v>0.25</v>
      </c>
      <c r="AO138" s="57">
        <f>AY128/(AW128+AX128+AY128)</f>
        <v>0.25</v>
      </c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61"/>
      <c r="BA138" s="17">
        <f t="shared" si="7"/>
        <v>1</v>
      </c>
    </row>
    <row r="139" spans="36:53" ht="15.75" thickBot="1">
      <c r="AJ139" s="116" t="s">
        <v>10</v>
      </c>
      <c r="AK139" s="109">
        <v>13</v>
      </c>
      <c r="AL139" s="47">
        <v>2</v>
      </c>
      <c r="AM139" s="44">
        <f>+AX128/(AX128+AY128)</f>
        <v>0.5</v>
      </c>
      <c r="AN139" s="57">
        <f>100%-AM139</f>
        <v>0.5</v>
      </c>
      <c r="AO139" s="49"/>
      <c r="AP139" s="49"/>
      <c r="AQ139" s="50"/>
      <c r="AR139" s="50"/>
      <c r="AS139" s="50"/>
      <c r="AT139" s="49"/>
      <c r="AU139" s="50"/>
      <c r="AV139" s="50"/>
      <c r="AW139" s="50"/>
      <c r="AX139" s="50"/>
      <c r="AY139" s="50"/>
      <c r="AZ139" s="62"/>
      <c r="BA139" s="17">
        <f t="shared" si="7"/>
        <v>1</v>
      </c>
    </row>
    <row r="140" spans="36:53" ht="15.75" thickBot="1">
      <c r="AJ140" s="116" t="s">
        <v>10</v>
      </c>
      <c r="AK140" s="109">
        <v>13</v>
      </c>
      <c r="AL140" s="47">
        <v>1</v>
      </c>
      <c r="AM140" s="57">
        <v>1</v>
      </c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61"/>
      <c r="BA140" s="17">
        <f t="shared" si="7"/>
        <v>1</v>
      </c>
    </row>
    <row r="141" spans="36:53" ht="15.75" thickBot="1">
      <c r="AJ141" s="116" t="s">
        <v>10</v>
      </c>
      <c r="AK141" s="109">
        <v>13</v>
      </c>
      <c r="AL141" s="47">
        <v>0</v>
      </c>
      <c r="AM141" s="60"/>
      <c r="AN141" s="63"/>
      <c r="AO141" s="63"/>
      <c r="AP141" s="63"/>
      <c r="AQ141" s="64"/>
      <c r="AR141" s="64"/>
      <c r="AS141" s="63"/>
      <c r="AT141" s="63"/>
      <c r="AU141" s="64"/>
      <c r="AV141" s="64"/>
      <c r="AW141" s="64"/>
      <c r="AX141" s="64"/>
      <c r="AY141" s="64"/>
      <c r="AZ141" s="65"/>
      <c r="BA141" s="17">
        <f t="shared" si="7"/>
        <v>0</v>
      </c>
    </row>
    <row r="142" spans="36:53">
      <c r="AJ142" s="116" t="s">
        <v>10</v>
      </c>
      <c r="AK142" s="109">
        <v>12</v>
      </c>
      <c r="AL142" s="47">
        <v>12</v>
      </c>
      <c r="AM142" s="86">
        <v>0</v>
      </c>
      <c r="AN142" s="86">
        <v>0</v>
      </c>
      <c r="AO142" s="86">
        <v>0.01</v>
      </c>
      <c r="AP142" s="86">
        <v>5.000000000000001E-2</v>
      </c>
      <c r="AQ142" s="87">
        <v>0.125</v>
      </c>
      <c r="AR142" s="87">
        <v>0.17499999999999996</v>
      </c>
      <c r="AS142" s="86">
        <v>0.20000000000000004</v>
      </c>
      <c r="AT142" s="86">
        <v>0.19000000000000003</v>
      </c>
      <c r="AU142" s="87">
        <v>0.125</v>
      </c>
      <c r="AV142" s="87">
        <v>8.5000000000000006E-2</v>
      </c>
      <c r="AW142" s="87">
        <v>2.5000000000000005E-2</v>
      </c>
      <c r="AX142" s="87">
        <v>1.4999999999999999E-2</v>
      </c>
      <c r="AY142" s="68"/>
      <c r="AZ142" s="67"/>
      <c r="BA142" s="17">
        <f t="shared" si="7"/>
        <v>1</v>
      </c>
    </row>
    <row r="143" spans="36:53" ht="15.75" thickBot="1">
      <c r="AJ143" s="116" t="s">
        <v>10</v>
      </c>
      <c r="AK143" s="109">
        <v>12</v>
      </c>
      <c r="AL143" s="47">
        <v>11</v>
      </c>
      <c r="AM143" s="44">
        <f>AN142/(AN142+AO142+AP142+AQ142+AR142+AS142+AT142+AU142+AV142+AW142+AX142)</f>
        <v>0</v>
      </c>
      <c r="AN143" s="44">
        <f>AO142/(AN142+AO142+AP142+AQ142+AR142+AS142+AT142+AU142+AV142+AW142+AX142)</f>
        <v>0.01</v>
      </c>
      <c r="AO143" s="44">
        <f>AP142/(AN142+AO142+AP142+AQ142+AR142+AS142+AT142+AU142+AV142+AW142+AX142)</f>
        <v>5.000000000000001E-2</v>
      </c>
      <c r="AP143" s="44">
        <f>AQ142/(AN142+AO142+AP142+AQ142+AR142+AS142+AT142+AU142+AV142+AW142+AX142)</f>
        <v>0.125</v>
      </c>
      <c r="AQ143" s="44">
        <f>AR142/(AN142+AO142+AP142+AQ142+AR142+AS142+AT142+AU142+AV142+AW142+AX142)</f>
        <v>0.17499999999999996</v>
      </c>
      <c r="AR143" s="44">
        <f>AS142/(AN142+AO142+AP142+AQ142+AR142+AS142+AT142+AU142+AV142+AW142+AX142)</f>
        <v>0.20000000000000004</v>
      </c>
      <c r="AS143" s="44">
        <f>AT142/(AN142+AO142+AP142+AQ142+AR142+AS142+AT142+AU142+AV142+AW142+AX142)</f>
        <v>0.19000000000000003</v>
      </c>
      <c r="AT143" s="44">
        <f>AU142/(AN142+AO142+AP142+AQ142+AR142+AS142+AT142+AU142+AV142+AW142+AX142)</f>
        <v>0.125</v>
      </c>
      <c r="AU143" s="44">
        <f>AV142/(AN142+AO142+AP142+AQ142+AR142+AS142+AT142+AU142+AV142+AW142+AX142)</f>
        <v>8.5000000000000006E-2</v>
      </c>
      <c r="AV143" s="44">
        <f>AW142/(AN142+AO142+AP142+AQ142+AR142+AS142+AT142+AU142+AV142+AW142+AX142)</f>
        <v>2.5000000000000005E-2</v>
      </c>
      <c r="AW143" s="57">
        <f>AX142/(AN142+AO142+AP142+AQ142+AR142+AS142+AT142+AU142+AV142+AW142+AX142)</f>
        <v>1.4999999999999999E-2</v>
      </c>
      <c r="AX143" s="49"/>
      <c r="AY143" s="49"/>
      <c r="AZ143" s="61"/>
      <c r="BA143" s="17">
        <f t="shared" si="7"/>
        <v>1</v>
      </c>
    </row>
    <row r="144" spans="36:53" ht="15.75" thickBot="1">
      <c r="AJ144" s="116" t="s">
        <v>10</v>
      </c>
      <c r="AK144" s="109">
        <v>12</v>
      </c>
      <c r="AL144" s="47">
        <v>10</v>
      </c>
      <c r="AM144" s="44">
        <f>AO142/(AO142+AP142+AQ142+AR142+AS142+AT142+AU142+AV142+AW142+AX142)</f>
        <v>0.01</v>
      </c>
      <c r="AN144" s="44">
        <f>AP142/(AO142+AP142+AQ142+AR142+AS142+AT142+AU142+AV142+AW142+AX142)</f>
        <v>5.000000000000001E-2</v>
      </c>
      <c r="AO144" s="44">
        <f>AQ142/(AO142+AP142+AQ142+AR142+AS142+AT142+AU142+AV142+AW142+AX142)</f>
        <v>0.125</v>
      </c>
      <c r="AP144" s="44">
        <f>AR142/(AO142+AP142+AQ142+AR142+AS142+AT142+AU142+AV142+AW142+AX142)</f>
        <v>0.17499999999999996</v>
      </c>
      <c r="AQ144" s="44">
        <f>AS142/(AO142+AP142+AQ142+AR142+AS142+AT142+AU142+AV142+AW142+AX142)</f>
        <v>0.20000000000000004</v>
      </c>
      <c r="AR144" s="44">
        <f>AT142/(AO142+AP142+AQ142+AR142+AS142+AT142+AU142+AV142+AW142+AX142)</f>
        <v>0.19000000000000003</v>
      </c>
      <c r="AS144" s="44">
        <f>AU142/(AO142+AP142+AQ142+AR142+AS142+AT142+AU142+AV142+AW142+AX142)</f>
        <v>0.125</v>
      </c>
      <c r="AT144" s="44">
        <f>AV142/(AO142+AP142+AQ142+AR142+AS142+AT142+AU142+AV142+AW142+AX142)</f>
        <v>8.5000000000000006E-2</v>
      </c>
      <c r="AU144" s="44">
        <f>AW142/(AO142+AP142+AQ142+AR142+AS142+AT142+AU142+AV142+AW142+AX142)</f>
        <v>2.5000000000000005E-2</v>
      </c>
      <c r="AV144" s="57">
        <f>AX142/(AO142+AP142+AQ142+AR142+AS142+AT142+AU142+AV142+AW142+AX142)</f>
        <v>1.4999999999999999E-2</v>
      </c>
      <c r="AW144" s="49"/>
      <c r="AX144" s="49"/>
      <c r="AY144" s="49"/>
      <c r="AZ144" s="61"/>
      <c r="BA144" s="17">
        <f t="shared" si="7"/>
        <v>1</v>
      </c>
    </row>
    <row r="145" spans="36:53" ht="15.75" thickBot="1">
      <c r="AJ145" s="116" t="s">
        <v>10</v>
      </c>
      <c r="AK145" s="109">
        <v>12</v>
      </c>
      <c r="AL145" s="47">
        <v>9</v>
      </c>
      <c r="AM145" s="44">
        <f>AP142/(AP142+AQ142+AR142+AS142+AT142+AU142+AV142+AW142+AX142)</f>
        <v>5.0505050505050511E-2</v>
      </c>
      <c r="AN145" s="44">
        <f>AQ142/(AP142+AQ142+AR142+AS142+AT142+AU142+AV142+AW142+AX142)</f>
        <v>0.12626262626262624</v>
      </c>
      <c r="AO145" s="44">
        <f>AR142/(AP142+AQ142+AR142+AS142+AT142+AU142+AV142+AW142+AX142)</f>
        <v>0.17676767676767671</v>
      </c>
      <c r="AP145" s="44">
        <f>AS142/(AP142+AQ142+AR142+AS142+AT142+AU142+AV142+AW142+AX142)</f>
        <v>0.20202020202020204</v>
      </c>
      <c r="AQ145" s="44">
        <f>AT142/(AP142+AQ142+AR142+AS142+AT142+AU142+AV142+AW142+AX142)</f>
        <v>0.19191919191919193</v>
      </c>
      <c r="AR145" s="44">
        <f>AU142/(AP142+AQ142+AR142+AS142+AT142+AU142+AV142+AW142+AX142)</f>
        <v>0.12626262626262624</v>
      </c>
      <c r="AS145" s="44">
        <f>AV142/(AP142+AQ142+AR142+AS142+AT142+AU142+AV142+AW142+AX142)</f>
        <v>8.5858585858585856E-2</v>
      </c>
      <c r="AT145" s="44">
        <f>AW142/(AP142+AQ142+AR142+AS142+AT142+AU142+AV142+AW142+AX142)</f>
        <v>2.5252525252525256E-2</v>
      </c>
      <c r="AU145" s="57">
        <f>AX142/(AP142+AQ142+AR142+AS142+AT142+AU142+AV142+AW142+AX142)</f>
        <v>1.515151515151515E-2</v>
      </c>
      <c r="AV145" s="50"/>
      <c r="AW145" s="50"/>
      <c r="AX145" s="50"/>
      <c r="AY145" s="50"/>
      <c r="AZ145" s="62"/>
      <c r="BA145" s="17">
        <f t="shared" si="7"/>
        <v>1</v>
      </c>
    </row>
    <row r="146" spans="36:53" ht="15.75" thickBot="1">
      <c r="AJ146" s="116" t="s">
        <v>10</v>
      </c>
      <c r="AK146" s="109">
        <v>12</v>
      </c>
      <c r="AL146" s="47">
        <v>8</v>
      </c>
      <c r="AM146" s="44">
        <f>AQ142/(AQ142+AR142+AS142+AT142+AU142+AV142+AW142+AX142)</f>
        <v>0.13297872340425532</v>
      </c>
      <c r="AN146" s="44">
        <f>AR142/(AQ142+AR142+AS142+AT142+AU142+AV142+AW142+AX142)</f>
        <v>0.18617021276595738</v>
      </c>
      <c r="AO146" s="44">
        <f>AS142/(AQ142+AR142+AS142+AT142+AU142+AV142+AW142+AX142)</f>
        <v>0.21276595744680854</v>
      </c>
      <c r="AP146" s="44">
        <f>AT142/(AQ142+AR142+AS142+AT142+AU142+AV142+AW142+AX142)</f>
        <v>0.2021276595744681</v>
      </c>
      <c r="AQ146" s="44">
        <f>AU142/(AQ142+AR142+AS142+AT142+AU142+AV142+AW142+AX142)</f>
        <v>0.13297872340425532</v>
      </c>
      <c r="AR146" s="44">
        <f>AV142/(AQ142+AR142+AS142+AT142+AU142+AV142+AW142+AX142)</f>
        <v>9.0425531914893623E-2</v>
      </c>
      <c r="AS146" s="44">
        <f>AW142/(AQ142+AR142+AS142+AT142+AU142+AV142+AW142+AX142)</f>
        <v>2.6595744680851068E-2</v>
      </c>
      <c r="AT146" s="57">
        <f>AX142/(AQ142+AR142+AS142+AT142+AU142+AV142+AW142+AX142)</f>
        <v>1.5957446808510637E-2</v>
      </c>
      <c r="AU146" s="49"/>
      <c r="AV146" s="49"/>
      <c r="AW146" s="49"/>
      <c r="AX146" s="49"/>
      <c r="AY146" s="49"/>
      <c r="AZ146" s="61"/>
      <c r="BA146" s="17">
        <f t="shared" si="7"/>
        <v>1</v>
      </c>
    </row>
    <row r="147" spans="36:53" ht="15.75" thickBot="1">
      <c r="AJ147" s="116" t="s">
        <v>10</v>
      </c>
      <c r="AK147" s="109">
        <v>12</v>
      </c>
      <c r="AL147" s="47">
        <v>7</v>
      </c>
      <c r="AM147" s="44">
        <f>AR142/(AR142+AS142+AT142+AU142+AV142+AW142+AX142)</f>
        <v>0.21472392638036802</v>
      </c>
      <c r="AN147" s="44">
        <f>AS142/(AR142+AS142+AT142+AU142+AV142+AW142+AX142)</f>
        <v>0.245398773006135</v>
      </c>
      <c r="AO147" s="44">
        <f>AT142/(AR142+AS142+AT142+AU142+AV142+AW142+AX142)</f>
        <v>0.23312883435582823</v>
      </c>
      <c r="AP147" s="44">
        <f>AU142/(AR142+AS142+AT142+AU142+AV142+AW142+AX142)</f>
        <v>0.15337423312883436</v>
      </c>
      <c r="AQ147" s="44">
        <f>AV142/(AR142+AS142+AT142+AU142+AV142+AW142+AX142)</f>
        <v>0.10429447852760736</v>
      </c>
      <c r="AR147" s="44">
        <f>AW142/(AR142+AS142+AT142+AU142+AV142+AW142+AX142)</f>
        <v>3.0674846625766874E-2</v>
      </c>
      <c r="AS147" s="57">
        <f>AX142/(AR142+AS142+AT142+AU142+AV142+AW142+AX142)</f>
        <v>1.8404907975460121E-2</v>
      </c>
      <c r="AT147" s="49"/>
      <c r="AU147" s="50"/>
      <c r="AV147" s="50"/>
      <c r="AW147" s="50"/>
      <c r="AX147" s="50"/>
      <c r="AY147" s="50"/>
      <c r="AZ147" s="62"/>
      <c r="BA147" s="17">
        <f t="shared" si="7"/>
        <v>1</v>
      </c>
    </row>
    <row r="148" spans="36:53" ht="15.75" thickBot="1">
      <c r="AJ148" s="116" t="s">
        <v>10</v>
      </c>
      <c r="AK148" s="109">
        <v>12</v>
      </c>
      <c r="AL148" s="47">
        <v>6</v>
      </c>
      <c r="AM148" s="44">
        <f>AS142/(AS142+AT142+AU142+AV142+AW142+AX142)</f>
        <v>0.3125</v>
      </c>
      <c r="AN148" s="44">
        <f>AT142/(AS142+AT142+AU142+AV142+AW142+AX142)</f>
        <v>0.296875</v>
      </c>
      <c r="AO148" s="44">
        <f>AU142/(AS142+AT142+AU142+AV142+AW142+AX142)</f>
        <v>0.19531249999999997</v>
      </c>
      <c r="AP148" s="44">
        <f>AV142/(AS142+AT142+AU142+AV142+AW142+AX142)</f>
        <v>0.13281249999999997</v>
      </c>
      <c r="AQ148" s="44">
        <f>AW142/(AS142+AT142+AU142+AV142+AW142+AX142)</f>
        <v>3.90625E-2</v>
      </c>
      <c r="AR148" s="57">
        <f>AX142/(AS142+AT142+AU142+AV142+AW142+AX142)</f>
        <v>2.3437499999999993E-2</v>
      </c>
      <c r="AS148" s="49"/>
      <c r="AT148" s="49"/>
      <c r="AU148" s="49"/>
      <c r="AV148" s="49"/>
      <c r="AW148" s="49"/>
      <c r="AX148" s="49"/>
      <c r="AY148" s="49"/>
      <c r="AZ148" s="61"/>
      <c r="BA148" s="17">
        <f t="shared" si="7"/>
        <v>1</v>
      </c>
    </row>
    <row r="149" spans="36:53" ht="15.75" thickBot="1">
      <c r="AJ149" s="116" t="s">
        <v>10</v>
      </c>
      <c r="AK149" s="109">
        <v>12</v>
      </c>
      <c r="AL149" s="47">
        <v>5</v>
      </c>
      <c r="AM149" s="44">
        <f>AT142/(AT142+AU142+AV142+AW142+AX142)</f>
        <v>0.43181818181818177</v>
      </c>
      <c r="AN149" s="44">
        <f>AU142/(AT142+AU142+AV142+AW142+AX142)</f>
        <v>0.28409090909090901</v>
      </c>
      <c r="AO149" s="44">
        <f>AV142/(AT142+AU142+AV142+AW142+AX142)</f>
        <v>0.19318181818181815</v>
      </c>
      <c r="AP149" s="44">
        <f>AW142/(AT142+AU142+AV142+AW142+AX142)</f>
        <v>5.6818181818181816E-2</v>
      </c>
      <c r="AQ149" s="57">
        <f>AX142/(AT142+AU142+AV142+AW142+AX142)</f>
        <v>3.4090909090909081E-2</v>
      </c>
      <c r="AR149" s="50"/>
      <c r="AS149" s="49"/>
      <c r="AT149" s="50"/>
      <c r="AU149" s="50"/>
      <c r="AV149" s="50"/>
      <c r="AW149" s="50"/>
      <c r="AX149" s="50"/>
      <c r="AY149" s="50"/>
      <c r="AZ149" s="62"/>
      <c r="BA149" s="17">
        <f t="shared" si="7"/>
        <v>0.99999999999999978</v>
      </c>
    </row>
    <row r="150" spans="36:53" ht="15.75" thickBot="1">
      <c r="AJ150" s="116" t="s">
        <v>10</v>
      </c>
      <c r="AK150" s="109">
        <v>12</v>
      </c>
      <c r="AL150" s="47">
        <v>4</v>
      </c>
      <c r="AM150" s="44">
        <f>AU142/(AU142+AV142+AW142+AX142)</f>
        <v>0.5</v>
      </c>
      <c r="AN150" s="44">
        <f>AV142/(AU142+AV142+AW142+AX142)</f>
        <v>0.34</v>
      </c>
      <c r="AO150" s="44">
        <f>AW142/(AU142+AV142+AW142+AX142)</f>
        <v>0.10000000000000002</v>
      </c>
      <c r="AP150" s="57">
        <f>AX142/(AX142+AW142+AV142+AU142)</f>
        <v>0.06</v>
      </c>
      <c r="AQ150" s="49"/>
      <c r="AR150" s="49"/>
      <c r="AS150" s="49"/>
      <c r="AT150" s="49"/>
      <c r="AU150" s="49"/>
      <c r="AV150" s="49"/>
      <c r="AW150" s="49"/>
      <c r="AX150" s="49"/>
      <c r="AY150" s="49"/>
      <c r="AZ150" s="61"/>
      <c r="BA150" s="17">
        <f t="shared" si="7"/>
        <v>1</v>
      </c>
    </row>
    <row r="151" spans="36:53" ht="15.75" thickBot="1">
      <c r="AJ151" s="116" t="s">
        <v>10</v>
      </c>
      <c r="AK151" s="109">
        <v>12</v>
      </c>
      <c r="AL151" s="47">
        <v>3</v>
      </c>
      <c r="AM151" s="44">
        <f>AV142/(AV142+AW142+AX142)</f>
        <v>0.68</v>
      </c>
      <c r="AN151" s="44">
        <f>AW142/(AV142+AW142+AX142)</f>
        <v>0.20000000000000004</v>
      </c>
      <c r="AO151" s="57">
        <f>AX142/(AV142+AW142+AX142)</f>
        <v>0.12</v>
      </c>
      <c r="AP151" s="49"/>
      <c r="AQ151" s="50"/>
      <c r="AR151" s="50"/>
      <c r="AS151" s="50"/>
      <c r="AT151" s="50"/>
      <c r="AU151" s="50"/>
      <c r="AV151" s="50"/>
      <c r="AW151" s="50"/>
      <c r="AX151" s="50"/>
      <c r="AY151" s="50"/>
      <c r="AZ151" s="62"/>
      <c r="BA151" s="17">
        <f t="shared" si="7"/>
        <v>1</v>
      </c>
    </row>
    <row r="152" spans="36:53" ht="15.75" thickBot="1">
      <c r="AJ152" s="116" t="s">
        <v>10</v>
      </c>
      <c r="AK152" s="109">
        <v>12</v>
      </c>
      <c r="AL152" s="47">
        <v>2</v>
      </c>
      <c r="AM152" s="44">
        <f>AW142/(AW142+AX142)</f>
        <v>0.625</v>
      </c>
      <c r="AN152" s="57">
        <f>100%-AM152</f>
        <v>0.375</v>
      </c>
      <c r="AO152" s="49"/>
      <c r="AP152" s="49"/>
      <c r="AQ152" s="49"/>
      <c r="AR152" s="49"/>
      <c r="AS152" s="49"/>
      <c r="AT152" s="49"/>
      <c r="AU152" s="49"/>
      <c r="AV152" s="49"/>
      <c r="AW152" s="49"/>
      <c r="AX152" s="49"/>
      <c r="AY152" s="49"/>
      <c r="AZ152" s="61"/>
      <c r="BA152" s="17">
        <f t="shared" si="7"/>
        <v>1</v>
      </c>
    </row>
    <row r="153" spans="36:53" ht="15.75" thickBot="1">
      <c r="AJ153" s="116" t="s">
        <v>10</v>
      </c>
      <c r="AK153" s="109">
        <v>12</v>
      </c>
      <c r="AL153" s="47">
        <v>1</v>
      </c>
      <c r="AM153" s="57">
        <v>1</v>
      </c>
      <c r="AN153" s="49"/>
      <c r="AO153" s="49"/>
      <c r="AP153" s="49"/>
      <c r="AQ153" s="50"/>
      <c r="AR153" s="50"/>
      <c r="AS153" s="50"/>
      <c r="AT153" s="49"/>
      <c r="AU153" s="50"/>
      <c r="AV153" s="50"/>
      <c r="AW153" s="50"/>
      <c r="AX153" s="50"/>
      <c r="AY153" s="50"/>
      <c r="AZ153" s="62"/>
      <c r="BA153" s="17">
        <f t="shared" si="7"/>
        <v>1</v>
      </c>
    </row>
    <row r="154" spans="36:53" ht="15.75" thickBot="1">
      <c r="AJ154" s="116" t="s">
        <v>10</v>
      </c>
      <c r="AK154" s="109">
        <v>12</v>
      </c>
      <c r="AL154" s="47">
        <v>0</v>
      </c>
      <c r="AM154" s="60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  <c r="AZ154" s="69"/>
      <c r="BA154" s="17">
        <f t="shared" si="7"/>
        <v>0</v>
      </c>
    </row>
    <row r="155" spans="36:53" ht="15.75" thickBot="1">
      <c r="AJ155" s="116" t="s">
        <v>10</v>
      </c>
      <c r="AK155" s="109">
        <v>11</v>
      </c>
      <c r="AL155" s="47">
        <v>11</v>
      </c>
      <c r="AM155" s="88">
        <v>0</v>
      </c>
      <c r="AN155" s="88">
        <v>0</v>
      </c>
      <c r="AO155" s="88">
        <v>0.01</v>
      </c>
      <c r="AP155" s="88">
        <v>5.000000000000001E-2</v>
      </c>
      <c r="AQ155" s="89">
        <v>0.125</v>
      </c>
      <c r="AR155" s="89">
        <v>0.17499999999999999</v>
      </c>
      <c r="AS155" s="88">
        <v>0.20000000000000004</v>
      </c>
      <c r="AT155" s="88">
        <v>0.19000000000000003</v>
      </c>
      <c r="AU155" s="89">
        <v>0.125</v>
      </c>
      <c r="AV155" s="89">
        <v>0.09</v>
      </c>
      <c r="AW155" s="90">
        <v>3.5000000000000003E-2</v>
      </c>
      <c r="AX155" s="70"/>
      <c r="AY155" s="68"/>
      <c r="AZ155" s="67"/>
      <c r="BA155" s="17">
        <f t="shared" si="7"/>
        <v>1</v>
      </c>
    </row>
    <row r="156" spans="36:53" ht="15.75" thickBot="1">
      <c r="AJ156" s="116" t="s">
        <v>10</v>
      </c>
      <c r="AK156" s="109">
        <v>11</v>
      </c>
      <c r="AL156" s="47">
        <v>10</v>
      </c>
      <c r="AM156" s="44">
        <f>AN155/(AN155+AO155+AP155+AQ155+AR155+AS155+AT155+AU155+AV155+AW155)</f>
        <v>0</v>
      </c>
      <c r="AN156" s="44">
        <f>AO155/(AN155+AO155+AP155+AQ155+AR155+AS155+AT155+AU155+AV155+AW155)</f>
        <v>0.01</v>
      </c>
      <c r="AO156" s="44">
        <f>AP155/(AN155+AO155+AP155+AQ155+AR155+AS155+AT155+AU155+AV155+AW155)</f>
        <v>5.000000000000001E-2</v>
      </c>
      <c r="AP156" s="44">
        <f>AQ155/(AN155+AO155+AP155+AQ155+AR155+AS155+AT155+AU155+AV155+AW155)</f>
        <v>0.125</v>
      </c>
      <c r="AQ156" s="44">
        <f>AR155/(AN155+AO155+AP155+AQ155+AR155+AS155+AT155+AU155+AV155+AW155)</f>
        <v>0.17499999999999999</v>
      </c>
      <c r="AR156" s="44">
        <f>AS155/(AN155+AO155+AP155+AQ155+AR155+AS155+AT155+AU155+AV155+AW155)</f>
        <v>0.20000000000000004</v>
      </c>
      <c r="AS156" s="44">
        <f>AT155/(AN155+AO155+AP155+AQ155+AR155+AS155+AT155+AU155+AV155+AW155)</f>
        <v>0.19000000000000003</v>
      </c>
      <c r="AT156" s="44">
        <f>AU155/(AN155+AO155+AP155+AQ155+AR155+AS155+AT155+AU155+AV155+AW155)</f>
        <v>0.125</v>
      </c>
      <c r="AU156" s="44">
        <f>AV155/(AN155+AO155+AP155+AQ155+AR155+AS155+AT155+AU155+AV155+AW155)</f>
        <v>0.09</v>
      </c>
      <c r="AV156" s="57">
        <f>AW155/(AN155+AO155+AP155+AQ155+AR155+AS155+AT155+AU155+AV155+AW155)</f>
        <v>3.5000000000000003E-2</v>
      </c>
      <c r="AW156" s="49"/>
      <c r="AX156" s="49"/>
      <c r="AY156" s="49"/>
      <c r="AZ156" s="61"/>
      <c r="BA156" s="17">
        <f t="shared" si="7"/>
        <v>1</v>
      </c>
    </row>
    <row r="157" spans="36:53" ht="15.75" thickBot="1">
      <c r="AJ157" s="116" t="s">
        <v>10</v>
      </c>
      <c r="AK157" s="109">
        <v>11</v>
      </c>
      <c r="AL157" s="47">
        <v>9</v>
      </c>
      <c r="AM157" s="44">
        <f>AO155/(AO155+AP155+AQ155+AR155+AS155+AT155+AU155+AV155+AW155)</f>
        <v>0.01</v>
      </c>
      <c r="AN157" s="44">
        <f>AP155/(AO155+AP155+AQ155+AR155+AS155+AT155+AU155+AV155+AW155)</f>
        <v>5.000000000000001E-2</v>
      </c>
      <c r="AO157" s="44">
        <f>AQ155/(AO155+AP155+AQ155+AR155+AS155+AT155+AU155+AV155+AW155)</f>
        <v>0.125</v>
      </c>
      <c r="AP157" s="44">
        <f>AR155/(AO155+AP155+AQ155+AR155+AS155+AT155+AU155+AV155+AW155)</f>
        <v>0.17499999999999999</v>
      </c>
      <c r="AQ157" s="44">
        <f>AS155/(AO155+AP155+AQ155+AR155+AS155+AT155+AU155+AV155+AW155)</f>
        <v>0.20000000000000004</v>
      </c>
      <c r="AR157" s="44">
        <f>AT155/(AO155+AP155+AQ155+AR155+AS155+AT155+AU155+AV155+AW155)</f>
        <v>0.19000000000000003</v>
      </c>
      <c r="AS157" s="44">
        <f>AU155/(AO155+AP155+AQ155+AR155+AS155+AT155+AU155+AV155+AW155)</f>
        <v>0.125</v>
      </c>
      <c r="AT157" s="44">
        <f>AV155/(AO155+AP155+AQ155+AR155+AS155+AT155+AU155+AV155+AW155)</f>
        <v>0.09</v>
      </c>
      <c r="AU157" s="57">
        <f>AW155/(AO155+AP155+AQ155+AR155+AS155+AT155+AU155+AV155+AW155)</f>
        <v>3.5000000000000003E-2</v>
      </c>
      <c r="AV157" s="50"/>
      <c r="AW157" s="50"/>
      <c r="AX157" s="50"/>
      <c r="AY157" s="50"/>
      <c r="AZ157" s="62"/>
      <c r="BA157" s="17">
        <f t="shared" si="7"/>
        <v>1</v>
      </c>
    </row>
    <row r="158" spans="36:53" ht="15.75" thickBot="1">
      <c r="AJ158" s="116" t="s">
        <v>10</v>
      </c>
      <c r="AK158" s="109">
        <v>11</v>
      </c>
      <c r="AL158" s="47">
        <v>8</v>
      </c>
      <c r="AM158" s="44">
        <f>AP155/(AP155+AQ155+AR155+AS155+AT155+AU155+AV155+AW155)</f>
        <v>5.0505050505050511E-2</v>
      </c>
      <c r="AN158" s="44">
        <f>AQ155/(AP155+AQ155+AR155+AS155+AT155+AU155+AV155+AW155)</f>
        <v>0.12626262626262624</v>
      </c>
      <c r="AO158" s="44">
        <f>AR155/(AP155+AQ155+AR155+AS155+AT155+AU155+AV155+AW155)</f>
        <v>0.17676767676767674</v>
      </c>
      <c r="AP158" s="44">
        <f>AS155/(AP155+AQ155+AR155+AS155+AT155+AU155+AV155+AW155)</f>
        <v>0.20202020202020204</v>
      </c>
      <c r="AQ158" s="44">
        <f>AT155/(AP155+AQ155+AR155+AS155+AT155+AU155+AV155+AW155)</f>
        <v>0.19191919191919193</v>
      </c>
      <c r="AR158" s="44">
        <f>AU155/(AP155+AQ155+AR155+AS155+AT155+AU155+AV155+AW155)</f>
        <v>0.12626262626262624</v>
      </c>
      <c r="AS158" s="44">
        <f>AV155/(AP155+AQ155+AR155+AS155+AT155+AU155+AV155+AW155)</f>
        <v>9.0909090909090898E-2</v>
      </c>
      <c r="AT158" s="57">
        <f>AW155/(AP155+AQ155+AR155+AS155+AT155+AU155+AV155+AW155)</f>
        <v>3.5353535353535352E-2</v>
      </c>
      <c r="AU158" s="49"/>
      <c r="AV158" s="49"/>
      <c r="AW158" s="49"/>
      <c r="AX158" s="49"/>
      <c r="AY158" s="49"/>
      <c r="AZ158" s="61"/>
      <c r="BA158" s="17">
        <f t="shared" si="7"/>
        <v>1</v>
      </c>
    </row>
    <row r="159" spans="36:53" ht="15.75" thickBot="1">
      <c r="AJ159" s="116" t="s">
        <v>10</v>
      </c>
      <c r="AK159" s="109">
        <v>11</v>
      </c>
      <c r="AL159" s="47">
        <v>7</v>
      </c>
      <c r="AM159" s="44">
        <f>AQ155/(AQ155+AR155+AS155+AT155+AU155+AV155+AW155)</f>
        <v>0.13297872340425532</v>
      </c>
      <c r="AN159" s="44">
        <f>AR155/(AQ155+AR155+AS155+AT155+AU155+AV155+AW155)</f>
        <v>0.18617021276595741</v>
      </c>
      <c r="AO159" s="44">
        <f>AS155/(AQ155+AR155+AS155+AT155+AU155+AV155+AW155)</f>
        <v>0.21276595744680854</v>
      </c>
      <c r="AP159" s="44">
        <f>AT155/(AQ155+AR155+AS155+AT155+AU155+AV155+AW155)</f>
        <v>0.2021276595744681</v>
      </c>
      <c r="AQ159" s="44">
        <f>AU155/(AQ155+AR155+AS155+AT155+AU155+AV155+AW155)</f>
        <v>0.13297872340425532</v>
      </c>
      <c r="AR159" s="44">
        <f>AV155/(AQ155+AR155+AS155+AT155+AU155+AV155+AW155)</f>
        <v>9.5744680851063815E-2</v>
      </c>
      <c r="AS159" s="57">
        <f>AW155/(AQ155+AR155+AS155+AT155+AU155+AV155+AW155)</f>
        <v>3.7234042553191488E-2</v>
      </c>
      <c r="AT159" s="49"/>
      <c r="AU159" s="50"/>
      <c r="AV159" s="50"/>
      <c r="AW159" s="50"/>
      <c r="AX159" s="50"/>
      <c r="AY159" s="50"/>
      <c r="AZ159" s="62"/>
      <c r="BA159" s="17">
        <f t="shared" si="7"/>
        <v>1</v>
      </c>
    </row>
    <row r="160" spans="36:53" ht="15.75" thickBot="1">
      <c r="AJ160" s="116" t="s">
        <v>10</v>
      </c>
      <c r="AK160" s="109">
        <v>11</v>
      </c>
      <c r="AL160" s="47">
        <v>6</v>
      </c>
      <c r="AM160" s="44">
        <f>AR155/(AR155+AS155+AT155+AU155+AV155+AW155)</f>
        <v>0.21472392638036808</v>
      </c>
      <c r="AN160" s="44">
        <f>AS155/(AR155+AS155+AT155+AU155+AV155+AW155)</f>
        <v>0.245398773006135</v>
      </c>
      <c r="AO160" s="44">
        <f>AT155/(AR155+AS155+AT155+AU155+AV155+AW155)</f>
        <v>0.23312883435582823</v>
      </c>
      <c r="AP160" s="44">
        <f>AU155/(AR155+AS155+AT155+AU155+AV155+AW155)</f>
        <v>0.15337423312883436</v>
      </c>
      <c r="AQ160" s="44">
        <f>AV155/(AR155+AS155+AT155+AU155+AV155+AW155)</f>
        <v>0.11042944785276072</v>
      </c>
      <c r="AR160" s="57">
        <f>AW155/(AR155+AS155+AT155+AU155+AV155+AW155)</f>
        <v>4.2944785276073622E-2</v>
      </c>
      <c r="AS160" s="49"/>
      <c r="AT160" s="49"/>
      <c r="AU160" s="49"/>
      <c r="AV160" s="49"/>
      <c r="AW160" s="49"/>
      <c r="AX160" s="49"/>
      <c r="AY160" s="49"/>
      <c r="AZ160" s="61"/>
      <c r="BA160" s="17">
        <f t="shared" si="7"/>
        <v>1</v>
      </c>
    </row>
    <row r="161" spans="36:53" ht="15.75" thickBot="1">
      <c r="AJ161" s="116" t="s">
        <v>10</v>
      </c>
      <c r="AK161" s="109">
        <v>11</v>
      </c>
      <c r="AL161" s="47">
        <v>5</v>
      </c>
      <c r="AM161" s="44">
        <f>AS155/(AS155+AT155+AU155+AV155+AW155)</f>
        <v>0.3125</v>
      </c>
      <c r="AN161" s="44">
        <f>AT155/(AS155+AT155+AU155+AV155+AW155)</f>
        <v>0.296875</v>
      </c>
      <c r="AO161" s="44">
        <f>AU155/(AS155+AT155+AU155+AV155+AW155)</f>
        <v>0.19531249999999997</v>
      </c>
      <c r="AP161" s="44">
        <f>AV155/(AS155+AT155+AU155+AV155+AW155)</f>
        <v>0.14062499999999997</v>
      </c>
      <c r="AQ161" s="57">
        <f>AW155/(AS155+AT155+AU155+AV155+AW155)</f>
        <v>5.4687499999999993E-2</v>
      </c>
      <c r="AR161" s="50"/>
      <c r="AS161" s="49"/>
      <c r="AT161" s="49"/>
      <c r="AU161" s="50"/>
      <c r="AV161" s="50"/>
      <c r="AW161" s="50"/>
      <c r="AX161" s="50"/>
      <c r="AY161" s="50"/>
      <c r="AZ161" s="62"/>
      <c r="BA161" s="17">
        <f t="shared" si="7"/>
        <v>1</v>
      </c>
    </row>
    <row r="162" spans="36:53" ht="15.75" thickBot="1">
      <c r="AJ162" s="116" t="s">
        <v>10</v>
      </c>
      <c r="AK162" s="109">
        <v>11</v>
      </c>
      <c r="AL162" s="47">
        <v>4</v>
      </c>
      <c r="AM162" s="44">
        <f>AT155/(AT155+AU155+AV155+AW155)</f>
        <v>0.43181818181818182</v>
      </c>
      <c r="AN162" s="44">
        <f>AU155/(AT155+AU155+AV155+AW155)</f>
        <v>0.28409090909090906</v>
      </c>
      <c r="AO162" s="44">
        <f>AV155/(AT155+AU155+AV155+AW155)</f>
        <v>0.2045454545454545</v>
      </c>
      <c r="AP162" s="57">
        <f>AW155/(AT155+AU155+AV155+AW155)</f>
        <v>7.9545454545454544E-2</v>
      </c>
      <c r="AQ162" s="49"/>
      <c r="AR162" s="49"/>
      <c r="AS162" s="49"/>
      <c r="AT162" s="49"/>
      <c r="AU162" s="49"/>
      <c r="AV162" s="49"/>
      <c r="AW162" s="49"/>
      <c r="AX162" s="49"/>
      <c r="AY162" s="49"/>
      <c r="AZ162" s="61"/>
      <c r="BA162" s="17">
        <f t="shared" si="7"/>
        <v>0.99999999999999989</v>
      </c>
    </row>
    <row r="163" spans="36:53" ht="15.75" thickBot="1">
      <c r="AJ163" s="116" t="s">
        <v>10</v>
      </c>
      <c r="AK163" s="109">
        <v>11</v>
      </c>
      <c r="AL163" s="47">
        <v>3</v>
      </c>
      <c r="AM163" s="44">
        <f>AU155/(AU155+AV155+AW155)</f>
        <v>0.5</v>
      </c>
      <c r="AN163" s="44">
        <f>AV155/(AU155+AV155+AW155)</f>
        <v>0.36</v>
      </c>
      <c r="AO163" s="57">
        <f>AW155/(AU155+AV155+AW155)</f>
        <v>0.14000000000000001</v>
      </c>
      <c r="AP163" s="49"/>
      <c r="AQ163" s="50"/>
      <c r="AR163" s="50"/>
      <c r="AS163" s="49"/>
      <c r="AT163" s="50"/>
      <c r="AU163" s="50"/>
      <c r="AV163" s="50"/>
      <c r="AW163" s="50"/>
      <c r="AX163" s="50"/>
      <c r="AY163" s="50"/>
      <c r="AZ163" s="62"/>
      <c r="BA163" s="17">
        <f t="shared" si="7"/>
        <v>1</v>
      </c>
    </row>
    <row r="164" spans="36:53" ht="15.75" thickBot="1">
      <c r="AJ164" s="116" t="s">
        <v>10</v>
      </c>
      <c r="AK164" s="109">
        <v>11</v>
      </c>
      <c r="AL164" s="47">
        <v>2</v>
      </c>
      <c r="AM164" s="44">
        <f>AV155/(AV155+AW155)</f>
        <v>0.72</v>
      </c>
      <c r="AN164" s="57">
        <f>100%-AM164</f>
        <v>0.28000000000000003</v>
      </c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61"/>
      <c r="BA164" s="17">
        <f t="shared" si="7"/>
        <v>1</v>
      </c>
    </row>
    <row r="165" spans="36:53" ht="15.75" thickBot="1">
      <c r="AJ165" s="116" t="s">
        <v>10</v>
      </c>
      <c r="AK165" s="109">
        <v>11</v>
      </c>
      <c r="AL165" s="47">
        <v>1</v>
      </c>
      <c r="AM165" s="57">
        <v>1</v>
      </c>
      <c r="AN165" s="49"/>
      <c r="AO165" s="49"/>
      <c r="AP165" s="49"/>
      <c r="AQ165" s="50"/>
      <c r="AR165" s="50"/>
      <c r="AS165" s="50"/>
      <c r="AT165" s="50"/>
      <c r="AU165" s="50"/>
      <c r="AV165" s="50"/>
      <c r="AW165" s="50"/>
      <c r="AX165" s="50"/>
      <c r="AY165" s="50"/>
      <c r="AZ165" s="62"/>
      <c r="BA165" s="17">
        <f t="shared" si="7"/>
        <v>1</v>
      </c>
    </row>
    <row r="166" spans="36:53" ht="15.75" thickBot="1">
      <c r="AJ166" s="116" t="s">
        <v>10</v>
      </c>
      <c r="AK166" s="109">
        <v>11</v>
      </c>
      <c r="AL166" s="47">
        <v>0</v>
      </c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  <c r="AZ166" s="69"/>
      <c r="BA166" s="17">
        <f t="shared" si="7"/>
        <v>0</v>
      </c>
    </row>
    <row r="167" spans="36:53" ht="15.75" thickBot="1">
      <c r="AJ167" s="116" t="s">
        <v>10</v>
      </c>
      <c r="AK167" s="109">
        <v>10</v>
      </c>
      <c r="AL167" s="47">
        <v>10</v>
      </c>
      <c r="AM167" s="88">
        <v>0</v>
      </c>
      <c r="AN167" s="88">
        <v>0</v>
      </c>
      <c r="AO167" s="88">
        <v>0.01</v>
      </c>
      <c r="AP167" s="88">
        <v>5.000000000000001E-2</v>
      </c>
      <c r="AQ167" s="89">
        <v>0.125</v>
      </c>
      <c r="AR167" s="89">
        <v>0.17499999999999999</v>
      </c>
      <c r="AS167" s="88">
        <v>0.20000000000000004</v>
      </c>
      <c r="AT167" s="88">
        <v>0.19000000000000003</v>
      </c>
      <c r="AU167" s="89">
        <v>0.13</v>
      </c>
      <c r="AV167" s="90">
        <v>0.12</v>
      </c>
      <c r="AW167" s="68"/>
      <c r="AX167" s="68"/>
      <c r="AY167" s="68"/>
      <c r="AZ167" s="67"/>
      <c r="BA167" s="17">
        <f t="shared" si="7"/>
        <v>1</v>
      </c>
    </row>
    <row r="168" spans="36:53">
      <c r="AJ168" s="116" t="s">
        <v>10</v>
      </c>
      <c r="AK168" s="109">
        <v>10</v>
      </c>
      <c r="AL168" s="47">
        <v>9</v>
      </c>
      <c r="AM168" s="44">
        <f>AN167/($AN$167+$AO$167+$AP$167+$AQ$167+$AR$167+$AS$167+$AT$167+$AU$167+$AV$167)</f>
        <v>0</v>
      </c>
      <c r="AN168" s="44">
        <f t="shared" ref="AN168:AU168" si="8">AO167/($AN$167+$AO$167+$AP$167+$AQ$167+$AR$167+$AS$167+$AT$167+$AU$167+$AV$167)</f>
        <v>0.01</v>
      </c>
      <c r="AO168" s="44">
        <f t="shared" si="8"/>
        <v>5.000000000000001E-2</v>
      </c>
      <c r="AP168" s="44">
        <f t="shared" si="8"/>
        <v>0.125</v>
      </c>
      <c r="AQ168" s="44">
        <f t="shared" si="8"/>
        <v>0.17499999999999999</v>
      </c>
      <c r="AR168" s="44">
        <f t="shared" si="8"/>
        <v>0.20000000000000004</v>
      </c>
      <c r="AS168" s="44">
        <f t="shared" si="8"/>
        <v>0.19000000000000003</v>
      </c>
      <c r="AT168" s="44">
        <f t="shared" si="8"/>
        <v>0.13</v>
      </c>
      <c r="AU168" s="44">
        <f t="shared" si="8"/>
        <v>0.12</v>
      </c>
      <c r="AV168" s="49"/>
      <c r="AW168" s="49"/>
      <c r="AX168" s="49"/>
      <c r="AY168" s="49"/>
      <c r="AZ168" s="61"/>
      <c r="BA168" s="17">
        <f>SUM(AM168:AX168)</f>
        <v>1</v>
      </c>
    </row>
    <row r="169" spans="36:53" ht="15.75" thickBot="1">
      <c r="AJ169" s="116" t="s">
        <v>10</v>
      </c>
      <c r="AK169" s="109">
        <v>10</v>
      </c>
      <c r="AL169" s="47">
        <v>8</v>
      </c>
      <c r="AM169" s="44">
        <f>AO167/(AO167+AP167+AQ167+AR167+AS167+AT167+AU167+AV167)</f>
        <v>0.01</v>
      </c>
      <c r="AN169" s="44">
        <f>AP167/(AO167+AP167+AQ167+AR167+AS167+AT167+AU167+AV167)</f>
        <v>5.000000000000001E-2</v>
      </c>
      <c r="AO169" s="44">
        <f>AQ167/(AO167+AP167+AQ167+AR167+AS167+AT167+AU167+AV167)</f>
        <v>0.125</v>
      </c>
      <c r="AP169" s="44">
        <f>AR167/(AO167+AP167+AQ167+AR167+AS167+AT167+AU167+AV167)</f>
        <v>0.17499999999999999</v>
      </c>
      <c r="AQ169" s="44">
        <f>AS167/(AO167+AP167+AQ167+AR167+AS167+AT167+AU167+AV167)</f>
        <v>0.20000000000000004</v>
      </c>
      <c r="AR169" s="44">
        <f>AT167/(AO167+AP167+AQ167+AR167+AS167+AT167+AU167+AV167)</f>
        <v>0.19000000000000003</v>
      </c>
      <c r="AS169" s="44">
        <f>AU167/(AO167+AP167+AQ167+AR167+AS167+AT167+AU167+AV167)</f>
        <v>0.13</v>
      </c>
      <c r="AT169" s="57">
        <f>AV167/(AO167+AP167+AQ167+AR167+AS167+AT167+AU167+AV167)</f>
        <v>0.12</v>
      </c>
      <c r="AU169" s="50"/>
      <c r="AV169" s="50"/>
      <c r="AW169" s="50"/>
      <c r="AX169" s="50"/>
      <c r="AY169" s="50"/>
      <c r="AZ169" s="62"/>
      <c r="BA169" s="17">
        <f t="shared" si="7"/>
        <v>1</v>
      </c>
    </row>
    <row r="170" spans="36:53" ht="15.75" thickBot="1">
      <c r="AJ170" s="116" t="s">
        <v>10</v>
      </c>
      <c r="AK170" s="109">
        <v>10</v>
      </c>
      <c r="AL170" s="47">
        <v>7</v>
      </c>
      <c r="AM170" s="44">
        <f>AP167/(AP167+AQ167+AR167+AS167+AT167+AU167+AV167)</f>
        <v>5.0505050505050511E-2</v>
      </c>
      <c r="AN170" s="44">
        <f>AQ167/(AP167+AQ167+AR167+AS167+AT167+AU167+AV167)</f>
        <v>0.12626262626262624</v>
      </c>
      <c r="AO170" s="44">
        <f>AR167/(AP167+AQ167+AR167+AS167+AT167+AU167+AV167)</f>
        <v>0.17676767676767674</v>
      </c>
      <c r="AP170" s="44">
        <f>AS167/(AP167+AQ167+AR167+AS167+AT167+AU167+AV167)</f>
        <v>0.20202020202020204</v>
      </c>
      <c r="AQ170" s="44">
        <f>AT167/(AP167+AQ167+AR167+AS167+AT167+AU167+AV167)</f>
        <v>0.19191919191919193</v>
      </c>
      <c r="AR170" s="44">
        <f>AU167/(AP167+AQ167+AR167+AS167+AT167+AU167+AV167)</f>
        <v>0.1313131313131313</v>
      </c>
      <c r="AS170" s="57">
        <f>AV167/(AP167+AQ167+AR167+AS167+AT167+AU167+AV167)</f>
        <v>0.1212121212121212</v>
      </c>
      <c r="AT170" s="49"/>
      <c r="AU170" s="49"/>
      <c r="AV170" s="49"/>
      <c r="AW170" s="49"/>
      <c r="AX170" s="49"/>
      <c r="AY170" s="49"/>
      <c r="AZ170" s="61"/>
      <c r="BA170" s="17">
        <f t="shared" si="7"/>
        <v>1</v>
      </c>
    </row>
    <row r="171" spans="36:53" ht="15.75" thickBot="1">
      <c r="AJ171" s="116" t="s">
        <v>10</v>
      </c>
      <c r="AK171" s="109">
        <v>10</v>
      </c>
      <c r="AL171" s="47">
        <v>6</v>
      </c>
      <c r="AM171" s="44">
        <f>AQ167/(AQ167+AR167+AS167+AT167+AU167+AV167)</f>
        <v>0.13297872340425532</v>
      </c>
      <c r="AN171" s="44">
        <f>AR167/(AQ167+AR167+AS167+AT167+AU167+AV167)</f>
        <v>0.18617021276595741</v>
      </c>
      <c r="AO171" s="44">
        <f>AS167/(AQ167+AR167+AS167+AT167+AU167+AV167)</f>
        <v>0.21276595744680854</v>
      </c>
      <c r="AP171" s="44">
        <f>AT167/(AQ167+AR167+AS167+AT167+AU167+AV167)</f>
        <v>0.2021276595744681</v>
      </c>
      <c r="AQ171" s="44">
        <f>AU167/(AQ167+AR167+AS167+AT167+AU167+AV167)</f>
        <v>0.13829787234042554</v>
      </c>
      <c r="AR171" s="57">
        <f>AV167/(AQ167+AR167+AS167+AT167+AU167+AV167)</f>
        <v>0.1276595744680851</v>
      </c>
      <c r="AS171" s="49"/>
      <c r="AT171" s="49"/>
      <c r="AU171" s="50"/>
      <c r="AV171" s="50"/>
      <c r="AW171" s="50"/>
      <c r="AX171" s="50"/>
      <c r="AY171" s="50"/>
      <c r="AZ171" s="62"/>
      <c r="BA171" s="17">
        <f t="shared" si="7"/>
        <v>1</v>
      </c>
    </row>
    <row r="172" spans="36:53" ht="15.75" thickBot="1">
      <c r="AJ172" s="116" t="s">
        <v>10</v>
      </c>
      <c r="AK172" s="109">
        <v>10</v>
      </c>
      <c r="AL172" s="47">
        <v>5</v>
      </c>
      <c r="AM172" s="44">
        <f>AR167/(AR167+AS167+AT167+AU167+AV167)</f>
        <v>0.21472392638036808</v>
      </c>
      <c r="AN172" s="44">
        <f>AS167/(AR167+AS167+AT167+AU167+AV167)</f>
        <v>0.245398773006135</v>
      </c>
      <c r="AO172" s="44">
        <f>AT167/(AR167+AS167+AT167+AU167+AV167)</f>
        <v>0.23312883435582823</v>
      </c>
      <c r="AP172" s="44">
        <f>AU167/(AR167+AS167+AT167+AU167+AV167)</f>
        <v>0.15950920245398773</v>
      </c>
      <c r="AQ172" s="57">
        <f>AV167/(AR167+AS167+AT167+AU167+AV167)</f>
        <v>0.14723926380368096</v>
      </c>
      <c r="AR172" s="49"/>
      <c r="AS172" s="49"/>
      <c r="AT172" s="49"/>
      <c r="AU172" s="49"/>
      <c r="AV172" s="49"/>
      <c r="AW172" s="49"/>
      <c r="AX172" s="49"/>
      <c r="AY172" s="49"/>
      <c r="AZ172" s="61"/>
      <c r="BA172" s="17">
        <f t="shared" si="7"/>
        <v>1</v>
      </c>
    </row>
    <row r="173" spans="36:53" ht="15.75" thickBot="1">
      <c r="AJ173" s="116" t="s">
        <v>10</v>
      </c>
      <c r="AK173" s="109">
        <v>10</v>
      </c>
      <c r="AL173" s="47">
        <v>4</v>
      </c>
      <c r="AM173" s="44">
        <f>AS167/(AS167+AT167+AU167+AV167)</f>
        <v>0.31250000000000006</v>
      </c>
      <c r="AN173" s="44">
        <f>AT167/(AS167+AT167+AU167+AV167)</f>
        <v>0.29687500000000006</v>
      </c>
      <c r="AO173" s="44">
        <f>AU167/(AS167+AT167+AU167+AV167)</f>
        <v>0.203125</v>
      </c>
      <c r="AP173" s="57">
        <f>AV167/(AS167+AT167+AU167+AV167)</f>
        <v>0.1875</v>
      </c>
      <c r="AQ173" s="50"/>
      <c r="AR173" s="50"/>
      <c r="AS173" s="49"/>
      <c r="AT173" s="49"/>
      <c r="AU173" s="50"/>
      <c r="AV173" s="50"/>
      <c r="AW173" s="50"/>
      <c r="AX173" s="50"/>
      <c r="AY173" s="50"/>
      <c r="AZ173" s="62"/>
      <c r="BA173" s="17">
        <f t="shared" si="7"/>
        <v>1</v>
      </c>
    </row>
    <row r="174" spans="36:53" ht="15.75" thickBot="1">
      <c r="AJ174" s="116" t="s">
        <v>10</v>
      </c>
      <c r="AK174" s="109">
        <v>10</v>
      </c>
      <c r="AL174" s="47">
        <v>3</v>
      </c>
      <c r="AM174" s="44">
        <f>AT167/(AT167+AU167+AV167)</f>
        <v>0.43181818181818182</v>
      </c>
      <c r="AN174" s="44">
        <f>AU167/(AT167+AU167+AV167)</f>
        <v>0.29545454545454541</v>
      </c>
      <c r="AO174" s="57">
        <f>AV167/(AT167+AU167+AV167)</f>
        <v>0.27272727272727271</v>
      </c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61"/>
      <c r="BA174" s="17">
        <f t="shared" si="7"/>
        <v>1</v>
      </c>
    </row>
    <row r="175" spans="36:53" ht="15.75" thickBot="1">
      <c r="AJ175" s="116" t="s">
        <v>10</v>
      </c>
      <c r="AK175" s="109">
        <v>10</v>
      </c>
      <c r="AL175" s="47">
        <v>2</v>
      </c>
      <c r="AM175" s="44">
        <f>AU167/(AU167+AV167)</f>
        <v>0.52</v>
      </c>
      <c r="AN175" s="57">
        <f>100%-AM175</f>
        <v>0.48</v>
      </c>
      <c r="AO175" s="49"/>
      <c r="AP175" s="49"/>
      <c r="AQ175" s="50"/>
      <c r="AR175" s="50"/>
      <c r="AS175" s="49"/>
      <c r="AT175" s="49"/>
      <c r="AU175" s="50"/>
      <c r="AV175" s="50"/>
      <c r="AW175" s="50"/>
      <c r="AX175" s="50"/>
      <c r="AY175" s="50"/>
      <c r="AZ175" s="62"/>
      <c r="BA175" s="17">
        <f t="shared" si="7"/>
        <v>1</v>
      </c>
    </row>
    <row r="176" spans="36:53" ht="15.75" thickBot="1">
      <c r="AJ176" s="116" t="s">
        <v>10</v>
      </c>
      <c r="AK176" s="109">
        <v>10</v>
      </c>
      <c r="AL176" s="47">
        <v>1</v>
      </c>
      <c r="AM176" s="57">
        <v>1</v>
      </c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61"/>
      <c r="BA176" s="17">
        <f t="shared" si="7"/>
        <v>1</v>
      </c>
    </row>
    <row r="177" spans="36:53" ht="15.75" thickBot="1">
      <c r="AJ177" s="116" t="s">
        <v>10</v>
      </c>
      <c r="AK177" s="109">
        <v>10</v>
      </c>
      <c r="AL177" s="47">
        <v>0</v>
      </c>
      <c r="AM177" s="59"/>
      <c r="AN177" s="63"/>
      <c r="AO177" s="63"/>
      <c r="AP177" s="63"/>
      <c r="AQ177" s="64"/>
      <c r="AR177" s="64"/>
      <c r="AS177" s="63"/>
      <c r="AT177" s="64"/>
      <c r="AU177" s="64"/>
      <c r="AV177" s="64"/>
      <c r="AW177" s="64"/>
      <c r="AX177" s="64"/>
      <c r="AY177" s="64"/>
      <c r="AZ177" s="65"/>
      <c r="BA177" s="17">
        <f t="shared" si="7"/>
        <v>0</v>
      </c>
    </row>
    <row r="178" spans="36:53" ht="15.75" thickBot="1">
      <c r="AJ178" s="116" t="s">
        <v>10</v>
      </c>
      <c r="AK178" s="109">
        <v>9</v>
      </c>
      <c r="AL178" s="47">
        <v>9</v>
      </c>
      <c r="AM178" s="88">
        <v>0</v>
      </c>
      <c r="AN178" s="88">
        <v>0</v>
      </c>
      <c r="AO178" s="88">
        <v>0.01</v>
      </c>
      <c r="AP178" s="88">
        <v>5.000000000000001E-2</v>
      </c>
      <c r="AQ178" s="89">
        <v>0.125</v>
      </c>
      <c r="AR178" s="89">
        <v>0.19</v>
      </c>
      <c r="AS178" s="88">
        <v>0.24</v>
      </c>
      <c r="AT178" s="88">
        <v>0.20499999999999999</v>
      </c>
      <c r="AU178" s="90">
        <v>0.18</v>
      </c>
      <c r="AV178" s="71"/>
      <c r="AW178" s="71"/>
      <c r="AX178" s="71"/>
      <c r="AY178" s="71"/>
      <c r="AZ178" s="72"/>
      <c r="BA178" s="17">
        <f t="shared" si="7"/>
        <v>1</v>
      </c>
    </row>
    <row r="179" spans="36:53" ht="15.75" thickBot="1">
      <c r="AJ179" s="116" t="s">
        <v>10</v>
      </c>
      <c r="AK179" s="109">
        <v>9</v>
      </c>
      <c r="AL179" s="47">
        <v>8</v>
      </c>
      <c r="AM179" s="44">
        <f>AN178/(AN178+AO178+AP178+AQ178+AR178+AS178+AT178+AU178)</f>
        <v>0</v>
      </c>
      <c r="AN179" s="44">
        <f>AO178/(AN178+AO178+AP178+AQ178+AR178+AS178+AT178+AU178)</f>
        <v>0.01</v>
      </c>
      <c r="AO179" s="44">
        <f>AP178/(AN178+AO178+AP178+AQ178+AR178+AS178+AT178+AU178)</f>
        <v>5.000000000000001E-2</v>
      </c>
      <c r="AP179" s="44">
        <f>AQ178/(AN178+AO178+AP178+AQ178+AR178+AS178+AT178+AU178)</f>
        <v>0.125</v>
      </c>
      <c r="AQ179" s="44">
        <f>AR178/(AN178+AO178+AP178+AQ178+AR178+AS178+AT178+AU178)</f>
        <v>0.19</v>
      </c>
      <c r="AR179" s="44">
        <f>AS178/(AN178+AO178+AP178+AQ178+AR178+AS178+AT178+AU178)</f>
        <v>0.24</v>
      </c>
      <c r="AS179" s="44">
        <f>AT178/(AN178+AO178+AP178+AQ178+AR178+AS178+AT178+AU178)</f>
        <v>0.20499999999999999</v>
      </c>
      <c r="AT179" s="57">
        <f>AU178/(AN178+AO178+AP178+AQ178+AR178+AS178+AT178+AU178)</f>
        <v>0.18</v>
      </c>
      <c r="AU179" s="50"/>
      <c r="AV179" s="50"/>
      <c r="AW179" s="50"/>
      <c r="AX179" s="50"/>
      <c r="AY179" s="50"/>
      <c r="AZ179" s="62"/>
      <c r="BA179" s="17">
        <f t="shared" si="7"/>
        <v>1</v>
      </c>
    </row>
    <row r="180" spans="36:53" ht="15.75" thickBot="1">
      <c r="AJ180" s="116" t="s">
        <v>10</v>
      </c>
      <c r="AK180" s="109">
        <v>9</v>
      </c>
      <c r="AL180" s="47">
        <v>7</v>
      </c>
      <c r="AM180" s="44">
        <f>AO178/(AO178+AP178+AQ178+AR178+AS178+AT178+AU178)</f>
        <v>0.01</v>
      </c>
      <c r="AN180" s="44">
        <f>AP178/(AO178+AP178+AQ178+AR178+AS178+AT178+AU178)</f>
        <v>5.000000000000001E-2</v>
      </c>
      <c r="AO180" s="44">
        <f>AQ178/(AO178+AP178+AQ178+AR178+AS178+AT178+AU178)</f>
        <v>0.125</v>
      </c>
      <c r="AP180" s="44">
        <f>AR178/(AO178+AP178+AQ178+AR178+AS178+AT178+AU178)</f>
        <v>0.19</v>
      </c>
      <c r="AQ180" s="44">
        <f>AS178/(AO178+AP178+AQ178+AR178+AS178+AT178+AU178)</f>
        <v>0.24</v>
      </c>
      <c r="AR180" s="44">
        <f>AT178/(AO178+AP178+AQ178+AR178+AS178+AT178+AU178)</f>
        <v>0.20499999999999999</v>
      </c>
      <c r="AS180" s="57">
        <f>AU178/(AO178+AP178+AQ178+AR178+AS178+AT178+AU178)</f>
        <v>0.18</v>
      </c>
      <c r="AT180" s="49"/>
      <c r="AU180" s="49"/>
      <c r="AV180" s="49"/>
      <c r="AW180" s="49"/>
      <c r="AX180" s="49"/>
      <c r="AY180" s="49"/>
      <c r="AZ180" s="61"/>
      <c r="BA180" s="17">
        <f t="shared" si="7"/>
        <v>1</v>
      </c>
    </row>
    <row r="181" spans="36:53" ht="15.75" thickBot="1">
      <c r="AJ181" s="116" t="s">
        <v>10</v>
      </c>
      <c r="AK181" s="109">
        <v>9</v>
      </c>
      <c r="AL181" s="47">
        <v>6</v>
      </c>
      <c r="AM181" s="44">
        <f>AP178/(AP178+AQ178+AR178+AS178+AT178+AU178)</f>
        <v>5.0505050505050518E-2</v>
      </c>
      <c r="AN181" s="44">
        <f>AQ178/(AP178+AQ178+AR178+AS178+AT178+AU178)</f>
        <v>0.12626262626262627</v>
      </c>
      <c r="AO181" s="44">
        <f>AR178/(AP178+AQ178+AR178+AS178+AT178+AU178)</f>
        <v>0.19191919191919193</v>
      </c>
      <c r="AP181" s="44">
        <f>AS178/(AP178+AQ178+AR178+AS178+AT178+AU178)</f>
        <v>0.24242424242424243</v>
      </c>
      <c r="AQ181" s="44">
        <f>AT178/(AP178+AQ178+AR178+AS178+AT178+AU178)</f>
        <v>0.20707070707070707</v>
      </c>
      <c r="AR181" s="57">
        <f>AU178/(AP178+AQ178+AR178+AS178+AT178+AU178)</f>
        <v>0.18181818181818182</v>
      </c>
      <c r="AS181" s="50"/>
      <c r="AT181" s="49"/>
      <c r="AU181" s="50"/>
      <c r="AV181" s="50"/>
      <c r="AW181" s="50"/>
      <c r="AX181" s="50"/>
      <c r="AY181" s="50"/>
      <c r="AZ181" s="62"/>
      <c r="BA181" s="17">
        <f t="shared" si="7"/>
        <v>1</v>
      </c>
    </row>
    <row r="182" spans="36:53" ht="15.75" thickBot="1">
      <c r="AJ182" s="116" t="s">
        <v>10</v>
      </c>
      <c r="AK182" s="109">
        <v>9</v>
      </c>
      <c r="AL182" s="47">
        <v>5</v>
      </c>
      <c r="AM182" s="44">
        <f>AQ178/(AQ178+AR178+AS178+AT178+AU178)</f>
        <v>0.13297872340425532</v>
      </c>
      <c r="AN182" s="44">
        <f>AR178/(AQ178+AR178+AS178+AT178+AU178)</f>
        <v>0.2021276595744681</v>
      </c>
      <c r="AO182" s="44">
        <f>AS178/(AQ178+AR178+AS178+AT178+AU178)</f>
        <v>0.25531914893617019</v>
      </c>
      <c r="AP182" s="44">
        <f>AT178/(AQ178+AR178+AS178+AT178+AU178)</f>
        <v>0.21808510638297873</v>
      </c>
      <c r="AQ182" s="57">
        <f>AU178/(AQ178+AR178+AS178+AT178+AU178)</f>
        <v>0.19148936170212766</v>
      </c>
      <c r="AR182" s="49"/>
      <c r="AS182" s="49"/>
      <c r="AT182" s="49"/>
      <c r="AU182" s="49"/>
      <c r="AV182" s="49"/>
      <c r="AW182" s="49"/>
      <c r="AX182" s="49"/>
      <c r="AY182" s="49"/>
      <c r="AZ182" s="61"/>
      <c r="BA182" s="17">
        <f t="shared" si="7"/>
        <v>1</v>
      </c>
    </row>
    <row r="183" spans="36:53" ht="15.75" thickBot="1">
      <c r="AJ183" s="116" t="s">
        <v>10</v>
      </c>
      <c r="AK183" s="109">
        <v>9</v>
      </c>
      <c r="AL183" s="47">
        <v>4</v>
      </c>
      <c r="AM183" s="55">
        <f>AR178/(AR178+AS178+AT178+AU178)</f>
        <v>0.23312883435582823</v>
      </c>
      <c r="AN183" s="55">
        <f>AS178/(AR178+AS178+AT178+AU178)</f>
        <v>0.29447852760736198</v>
      </c>
      <c r="AO183" s="55">
        <f>AT178/(AR178+AS178+AT178+AU178)</f>
        <v>0.25153374233128833</v>
      </c>
      <c r="AP183" s="57">
        <f>AU178/(AR178+AS178+AT178+AU178)</f>
        <v>0.22085889570552147</v>
      </c>
      <c r="AQ183" s="51"/>
      <c r="AR183" s="51"/>
      <c r="AS183" s="51"/>
      <c r="AT183" s="51"/>
      <c r="AU183" s="51"/>
      <c r="AV183" s="51"/>
      <c r="AW183" s="51"/>
      <c r="AX183" s="51"/>
      <c r="AY183" s="51"/>
      <c r="AZ183" s="73"/>
      <c r="BA183" s="17">
        <f t="shared" si="7"/>
        <v>1</v>
      </c>
    </row>
    <row r="184" spans="36:53" ht="15.75" thickBot="1">
      <c r="AJ184" s="116" t="s">
        <v>10</v>
      </c>
      <c r="AK184" s="109">
        <v>9</v>
      </c>
      <c r="AL184" s="47">
        <v>3</v>
      </c>
      <c r="AM184" s="55">
        <f>AS178/(AS178+AT178+AU178)</f>
        <v>0.38400000000000001</v>
      </c>
      <c r="AN184" s="55">
        <f>AT178/(AS178+AT178+AU178)</f>
        <v>0.32799999999999996</v>
      </c>
      <c r="AO184" s="57">
        <f>AU178/(AS178+AT178+AU178)</f>
        <v>0.28799999999999998</v>
      </c>
      <c r="AP184" s="51"/>
      <c r="AQ184" s="51"/>
      <c r="AR184" s="51"/>
      <c r="AS184" s="51"/>
      <c r="AT184" s="51"/>
      <c r="AU184" s="51"/>
      <c r="AV184" s="51"/>
      <c r="AW184" s="51"/>
      <c r="AX184" s="51"/>
      <c r="AY184" s="51"/>
      <c r="AZ184" s="73"/>
      <c r="BA184" s="17">
        <f t="shared" si="7"/>
        <v>1</v>
      </c>
    </row>
    <row r="185" spans="36:53" ht="15.75" thickBot="1">
      <c r="AJ185" s="116" t="s">
        <v>10</v>
      </c>
      <c r="AK185" s="109">
        <v>9</v>
      </c>
      <c r="AL185" s="47">
        <v>2</v>
      </c>
      <c r="AM185" s="55">
        <f>AT178/(AT178+AU178)</f>
        <v>0.53246753246753242</v>
      </c>
      <c r="AN185" s="57">
        <f>100%-AM185</f>
        <v>0.46753246753246758</v>
      </c>
      <c r="AO185" s="51"/>
      <c r="AP185" s="51"/>
      <c r="AQ185" s="51"/>
      <c r="AR185" s="51"/>
      <c r="AS185" s="51"/>
      <c r="AT185" s="51"/>
      <c r="AU185" s="51"/>
      <c r="AV185" s="51"/>
      <c r="AW185" s="51"/>
      <c r="AX185" s="51"/>
      <c r="AY185" s="51"/>
      <c r="AZ185" s="73"/>
      <c r="BA185" s="17">
        <f t="shared" si="7"/>
        <v>1</v>
      </c>
    </row>
    <row r="186" spans="36:53" ht="15.75" thickBot="1">
      <c r="AJ186" s="116" t="s">
        <v>10</v>
      </c>
      <c r="AK186" s="109">
        <v>9</v>
      </c>
      <c r="AL186" s="47">
        <v>1</v>
      </c>
      <c r="AM186" s="57">
        <v>1</v>
      </c>
      <c r="AN186" s="51"/>
      <c r="AO186" s="51"/>
      <c r="AP186" s="51"/>
      <c r="AQ186" s="51"/>
      <c r="AR186" s="51"/>
      <c r="AS186" s="51"/>
      <c r="AT186" s="51"/>
      <c r="AU186" s="51"/>
      <c r="AV186" s="51"/>
      <c r="AW186" s="51"/>
      <c r="AX186" s="51"/>
      <c r="AY186" s="51"/>
      <c r="AZ186" s="73"/>
      <c r="BA186" s="17">
        <f t="shared" si="7"/>
        <v>1</v>
      </c>
    </row>
    <row r="187" spans="36:53" ht="15.75" thickBot="1">
      <c r="AJ187" s="116" t="s">
        <v>10</v>
      </c>
      <c r="AK187" s="109">
        <v>9</v>
      </c>
      <c r="AL187" s="47">
        <v>0</v>
      </c>
      <c r="AM187" s="59"/>
      <c r="AN187" s="74"/>
      <c r="AO187" s="74"/>
      <c r="AP187" s="74"/>
      <c r="AQ187" s="74"/>
      <c r="AR187" s="74"/>
      <c r="AS187" s="74"/>
      <c r="AT187" s="74"/>
      <c r="AU187" s="74"/>
      <c r="AV187" s="74"/>
      <c r="AW187" s="74"/>
      <c r="AX187" s="74"/>
      <c r="AY187" s="74"/>
      <c r="AZ187" s="75"/>
      <c r="BA187" s="17">
        <f t="shared" si="7"/>
        <v>0</v>
      </c>
    </row>
    <row r="188" spans="36:53" ht="15.75" thickBot="1">
      <c r="AJ188" s="116" t="s">
        <v>10</v>
      </c>
      <c r="AK188" s="109">
        <v>8</v>
      </c>
      <c r="AL188" s="47">
        <v>8</v>
      </c>
      <c r="AM188" s="88">
        <v>0</v>
      </c>
      <c r="AN188" s="88">
        <v>0</v>
      </c>
      <c r="AO188" s="88">
        <v>0.01</v>
      </c>
      <c r="AP188" s="88">
        <v>0.06</v>
      </c>
      <c r="AQ188" s="89">
        <v>0.16</v>
      </c>
      <c r="AR188" s="89">
        <v>0.24</v>
      </c>
      <c r="AS188" s="88">
        <v>0.26</v>
      </c>
      <c r="AT188" s="90">
        <v>0.27</v>
      </c>
      <c r="AU188" s="76"/>
      <c r="AV188" s="76"/>
      <c r="AW188" s="76"/>
      <c r="AX188" s="76"/>
      <c r="AY188" s="76"/>
      <c r="AZ188" s="77"/>
      <c r="BA188" s="17">
        <f t="shared" si="7"/>
        <v>1</v>
      </c>
    </row>
    <row r="189" spans="36:53" ht="15.75" thickBot="1">
      <c r="AJ189" s="116" t="s">
        <v>10</v>
      </c>
      <c r="AK189" s="109">
        <v>8</v>
      </c>
      <c r="AL189" s="47">
        <v>7</v>
      </c>
      <c r="AM189" s="55">
        <f>AN188/(AN188+AO188+AP188+AQ188+AR188+AS188+AT188)</f>
        <v>0</v>
      </c>
      <c r="AN189" s="55">
        <f>AO188/(AN188+AO188+AP188+AQ188+AR188+AS188+AT188)</f>
        <v>0.01</v>
      </c>
      <c r="AO189" s="55">
        <f>AP188/(AN188+AO188+AP188+AQ188+AR188+AS188+AT188)</f>
        <v>0.06</v>
      </c>
      <c r="AP189" s="55">
        <f>AQ188/(AN188+AO188+AP188+AQ188+AR188+AS188+AT188)</f>
        <v>0.16</v>
      </c>
      <c r="AQ189" s="55">
        <f>AR188/(AN188+AO188+AP188+AQ188+AR188+AS188+AT188)</f>
        <v>0.24</v>
      </c>
      <c r="AR189" s="55">
        <f>AS188/(AN188+AO188+AP188+AQ188+AR188+AS188+AT188)</f>
        <v>0.26</v>
      </c>
      <c r="AS189" s="57">
        <f>AT188/(AN188+AO188+AP188+AQ188+AR188+AS188+AT188)</f>
        <v>0.27</v>
      </c>
      <c r="AT189" s="51"/>
      <c r="AU189" s="51"/>
      <c r="AV189" s="51"/>
      <c r="AW189" s="51"/>
      <c r="AX189" s="51"/>
      <c r="AY189" s="51"/>
      <c r="AZ189" s="73"/>
      <c r="BA189" s="17">
        <f t="shared" ref="BA189:BA252" si="9">SUM(AM189:AX189)</f>
        <v>1</v>
      </c>
    </row>
    <row r="190" spans="36:53" ht="15.75" thickBot="1">
      <c r="AJ190" s="116" t="s">
        <v>10</v>
      </c>
      <c r="AK190" s="109">
        <v>8</v>
      </c>
      <c r="AL190" s="47">
        <v>6</v>
      </c>
      <c r="AM190" s="55">
        <f>AO188/(AO188+AP188+AQ188+AR188+AS188+AT188)</f>
        <v>0.01</v>
      </c>
      <c r="AN190" s="55">
        <f>AP188/(AO188+AP188+AQ188+AR188+AS188+AT188)</f>
        <v>0.06</v>
      </c>
      <c r="AO190" s="55">
        <f>AQ188/(AO188+AP188+AQ188+AR188+AS188+AT188)</f>
        <v>0.16</v>
      </c>
      <c r="AP190" s="55">
        <f>AR188/(AO188+AP188+AQ188+AR188+AS188+AT188)</f>
        <v>0.24</v>
      </c>
      <c r="AQ190" s="55">
        <f>AS188/(AO188+AP188+AQ188+AR188+AS188+AT188)</f>
        <v>0.26</v>
      </c>
      <c r="AR190" s="57">
        <f>AT188/(AO188+AP188+AQ188+AR188+AS188+AT188)</f>
        <v>0.27</v>
      </c>
      <c r="AS190" s="51"/>
      <c r="AT190" s="51"/>
      <c r="AU190" s="51"/>
      <c r="AV190" s="51"/>
      <c r="AW190" s="51"/>
      <c r="AX190" s="51"/>
      <c r="AY190" s="51"/>
      <c r="AZ190" s="73"/>
      <c r="BA190" s="17">
        <f t="shared" si="9"/>
        <v>1</v>
      </c>
    </row>
    <row r="191" spans="36:53" ht="15.75" thickBot="1">
      <c r="AJ191" s="116" t="s">
        <v>10</v>
      </c>
      <c r="AK191" s="109">
        <v>8</v>
      </c>
      <c r="AL191" s="47">
        <v>5</v>
      </c>
      <c r="AM191" s="55">
        <f>AP188/(AP188+AQ188+AR188+AS188+AT188)</f>
        <v>6.0606060606060608E-2</v>
      </c>
      <c r="AN191" s="55">
        <f>AQ188/(AP188+AQ188+AR188+AS188+AT188)</f>
        <v>0.16161616161616163</v>
      </c>
      <c r="AO191" s="55">
        <f>AR188/(AP188+AQ188+AR188+AS188+AT188)</f>
        <v>0.24242424242424243</v>
      </c>
      <c r="AP191" s="55">
        <f>AS188/(AP188+AQ188+AR188+AS188+AT188)</f>
        <v>0.26262626262626265</v>
      </c>
      <c r="AQ191" s="57">
        <f>AT188/(AP188+AQ188+AR188+AS188+AT188)</f>
        <v>0.27272727272727276</v>
      </c>
      <c r="AR191" s="51"/>
      <c r="AS191" s="51"/>
      <c r="AT191" s="51"/>
      <c r="AU191" s="51"/>
      <c r="AV191" s="51"/>
      <c r="AW191" s="51"/>
      <c r="AX191" s="51"/>
      <c r="AY191" s="51"/>
      <c r="AZ191" s="73"/>
      <c r="BA191" s="17">
        <f t="shared" si="9"/>
        <v>1</v>
      </c>
    </row>
    <row r="192" spans="36:53" ht="15.75" thickBot="1">
      <c r="AJ192" s="116" t="s">
        <v>10</v>
      </c>
      <c r="AK192" s="109">
        <v>8</v>
      </c>
      <c r="AL192" s="47">
        <v>4</v>
      </c>
      <c r="AM192" s="55">
        <f>AQ188/(AQ188+AR188+AS188+AT188)</f>
        <v>0.17204301075268816</v>
      </c>
      <c r="AN192" s="55">
        <f>AR188/(AQ188+AR188+AS188+AT188)</f>
        <v>0.25806451612903225</v>
      </c>
      <c r="AO192" s="55">
        <f>AS188/(AQ188+AR188+AS188+AT188)</f>
        <v>0.27956989247311825</v>
      </c>
      <c r="AP192" s="57">
        <f>AT188/(AQ188+AR188+AS188+AT188)</f>
        <v>0.29032258064516131</v>
      </c>
      <c r="AQ192" s="51"/>
      <c r="AR192" s="51"/>
      <c r="AS192" s="51"/>
      <c r="AT192" s="51"/>
      <c r="AU192" s="51"/>
      <c r="AV192" s="51"/>
      <c r="AW192" s="51"/>
      <c r="AX192" s="51"/>
      <c r="AY192" s="51"/>
      <c r="AZ192" s="73"/>
      <c r="BA192" s="17">
        <f t="shared" si="9"/>
        <v>1</v>
      </c>
    </row>
    <row r="193" spans="36:53" ht="15.75" thickBot="1">
      <c r="AJ193" s="116" t="s">
        <v>10</v>
      </c>
      <c r="AK193" s="109">
        <v>8</v>
      </c>
      <c r="AL193" s="47">
        <v>3</v>
      </c>
      <c r="AM193" s="55">
        <f>AR188/(AR188+AS188+AT188)</f>
        <v>0.31168831168831168</v>
      </c>
      <c r="AN193" s="55">
        <f>AS188/(AR188+AS188+AT188)</f>
        <v>0.33766233766233766</v>
      </c>
      <c r="AO193" s="57">
        <f>AT188/(AR188+AS188+AT188)</f>
        <v>0.35064935064935066</v>
      </c>
      <c r="AP193" s="51"/>
      <c r="AQ193" s="51"/>
      <c r="AR193" s="51"/>
      <c r="AS193" s="51"/>
      <c r="AT193" s="51"/>
      <c r="AU193" s="51"/>
      <c r="AV193" s="51"/>
      <c r="AW193" s="51"/>
      <c r="AX193" s="51"/>
      <c r="AY193" s="51"/>
      <c r="AZ193" s="73"/>
      <c r="BA193" s="17">
        <f t="shared" si="9"/>
        <v>1</v>
      </c>
    </row>
    <row r="194" spans="36:53" ht="15.75" thickBot="1">
      <c r="AJ194" s="116" t="s">
        <v>10</v>
      </c>
      <c r="AK194" s="109">
        <v>8</v>
      </c>
      <c r="AL194" s="47">
        <v>2</v>
      </c>
      <c r="AM194" s="55">
        <f>AS188/(AS188+AT188)</f>
        <v>0.49056603773584906</v>
      </c>
      <c r="AN194" s="57">
        <f>100%-AM194</f>
        <v>0.50943396226415094</v>
      </c>
      <c r="AO194" s="51"/>
      <c r="AP194" s="51"/>
      <c r="AQ194" s="51"/>
      <c r="AR194" s="51"/>
      <c r="AS194" s="51"/>
      <c r="AT194" s="51"/>
      <c r="AU194" s="51"/>
      <c r="AV194" s="51"/>
      <c r="AW194" s="51"/>
      <c r="AX194" s="51"/>
      <c r="AY194" s="51"/>
      <c r="AZ194" s="73"/>
      <c r="BA194" s="17">
        <f t="shared" si="9"/>
        <v>1</v>
      </c>
    </row>
    <row r="195" spans="36:53" ht="15.75" thickBot="1">
      <c r="AJ195" s="116" t="s">
        <v>10</v>
      </c>
      <c r="AK195" s="109">
        <v>8</v>
      </c>
      <c r="AL195" s="47">
        <v>1</v>
      </c>
      <c r="AM195" s="57">
        <v>1</v>
      </c>
      <c r="AN195" s="51"/>
      <c r="AO195" s="51"/>
      <c r="AP195" s="51"/>
      <c r="AQ195" s="51"/>
      <c r="AR195" s="51"/>
      <c r="AS195" s="51"/>
      <c r="AT195" s="51"/>
      <c r="AU195" s="51"/>
      <c r="AV195" s="51"/>
      <c r="AW195" s="51"/>
      <c r="AX195" s="51"/>
      <c r="AY195" s="51"/>
      <c r="AZ195" s="73"/>
      <c r="BA195" s="17">
        <f t="shared" si="9"/>
        <v>1</v>
      </c>
    </row>
    <row r="196" spans="36:53" ht="15.75" thickBot="1">
      <c r="AJ196" s="116" t="s">
        <v>10</v>
      </c>
      <c r="AK196" s="109">
        <v>8</v>
      </c>
      <c r="AL196" s="47">
        <v>0</v>
      </c>
      <c r="AM196" s="59"/>
      <c r="AN196" s="74"/>
      <c r="AO196" s="74"/>
      <c r="AP196" s="74"/>
      <c r="AQ196" s="74"/>
      <c r="AR196" s="74"/>
      <c r="AS196" s="74"/>
      <c r="AT196" s="74"/>
      <c r="AU196" s="74"/>
      <c r="AV196" s="74"/>
      <c r="AW196" s="74"/>
      <c r="AX196" s="74"/>
      <c r="AY196" s="74"/>
      <c r="AZ196" s="75"/>
      <c r="BA196" s="17">
        <f t="shared" si="9"/>
        <v>0</v>
      </c>
    </row>
    <row r="197" spans="36:53" ht="15.75" thickBot="1">
      <c r="AJ197" s="116" t="s">
        <v>10</v>
      </c>
      <c r="AK197" s="109">
        <v>7</v>
      </c>
      <c r="AL197" s="47">
        <v>7</v>
      </c>
      <c r="AM197" s="88">
        <v>0</v>
      </c>
      <c r="AN197" s="88">
        <v>0</v>
      </c>
      <c r="AO197" s="88">
        <v>0.08</v>
      </c>
      <c r="AP197" s="88">
        <v>0.12</v>
      </c>
      <c r="AQ197" s="89">
        <v>0.24</v>
      </c>
      <c r="AR197" s="89">
        <v>0.26</v>
      </c>
      <c r="AS197" s="90">
        <v>0.3</v>
      </c>
      <c r="AT197" s="76"/>
      <c r="AU197" s="76"/>
      <c r="AV197" s="76"/>
      <c r="AW197" s="76"/>
      <c r="AX197" s="76"/>
      <c r="AY197" s="76"/>
      <c r="AZ197" s="77"/>
      <c r="BA197" s="17">
        <f t="shared" si="9"/>
        <v>1</v>
      </c>
    </row>
    <row r="198" spans="36:53" ht="15.75" thickBot="1">
      <c r="AJ198" s="116" t="s">
        <v>10</v>
      </c>
      <c r="AK198" s="109">
        <v>7</v>
      </c>
      <c r="AL198" s="47">
        <v>6</v>
      </c>
      <c r="AM198" s="55">
        <f>AN197/(AN197+AO197+AP197+AQ197+AR197+AS197)</f>
        <v>0</v>
      </c>
      <c r="AN198" s="55">
        <f>AO197/(AN197+AO197+AP197+AQ197+AR197+AS197)</f>
        <v>0.08</v>
      </c>
      <c r="AO198" s="55">
        <f>AP197/(AN197+AO197+AP197+AQ197+AR197+AS197)</f>
        <v>0.12</v>
      </c>
      <c r="AP198" s="55">
        <f>AQ197/(AN197+AO197+AP197+AQ197+AR197+AS197)</f>
        <v>0.24</v>
      </c>
      <c r="AQ198" s="55">
        <f>AR197/(AN197+AO197+AP197+AQ197+AR197+AS197)</f>
        <v>0.26</v>
      </c>
      <c r="AR198" s="57">
        <f>AS197/(AN197+AO197+AP197+AQ197+AR197+AS197)</f>
        <v>0.3</v>
      </c>
      <c r="AS198" s="51"/>
      <c r="AT198" s="51"/>
      <c r="AU198" s="51"/>
      <c r="AV198" s="51"/>
      <c r="AW198" s="51"/>
      <c r="AX198" s="51"/>
      <c r="AY198" s="51"/>
      <c r="AZ198" s="73"/>
      <c r="BA198" s="17">
        <f t="shared" si="9"/>
        <v>1</v>
      </c>
    </row>
    <row r="199" spans="36:53" ht="15.75" thickBot="1">
      <c r="AJ199" s="116" t="s">
        <v>10</v>
      </c>
      <c r="AK199" s="109">
        <v>7</v>
      </c>
      <c r="AL199" s="47">
        <v>5</v>
      </c>
      <c r="AM199" s="55">
        <f>AO197/(AO197+AP197+AQ197+AR197+AS197)</f>
        <v>0.08</v>
      </c>
      <c r="AN199" s="55">
        <f>AP197/(AO197+AP197+AQ197+AR197+AS197)</f>
        <v>0.12</v>
      </c>
      <c r="AO199" s="55">
        <f>AQ197/(AO197+AP197+AQ197+AR197+AS197)</f>
        <v>0.24</v>
      </c>
      <c r="AP199" s="55">
        <f>AR197/(AO197+AP197+AQ197+AR197+AS197)</f>
        <v>0.26</v>
      </c>
      <c r="AQ199" s="57">
        <f>AS197/(AO197+AP197+AQ197+AR197+AS197)</f>
        <v>0.3</v>
      </c>
      <c r="AR199" s="51"/>
      <c r="AS199" s="51"/>
      <c r="AT199" s="51"/>
      <c r="AU199" s="51"/>
      <c r="AV199" s="51"/>
      <c r="AW199" s="51"/>
      <c r="AX199" s="51"/>
      <c r="AY199" s="51"/>
      <c r="AZ199" s="73"/>
      <c r="BA199" s="17">
        <f t="shared" si="9"/>
        <v>1</v>
      </c>
    </row>
    <row r="200" spans="36:53" ht="15.75" thickBot="1">
      <c r="AJ200" s="116" t="s">
        <v>10</v>
      </c>
      <c r="AK200" s="109">
        <v>7</v>
      </c>
      <c r="AL200" s="47">
        <v>4</v>
      </c>
      <c r="AM200" s="55">
        <f>AP197/(AP197+AQ197+AR197+AS197)</f>
        <v>0.13043478260869565</v>
      </c>
      <c r="AN200" s="55">
        <f>AQ197/(AP197+AQ197+AR197+AS197)</f>
        <v>0.2608695652173913</v>
      </c>
      <c r="AO200" s="55">
        <f>AR197/(AP197+AQ197+AR197+AS197)</f>
        <v>0.28260869565217395</v>
      </c>
      <c r="AP200" s="57">
        <f>AS197/(AP197+AQ197+AR197+AS197)</f>
        <v>0.32608695652173914</v>
      </c>
      <c r="AQ200" s="51"/>
      <c r="AR200" s="51"/>
      <c r="AS200" s="51"/>
      <c r="AT200" s="51"/>
      <c r="AU200" s="51"/>
      <c r="AV200" s="51"/>
      <c r="AW200" s="51"/>
      <c r="AX200" s="51"/>
      <c r="AY200" s="51"/>
      <c r="AZ200" s="73"/>
      <c r="BA200" s="17">
        <f t="shared" si="9"/>
        <v>1</v>
      </c>
    </row>
    <row r="201" spans="36:53" ht="15.75" thickBot="1">
      <c r="AJ201" s="116" t="s">
        <v>10</v>
      </c>
      <c r="AK201" s="109">
        <v>7</v>
      </c>
      <c r="AL201" s="47">
        <v>3</v>
      </c>
      <c r="AM201" s="55">
        <f>AQ197/(AQ197+AR197+AS197)</f>
        <v>0.3</v>
      </c>
      <c r="AN201" s="55">
        <f>AR197/(AQ197+AR197+AS197)</f>
        <v>0.32500000000000001</v>
      </c>
      <c r="AO201" s="57">
        <f>AS197/(AQ197+AR197+AS197)</f>
        <v>0.37499999999999994</v>
      </c>
      <c r="AP201" s="51"/>
      <c r="AQ201" s="51"/>
      <c r="AR201" s="51"/>
      <c r="AS201" s="51"/>
      <c r="AT201" s="51"/>
      <c r="AU201" s="51"/>
      <c r="AV201" s="51"/>
      <c r="AW201" s="51"/>
      <c r="AX201" s="51"/>
      <c r="AY201" s="51"/>
      <c r="AZ201" s="73"/>
      <c r="BA201" s="17">
        <f t="shared" si="9"/>
        <v>1</v>
      </c>
    </row>
    <row r="202" spans="36:53" ht="15.75" thickBot="1">
      <c r="AJ202" s="116" t="s">
        <v>10</v>
      </c>
      <c r="AK202" s="109">
        <v>7</v>
      </c>
      <c r="AL202" s="47">
        <v>2</v>
      </c>
      <c r="AM202" s="55">
        <f>AR197/(AR197+AS197)</f>
        <v>0.46428571428571425</v>
      </c>
      <c r="AN202" s="57">
        <f>100%-AM202</f>
        <v>0.53571428571428581</v>
      </c>
      <c r="AO202" s="51"/>
      <c r="AP202" s="51"/>
      <c r="AQ202" s="51"/>
      <c r="AR202" s="51"/>
      <c r="AS202" s="51"/>
      <c r="AT202" s="51"/>
      <c r="AU202" s="51"/>
      <c r="AV202" s="51"/>
      <c r="AW202" s="51"/>
      <c r="AX202" s="51"/>
      <c r="AY202" s="51"/>
      <c r="AZ202" s="73"/>
      <c r="BA202" s="17">
        <f t="shared" si="9"/>
        <v>1</v>
      </c>
    </row>
    <row r="203" spans="36:53" ht="15.75" thickBot="1">
      <c r="AJ203" s="116" t="s">
        <v>10</v>
      </c>
      <c r="AK203" s="109">
        <v>7</v>
      </c>
      <c r="AL203" s="47">
        <v>1</v>
      </c>
      <c r="AM203" s="57">
        <v>1</v>
      </c>
      <c r="AN203" s="51"/>
      <c r="AO203" s="51"/>
      <c r="AP203" s="51"/>
      <c r="AQ203" s="51"/>
      <c r="AR203" s="51"/>
      <c r="AS203" s="51"/>
      <c r="AT203" s="51"/>
      <c r="AU203" s="51"/>
      <c r="AV203" s="51"/>
      <c r="AW203" s="51"/>
      <c r="AX203" s="51"/>
      <c r="AY203" s="51"/>
      <c r="AZ203" s="73"/>
      <c r="BA203" s="17">
        <f t="shared" si="9"/>
        <v>1</v>
      </c>
    </row>
    <row r="204" spans="36:53" ht="15.75" thickBot="1">
      <c r="AJ204" s="116" t="s">
        <v>10</v>
      </c>
      <c r="AK204" s="109">
        <v>7</v>
      </c>
      <c r="AL204" s="47">
        <v>0</v>
      </c>
      <c r="AM204" s="59"/>
      <c r="AN204" s="74"/>
      <c r="AO204" s="74"/>
      <c r="AP204" s="74"/>
      <c r="AQ204" s="74"/>
      <c r="AR204" s="74"/>
      <c r="AS204" s="74"/>
      <c r="AT204" s="74"/>
      <c r="AU204" s="74"/>
      <c r="AV204" s="74"/>
      <c r="AW204" s="74"/>
      <c r="AX204" s="74"/>
      <c r="AY204" s="74"/>
      <c r="AZ204" s="75"/>
      <c r="BA204" s="17">
        <f t="shared" si="9"/>
        <v>0</v>
      </c>
    </row>
    <row r="205" spans="36:53" ht="15.75" thickBot="1">
      <c r="AJ205" s="116" t="s">
        <v>10</v>
      </c>
      <c r="AK205" s="109">
        <v>6</v>
      </c>
      <c r="AL205" s="47">
        <v>6</v>
      </c>
      <c r="AM205" s="88">
        <v>0</v>
      </c>
      <c r="AN205" s="88">
        <v>0.05</v>
      </c>
      <c r="AO205" s="88">
        <v>0.15</v>
      </c>
      <c r="AP205" s="88">
        <v>0.18</v>
      </c>
      <c r="AQ205" s="89">
        <v>0.28000000000000003</v>
      </c>
      <c r="AR205" s="90">
        <v>0.34</v>
      </c>
      <c r="AS205" s="76"/>
      <c r="AT205" s="76"/>
      <c r="AU205" s="76"/>
      <c r="AV205" s="76"/>
      <c r="AW205" s="76"/>
      <c r="AX205" s="76"/>
      <c r="AY205" s="76"/>
      <c r="AZ205" s="77"/>
      <c r="BA205" s="17">
        <f t="shared" si="9"/>
        <v>1</v>
      </c>
    </row>
    <row r="206" spans="36:53" ht="15.75" thickBot="1">
      <c r="AJ206" s="116" t="s">
        <v>10</v>
      </c>
      <c r="AK206" s="109">
        <v>6</v>
      </c>
      <c r="AL206" s="47">
        <v>5</v>
      </c>
      <c r="AM206" s="55">
        <f>AN205/(AN205+AO205+AP205+AQ205+AR205)</f>
        <v>0.05</v>
      </c>
      <c r="AN206" s="55">
        <f>AO205/(AN205+AO205+AP205+AQ205+AR205)</f>
        <v>0.15</v>
      </c>
      <c r="AO206" s="55">
        <f>AP205/(AN205+AO205+AP205+AQ205+AR205)</f>
        <v>0.18</v>
      </c>
      <c r="AP206" s="55">
        <f>AQ205/(AN205+AO205+AP205+AQ205+AR205)</f>
        <v>0.28000000000000003</v>
      </c>
      <c r="AQ206" s="57">
        <f>AR205/(AN205+AO205+AP205+AQ205+AR205)</f>
        <v>0.34</v>
      </c>
      <c r="AR206" s="51"/>
      <c r="AS206" s="51"/>
      <c r="AT206" s="51"/>
      <c r="AU206" s="51"/>
      <c r="AV206" s="51"/>
      <c r="AW206" s="51"/>
      <c r="AX206" s="51"/>
      <c r="AY206" s="51"/>
      <c r="AZ206" s="73"/>
      <c r="BA206" s="17">
        <f t="shared" si="9"/>
        <v>1</v>
      </c>
    </row>
    <row r="207" spans="36:53" ht="15.75" thickBot="1">
      <c r="AJ207" s="116" t="s">
        <v>10</v>
      </c>
      <c r="AK207" s="109">
        <v>6</v>
      </c>
      <c r="AL207" s="47">
        <v>4</v>
      </c>
      <c r="AM207" s="55">
        <f>AO205/(AO205+AP205+AQ205+AR205)</f>
        <v>0.15789473684210525</v>
      </c>
      <c r="AN207" s="55">
        <f>AP205/(AO205+AP205+AQ205+AR205)</f>
        <v>0.18947368421052632</v>
      </c>
      <c r="AO207" s="55">
        <f>AQ205/(AO205+AP205+AQ205+AR205)</f>
        <v>0.29473684210526319</v>
      </c>
      <c r="AP207" s="57">
        <f>AR205/(AO205+AP205+AQ205+AR205)</f>
        <v>0.35789473684210532</v>
      </c>
      <c r="AQ207" s="51"/>
      <c r="AR207" s="51"/>
      <c r="AS207" s="51"/>
      <c r="AT207" s="51"/>
      <c r="AU207" s="51"/>
      <c r="AV207" s="51"/>
      <c r="AW207" s="51"/>
      <c r="AX207" s="51"/>
      <c r="AY207" s="51"/>
      <c r="AZ207" s="73"/>
      <c r="BA207" s="17">
        <f t="shared" si="9"/>
        <v>1</v>
      </c>
    </row>
    <row r="208" spans="36:53" ht="15.75" thickBot="1">
      <c r="AJ208" s="116" t="s">
        <v>10</v>
      </c>
      <c r="AK208" s="109">
        <v>6</v>
      </c>
      <c r="AL208" s="47">
        <v>3</v>
      </c>
      <c r="AM208" s="55">
        <f>AP205/(AP205+AQ205+AR205)</f>
        <v>0.22499999999999998</v>
      </c>
      <c r="AN208" s="55">
        <f>AQ205/(AP205+AQ205+AR205)</f>
        <v>0.35000000000000003</v>
      </c>
      <c r="AO208" s="57">
        <f>AR205/(AP205+AQ205+AR205)</f>
        <v>0.42499999999999999</v>
      </c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  <c r="AZ208" s="73"/>
      <c r="BA208" s="17">
        <f t="shared" si="9"/>
        <v>1</v>
      </c>
    </row>
    <row r="209" spans="36:53" ht="15.75" thickBot="1">
      <c r="AJ209" s="116" t="s">
        <v>10</v>
      </c>
      <c r="AK209" s="109">
        <v>6</v>
      </c>
      <c r="AL209" s="47">
        <v>2</v>
      </c>
      <c r="AM209" s="55">
        <f>AQ205/(AQ205+AR205)</f>
        <v>0.45161290322580644</v>
      </c>
      <c r="AN209" s="57">
        <f>100%-AM209</f>
        <v>0.54838709677419351</v>
      </c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  <c r="AZ209" s="73"/>
      <c r="BA209" s="17">
        <f t="shared" si="9"/>
        <v>1</v>
      </c>
    </row>
    <row r="210" spans="36:53" ht="15.75" thickBot="1">
      <c r="AJ210" s="116" t="s">
        <v>10</v>
      </c>
      <c r="AK210" s="109">
        <v>6</v>
      </c>
      <c r="AL210" s="47">
        <v>1</v>
      </c>
      <c r="AM210" s="57">
        <v>1</v>
      </c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73"/>
      <c r="BA210" s="17">
        <f t="shared" si="9"/>
        <v>1</v>
      </c>
    </row>
    <row r="211" spans="36:53" ht="15.75" thickBot="1">
      <c r="AJ211" s="116" t="s">
        <v>10</v>
      </c>
      <c r="AK211" s="109">
        <v>6</v>
      </c>
      <c r="AL211" s="47">
        <v>0</v>
      </c>
      <c r="AM211" s="78"/>
      <c r="AN211" s="74"/>
      <c r="AO211" s="74"/>
      <c r="AP211" s="74"/>
      <c r="AQ211" s="74"/>
      <c r="AR211" s="74"/>
      <c r="AS211" s="74"/>
      <c r="AT211" s="74"/>
      <c r="AU211" s="74"/>
      <c r="AV211" s="74"/>
      <c r="AW211" s="74"/>
      <c r="AX211" s="74"/>
      <c r="AY211" s="74"/>
      <c r="AZ211" s="75"/>
      <c r="BA211" s="17">
        <f t="shared" si="9"/>
        <v>0</v>
      </c>
    </row>
    <row r="212" spans="36:53">
      <c r="AJ212" s="116" t="s">
        <v>10</v>
      </c>
      <c r="AK212" s="109">
        <v>5</v>
      </c>
      <c r="AL212" s="47">
        <v>5</v>
      </c>
      <c r="AM212" s="88">
        <v>0</v>
      </c>
      <c r="AN212" s="88">
        <v>0.05</v>
      </c>
      <c r="AO212" s="88">
        <v>0.18</v>
      </c>
      <c r="AP212" s="88">
        <v>0.35</v>
      </c>
      <c r="AQ212" s="89">
        <v>0.42</v>
      </c>
      <c r="AR212" s="76"/>
      <c r="AS212" s="76"/>
      <c r="AT212" s="76"/>
      <c r="AU212" s="76"/>
      <c r="AV212" s="76"/>
      <c r="AW212" s="76"/>
      <c r="AX212" s="76"/>
      <c r="AY212" s="76"/>
      <c r="AZ212" s="77"/>
      <c r="BA212" s="17">
        <f t="shared" si="9"/>
        <v>1</v>
      </c>
    </row>
    <row r="213" spans="36:53" ht="15.75" thickBot="1">
      <c r="AJ213" s="116" t="s">
        <v>10</v>
      </c>
      <c r="AK213" s="109">
        <v>5</v>
      </c>
      <c r="AL213" s="47">
        <v>4</v>
      </c>
      <c r="AM213" s="56">
        <f>AN212/(AN212+AO212+AP212+AQ212)</f>
        <v>0.05</v>
      </c>
      <c r="AN213" s="56">
        <f>AO212/(AN212+AO212+AP212+AQ212)</f>
        <v>0.18</v>
      </c>
      <c r="AO213" s="56">
        <f>AP212/(AN212+AO212+AP212+AQ212)</f>
        <v>0.35</v>
      </c>
      <c r="AP213" s="57">
        <f>AQ212/(AN212+AO212+AP212+AQ212)</f>
        <v>0.42</v>
      </c>
      <c r="AQ213" s="51"/>
      <c r="AR213" s="51"/>
      <c r="AS213" s="51"/>
      <c r="AT213" s="51"/>
      <c r="AU213" s="51"/>
      <c r="AV213" s="51"/>
      <c r="AW213" s="51"/>
      <c r="AX213" s="51"/>
      <c r="AY213" s="51"/>
      <c r="AZ213" s="73"/>
      <c r="BA213" s="17">
        <f t="shared" si="9"/>
        <v>1</v>
      </c>
    </row>
    <row r="214" spans="36:53" ht="15.75" thickBot="1">
      <c r="AJ214" s="116" t="s">
        <v>10</v>
      </c>
      <c r="AK214" s="109">
        <v>5</v>
      </c>
      <c r="AL214" s="47">
        <v>3</v>
      </c>
      <c r="AM214" s="56">
        <f>AO212/(AO212+AP212+AQ212)</f>
        <v>0.18947368421052632</v>
      </c>
      <c r="AN214" s="56">
        <f>AP212/(AO212+AP212+AQ212)</f>
        <v>0.36842105263157893</v>
      </c>
      <c r="AO214" s="57">
        <f>AQ212/(AO212+AP212+AQ212)</f>
        <v>0.44210526315789472</v>
      </c>
      <c r="AP214" s="51"/>
      <c r="AQ214" s="51"/>
      <c r="AR214" s="51"/>
      <c r="AS214" s="51"/>
      <c r="AT214" s="51"/>
      <c r="AU214" s="51"/>
      <c r="AV214" s="51"/>
      <c r="AW214" s="51"/>
      <c r="AX214" s="51"/>
      <c r="AY214" s="51"/>
      <c r="AZ214" s="73"/>
      <c r="BA214" s="17">
        <f t="shared" si="9"/>
        <v>1</v>
      </c>
    </row>
    <row r="215" spans="36:53" ht="15.75" thickBot="1">
      <c r="AJ215" s="116" t="s">
        <v>10</v>
      </c>
      <c r="AK215" s="109">
        <v>5</v>
      </c>
      <c r="AL215" s="47">
        <v>2</v>
      </c>
      <c r="AM215" s="56">
        <f>AP212/(AP212+AQ212)</f>
        <v>0.45454545454545453</v>
      </c>
      <c r="AN215" s="57">
        <f>100%-AM215</f>
        <v>0.54545454545454541</v>
      </c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/>
      <c r="AZ215" s="73"/>
      <c r="BA215" s="17">
        <f t="shared" si="9"/>
        <v>1</v>
      </c>
    </row>
    <row r="216" spans="36:53" ht="15.75" thickBot="1">
      <c r="AJ216" s="116" t="s">
        <v>10</v>
      </c>
      <c r="AK216" s="109">
        <v>5</v>
      </c>
      <c r="AL216" s="47">
        <v>1</v>
      </c>
      <c r="AM216" s="57">
        <v>1</v>
      </c>
      <c r="AN216" s="51"/>
      <c r="AO216" s="51"/>
      <c r="AP216" s="51"/>
      <c r="AQ216" s="51"/>
      <c r="AR216" s="51"/>
      <c r="AS216" s="51"/>
      <c r="AT216" s="51"/>
      <c r="AU216" s="51"/>
      <c r="AV216" s="51"/>
      <c r="AW216" s="51"/>
      <c r="AX216" s="51"/>
      <c r="AY216" s="51"/>
      <c r="AZ216" s="73"/>
      <c r="BA216" s="17">
        <f t="shared" si="9"/>
        <v>1</v>
      </c>
    </row>
    <row r="217" spans="36:53" ht="15.75" thickBot="1">
      <c r="AJ217" s="116" t="s">
        <v>10</v>
      </c>
      <c r="AK217" s="109">
        <v>5</v>
      </c>
      <c r="AL217" s="47">
        <v>0</v>
      </c>
      <c r="AM217" s="78"/>
      <c r="AN217" s="74"/>
      <c r="AO217" s="74"/>
      <c r="AP217" s="74"/>
      <c r="AQ217" s="74"/>
      <c r="AR217" s="74"/>
      <c r="AS217" s="74"/>
      <c r="AT217" s="74"/>
      <c r="AU217" s="74"/>
      <c r="AV217" s="74"/>
      <c r="AW217" s="74"/>
      <c r="AX217" s="74"/>
      <c r="AY217" s="74"/>
      <c r="AZ217" s="75"/>
      <c r="BA217" s="17">
        <f t="shared" si="9"/>
        <v>0</v>
      </c>
    </row>
    <row r="218" spans="36:53">
      <c r="AJ218" s="116" t="s">
        <v>10</v>
      </c>
      <c r="AK218" s="109">
        <v>4</v>
      </c>
      <c r="AL218" s="47">
        <v>4</v>
      </c>
      <c r="AM218" s="88">
        <v>0.06</v>
      </c>
      <c r="AN218" s="88">
        <v>0.12</v>
      </c>
      <c r="AO218" s="88">
        <v>0.34</v>
      </c>
      <c r="AP218" s="88">
        <v>0.48</v>
      </c>
      <c r="AQ218" s="76"/>
      <c r="AR218" s="76"/>
      <c r="AS218" s="76"/>
      <c r="AT218" s="76"/>
      <c r="AU218" s="76"/>
      <c r="AV218" s="76"/>
      <c r="AW218" s="76"/>
      <c r="AX218" s="76"/>
      <c r="AY218" s="76"/>
      <c r="AZ218" s="77"/>
      <c r="BA218" s="17">
        <f t="shared" si="9"/>
        <v>1</v>
      </c>
    </row>
    <row r="219" spans="36:53" ht="15.75" thickBot="1">
      <c r="AJ219" s="116" t="s">
        <v>10</v>
      </c>
      <c r="AK219" s="109">
        <v>4</v>
      </c>
      <c r="AL219" s="47">
        <v>3</v>
      </c>
      <c r="AM219" s="56">
        <f>AN218/(AN218+AO218+AP218)</f>
        <v>0.1276595744680851</v>
      </c>
      <c r="AN219" s="56">
        <f>AO218/(AN218+AO218+AP218)</f>
        <v>0.36170212765957449</v>
      </c>
      <c r="AO219" s="57">
        <f>AP218/(AN218+AO218+AP218)</f>
        <v>0.51063829787234039</v>
      </c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73"/>
      <c r="BA219" s="17">
        <f t="shared" si="9"/>
        <v>1</v>
      </c>
    </row>
    <row r="220" spans="36:53" ht="15.75" thickBot="1">
      <c r="AJ220" s="116" t="s">
        <v>10</v>
      </c>
      <c r="AK220" s="109">
        <v>4</v>
      </c>
      <c r="AL220" s="47">
        <v>2</v>
      </c>
      <c r="AM220" s="56">
        <f>AO218/(AO218+AP218)</f>
        <v>0.41463414634146339</v>
      </c>
      <c r="AN220" s="57">
        <f>100%-AM220</f>
        <v>0.58536585365853666</v>
      </c>
      <c r="AO220" s="51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73"/>
      <c r="BA220" s="17">
        <f t="shared" si="9"/>
        <v>1</v>
      </c>
    </row>
    <row r="221" spans="36:53" ht="15.75" thickBot="1">
      <c r="AJ221" s="116" t="s">
        <v>10</v>
      </c>
      <c r="AK221" s="109">
        <v>4</v>
      </c>
      <c r="AL221" s="47">
        <v>1</v>
      </c>
      <c r="AM221" s="57">
        <v>1</v>
      </c>
      <c r="AN221" s="51"/>
      <c r="AO221" s="51"/>
      <c r="AP221" s="51"/>
      <c r="AQ221" s="51"/>
      <c r="AR221" s="51"/>
      <c r="AS221" s="51"/>
      <c r="AT221" s="51"/>
      <c r="AU221" s="51"/>
      <c r="AV221" s="51"/>
      <c r="AW221" s="51"/>
      <c r="AX221" s="51"/>
      <c r="AY221" s="51"/>
      <c r="AZ221" s="73"/>
      <c r="BA221" s="17">
        <f t="shared" si="9"/>
        <v>1</v>
      </c>
    </row>
    <row r="222" spans="36:53" ht="15.75" thickBot="1">
      <c r="AJ222" s="116" t="s">
        <v>10</v>
      </c>
      <c r="AK222" s="109">
        <v>4</v>
      </c>
      <c r="AL222" s="47">
        <v>0</v>
      </c>
      <c r="AM222" s="59"/>
      <c r="AN222" s="74"/>
      <c r="AO222" s="74"/>
      <c r="AP222" s="74"/>
      <c r="AQ222" s="74"/>
      <c r="AR222" s="74"/>
      <c r="AS222" s="74"/>
      <c r="AT222" s="74"/>
      <c r="AU222" s="74"/>
      <c r="AV222" s="74"/>
      <c r="AW222" s="74"/>
      <c r="AX222" s="74"/>
      <c r="AY222" s="74"/>
      <c r="AZ222" s="75"/>
      <c r="BA222" s="17">
        <f t="shared" si="9"/>
        <v>0</v>
      </c>
    </row>
    <row r="223" spans="36:53" ht="15.75" thickBot="1">
      <c r="AJ223" s="116" t="s">
        <v>13</v>
      </c>
      <c r="AK223" s="109">
        <v>14</v>
      </c>
      <c r="AL223" s="47">
        <v>14</v>
      </c>
      <c r="AM223" s="86">
        <v>0</v>
      </c>
      <c r="AN223" s="86">
        <v>0</v>
      </c>
      <c r="AO223" s="86">
        <v>0.01</v>
      </c>
      <c r="AP223" s="86">
        <v>5.000000000000001E-2</v>
      </c>
      <c r="AQ223" s="87">
        <v>0.125</v>
      </c>
      <c r="AR223" s="87">
        <v>0.17499999999999996</v>
      </c>
      <c r="AS223" s="86">
        <v>0.20000000000000004</v>
      </c>
      <c r="AT223" s="86">
        <v>0.22</v>
      </c>
      <c r="AU223" s="87">
        <v>0.1</v>
      </c>
      <c r="AV223" s="87">
        <v>0.08</v>
      </c>
      <c r="AW223" s="87">
        <v>2.5000000000000001E-2</v>
      </c>
      <c r="AX223" s="87">
        <v>5.0000000000000001E-3</v>
      </c>
      <c r="AY223" s="84">
        <v>5.0000000000000001E-3</v>
      </c>
      <c r="AZ223" s="84">
        <v>5.0000000000000001E-3</v>
      </c>
      <c r="BA223" s="17">
        <f>SUM(AM223:AZ223)</f>
        <v>1</v>
      </c>
    </row>
    <row r="224" spans="36:53" ht="15.75" thickBot="1">
      <c r="AJ224" s="116" t="s">
        <v>13</v>
      </c>
      <c r="AK224" s="109">
        <v>14</v>
      </c>
      <c r="AL224" s="47">
        <v>13</v>
      </c>
      <c r="AM224" s="44">
        <f>AN223/(AN223+AO223+AP223+AQ223+AR223+AS223+AT223+AU223+AV223+AW223+AX223+AY223+AZ223)</f>
        <v>0</v>
      </c>
      <c r="AN224" s="44">
        <f>AO223/(AN223+AO223+AP223+AQ223+AR223+AS223+AT223+AU223+AV223+AW223+AX223+AY223+AZ223)</f>
        <v>0.01</v>
      </c>
      <c r="AO224" s="44">
        <f>AP223/(AN223+AO223+AP223+AQ223+AR223+AS223+AT223+AU223+AV223+AW223+AX223+AY223+AZ223)</f>
        <v>5.000000000000001E-2</v>
      </c>
      <c r="AP224" s="44">
        <f>AQ223/(AN223+AO223+AP223+AQ223+AR223+AS223+AT223+AU223+AV223+AW223+AX223+AY223+AZ223)</f>
        <v>0.125</v>
      </c>
      <c r="AQ224" s="44">
        <f>AR223/(AN223+AO223+AP223+AQ223+AR223+AS223+AT223+AU223+AV223+AW223+AX223+AY223+AZ223)</f>
        <v>0.17499999999999996</v>
      </c>
      <c r="AR224" s="44">
        <f>AS223/(AN223+AO223+AP223+AQ223+AR223+AS223+AT223+AU223+AV223+AW223+AX223+AY223+AZ223)</f>
        <v>0.20000000000000004</v>
      </c>
      <c r="AS224" s="44">
        <f>AT223/(AN223+AO223+AP223+AQ223+AR223+AS223+AT223+AU223+AV223+AW223+AX223+AY223+AZ223)</f>
        <v>0.22</v>
      </c>
      <c r="AT224" s="44">
        <f>AU223/(AN223+AO223+AP223+AQ223+AR223+AS223+AT223+AU223+AV223+AW223+AX223+AY223+AZ223)</f>
        <v>0.1</v>
      </c>
      <c r="AU224" s="44">
        <f>AV223/(AN223+AO223+AP223+AQ223+AR223+AS223+AT223+AU223+AV223+AW223+AX223+AY223+AZ223)</f>
        <v>0.08</v>
      </c>
      <c r="AV224" s="44">
        <f>AW223/(AN223+AO223+AP223+AQ223+AR223+AS223+AT223+AU223+AV223+AW223+AX223+AY223+AZ223)</f>
        <v>2.5000000000000001E-2</v>
      </c>
      <c r="AW224" s="44">
        <f>AX223/(AN223+AO223+AP223+AQ223+AR223+AS223+AT223+AU223+AV223+AW223+AX223+AY223+AZ223)</f>
        <v>5.0000000000000001E-3</v>
      </c>
      <c r="AX224" s="44">
        <f>AY223/(AN223+AO223+AP223+AQ223+AR223+AS223+AT223+AU223+AV223+AW223+AX223+AY223+AZ223)</f>
        <v>5.0000000000000001E-3</v>
      </c>
      <c r="AY224" s="57">
        <f>AZ223/(AN223+AO223+AP223+AQ223+AR223+AS223+AT223+AU223+AV223+AW223+AX223+AY223+AZ223)</f>
        <v>5.0000000000000001E-3</v>
      </c>
      <c r="AZ224" s="61"/>
      <c r="BA224" s="17">
        <f>SUM(AM224:AY224)</f>
        <v>1</v>
      </c>
    </row>
    <row r="225" spans="36:53" ht="15.75" thickBot="1">
      <c r="AJ225" s="116" t="s">
        <v>13</v>
      </c>
      <c r="AK225" s="109">
        <v>14</v>
      </c>
      <c r="AL225" s="47">
        <v>12</v>
      </c>
      <c r="AM225" s="44">
        <f>AO223/(AO223+AP223+AQ223+AR223+AS223+AT223+AU223+AV223+AW223+AX223+AY223+AZ223)</f>
        <v>0.01</v>
      </c>
      <c r="AN225" s="44">
        <f>AP223/(AO223+AP223+AQ223+AR223+AS223+AT223+AU223+AV223+AW223+AX223+AY223+AZ223)</f>
        <v>5.000000000000001E-2</v>
      </c>
      <c r="AO225" s="44">
        <f>AQ223/(AO223+AP223+AQ223+AR223+AS223+AT223+AU223+AV223+AW223+AX223+AY223+AZ223)</f>
        <v>0.125</v>
      </c>
      <c r="AP225" s="44">
        <f>AR223/(AO223+AP223+AQ223+AR223+AS223+AT223+AU223+AV223+AW223+AX223+AY223+AZ223)</f>
        <v>0.17499999999999996</v>
      </c>
      <c r="AQ225" s="44">
        <f>AS223/(AO223+AP223+AQ223+AR223+AS223+AT223+AU223+AV223+AW223+AX223+AY223+AZ223)</f>
        <v>0.20000000000000004</v>
      </c>
      <c r="AR225" s="44">
        <f>AT223/(AO223+AP223+AQ223+AR223+AS223+AT223+AU223+AV223+AW223+AX223+AY223+AZ223)</f>
        <v>0.22</v>
      </c>
      <c r="AS225" s="44">
        <f>AU223/(AO223+AP223+AQ223+AR223+AS223+AT223+AU223+AV223+AW223+AX223+AY223+AZ223)</f>
        <v>0.1</v>
      </c>
      <c r="AT225" s="44">
        <f>AV223/(AO223+AP223+AQ223+AR223+AS223+AT223+AU223+AV223+AW223+AX223+AY223+AZ223)</f>
        <v>0.08</v>
      </c>
      <c r="AU225" s="44">
        <f>AW223/(AO223+AP223+AQ223+AR223+AS223+AT223+AU223+AV223+AW223+AX223+AY223+AZ223)</f>
        <v>2.5000000000000001E-2</v>
      </c>
      <c r="AV225" s="44">
        <f>AX223/(AO223+AP223+AQ223+AR223+AS223+AT223+AU223+AV223+AW223+AX223+AY223+AZ223)</f>
        <v>5.0000000000000001E-3</v>
      </c>
      <c r="AW225" s="44">
        <f>AY223/(AO223+AP223+AQ223+AR223+AS223+AT223+AU223+AV223+AW223+AX223+AY223+AZ223)</f>
        <v>5.0000000000000001E-3</v>
      </c>
      <c r="AX225" s="57">
        <f>AZ223/(AO223+AP223+AQ223+AR223+AS223+AT223+AU223+AV223+AW223+AX223+AY223+AZ223)</f>
        <v>5.0000000000000001E-3</v>
      </c>
      <c r="AY225" s="50"/>
      <c r="AZ225" s="62"/>
      <c r="BA225" s="17">
        <f t="shared" si="9"/>
        <v>1</v>
      </c>
    </row>
    <row r="226" spans="36:53" ht="15.75" thickBot="1">
      <c r="AJ226" s="116" t="s">
        <v>13</v>
      </c>
      <c r="AK226" s="109">
        <v>14</v>
      </c>
      <c r="AL226" s="47">
        <v>11</v>
      </c>
      <c r="AM226" s="44">
        <f>AP223/(AP223+AQ223+AR223+AS223+AT223+AU223+AV223+AW223+AX223+AY223+AZ223)</f>
        <v>5.0505050505050518E-2</v>
      </c>
      <c r="AN226" s="44">
        <f>AQ223/(AP223+AQ223+AR223+AS223+AT223+AU223+AV223+AW223+AX223+AY223+AZ223)</f>
        <v>0.12626262626262627</v>
      </c>
      <c r="AO226" s="44">
        <f>AR223/(AP223+AQ223+AR223+AS223+AT223+AU223+AV223+AW223+AX223+AY223+AZ223)</f>
        <v>0.17676767676767674</v>
      </c>
      <c r="AP226" s="44">
        <f>AS223/(AP223+AQ223+AR223+AS223+AT223+AU223+AV223+AW223+AX223+AY223+AZ223)</f>
        <v>0.20202020202020207</v>
      </c>
      <c r="AQ226" s="44">
        <f>AT223/(AP223+AQ223+AR223+AS223+AT223+AU223+AV223+AW223+AX223+AY223+AZ223)</f>
        <v>0.22222222222222224</v>
      </c>
      <c r="AR226" s="44">
        <f>AU223/(AP223+AQ223+AR223+AS223+AT223+AU223+AV223+AW223+AX223+AY223+AZ223)</f>
        <v>0.10101010101010102</v>
      </c>
      <c r="AS226" s="44">
        <f>AV223/(AP223+AQ223+AR223+AS223+AT223+AU223+AV223+AW223+AX223+AY223+AZ223)</f>
        <v>8.0808080808080815E-2</v>
      </c>
      <c r="AT226" s="44">
        <f>AW223/(AP223+AQ223+AR223+AS223+AT223+AU223+AV223+AW223+AX223+AY223+AZ223)</f>
        <v>2.5252525252525256E-2</v>
      </c>
      <c r="AU226" s="44">
        <f>AX223/(AP223+AQ223+AR223+AS223+AT223+AU223+AV223+AW223+AX223+AY223+AZ223)</f>
        <v>5.0505050505050509E-3</v>
      </c>
      <c r="AV226" s="44">
        <f>AY223/(AP223+AQ223+AR223+AS223+AT223+AU223+AV223+AW223+AX223+AY223+AZ223)</f>
        <v>5.0505050505050509E-3</v>
      </c>
      <c r="AW226" s="57">
        <f>AZ223/(AP223+AQ223+AR223+AS223+AT223+AU223+AV223+AW223+AX223+AY223+AZ223)</f>
        <v>5.0505050505050509E-3</v>
      </c>
      <c r="AX226" s="49"/>
      <c r="AY226" s="49"/>
      <c r="AZ226" s="61"/>
      <c r="BA226" s="17">
        <f t="shared" si="9"/>
        <v>1</v>
      </c>
    </row>
    <row r="227" spans="36:53" ht="15.75" thickBot="1">
      <c r="AJ227" s="116" t="s">
        <v>13</v>
      </c>
      <c r="AK227" s="109">
        <v>14</v>
      </c>
      <c r="AL227" s="47">
        <v>10</v>
      </c>
      <c r="AM227" s="44">
        <f>AQ223/(AQ223+AR223+AS223+AT223+AU223+AV223+AW223+AX223+AY223+AZ223)</f>
        <v>0.13297872340425532</v>
      </c>
      <c r="AN227" s="44">
        <f>AR223/(AQ223+AR223+AS223+AT223+AU223+AV223+AW223+AX223+AY223+AZ223)</f>
        <v>0.18617021276595741</v>
      </c>
      <c r="AO227" s="44">
        <f>AS223/(AQ223+AR223+AS223+AT223+AU223+AV223+AW223+AX223+AY223+AZ223)</f>
        <v>0.21276595744680857</v>
      </c>
      <c r="AP227" s="44">
        <f>AT223/(AQ223+AR223+AS223+AT223+AU223+AV223+AW223+AX223+AY223+AZ223)</f>
        <v>0.23404255319148937</v>
      </c>
      <c r="AQ227" s="44">
        <f>AU223/(AQ223+AR223+AS223+AT223+AU223+AV223+AW223+AX223+AY223+AZ223)</f>
        <v>0.10638297872340427</v>
      </c>
      <c r="AR227" s="44">
        <f>AV223/(AQ223+AR223+AS223+AT223+AU223+AV223+AW223+AX223+AY223+AZ223)</f>
        <v>8.5106382978723416E-2</v>
      </c>
      <c r="AS227" s="44">
        <f>AW223/(AQ223+AR223+AS223+AT223+AU223+AV223+AW223+AX223+AY223+AZ223)</f>
        <v>2.6595744680851068E-2</v>
      </c>
      <c r="AT227" s="44">
        <f>AX223/(AQ223+AR223+AS223+AT223+AU223+AV223+AW223+AX223+AY223+AZ223)</f>
        <v>5.3191489361702135E-3</v>
      </c>
      <c r="AU227" s="44">
        <f>AY223/(AQ223+AR223+AS223+AT223+AU223+AV223+AW223+AX223+AY223+AZ223)</f>
        <v>5.3191489361702135E-3</v>
      </c>
      <c r="AV227" s="57">
        <f>AZ223/(AQ223+AR223+AS223+AT223+AU223+AV223+AW223+AX223+AY223+AZ223)</f>
        <v>5.3191489361702135E-3</v>
      </c>
      <c r="AW227" s="50"/>
      <c r="AX227" s="50"/>
      <c r="AY227" s="50"/>
      <c r="AZ227" s="62"/>
      <c r="BA227" s="17">
        <f t="shared" si="9"/>
        <v>1</v>
      </c>
    </row>
    <row r="228" spans="36:53" ht="15.75" thickBot="1">
      <c r="AJ228" s="116" t="s">
        <v>13</v>
      </c>
      <c r="AK228" s="109">
        <v>14</v>
      </c>
      <c r="AL228" s="47">
        <v>9</v>
      </c>
      <c r="AM228" s="44">
        <f>AR223/(AR223+AS223+AT223+AU223+AV223+AW223+AX223+AY223+AZ223)</f>
        <v>0.21472392638036805</v>
      </c>
      <c r="AN228" s="44">
        <f>AS223/(AR223+AS223+AT223+AU223+AV223+AW223+AX223+AY223+AZ223)</f>
        <v>0.24539877300613502</v>
      </c>
      <c r="AO228" s="44">
        <f>AT223/(AR223+AS223+AT223+AU223+AV223+AW223+AX223+AY223+AZ223)</f>
        <v>0.26993865030674846</v>
      </c>
      <c r="AP228" s="44">
        <f>AU223/(AR223+AS223+AT223+AU223+AV223+AW223+AX223+AY223+AZ223)</f>
        <v>0.1226993865030675</v>
      </c>
      <c r="AQ228" s="44">
        <f>AV223/(AR223+AS223+AT223+AU223+AV223+AW223+AX223+AY223+AZ223)</f>
        <v>9.815950920245399E-2</v>
      </c>
      <c r="AR228" s="44">
        <f>AW223/(AR223+AS223+AT223+AU223+AV223+AW223+AX223+AY223+AZ223)</f>
        <v>3.0674846625766874E-2</v>
      </c>
      <c r="AS228" s="44">
        <f>AX223/(AR223+AS223+AT223+AU223+AV223+AW223+AX223+AY223+AZ223)</f>
        <v>6.1349693251533744E-3</v>
      </c>
      <c r="AT228" s="44">
        <f>AY223/(AR223+AS223+AT223+AU223+AV223+AW223+AX223+AY223+AZ223)</f>
        <v>6.1349693251533744E-3</v>
      </c>
      <c r="AU228" s="57">
        <f>AZ223/(AR223+AS223+AT223+AU223+AV223+AW223+AX223+AY223+AZ223)</f>
        <v>6.1349693251533744E-3</v>
      </c>
      <c r="AV228" s="49"/>
      <c r="AW228" s="49"/>
      <c r="AX228" s="49"/>
      <c r="AY228" s="49"/>
      <c r="AZ228" s="61"/>
      <c r="BA228" s="17">
        <f t="shared" si="9"/>
        <v>0.99999999999999989</v>
      </c>
    </row>
    <row r="229" spans="36:53" ht="15.75" thickBot="1">
      <c r="AJ229" s="116" t="s">
        <v>13</v>
      </c>
      <c r="AK229" s="109">
        <v>14</v>
      </c>
      <c r="AL229" s="47">
        <v>8</v>
      </c>
      <c r="AM229" s="44">
        <f>AS223/(AS223+AT223+AU223+AV223+AW223+AX223+AY223+AZ223)</f>
        <v>0.31250000000000006</v>
      </c>
      <c r="AN229" s="44">
        <f>AT223/(AS223+AT223+AU223+AV223+AW223+AX223+AY223+AZ223)</f>
        <v>0.34375</v>
      </c>
      <c r="AO229" s="44">
        <f>AU223/(AS223+AT223+AU223+AV223+AW223+AX223+AY223+AZ223)</f>
        <v>0.15625</v>
      </c>
      <c r="AP229" s="44">
        <f>AV223/(AS223+AT223+AU223+AV223+AW223+AX223+AY223+AZ223)</f>
        <v>0.125</v>
      </c>
      <c r="AQ229" s="44">
        <f>AW223/(AS223+AT223+AU223+AV223+AW223+AX223+AY223+AZ223)</f>
        <v>3.90625E-2</v>
      </c>
      <c r="AR229" s="44">
        <f>AX223/(AS223+AT223+AU223+AV223+AW223+AX223+AY223+AZ223)</f>
        <v>7.8125E-3</v>
      </c>
      <c r="AS229" s="44">
        <f>AY223/(AS223+AT223+AU223+AV223+AW223+AX223+AY223+AZ223)</f>
        <v>7.8125E-3</v>
      </c>
      <c r="AT229" s="57">
        <f>AZ223/(AS223+AT223+AU223+AV223+AW223+AX223+AY223+AZ223)</f>
        <v>7.8125E-3</v>
      </c>
      <c r="AU229" s="50"/>
      <c r="AV229" s="50"/>
      <c r="AW229" s="50"/>
      <c r="AX229" s="50"/>
      <c r="AY229" s="50"/>
      <c r="AZ229" s="62"/>
      <c r="BA229" s="17">
        <f t="shared" si="9"/>
        <v>1</v>
      </c>
    </row>
    <row r="230" spans="36:53" ht="15.75" thickBot="1">
      <c r="AJ230" s="116" t="s">
        <v>13</v>
      </c>
      <c r="AK230" s="109">
        <v>14</v>
      </c>
      <c r="AL230" s="47">
        <v>7</v>
      </c>
      <c r="AM230" s="44">
        <f>AT223/(AT223+AU223+AV223+AW223+AX223+AY223+AZ223)</f>
        <v>0.49999999999999994</v>
      </c>
      <c r="AN230" s="44">
        <f>AU223/(AT223+AU223+AV223+AW223+AX223+AY223+AZ223)</f>
        <v>0.22727272727272727</v>
      </c>
      <c r="AO230" s="44">
        <f>AV223/(AT223+AU223+AV223+AW223+AX223+AY223+AZ223)</f>
        <v>0.1818181818181818</v>
      </c>
      <c r="AP230" s="44">
        <f>AW223/(AT223+AU223+AV223+AW223+AX223+AY223+AZ223)</f>
        <v>5.6818181818181816E-2</v>
      </c>
      <c r="AQ230" s="44">
        <f>AX223/(AT223+AU223+AV223+AW223+AX223+AY223+AZ223)</f>
        <v>1.1363636363636362E-2</v>
      </c>
      <c r="AR230" s="44">
        <f>AY223/(AT223+AU223+AV223+AW223+AX223+AY223+AZ223)</f>
        <v>1.1363636363636362E-2</v>
      </c>
      <c r="AS230" s="57">
        <f>AZ223/(AT223+AU223+AV223+AW223+AX223+AY223+AZ223)</f>
        <v>1.1363636363636362E-2</v>
      </c>
      <c r="AT230" s="49"/>
      <c r="AU230" s="49"/>
      <c r="AV230" s="49"/>
      <c r="AW230" s="49"/>
      <c r="AX230" s="49"/>
      <c r="AY230" s="49"/>
      <c r="AZ230" s="61"/>
      <c r="BA230" s="17">
        <f t="shared" si="9"/>
        <v>0.99999999999999978</v>
      </c>
    </row>
    <row r="231" spans="36:53" ht="15.75" thickBot="1">
      <c r="AJ231" s="116" t="s">
        <v>13</v>
      </c>
      <c r="AK231" s="109">
        <v>14</v>
      </c>
      <c r="AL231" s="47">
        <v>6</v>
      </c>
      <c r="AM231" s="44">
        <f>AU223/(AU223+AV223+AW223+AX223+AY223+AZ223)</f>
        <v>0.45454545454545459</v>
      </c>
      <c r="AN231" s="44">
        <f>AV223/(AU223+AV223+AW223+AX223+AY223+AZ223)</f>
        <v>0.36363636363636365</v>
      </c>
      <c r="AO231" s="44">
        <f>AW223/(AU223+AV223+AW223+AX223+AY223+AZ223)</f>
        <v>0.11363636363636365</v>
      </c>
      <c r="AP231" s="44">
        <f>AX223/(AU223+AV223+AW223+AX223+AY223+AZ223)</f>
        <v>2.2727272727272728E-2</v>
      </c>
      <c r="AQ231" s="44">
        <f>AY223/(AU223+AV223+AW223+AX223+AY223+AZ223)</f>
        <v>2.2727272727272728E-2</v>
      </c>
      <c r="AR231" s="57">
        <f>AZ223/(AU223+AV223+AW223+AX223+AY223+AZ223)</f>
        <v>2.2727272727272728E-2</v>
      </c>
      <c r="AS231" s="49"/>
      <c r="AT231" s="50"/>
      <c r="AU231" s="50"/>
      <c r="AV231" s="50"/>
      <c r="AW231" s="50"/>
      <c r="AX231" s="50"/>
      <c r="AY231" s="50"/>
      <c r="AZ231" s="62"/>
      <c r="BA231" s="17">
        <f t="shared" si="9"/>
        <v>1</v>
      </c>
    </row>
    <row r="232" spans="36:53" ht="15.75" thickBot="1">
      <c r="AJ232" s="116" t="s">
        <v>13</v>
      </c>
      <c r="AK232" s="109">
        <v>14</v>
      </c>
      <c r="AL232" s="47">
        <v>5</v>
      </c>
      <c r="AM232" s="44">
        <f>AV223/(AV223+AW223+AX223+AY223+AZ223)</f>
        <v>0.66666666666666652</v>
      </c>
      <c r="AN232" s="44">
        <f>AW223/(AV223+AW223+AX223+AY223+AZ223)</f>
        <v>0.20833333333333331</v>
      </c>
      <c r="AO232" s="44">
        <f>AX223/(AV223+AW223+AX223+AY223+AZ223)</f>
        <v>4.1666666666666657E-2</v>
      </c>
      <c r="AP232" s="44">
        <f>AY223/(AV223+AW223+AX223+AY223+AZ223)</f>
        <v>4.1666666666666657E-2</v>
      </c>
      <c r="AQ232" s="57">
        <f>AZ223/(AV223+AW223+AX223+AY223+AZ223)</f>
        <v>4.1666666666666657E-2</v>
      </c>
      <c r="AR232" s="49"/>
      <c r="AS232" s="49"/>
      <c r="AT232" s="49"/>
      <c r="AU232" s="49"/>
      <c r="AV232" s="49"/>
      <c r="AW232" s="49"/>
      <c r="AX232" s="49"/>
      <c r="AY232" s="49"/>
      <c r="AZ232" s="61"/>
      <c r="BA232" s="17">
        <f t="shared" si="9"/>
        <v>0.99999999999999967</v>
      </c>
    </row>
    <row r="233" spans="36:53" ht="15.75" thickBot="1">
      <c r="AJ233" s="116" t="s">
        <v>13</v>
      </c>
      <c r="AK233" s="109">
        <v>14</v>
      </c>
      <c r="AL233" s="47">
        <v>4</v>
      </c>
      <c r="AM233" s="44">
        <f>AW223/(AW223+AX223+AY223+AZ223)</f>
        <v>0.625</v>
      </c>
      <c r="AN233" s="44">
        <f>AX223/(AW223+AX223+AY223+AZ223)</f>
        <v>0.125</v>
      </c>
      <c r="AO233" s="44">
        <f>AY223/(AW223+AX223+AY223+AZ223)</f>
        <v>0.125</v>
      </c>
      <c r="AP233" s="57">
        <f>AZ223/(AW223+AX223+AY223+AZ223)</f>
        <v>0.125</v>
      </c>
      <c r="AQ233" s="49"/>
      <c r="AR233" s="50"/>
      <c r="AS233" s="50"/>
      <c r="AT233" s="50"/>
      <c r="AU233" s="50"/>
      <c r="AV233" s="50"/>
      <c r="AW233" s="50"/>
      <c r="AX233" s="50"/>
      <c r="AY233" s="50"/>
      <c r="AZ233" s="62"/>
      <c r="BA233" s="17">
        <f t="shared" si="9"/>
        <v>1</v>
      </c>
    </row>
    <row r="234" spans="36:53" ht="15.75" thickBot="1">
      <c r="AJ234" s="116" t="s">
        <v>13</v>
      </c>
      <c r="AK234" s="109">
        <v>14</v>
      </c>
      <c r="AL234" s="47">
        <v>3</v>
      </c>
      <c r="AM234" s="44">
        <f>AX223/(AX223+AY223+AZ223)</f>
        <v>0.33333333333333337</v>
      </c>
      <c r="AN234" s="44">
        <f>AY223/(AX223+AY223+AZ223)</f>
        <v>0.33333333333333337</v>
      </c>
      <c r="AO234" s="57">
        <f>AZ223/(AX223+AY223+AZ223)</f>
        <v>0.33333333333333337</v>
      </c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61"/>
      <c r="BA234" s="17">
        <f t="shared" si="9"/>
        <v>1</v>
      </c>
    </row>
    <row r="235" spans="36:53" ht="15.75" thickBot="1">
      <c r="AJ235" s="116" t="s">
        <v>13</v>
      </c>
      <c r="AK235" s="109">
        <v>14</v>
      </c>
      <c r="AL235" s="47">
        <v>2</v>
      </c>
      <c r="AM235" s="44">
        <f>AY223/(AY223+AZ223)</f>
        <v>0.5</v>
      </c>
      <c r="AN235" s="57">
        <f>100%-AM235</f>
        <v>0.5</v>
      </c>
      <c r="AO235" s="49"/>
      <c r="AP235" s="49"/>
      <c r="AQ235" s="50"/>
      <c r="AR235" s="50"/>
      <c r="AS235" s="50"/>
      <c r="AT235" s="49"/>
      <c r="AU235" s="50"/>
      <c r="AV235" s="50"/>
      <c r="AW235" s="50"/>
      <c r="AX235" s="50"/>
      <c r="AY235" s="50"/>
      <c r="AZ235" s="62"/>
      <c r="BA235" s="17">
        <f t="shared" si="9"/>
        <v>1</v>
      </c>
    </row>
    <row r="236" spans="36:53" ht="15.75" thickBot="1">
      <c r="AJ236" s="116" t="s">
        <v>13</v>
      </c>
      <c r="AK236" s="109">
        <v>14</v>
      </c>
      <c r="AL236" s="47">
        <v>1</v>
      </c>
      <c r="AM236" s="57">
        <v>1</v>
      </c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61"/>
      <c r="BA236" s="17">
        <f t="shared" si="9"/>
        <v>1</v>
      </c>
    </row>
    <row r="237" spans="36:53" ht="15.75" thickBot="1">
      <c r="AJ237" s="116" t="s">
        <v>13</v>
      </c>
      <c r="AK237" s="109">
        <v>14</v>
      </c>
      <c r="AL237" s="47">
        <v>0</v>
      </c>
      <c r="AM237" s="60"/>
      <c r="AN237" s="63"/>
      <c r="AO237" s="63"/>
      <c r="AP237" s="63"/>
      <c r="AQ237" s="64"/>
      <c r="AR237" s="64"/>
      <c r="AS237" s="63"/>
      <c r="AT237" s="63"/>
      <c r="AU237" s="64"/>
      <c r="AV237" s="64"/>
      <c r="AW237" s="64"/>
      <c r="AX237" s="64"/>
      <c r="AY237" s="64"/>
      <c r="AZ237" s="65"/>
      <c r="BA237" s="17">
        <f t="shared" si="9"/>
        <v>0</v>
      </c>
    </row>
    <row r="238" spans="36:53" ht="15.75" thickBot="1">
      <c r="AJ238" s="116" t="s">
        <v>13</v>
      </c>
      <c r="AK238" s="109">
        <v>13</v>
      </c>
      <c r="AL238" s="47">
        <v>13</v>
      </c>
      <c r="AM238" s="86">
        <v>0</v>
      </c>
      <c r="AN238" s="86">
        <v>0</v>
      </c>
      <c r="AO238" s="86">
        <v>0.01</v>
      </c>
      <c r="AP238" s="86">
        <v>5.000000000000001E-2</v>
      </c>
      <c r="AQ238" s="87">
        <v>0.125</v>
      </c>
      <c r="AR238" s="87">
        <v>0.17499999999999996</v>
      </c>
      <c r="AS238" s="86">
        <v>0.20000000000000004</v>
      </c>
      <c r="AT238" s="86">
        <v>0.22</v>
      </c>
      <c r="AU238" s="87">
        <v>0.1</v>
      </c>
      <c r="AV238" s="87">
        <v>0.08</v>
      </c>
      <c r="AW238" s="87">
        <v>2.5000000000000001E-2</v>
      </c>
      <c r="AX238" s="87">
        <v>0.01</v>
      </c>
      <c r="AY238" s="84">
        <v>5.0000000000000001E-3</v>
      </c>
      <c r="AZ238" s="67"/>
      <c r="BA238" s="17">
        <f>SUM(AM238:AY238)</f>
        <v>1</v>
      </c>
    </row>
    <row r="239" spans="36:53" ht="15.75" thickBot="1">
      <c r="AJ239" s="116" t="s">
        <v>13</v>
      </c>
      <c r="AK239" s="109">
        <v>13</v>
      </c>
      <c r="AL239" s="47">
        <v>12</v>
      </c>
      <c r="AM239" s="44">
        <f>AN238/(AN238+AO238+AP238+AQ238+AR238+AS238+AT238+AU238+AV238+AW238+AX238+AY238)</f>
        <v>0</v>
      </c>
      <c r="AN239" s="44">
        <f>AO238/(AN238+AO238+AP238+AQ238+AR238+AS238+AT238+AU238+AV238+AW238+AX238+AY238)</f>
        <v>0.01</v>
      </c>
      <c r="AO239" s="44">
        <f>AP238/(AN238+AO238+AP238+AQ238+AR238+AS238+AT238+AU238+AV238+AW238+AX238+AY238)</f>
        <v>5.000000000000001E-2</v>
      </c>
      <c r="AP239" s="44">
        <f>AQ238/(AN238+AO238+AP238+AQ238+AR238+AS238+AT238+AU238+AV238+AW238+AX238+AY238)</f>
        <v>0.125</v>
      </c>
      <c r="AQ239" s="44">
        <f>AR238/(AN238+AO238+AP238+AQ238+AR238+AS238+AT238+AU238+AV238+AW238+AX238+AY238)</f>
        <v>0.17499999999999996</v>
      </c>
      <c r="AR239" s="44">
        <f>AS238/(AN238+AO238+AP238+AQ238+AR238+AS238+AT238+AU238+AV238+AW238+AX238+AY238)</f>
        <v>0.20000000000000004</v>
      </c>
      <c r="AS239" s="44">
        <f>AT238/(AN238+AO238+AP238+AQ238+AR238+AS238+AT238+AU238+AV238+AW238+AX238+AY238)</f>
        <v>0.22</v>
      </c>
      <c r="AT239" s="44">
        <f>AU238/(AN238+AO238+AP238+AQ238+AR238+AS238+AT238+AU238+AV238+AW238+AX238+AY238)</f>
        <v>0.1</v>
      </c>
      <c r="AU239" s="44">
        <f>AV238/(AN238+AO238+AP238+AQ238+AR238+AS238+AT238+AU238+AV238+AW238+AX238+AY238)</f>
        <v>0.08</v>
      </c>
      <c r="AV239" s="44">
        <f>AW238/(AN238+AO238+AP238+AQ238+AR238+AS238+AT238+AU238+AV238+AW238+AX238+AY238)</f>
        <v>2.5000000000000001E-2</v>
      </c>
      <c r="AW239" s="44">
        <f>AX238/(AN238+AO238+AP238+AQ238+AR238+AS238+AT238+AU238+AV238+AW238+AX238+AY238)</f>
        <v>0.01</v>
      </c>
      <c r="AX239" s="57">
        <f>AY238/(AN238+AO238+AP238+AQ238+AR238+AS238+AT238+AU238+AV238+AW238+AX238+AY238)</f>
        <v>5.0000000000000001E-3</v>
      </c>
      <c r="AY239" s="50"/>
      <c r="AZ239" s="62"/>
      <c r="BA239" s="17">
        <f t="shared" si="9"/>
        <v>1</v>
      </c>
    </row>
    <row r="240" spans="36:53" ht="15.75" thickBot="1">
      <c r="AJ240" s="116" t="s">
        <v>13</v>
      </c>
      <c r="AK240" s="109">
        <v>13</v>
      </c>
      <c r="AL240" s="47">
        <v>11</v>
      </c>
      <c r="AM240" s="44">
        <f>AO238/(AO238+AP238+AQ238+AR238+AS238+AT238+AU238+AV238+AW238+AX238+AY238)</f>
        <v>0.01</v>
      </c>
      <c r="AN240" s="44">
        <f>AP238/(AO238+AP238+AQ238+AR238+AS238+AT238+AU238+AV238+AW238+AX238+AY238)</f>
        <v>5.000000000000001E-2</v>
      </c>
      <c r="AO240" s="44">
        <f>AQ238/(AO238+AP238+AQ238+AR238+AS238+AT238+AU238+AV238+AW238+AX238+AY238)</f>
        <v>0.125</v>
      </c>
      <c r="AP240" s="44">
        <f>AR238/(AO238+AP238+AQ238+AR238+AS238+AT238+AU238+AV238+AW238+AX238+AY238)</f>
        <v>0.17499999999999996</v>
      </c>
      <c r="AQ240" s="44">
        <f>AS238/(AO238+AP238+AQ238+AR238+AS238+AT238+AU238+AV238+AW238+AX238+AY238)</f>
        <v>0.20000000000000004</v>
      </c>
      <c r="AR240" s="44">
        <f>AT238/(AO238+AP238+AQ238+AR238+AS238+AT238+AU238+AV238+AW238+AX238+AY238)</f>
        <v>0.22</v>
      </c>
      <c r="AS240" s="44">
        <f>AU238/(AO238+AP238+AQ238+AR238+AS238+AT238+AU238+AV238+AW238+AX238+AY238)</f>
        <v>0.1</v>
      </c>
      <c r="AT240" s="44">
        <f>AV238/(AO238+AP238+AQ238+AR238+AS238+AT238+AU238+AV238+AW238+AX238+AY238)</f>
        <v>0.08</v>
      </c>
      <c r="AU240" s="44">
        <f>AW238/(AO238+AP238+AQ238+AR238+AS238+AT238+AU238+AV238+AW238+AX238+AY238)</f>
        <v>2.5000000000000001E-2</v>
      </c>
      <c r="AV240" s="44">
        <f>AX238/(AO238+AP238+AQ238+AR238+AS238+AT238+AU238+AV238+AW238+AX238+AY238)</f>
        <v>0.01</v>
      </c>
      <c r="AW240" s="57">
        <f>AY238/(AO238+AP238+AQ238+AR238+AS238+AT238+AU238+AV238+AW238+AX238+AY238)</f>
        <v>5.0000000000000001E-3</v>
      </c>
      <c r="AX240" s="49"/>
      <c r="AY240" s="49"/>
      <c r="AZ240" s="61"/>
      <c r="BA240" s="17">
        <f t="shared" si="9"/>
        <v>1</v>
      </c>
    </row>
    <row r="241" spans="36:53" ht="15.75" thickBot="1">
      <c r="AJ241" s="116" t="s">
        <v>13</v>
      </c>
      <c r="AK241" s="109">
        <v>13</v>
      </c>
      <c r="AL241" s="47">
        <v>10</v>
      </c>
      <c r="AM241" s="44">
        <f>AP238/(AP238+AQ238+AR238+AS238+AT238+AU238+AV238+AW238+AX238+AY238)</f>
        <v>5.0505050505050518E-2</v>
      </c>
      <c r="AN241" s="44">
        <f>AQ238/(AP238+AQ238+AR238+AS238+AT238+AU238+AV238+AW238+AX238+AY238)</f>
        <v>0.12626262626262627</v>
      </c>
      <c r="AO241" s="44">
        <f>AR238/(AP238+AQ238+AR238+AS238+AT238+AU238+AV238+AW238+AX238+AY238)</f>
        <v>0.17676767676767674</v>
      </c>
      <c r="AP241" s="44">
        <f>AS238/(AP238+AQ238+AR238+AS238+AT238+AU238+AV238+AW238+AX238+AY238)</f>
        <v>0.20202020202020207</v>
      </c>
      <c r="AQ241" s="44">
        <f>AT238/(AP238+AQ238+AR238+AS238+AT238+AU238+AV238+AW238+AX238+AY238)</f>
        <v>0.22222222222222224</v>
      </c>
      <c r="AR241" s="44">
        <f>AU238/(AP238+AQ238+AR238+AS238+AT238+AU238+AV238+AW238+AX238+AY238)</f>
        <v>0.10101010101010102</v>
      </c>
      <c r="AS241" s="44">
        <f>AV238/(AP238+AQ238+AR238+AS238+AT238+AU238+AV238+AW238+AX238+AY238)</f>
        <v>8.0808080808080815E-2</v>
      </c>
      <c r="AT241" s="44">
        <f>AW238/(AP238+AQ238+AR238+AS238+AT238+AU238+AV238+AW238+AX238+AY238)</f>
        <v>2.5252525252525256E-2</v>
      </c>
      <c r="AU241" s="44">
        <f>AX238/(AP238+AQ238+AR238+AS238+AT238+AU238+AV238+AW238+AX238+AY238)</f>
        <v>1.0101010101010102E-2</v>
      </c>
      <c r="AV241" s="57">
        <f>AY238/(AP238+AQ238+AR238+AS238+AT238+AU238+AV238+AW238+AX238+AY238)</f>
        <v>5.0505050505050509E-3</v>
      </c>
      <c r="AW241" s="50"/>
      <c r="AX241" s="50"/>
      <c r="AY241" s="50"/>
      <c r="AZ241" s="62"/>
      <c r="BA241" s="17">
        <f t="shared" si="9"/>
        <v>1</v>
      </c>
    </row>
    <row r="242" spans="36:53" ht="15.75" thickBot="1">
      <c r="AJ242" s="116" t="s">
        <v>13</v>
      </c>
      <c r="AK242" s="109">
        <v>13</v>
      </c>
      <c r="AL242" s="47">
        <v>9</v>
      </c>
      <c r="AM242" s="44">
        <f>AQ238/(AQ238+AR238+AS238+AT238+AU238+AV238+AW238+AX238+AY238)</f>
        <v>0.13297872340425532</v>
      </c>
      <c r="AN242" s="44">
        <f>AR238/(AQ238+AR238+AS238+AT238+AU238+AV238+AW238+AX238+AY238)</f>
        <v>0.18617021276595741</v>
      </c>
      <c r="AO242" s="44">
        <f>AS238/(AQ238+AR238+AS238+AT238+AU238+AV238+AW238+AX238+AY238)</f>
        <v>0.21276595744680857</v>
      </c>
      <c r="AP242" s="44">
        <f>AT238/(AQ238+AR238+AS238+AT238+AU238+AV238+AW238+AX238+AY238)</f>
        <v>0.23404255319148937</v>
      </c>
      <c r="AQ242" s="44">
        <f>AU238/(AQ238+AR238+AS238+AT238+AU238+AV238+AW238+AX238+AY238)</f>
        <v>0.10638297872340427</v>
      </c>
      <c r="AR242" s="44">
        <f>AV238/(AQ238+AR238+AS238+AT238+AU238+AV238+AW238+AX238+AY238)</f>
        <v>8.5106382978723416E-2</v>
      </c>
      <c r="AS242" s="44">
        <f>AW238/(AQ238+AR238+AS238+AT238+AU238+AV238+AW238+AX238+AY238)</f>
        <v>2.6595744680851068E-2</v>
      </c>
      <c r="AT242" s="44">
        <f>AX238/(AQ238+AR238+AS238+AT238+AU238+AV238+AW238+AX238+AY238)</f>
        <v>1.0638297872340427E-2</v>
      </c>
      <c r="AU242" s="57">
        <f>AY238/(AQ238+AR238+AS238+AT238+AU238+AV238+AW238+AX238+AY238)</f>
        <v>5.3191489361702135E-3</v>
      </c>
      <c r="AV242" s="49"/>
      <c r="AW242" s="49"/>
      <c r="AX242" s="49"/>
      <c r="AY242" s="49"/>
      <c r="AZ242" s="61"/>
      <c r="BA242" s="17">
        <f t="shared" si="9"/>
        <v>1</v>
      </c>
    </row>
    <row r="243" spans="36:53" ht="15.75" thickBot="1">
      <c r="AJ243" s="116" t="s">
        <v>13</v>
      </c>
      <c r="AK243" s="109">
        <v>13</v>
      </c>
      <c r="AL243" s="47">
        <v>8</v>
      </c>
      <c r="AM243" s="44">
        <f>AR238/(AR238+AS238+AT238+AU238+AV238+AW238+AX238+AY238)</f>
        <v>0.21472392638036805</v>
      </c>
      <c r="AN243" s="44">
        <f>AS238/(AR238+AS238+AT238+AU238+AV238+AW238+AX238+AY238)</f>
        <v>0.24539877300613502</v>
      </c>
      <c r="AO243" s="44">
        <f>AT238/(AR238+AS238+AT238+AU238+AV238+AW238+AX238+AY238)</f>
        <v>0.26993865030674846</v>
      </c>
      <c r="AP243" s="44">
        <f>AU238/(AR238+AS238+AT238+AU238+AV238+AW238+AX238+AY238)</f>
        <v>0.1226993865030675</v>
      </c>
      <c r="AQ243" s="44">
        <f>AV238/(AR238+AS238+AT238+AU238+AV238+AW238+AX238+AY238)</f>
        <v>9.815950920245399E-2</v>
      </c>
      <c r="AR243" s="44">
        <f>AW238/(AR238+AS238+AT238+AU238+AV238+AW238+AX238+AY238)</f>
        <v>3.0674846625766874E-2</v>
      </c>
      <c r="AS243" s="44">
        <f>AX238/(AR238+AS238+AT238+AU238+AV238+AW238+AX238+AY238)</f>
        <v>1.2269938650306749E-2</v>
      </c>
      <c r="AT243" s="57">
        <f>AY238/(AR238+AS238+AT238+AU238+AV238+AW238+AX238+AY238)</f>
        <v>6.1349693251533744E-3</v>
      </c>
      <c r="AU243" s="50"/>
      <c r="AV243" s="50"/>
      <c r="AW243" s="50"/>
      <c r="AX243" s="50"/>
      <c r="AY243" s="50"/>
      <c r="AZ243" s="62"/>
      <c r="BA243" s="17">
        <f t="shared" si="9"/>
        <v>1</v>
      </c>
    </row>
    <row r="244" spans="36:53" ht="15.75" thickBot="1">
      <c r="AJ244" s="116" t="s">
        <v>13</v>
      </c>
      <c r="AK244" s="109">
        <v>13</v>
      </c>
      <c r="AL244" s="47">
        <v>7</v>
      </c>
      <c r="AM244" s="44">
        <f>AS238/(AS238+AT238+AU238+AV238+AW238+AX238+AY238)</f>
        <v>0.31250000000000006</v>
      </c>
      <c r="AN244" s="44">
        <f>AT238/(AS238+AT238+AU238+AV238+AW238+AX238+AY238)</f>
        <v>0.34375</v>
      </c>
      <c r="AO244" s="44">
        <f>AU238/(AS238+AT238+AU238+AV238+AW238+AX238+AY238)</f>
        <v>0.15625</v>
      </c>
      <c r="AP244" s="44">
        <f>AV238/(AS238+AT238+AU238+AV238+AW238+AX238+AY238)</f>
        <v>0.125</v>
      </c>
      <c r="AQ244" s="44">
        <f>AW238/(AS238+AT238+AU238+AV238+AW238+AX238+AY238)</f>
        <v>3.90625E-2</v>
      </c>
      <c r="AR244" s="44">
        <f>AX238/(AS238+AT238+AU238+AV238+AW238+AX238+AY238)</f>
        <v>1.5625E-2</v>
      </c>
      <c r="AS244" s="57">
        <f>AY238/(AS238+AT238+AU238+AV238+AW238+AX238+AY238)</f>
        <v>7.8125E-3</v>
      </c>
      <c r="AT244" s="49"/>
      <c r="AU244" s="49"/>
      <c r="AV244" s="49"/>
      <c r="AW244" s="49"/>
      <c r="AX244" s="49"/>
      <c r="AY244" s="49"/>
      <c r="AZ244" s="61"/>
      <c r="BA244" s="17">
        <f t="shared" si="9"/>
        <v>1</v>
      </c>
    </row>
    <row r="245" spans="36:53" ht="15.75" thickBot="1">
      <c r="AJ245" s="116" t="s">
        <v>13</v>
      </c>
      <c r="AK245" s="109">
        <v>13</v>
      </c>
      <c r="AL245" s="47">
        <v>6</v>
      </c>
      <c r="AM245" s="44">
        <f>AT238/(AT238+AU238+AV238+AW238+AX238+AY238)</f>
        <v>0.49999999999999994</v>
      </c>
      <c r="AN245" s="44">
        <f>AU238/(AT238+AU238+AV238+AW238+AX238+AY238)</f>
        <v>0.22727272727272727</v>
      </c>
      <c r="AO245" s="44">
        <f>AV238/(AT238+AU238+AV238+AW238+AX238+AY238)</f>
        <v>0.1818181818181818</v>
      </c>
      <c r="AP245" s="44">
        <f>AW238/(AT238+AU238+AV238+AW238+AX238+AY238)</f>
        <v>5.6818181818181816E-2</v>
      </c>
      <c r="AQ245" s="44">
        <f>AX238/(AT238+AU238+AV238+AW238+AX238+AY238)</f>
        <v>2.2727272727272724E-2</v>
      </c>
      <c r="AR245" s="57">
        <f>AY238/(AT238+AU238+AV238+AW238+AX238+AY238)</f>
        <v>1.1363636363636362E-2</v>
      </c>
      <c r="AS245" s="49"/>
      <c r="AT245" s="50"/>
      <c r="AU245" s="50"/>
      <c r="AV245" s="50"/>
      <c r="AW245" s="50"/>
      <c r="AX245" s="50"/>
      <c r="AY245" s="50"/>
      <c r="AZ245" s="62"/>
      <c r="BA245" s="17">
        <f t="shared" si="9"/>
        <v>0.99999999999999978</v>
      </c>
    </row>
    <row r="246" spans="36:53" ht="15.75" thickBot="1">
      <c r="AJ246" s="116" t="s">
        <v>13</v>
      </c>
      <c r="AK246" s="109">
        <v>13</v>
      </c>
      <c r="AL246" s="47">
        <v>5</v>
      </c>
      <c r="AM246" s="44">
        <f>AU238/(AU238+AV238+AW238+AX238+AY238)</f>
        <v>0.45454545454545459</v>
      </c>
      <c r="AN246" s="44">
        <f>AV238/(AU238+AV238+AW238+AX238+AY238)</f>
        <v>0.36363636363636365</v>
      </c>
      <c r="AO246" s="44">
        <f>AW238/(AU238+AV238+AW238+AX238+AY238)</f>
        <v>0.11363636363636365</v>
      </c>
      <c r="AP246" s="44">
        <f>AX238/(AU238+AV238+AW238+AX238+AY238)</f>
        <v>4.5454545454545456E-2</v>
      </c>
      <c r="AQ246" s="57">
        <f>AY238/(AU238+AV238+AW238+AX238+AY238)</f>
        <v>2.2727272727272728E-2</v>
      </c>
      <c r="AR246" s="49"/>
      <c r="AS246" s="49"/>
      <c r="AT246" s="49"/>
      <c r="AU246" s="49"/>
      <c r="AV246" s="49"/>
      <c r="AW246" s="49"/>
      <c r="AX246" s="49"/>
      <c r="AY246" s="49"/>
      <c r="AZ246" s="61"/>
      <c r="BA246" s="17">
        <f t="shared" si="9"/>
        <v>1</v>
      </c>
    </row>
    <row r="247" spans="36:53" ht="15.75" thickBot="1">
      <c r="AJ247" s="116" t="s">
        <v>13</v>
      </c>
      <c r="AK247" s="109">
        <v>13</v>
      </c>
      <c r="AL247" s="47">
        <v>4</v>
      </c>
      <c r="AM247" s="44">
        <f>AV238/(AV238+AW238+AX238+AY238)</f>
        <v>0.66666666666666663</v>
      </c>
      <c r="AN247" s="44">
        <f>AW238/(AV238+AW238+AX238+AY238)</f>
        <v>0.20833333333333331</v>
      </c>
      <c r="AO247" s="44">
        <f>AX238/(AV238+AW238+AX238+AY238)</f>
        <v>8.3333333333333329E-2</v>
      </c>
      <c r="AP247" s="57">
        <f>AY238/(AV238+AW238+AX238+AY238)</f>
        <v>4.1666666666666664E-2</v>
      </c>
      <c r="AQ247" s="50"/>
      <c r="AR247" s="50"/>
      <c r="AS247" s="50"/>
      <c r="AT247" s="50"/>
      <c r="AU247" s="50"/>
      <c r="AV247" s="50"/>
      <c r="AW247" s="50"/>
      <c r="AX247" s="50"/>
      <c r="AY247" s="50"/>
      <c r="AZ247" s="62"/>
      <c r="BA247" s="17">
        <f t="shared" si="9"/>
        <v>1</v>
      </c>
    </row>
    <row r="248" spans="36:53" ht="15.75" thickBot="1">
      <c r="AJ248" s="116" t="s">
        <v>13</v>
      </c>
      <c r="AK248" s="109">
        <v>13</v>
      </c>
      <c r="AL248" s="47">
        <v>3</v>
      </c>
      <c r="AM248" s="44">
        <f>AW238/(AW238+AX238+AY238)</f>
        <v>0.625</v>
      </c>
      <c r="AN248" s="44">
        <f>AX238/(AW238+AX238+AY238)</f>
        <v>0.25</v>
      </c>
      <c r="AO248" s="57">
        <f>AY238/(AW238+AX238+AY238)</f>
        <v>0.125</v>
      </c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61"/>
      <c r="BA248" s="17">
        <f t="shared" si="9"/>
        <v>1</v>
      </c>
    </row>
    <row r="249" spans="36:53" ht="15.75" thickBot="1">
      <c r="AJ249" s="116" t="s">
        <v>13</v>
      </c>
      <c r="AK249" s="109">
        <v>13</v>
      </c>
      <c r="AL249" s="47">
        <v>2</v>
      </c>
      <c r="AM249" s="44">
        <f>+AX238/(AX238+AY238)</f>
        <v>0.66666666666666674</v>
      </c>
      <c r="AN249" s="57">
        <f>100%-AM249</f>
        <v>0.33333333333333326</v>
      </c>
      <c r="AO249" s="49"/>
      <c r="AP249" s="49"/>
      <c r="AQ249" s="50"/>
      <c r="AR249" s="50"/>
      <c r="AS249" s="50"/>
      <c r="AT249" s="49"/>
      <c r="AU249" s="50"/>
      <c r="AV249" s="50"/>
      <c r="AW249" s="50"/>
      <c r="AX249" s="50"/>
      <c r="AY249" s="50"/>
      <c r="AZ249" s="62"/>
      <c r="BA249" s="17">
        <f t="shared" si="9"/>
        <v>1</v>
      </c>
    </row>
    <row r="250" spans="36:53" ht="15.75" thickBot="1">
      <c r="AJ250" s="116" t="s">
        <v>13</v>
      </c>
      <c r="AK250" s="109">
        <v>13</v>
      </c>
      <c r="AL250" s="47">
        <v>1</v>
      </c>
      <c r="AM250" s="57">
        <v>1</v>
      </c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61"/>
      <c r="BA250" s="17">
        <f t="shared" si="9"/>
        <v>1</v>
      </c>
    </row>
    <row r="251" spans="36:53" ht="15.75" thickBot="1">
      <c r="AJ251" s="116" t="s">
        <v>13</v>
      </c>
      <c r="AK251" s="109">
        <v>13</v>
      </c>
      <c r="AL251" s="47">
        <v>0</v>
      </c>
      <c r="AM251" s="60"/>
      <c r="AN251" s="63"/>
      <c r="AO251" s="63"/>
      <c r="AP251" s="63"/>
      <c r="AQ251" s="64"/>
      <c r="AR251" s="64"/>
      <c r="AS251" s="63"/>
      <c r="AT251" s="63"/>
      <c r="AU251" s="64"/>
      <c r="AV251" s="64"/>
      <c r="AW251" s="64"/>
      <c r="AX251" s="64"/>
      <c r="AY251" s="64"/>
      <c r="AZ251" s="65"/>
      <c r="BA251" s="17">
        <f t="shared" si="9"/>
        <v>0</v>
      </c>
    </row>
    <row r="252" spans="36:53">
      <c r="AJ252" s="116" t="s">
        <v>13</v>
      </c>
      <c r="AK252" s="109">
        <v>12</v>
      </c>
      <c r="AL252" s="47">
        <v>12</v>
      </c>
      <c r="AM252" s="86">
        <v>0</v>
      </c>
      <c r="AN252" s="86">
        <v>0</v>
      </c>
      <c r="AO252" s="86">
        <v>0.01</v>
      </c>
      <c r="AP252" s="86">
        <v>5.000000000000001E-2</v>
      </c>
      <c r="AQ252" s="87">
        <v>0.125</v>
      </c>
      <c r="AR252" s="87">
        <v>0.17499999999999996</v>
      </c>
      <c r="AS252" s="86">
        <v>0.20000000000000004</v>
      </c>
      <c r="AT252" s="86">
        <v>0.22</v>
      </c>
      <c r="AU252" s="87">
        <v>0.1</v>
      </c>
      <c r="AV252" s="87">
        <v>0.08</v>
      </c>
      <c r="AW252" s="87">
        <v>2.5000000000000001E-2</v>
      </c>
      <c r="AX252" s="87">
        <v>1.4999999999999999E-2</v>
      </c>
      <c r="AY252" s="68"/>
      <c r="AZ252" s="67"/>
      <c r="BA252" s="17">
        <f t="shared" si="9"/>
        <v>1</v>
      </c>
    </row>
    <row r="253" spans="36:53" ht="15.75" thickBot="1">
      <c r="AJ253" s="116" t="s">
        <v>13</v>
      </c>
      <c r="AK253" s="109">
        <v>12</v>
      </c>
      <c r="AL253" s="47">
        <v>11</v>
      </c>
      <c r="AM253" s="44">
        <f>AN252/(AN252+AO252+AP252+AQ252+AR252+AS252+AT252+AU252+AV252+AW252+AX252)</f>
        <v>0</v>
      </c>
      <c r="AN253" s="44">
        <f>AO252/(AN252+AO252+AP252+AQ252+AR252+AS252+AT252+AU252+AV252+AW252+AX252)</f>
        <v>0.01</v>
      </c>
      <c r="AO253" s="44">
        <f>AP252/(AN252+AO252+AP252+AQ252+AR252+AS252+AT252+AU252+AV252+AW252+AX252)</f>
        <v>5.000000000000001E-2</v>
      </c>
      <c r="AP253" s="44">
        <f>AQ252/(AN252+AO252+AP252+AQ252+AR252+AS252+AT252+AU252+AV252+AW252+AX252)</f>
        <v>0.125</v>
      </c>
      <c r="AQ253" s="44">
        <f>AR252/(AN252+AO252+AP252+AQ252+AR252+AS252+AT252+AU252+AV252+AW252+AX252)</f>
        <v>0.17499999999999996</v>
      </c>
      <c r="AR253" s="44">
        <f>AS252/(AN252+AO252+AP252+AQ252+AR252+AS252+AT252+AU252+AV252+AW252+AX252)</f>
        <v>0.20000000000000004</v>
      </c>
      <c r="AS253" s="44">
        <f>AT252/(AN252+AO252+AP252+AQ252+AR252+AS252+AT252+AU252+AV252+AW252+AX252)</f>
        <v>0.22</v>
      </c>
      <c r="AT253" s="44">
        <f>AU252/(AN252+AO252+AP252+AQ252+AR252+AS252+AT252+AU252+AV252+AW252+AX252)</f>
        <v>0.1</v>
      </c>
      <c r="AU253" s="44">
        <f>AV252/(AN252+AO252+AP252+AQ252+AR252+AS252+AT252+AU252+AV252+AW252+AX252)</f>
        <v>0.08</v>
      </c>
      <c r="AV253" s="44">
        <f>AW252/(AN252+AO252+AP252+AQ252+AR252+AS252+AT252+AU252+AV252+AW252+AX252)</f>
        <v>2.5000000000000001E-2</v>
      </c>
      <c r="AW253" s="57">
        <f>AX252/(AN252+AO252+AP252+AQ252+AR252+AS252+AT252+AU252+AV252+AW252+AX252)</f>
        <v>1.4999999999999999E-2</v>
      </c>
      <c r="AX253" s="49"/>
      <c r="AY253" s="49"/>
      <c r="AZ253" s="61"/>
      <c r="BA253" s="17">
        <f t="shared" ref="BA253:BA316" si="10">SUM(AM253:AX253)</f>
        <v>1</v>
      </c>
    </row>
    <row r="254" spans="36:53" ht="15.75" thickBot="1">
      <c r="AJ254" s="116" t="s">
        <v>13</v>
      </c>
      <c r="AK254" s="109">
        <v>12</v>
      </c>
      <c r="AL254" s="47">
        <v>10</v>
      </c>
      <c r="AM254" s="44">
        <f>AO252/(AO252+AP252+AQ252+AR252+AS252+AT252+AU252+AV252+AW252+AX252)</f>
        <v>0.01</v>
      </c>
      <c r="AN254" s="44">
        <f>AP252/(AO252+AP252+AQ252+AR252+AS252+AT252+AU252+AV252+AW252+AX252)</f>
        <v>5.000000000000001E-2</v>
      </c>
      <c r="AO254" s="44">
        <f>AQ252/(AO252+AP252+AQ252+AR252+AS252+AT252+AU252+AV252+AW252+AX252)</f>
        <v>0.125</v>
      </c>
      <c r="AP254" s="44">
        <f>AR252/(AO252+AP252+AQ252+AR252+AS252+AT252+AU252+AV252+AW252+AX252)</f>
        <v>0.17499999999999996</v>
      </c>
      <c r="AQ254" s="44">
        <f>AS252/(AO252+AP252+AQ252+AR252+AS252+AT252+AU252+AV252+AW252+AX252)</f>
        <v>0.20000000000000004</v>
      </c>
      <c r="AR254" s="44">
        <f>AT252/(AO252+AP252+AQ252+AR252+AS252+AT252+AU252+AV252+AW252+AX252)</f>
        <v>0.22</v>
      </c>
      <c r="AS254" s="44">
        <f>AU252/(AO252+AP252+AQ252+AR252+AS252+AT252+AU252+AV252+AW252+AX252)</f>
        <v>0.1</v>
      </c>
      <c r="AT254" s="44">
        <f>AV252/(AO252+AP252+AQ252+AR252+AS252+AT252+AU252+AV252+AW252+AX252)</f>
        <v>0.08</v>
      </c>
      <c r="AU254" s="44">
        <f>AW252/(AO252+AP252+AQ252+AR252+AS252+AT252+AU252+AV252+AW252+AX252)</f>
        <v>2.5000000000000001E-2</v>
      </c>
      <c r="AV254" s="57">
        <f>AX252/(AO252+AP252+AQ252+AR252+AS252+AT252+AU252+AV252+AW252+AX252)</f>
        <v>1.4999999999999999E-2</v>
      </c>
      <c r="AW254" s="49"/>
      <c r="AX254" s="49"/>
      <c r="AY254" s="49"/>
      <c r="AZ254" s="61"/>
      <c r="BA254" s="17">
        <f t="shared" si="10"/>
        <v>1</v>
      </c>
    </row>
    <row r="255" spans="36:53" ht="15.75" thickBot="1">
      <c r="AJ255" s="116" t="s">
        <v>13</v>
      </c>
      <c r="AK255" s="109">
        <v>12</v>
      </c>
      <c r="AL255" s="47">
        <v>9</v>
      </c>
      <c r="AM255" s="44">
        <f>AP252/(AP252+AQ252+AR252+AS252+AT252+AU252+AV252+AW252+AX252)</f>
        <v>5.0505050505050518E-2</v>
      </c>
      <c r="AN255" s="44">
        <f>AQ252/(AP252+AQ252+AR252+AS252+AT252+AU252+AV252+AW252+AX252)</f>
        <v>0.12626262626262627</v>
      </c>
      <c r="AO255" s="44">
        <f>AR252/(AP252+AQ252+AR252+AS252+AT252+AU252+AV252+AW252+AX252)</f>
        <v>0.17676767676767674</v>
      </c>
      <c r="AP255" s="44">
        <f>AS252/(AP252+AQ252+AR252+AS252+AT252+AU252+AV252+AW252+AX252)</f>
        <v>0.20202020202020207</v>
      </c>
      <c r="AQ255" s="44">
        <f>AT252/(AP252+AQ252+AR252+AS252+AT252+AU252+AV252+AW252+AX252)</f>
        <v>0.22222222222222224</v>
      </c>
      <c r="AR255" s="44">
        <f>AU252/(AP252+AQ252+AR252+AS252+AT252+AU252+AV252+AW252+AX252)</f>
        <v>0.10101010101010102</v>
      </c>
      <c r="AS255" s="44">
        <f>AV252/(AP252+AQ252+AR252+AS252+AT252+AU252+AV252+AW252+AX252)</f>
        <v>8.0808080808080815E-2</v>
      </c>
      <c r="AT255" s="44">
        <f>AW252/(AP252+AQ252+AR252+AS252+AT252+AU252+AV252+AW252+AX252)</f>
        <v>2.5252525252525256E-2</v>
      </c>
      <c r="AU255" s="57">
        <f>AX252/(AP252+AQ252+AR252+AS252+AT252+AU252+AV252+AW252+AX252)</f>
        <v>1.5151515151515152E-2</v>
      </c>
      <c r="AV255" s="50"/>
      <c r="AW255" s="50"/>
      <c r="AX255" s="50"/>
      <c r="AY255" s="50"/>
      <c r="AZ255" s="62"/>
      <c r="BA255" s="17">
        <f t="shared" si="10"/>
        <v>1</v>
      </c>
    </row>
    <row r="256" spans="36:53" ht="15.75" thickBot="1">
      <c r="AJ256" s="116" t="s">
        <v>13</v>
      </c>
      <c r="AK256" s="109">
        <v>12</v>
      </c>
      <c r="AL256" s="47">
        <v>8</v>
      </c>
      <c r="AM256" s="44">
        <f>AQ252/(AQ252+AR252+AS252+AT252+AU252+AV252+AW252+AX252)</f>
        <v>0.13297872340425532</v>
      </c>
      <c r="AN256" s="44">
        <f>AR252/(AQ252+AR252+AS252+AT252+AU252+AV252+AW252+AX252)</f>
        <v>0.18617021276595741</v>
      </c>
      <c r="AO256" s="44">
        <f>AS252/(AQ252+AR252+AS252+AT252+AU252+AV252+AW252+AX252)</f>
        <v>0.21276595744680857</v>
      </c>
      <c r="AP256" s="44">
        <f>AT252/(AQ252+AR252+AS252+AT252+AU252+AV252+AW252+AX252)</f>
        <v>0.23404255319148937</v>
      </c>
      <c r="AQ256" s="44">
        <f>AU252/(AQ252+AR252+AS252+AT252+AU252+AV252+AW252+AX252)</f>
        <v>0.10638297872340427</v>
      </c>
      <c r="AR256" s="44">
        <f>AV252/(AQ252+AR252+AS252+AT252+AU252+AV252+AW252+AX252)</f>
        <v>8.5106382978723416E-2</v>
      </c>
      <c r="AS256" s="44">
        <f>AW252/(AQ252+AR252+AS252+AT252+AU252+AV252+AW252+AX252)</f>
        <v>2.6595744680851068E-2</v>
      </c>
      <c r="AT256" s="57">
        <f>AX252/(AQ252+AR252+AS252+AT252+AU252+AV252+AW252+AX252)</f>
        <v>1.5957446808510637E-2</v>
      </c>
      <c r="AU256" s="49"/>
      <c r="AV256" s="49"/>
      <c r="AW256" s="49"/>
      <c r="AX256" s="49"/>
      <c r="AY256" s="49"/>
      <c r="AZ256" s="61"/>
      <c r="BA256" s="17">
        <f t="shared" si="10"/>
        <v>1</v>
      </c>
    </row>
    <row r="257" spans="36:53" ht="15.75" thickBot="1">
      <c r="AJ257" s="116" t="s">
        <v>13</v>
      </c>
      <c r="AK257" s="109">
        <v>12</v>
      </c>
      <c r="AL257" s="47">
        <v>7</v>
      </c>
      <c r="AM257" s="44">
        <f>AR252/(AR252+AS252+AT252+AU252+AV252+AW252+AX252)</f>
        <v>0.21472392638036805</v>
      </c>
      <c r="AN257" s="44">
        <f>AS252/(AR252+AS252+AT252+AU252+AV252+AW252+AX252)</f>
        <v>0.24539877300613502</v>
      </c>
      <c r="AO257" s="44">
        <f>AT252/(AR252+AS252+AT252+AU252+AV252+AW252+AX252)</f>
        <v>0.26993865030674846</v>
      </c>
      <c r="AP257" s="44">
        <f>AU252/(AR252+AS252+AT252+AU252+AV252+AW252+AX252)</f>
        <v>0.1226993865030675</v>
      </c>
      <c r="AQ257" s="44">
        <f>AV252/(AR252+AS252+AT252+AU252+AV252+AW252+AX252)</f>
        <v>9.815950920245399E-2</v>
      </c>
      <c r="AR257" s="44">
        <f>AW252/(AR252+AS252+AT252+AU252+AV252+AW252+AX252)</f>
        <v>3.0674846625766874E-2</v>
      </c>
      <c r="AS257" s="57">
        <f>AX252/(AR252+AS252+AT252+AU252+AV252+AW252+AX252)</f>
        <v>1.8404907975460124E-2</v>
      </c>
      <c r="AT257" s="49"/>
      <c r="AU257" s="50"/>
      <c r="AV257" s="50"/>
      <c r="AW257" s="50"/>
      <c r="AX257" s="50"/>
      <c r="AY257" s="50"/>
      <c r="AZ257" s="62"/>
      <c r="BA257" s="17">
        <f t="shared" si="10"/>
        <v>1</v>
      </c>
    </row>
    <row r="258" spans="36:53" ht="15.75" thickBot="1">
      <c r="AJ258" s="116" t="s">
        <v>13</v>
      </c>
      <c r="AK258" s="109">
        <v>12</v>
      </c>
      <c r="AL258" s="47">
        <v>6</v>
      </c>
      <c r="AM258" s="44">
        <f>AS252/(AS252+AT252+AU252+AV252+AW252+AX252)</f>
        <v>0.31250000000000006</v>
      </c>
      <c r="AN258" s="44">
        <f>AT252/(AS252+AT252+AU252+AV252+AW252+AX252)</f>
        <v>0.34375</v>
      </c>
      <c r="AO258" s="44">
        <f>AU252/(AS252+AT252+AU252+AV252+AW252+AX252)</f>
        <v>0.15625</v>
      </c>
      <c r="AP258" s="44">
        <f>AV252/(AS252+AT252+AU252+AV252+AW252+AX252)</f>
        <v>0.125</v>
      </c>
      <c r="AQ258" s="44">
        <f>AW252/(AS252+AT252+AU252+AV252+AW252+AX252)</f>
        <v>3.90625E-2</v>
      </c>
      <c r="AR258" s="57">
        <f>AX252/(AS252+AT252+AU252+AV252+AW252+AX252)</f>
        <v>2.34375E-2</v>
      </c>
      <c r="AS258" s="49"/>
      <c r="AT258" s="49"/>
      <c r="AU258" s="49"/>
      <c r="AV258" s="49"/>
      <c r="AW258" s="49"/>
      <c r="AX258" s="49"/>
      <c r="AY258" s="49"/>
      <c r="AZ258" s="61"/>
      <c r="BA258" s="17">
        <f t="shared" si="10"/>
        <v>1</v>
      </c>
    </row>
    <row r="259" spans="36:53" ht="15.75" thickBot="1">
      <c r="AJ259" s="116" t="s">
        <v>13</v>
      </c>
      <c r="AK259" s="109">
        <v>12</v>
      </c>
      <c r="AL259" s="47">
        <v>5</v>
      </c>
      <c r="AM259" s="44">
        <f>AT252/(AT252+AU252+AV252+AW252+AX252)</f>
        <v>0.49999999999999994</v>
      </c>
      <c r="AN259" s="44">
        <f>AU252/(AT252+AU252+AV252+AW252+AX252)</f>
        <v>0.22727272727272727</v>
      </c>
      <c r="AO259" s="44">
        <f>AV252/(AT252+AU252+AV252+AW252+AX252)</f>
        <v>0.1818181818181818</v>
      </c>
      <c r="AP259" s="44">
        <f>AW252/(AT252+AU252+AV252+AW252+AX252)</f>
        <v>5.6818181818181816E-2</v>
      </c>
      <c r="AQ259" s="57">
        <f>AX252/(AT252+AU252+AV252+AW252+AX252)</f>
        <v>3.4090909090909088E-2</v>
      </c>
      <c r="AR259" s="50"/>
      <c r="AS259" s="49"/>
      <c r="AT259" s="50"/>
      <c r="AU259" s="50"/>
      <c r="AV259" s="50"/>
      <c r="AW259" s="50"/>
      <c r="AX259" s="50"/>
      <c r="AY259" s="50"/>
      <c r="AZ259" s="62"/>
      <c r="BA259" s="17">
        <f t="shared" si="10"/>
        <v>0.99999999999999978</v>
      </c>
    </row>
    <row r="260" spans="36:53" ht="15.75" thickBot="1">
      <c r="AJ260" s="116" t="s">
        <v>13</v>
      </c>
      <c r="AK260" s="109">
        <v>12</v>
      </c>
      <c r="AL260" s="47">
        <v>4</v>
      </c>
      <c r="AM260" s="44">
        <f>AU252/(AU252+AV252+AW252+AX252)</f>
        <v>0.45454545454545464</v>
      </c>
      <c r="AN260" s="44">
        <f>AV252/(AU252+AV252+AW252+AX252)</f>
        <v>0.3636363636363637</v>
      </c>
      <c r="AO260" s="44">
        <f>AW252/(AU252+AV252+AW252+AX252)</f>
        <v>0.11363636363636366</v>
      </c>
      <c r="AP260" s="57">
        <f>AX252/(AX252+AW252+AV252+AU252)</f>
        <v>6.8181818181818177E-2</v>
      </c>
      <c r="AQ260" s="49"/>
      <c r="AR260" s="49"/>
      <c r="AS260" s="49"/>
      <c r="AT260" s="49"/>
      <c r="AU260" s="49"/>
      <c r="AV260" s="49"/>
      <c r="AW260" s="49"/>
      <c r="AX260" s="49"/>
      <c r="AY260" s="49"/>
      <c r="AZ260" s="61"/>
      <c r="BA260" s="17">
        <f t="shared" si="10"/>
        <v>1.0000000000000002</v>
      </c>
    </row>
    <row r="261" spans="36:53" ht="15.75" thickBot="1">
      <c r="AJ261" s="116" t="s">
        <v>13</v>
      </c>
      <c r="AK261" s="109">
        <v>12</v>
      </c>
      <c r="AL261" s="47">
        <v>3</v>
      </c>
      <c r="AM261" s="44">
        <f>AV252/(AV252+AW252+AX252)</f>
        <v>0.66666666666666663</v>
      </c>
      <c r="AN261" s="44">
        <f>AW252/(AV252+AW252+AX252)</f>
        <v>0.20833333333333331</v>
      </c>
      <c r="AO261" s="57">
        <f>AX252/(AV252+AW252+AX252)</f>
        <v>0.12499999999999999</v>
      </c>
      <c r="AP261" s="49"/>
      <c r="AQ261" s="50"/>
      <c r="AR261" s="50"/>
      <c r="AS261" s="50"/>
      <c r="AT261" s="50"/>
      <c r="AU261" s="50"/>
      <c r="AV261" s="50"/>
      <c r="AW261" s="50"/>
      <c r="AX261" s="50"/>
      <c r="AY261" s="50"/>
      <c r="AZ261" s="62"/>
      <c r="BA261" s="17">
        <f t="shared" si="10"/>
        <v>1</v>
      </c>
    </row>
    <row r="262" spans="36:53" ht="15.75" thickBot="1">
      <c r="AJ262" s="116" t="s">
        <v>13</v>
      </c>
      <c r="AK262" s="109">
        <v>12</v>
      </c>
      <c r="AL262" s="47">
        <v>2</v>
      </c>
      <c r="AM262" s="44">
        <f>AW252/(AW252+AX252)</f>
        <v>0.625</v>
      </c>
      <c r="AN262" s="57">
        <f>100%-AM262</f>
        <v>0.375</v>
      </c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61"/>
      <c r="BA262" s="17">
        <f t="shared" si="10"/>
        <v>1</v>
      </c>
    </row>
    <row r="263" spans="36:53" ht="15.75" thickBot="1">
      <c r="AJ263" s="116" t="s">
        <v>13</v>
      </c>
      <c r="AK263" s="109">
        <v>12</v>
      </c>
      <c r="AL263" s="47">
        <v>1</v>
      </c>
      <c r="AM263" s="57">
        <v>1</v>
      </c>
      <c r="AN263" s="49"/>
      <c r="AO263" s="49"/>
      <c r="AP263" s="49"/>
      <c r="AQ263" s="50"/>
      <c r="AR263" s="50"/>
      <c r="AS263" s="50"/>
      <c r="AT263" s="49"/>
      <c r="AU263" s="50"/>
      <c r="AV263" s="50"/>
      <c r="AW263" s="50"/>
      <c r="AX263" s="50"/>
      <c r="AY263" s="50"/>
      <c r="AZ263" s="62"/>
      <c r="BA263" s="17">
        <f t="shared" si="10"/>
        <v>1</v>
      </c>
    </row>
    <row r="264" spans="36:53" ht="15.75" thickBot="1">
      <c r="AJ264" s="116" t="s">
        <v>13</v>
      </c>
      <c r="AK264" s="109">
        <v>12</v>
      </c>
      <c r="AL264" s="47">
        <v>0</v>
      </c>
      <c r="AM264" s="60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  <c r="AZ264" s="69"/>
      <c r="BA264" s="17">
        <f t="shared" si="10"/>
        <v>0</v>
      </c>
    </row>
    <row r="265" spans="36:53" ht="15.75" thickBot="1">
      <c r="AJ265" s="116" t="s">
        <v>13</v>
      </c>
      <c r="AK265" s="109">
        <v>11</v>
      </c>
      <c r="AL265" s="47">
        <v>11</v>
      </c>
      <c r="AM265" s="88">
        <v>0</v>
      </c>
      <c r="AN265" s="88">
        <v>0</v>
      </c>
      <c r="AO265" s="88">
        <v>0.01</v>
      </c>
      <c r="AP265" s="88">
        <v>5.000000000000001E-2</v>
      </c>
      <c r="AQ265" s="89">
        <v>0.125</v>
      </c>
      <c r="AR265" s="89">
        <v>0.17499999999999996</v>
      </c>
      <c r="AS265" s="88">
        <v>0.20000000000000004</v>
      </c>
      <c r="AT265" s="88">
        <v>0.22</v>
      </c>
      <c r="AU265" s="89">
        <v>0.115</v>
      </c>
      <c r="AV265" s="89">
        <v>0.08</v>
      </c>
      <c r="AW265" s="90">
        <v>2.5000000000000001E-2</v>
      </c>
      <c r="AX265" s="70"/>
      <c r="AY265" s="68"/>
      <c r="AZ265" s="67"/>
      <c r="BA265" s="17">
        <f t="shared" si="10"/>
        <v>1</v>
      </c>
    </row>
    <row r="266" spans="36:53" ht="15.75" thickBot="1">
      <c r="AJ266" s="116" t="s">
        <v>13</v>
      </c>
      <c r="AK266" s="109">
        <v>11</v>
      </c>
      <c r="AL266" s="47">
        <v>10</v>
      </c>
      <c r="AM266" s="44">
        <f>AN265/(AN265+AO265+AP265+AQ265+AR265+AS265+AT265+AU265+AV265+AW265)</f>
        <v>0</v>
      </c>
      <c r="AN266" s="44">
        <f>AO265/(AN265+AO265+AP265+AQ265+AR265+AS265+AT265+AU265+AV265+AW265)</f>
        <v>0.01</v>
      </c>
      <c r="AO266" s="44">
        <f>AP265/(AN265+AO265+AP265+AQ265+AR265+AS265+AT265+AU265+AV265+AW265)</f>
        <v>5.000000000000001E-2</v>
      </c>
      <c r="AP266" s="44">
        <f>AQ265/(AN265+AO265+AP265+AQ265+AR265+AS265+AT265+AU265+AV265+AW265)</f>
        <v>0.125</v>
      </c>
      <c r="AQ266" s="44">
        <f>AR265/(AN265+AO265+AP265+AQ265+AR265+AS265+AT265+AU265+AV265+AW265)</f>
        <v>0.17499999999999996</v>
      </c>
      <c r="AR266" s="44">
        <f>AS265/(AN265+AO265+AP265+AQ265+AR265+AS265+AT265+AU265+AV265+AW265)</f>
        <v>0.20000000000000004</v>
      </c>
      <c r="AS266" s="44">
        <f>AT265/(AN265+AO265+AP265+AQ265+AR265+AS265+AT265+AU265+AV265+AW265)</f>
        <v>0.22</v>
      </c>
      <c r="AT266" s="44">
        <f>AU265/(AN265+AO265+AP265+AQ265+AR265+AS265+AT265+AU265+AV265+AW265)</f>
        <v>0.115</v>
      </c>
      <c r="AU266" s="44">
        <f>AV265/(AN265+AO265+AP265+AQ265+AR265+AS265+AT265+AU265+AV265+AW265)</f>
        <v>0.08</v>
      </c>
      <c r="AV266" s="57">
        <f>AW265/(AN265+AO265+AP265+AQ265+AR265+AS265+AT265+AU265+AV265+AW265)</f>
        <v>2.5000000000000001E-2</v>
      </c>
      <c r="AW266" s="49"/>
      <c r="AX266" s="49"/>
      <c r="AY266" s="49"/>
      <c r="AZ266" s="61"/>
      <c r="BA266" s="17">
        <f t="shared" si="10"/>
        <v>1</v>
      </c>
    </row>
    <row r="267" spans="36:53" ht="15.75" thickBot="1">
      <c r="AJ267" s="116" t="s">
        <v>13</v>
      </c>
      <c r="AK267" s="109">
        <v>11</v>
      </c>
      <c r="AL267" s="47">
        <v>9</v>
      </c>
      <c r="AM267" s="44">
        <f>AO265/(AO265+AP265+AQ265+AR265+AS265+AT265+AU265+AV265+AW265)</f>
        <v>0.01</v>
      </c>
      <c r="AN267" s="44">
        <f>AP265/(AO265+AP265+AQ265+AR265+AS265+AT265+AU265+AV265+AW265)</f>
        <v>5.000000000000001E-2</v>
      </c>
      <c r="AO267" s="44">
        <f>AQ265/(AO265+AP265+AQ265+AR265+AS265+AT265+AU265+AV265+AW265)</f>
        <v>0.125</v>
      </c>
      <c r="AP267" s="44">
        <f>AR265/(AO265+AP265+AQ265+AR265+AS265+AT265+AU265+AV265+AW265)</f>
        <v>0.17499999999999996</v>
      </c>
      <c r="AQ267" s="44">
        <f>AS265/(AO265+AP265+AQ265+AR265+AS265+AT265+AU265+AV265+AW265)</f>
        <v>0.20000000000000004</v>
      </c>
      <c r="AR267" s="44">
        <f>AT265/(AO265+AP265+AQ265+AR265+AS265+AT265+AU265+AV265+AW265)</f>
        <v>0.22</v>
      </c>
      <c r="AS267" s="44">
        <f>AU265/(AO265+AP265+AQ265+AR265+AS265+AT265+AU265+AV265+AW265)</f>
        <v>0.115</v>
      </c>
      <c r="AT267" s="44">
        <f>AV265/(AO265+AP265+AQ265+AR265+AS265+AT265+AU265+AV265+AW265)</f>
        <v>0.08</v>
      </c>
      <c r="AU267" s="57">
        <f>AW265/(AO265+AP265+AQ265+AR265+AS265+AT265+AU265+AV265+AW265)</f>
        <v>2.5000000000000001E-2</v>
      </c>
      <c r="AV267" s="50"/>
      <c r="AW267" s="50"/>
      <c r="AX267" s="50"/>
      <c r="AY267" s="50"/>
      <c r="AZ267" s="62"/>
      <c r="BA267" s="17">
        <f t="shared" si="10"/>
        <v>1</v>
      </c>
    </row>
    <row r="268" spans="36:53" ht="15.75" thickBot="1">
      <c r="AJ268" s="116" t="s">
        <v>13</v>
      </c>
      <c r="AK268" s="109">
        <v>11</v>
      </c>
      <c r="AL268" s="47">
        <v>8</v>
      </c>
      <c r="AM268" s="44">
        <f>AP265/(AP265+AQ265+AR265+AS265+AT265+AU265+AV265+AW265)</f>
        <v>5.0505050505050518E-2</v>
      </c>
      <c r="AN268" s="44">
        <f>AQ265/(AP265+AQ265+AR265+AS265+AT265+AU265+AV265+AW265)</f>
        <v>0.12626262626262627</v>
      </c>
      <c r="AO268" s="44">
        <f>AR265/(AP265+AQ265+AR265+AS265+AT265+AU265+AV265+AW265)</f>
        <v>0.17676767676767674</v>
      </c>
      <c r="AP268" s="44">
        <f>AS265/(AP265+AQ265+AR265+AS265+AT265+AU265+AV265+AW265)</f>
        <v>0.20202020202020207</v>
      </c>
      <c r="AQ268" s="44">
        <f>AT265/(AP265+AQ265+AR265+AS265+AT265+AU265+AV265+AW265)</f>
        <v>0.22222222222222224</v>
      </c>
      <c r="AR268" s="44">
        <f>AU265/(AP265+AQ265+AR265+AS265+AT265+AU265+AV265+AW265)</f>
        <v>0.11616161616161617</v>
      </c>
      <c r="AS268" s="44">
        <f>AV265/(AP265+AQ265+AR265+AS265+AT265+AU265+AV265+AW265)</f>
        <v>8.0808080808080815E-2</v>
      </c>
      <c r="AT268" s="57">
        <f>AW265/(AP265+AQ265+AR265+AS265+AT265+AU265+AV265+AW265)</f>
        <v>2.5252525252525256E-2</v>
      </c>
      <c r="AU268" s="49"/>
      <c r="AV268" s="49"/>
      <c r="AW268" s="49"/>
      <c r="AX268" s="49"/>
      <c r="AY268" s="49"/>
      <c r="AZ268" s="61"/>
      <c r="BA268" s="17">
        <f t="shared" si="10"/>
        <v>1</v>
      </c>
    </row>
    <row r="269" spans="36:53" ht="15.75" thickBot="1">
      <c r="AJ269" s="116" t="s">
        <v>13</v>
      </c>
      <c r="AK269" s="109">
        <v>11</v>
      </c>
      <c r="AL269" s="47">
        <v>7</v>
      </c>
      <c r="AM269" s="44">
        <f>AQ265/(AQ265+AR265+AS265+AT265+AU265+AV265+AW265)</f>
        <v>0.13297872340425532</v>
      </c>
      <c r="AN269" s="44">
        <f>AR265/(AQ265+AR265+AS265+AT265+AU265+AV265+AW265)</f>
        <v>0.18617021276595741</v>
      </c>
      <c r="AO269" s="44">
        <f>AS265/(AQ265+AR265+AS265+AT265+AU265+AV265+AW265)</f>
        <v>0.21276595744680857</v>
      </c>
      <c r="AP269" s="44">
        <f>AT265/(AQ265+AR265+AS265+AT265+AU265+AV265+AW265)</f>
        <v>0.23404255319148937</v>
      </c>
      <c r="AQ269" s="44">
        <f>AU265/(AQ265+AR265+AS265+AT265+AU265+AV265+AW265)</f>
        <v>0.1223404255319149</v>
      </c>
      <c r="AR269" s="44">
        <f>AV265/(AQ265+AR265+AS265+AT265+AU265+AV265+AW265)</f>
        <v>8.5106382978723416E-2</v>
      </c>
      <c r="AS269" s="57">
        <f>AW265/(AQ265+AR265+AS265+AT265+AU265+AV265+AW265)</f>
        <v>2.6595744680851068E-2</v>
      </c>
      <c r="AT269" s="49"/>
      <c r="AU269" s="50"/>
      <c r="AV269" s="50"/>
      <c r="AW269" s="50"/>
      <c r="AX269" s="50"/>
      <c r="AY269" s="50"/>
      <c r="AZ269" s="62"/>
      <c r="BA269" s="17">
        <f t="shared" si="10"/>
        <v>1</v>
      </c>
    </row>
    <row r="270" spans="36:53" ht="15.75" thickBot="1">
      <c r="AJ270" s="116" t="s">
        <v>13</v>
      </c>
      <c r="AK270" s="109">
        <v>11</v>
      </c>
      <c r="AL270" s="47">
        <v>6</v>
      </c>
      <c r="AM270" s="44">
        <f>AR265/(AR265+AS265+AT265+AU265+AV265+AW265)</f>
        <v>0.21472392638036805</v>
      </c>
      <c r="AN270" s="44">
        <f>AS265/(AR265+AS265+AT265+AU265+AV265+AW265)</f>
        <v>0.24539877300613502</v>
      </c>
      <c r="AO270" s="44">
        <f>AT265/(AR265+AS265+AT265+AU265+AV265+AW265)</f>
        <v>0.26993865030674846</v>
      </c>
      <c r="AP270" s="44">
        <f>AU265/(AR265+AS265+AT265+AU265+AV265+AW265)</f>
        <v>0.14110429447852763</v>
      </c>
      <c r="AQ270" s="44">
        <f>AV265/(AR265+AS265+AT265+AU265+AV265+AW265)</f>
        <v>9.815950920245399E-2</v>
      </c>
      <c r="AR270" s="57">
        <f>AW265/(AR265+AS265+AT265+AU265+AV265+AW265)</f>
        <v>3.0674846625766874E-2</v>
      </c>
      <c r="AS270" s="49"/>
      <c r="AT270" s="49"/>
      <c r="AU270" s="49"/>
      <c r="AV270" s="49"/>
      <c r="AW270" s="49"/>
      <c r="AX270" s="49"/>
      <c r="AY270" s="49"/>
      <c r="AZ270" s="61"/>
      <c r="BA270" s="17">
        <f t="shared" si="10"/>
        <v>1</v>
      </c>
    </row>
    <row r="271" spans="36:53" ht="15.75" thickBot="1">
      <c r="AJ271" s="116" t="s">
        <v>13</v>
      </c>
      <c r="AK271" s="109">
        <v>11</v>
      </c>
      <c r="AL271" s="47">
        <v>5</v>
      </c>
      <c r="AM271" s="44">
        <f>AS265/(AS265+AT265+AU265+AV265+AW265)</f>
        <v>0.31250000000000006</v>
      </c>
      <c r="AN271" s="44">
        <f>AT265/(AS265+AT265+AU265+AV265+AW265)</f>
        <v>0.34375</v>
      </c>
      <c r="AO271" s="44">
        <f>AU265/(AS265+AT265+AU265+AV265+AW265)</f>
        <v>0.1796875</v>
      </c>
      <c r="AP271" s="44">
        <f>AV265/(AS265+AT265+AU265+AV265+AW265)</f>
        <v>0.125</v>
      </c>
      <c r="AQ271" s="57">
        <f>AW265/(AS265+AT265+AU265+AV265+AW265)</f>
        <v>3.90625E-2</v>
      </c>
      <c r="AR271" s="50"/>
      <c r="AS271" s="49"/>
      <c r="AT271" s="49"/>
      <c r="AU271" s="50"/>
      <c r="AV271" s="50"/>
      <c r="AW271" s="50"/>
      <c r="AX271" s="50"/>
      <c r="AY271" s="50"/>
      <c r="AZ271" s="62"/>
      <c r="BA271" s="17">
        <f t="shared" si="10"/>
        <v>1</v>
      </c>
    </row>
    <row r="272" spans="36:53" ht="15.75" thickBot="1">
      <c r="AJ272" s="116" t="s">
        <v>13</v>
      </c>
      <c r="AK272" s="109">
        <v>11</v>
      </c>
      <c r="AL272" s="47">
        <v>4</v>
      </c>
      <c r="AM272" s="44">
        <f>AT265/(AT265+AU265+AV265+AW265)</f>
        <v>0.49999999999999994</v>
      </c>
      <c r="AN272" s="44">
        <f>AU265/(AT265+AU265+AV265+AW265)</f>
        <v>0.26136363636363635</v>
      </c>
      <c r="AO272" s="44">
        <f>AV265/(AT265+AU265+AV265+AW265)</f>
        <v>0.1818181818181818</v>
      </c>
      <c r="AP272" s="57">
        <f>AW265/(AT265+AU265+AV265+AW265)</f>
        <v>5.6818181818181816E-2</v>
      </c>
      <c r="AQ272" s="49"/>
      <c r="AR272" s="49"/>
      <c r="AS272" s="49"/>
      <c r="AT272" s="49"/>
      <c r="AU272" s="49"/>
      <c r="AV272" s="49"/>
      <c r="AW272" s="49"/>
      <c r="AX272" s="49"/>
      <c r="AY272" s="49"/>
      <c r="AZ272" s="61"/>
      <c r="BA272" s="17">
        <f t="shared" si="10"/>
        <v>0.99999999999999978</v>
      </c>
    </row>
    <row r="273" spans="36:53" ht="15.75" thickBot="1">
      <c r="AJ273" s="116" t="s">
        <v>13</v>
      </c>
      <c r="AK273" s="109">
        <v>11</v>
      </c>
      <c r="AL273" s="47">
        <v>3</v>
      </c>
      <c r="AM273" s="44">
        <f>AU265/(AU265+AV265+AW265)</f>
        <v>0.52272727272727271</v>
      </c>
      <c r="AN273" s="44">
        <f>AV265/(AU265+AV265+AW265)</f>
        <v>0.36363636363636365</v>
      </c>
      <c r="AO273" s="57">
        <f>AW265/(AU265+AV265+AW265)</f>
        <v>0.11363636363636365</v>
      </c>
      <c r="AP273" s="49"/>
      <c r="AQ273" s="50"/>
      <c r="AR273" s="50"/>
      <c r="AS273" s="49"/>
      <c r="AT273" s="50"/>
      <c r="AU273" s="50"/>
      <c r="AV273" s="50"/>
      <c r="AW273" s="50"/>
      <c r="AX273" s="50"/>
      <c r="AY273" s="50"/>
      <c r="AZ273" s="62"/>
      <c r="BA273" s="17">
        <f t="shared" si="10"/>
        <v>1</v>
      </c>
    </row>
    <row r="274" spans="36:53" ht="15.75" thickBot="1">
      <c r="AJ274" s="116" t="s">
        <v>13</v>
      </c>
      <c r="AK274" s="109">
        <v>11</v>
      </c>
      <c r="AL274" s="47">
        <v>2</v>
      </c>
      <c r="AM274" s="44">
        <f>AV265/(AV265+AW265)</f>
        <v>0.76190476190476186</v>
      </c>
      <c r="AN274" s="57">
        <f>100%-AM274</f>
        <v>0.23809523809523814</v>
      </c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61"/>
      <c r="BA274" s="17">
        <f t="shared" si="10"/>
        <v>1</v>
      </c>
    </row>
    <row r="275" spans="36:53" ht="15.75" thickBot="1">
      <c r="AJ275" s="116" t="s">
        <v>13</v>
      </c>
      <c r="AK275" s="109">
        <v>11</v>
      </c>
      <c r="AL275" s="47">
        <v>1</v>
      </c>
      <c r="AM275" s="57">
        <v>1</v>
      </c>
      <c r="AN275" s="49"/>
      <c r="AO275" s="49"/>
      <c r="AP275" s="49"/>
      <c r="AQ275" s="50"/>
      <c r="AR275" s="50"/>
      <c r="AS275" s="50"/>
      <c r="AT275" s="50"/>
      <c r="AU275" s="50"/>
      <c r="AV275" s="50"/>
      <c r="AW275" s="50"/>
      <c r="AX275" s="50"/>
      <c r="AY275" s="50"/>
      <c r="AZ275" s="62"/>
      <c r="BA275" s="17">
        <f t="shared" si="10"/>
        <v>1</v>
      </c>
    </row>
    <row r="276" spans="36:53" ht="15.75" thickBot="1">
      <c r="AJ276" s="116" t="s">
        <v>13</v>
      </c>
      <c r="AK276" s="109">
        <v>11</v>
      </c>
      <c r="AL276" s="47">
        <v>0</v>
      </c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  <c r="AZ276" s="69"/>
      <c r="BA276" s="17">
        <f t="shared" si="10"/>
        <v>0</v>
      </c>
    </row>
    <row r="277" spans="36:53" ht="15.75" thickBot="1">
      <c r="AJ277" s="116" t="s">
        <v>13</v>
      </c>
      <c r="AK277" s="109">
        <v>10</v>
      </c>
      <c r="AL277" s="47">
        <v>10</v>
      </c>
      <c r="AM277" s="88">
        <v>0</v>
      </c>
      <c r="AN277" s="88">
        <v>0</v>
      </c>
      <c r="AO277" s="88">
        <v>0.01</v>
      </c>
      <c r="AP277" s="88">
        <v>5.000000000000001E-2</v>
      </c>
      <c r="AQ277" s="89">
        <v>0.125</v>
      </c>
      <c r="AR277" s="89">
        <v>0.17499999999999996</v>
      </c>
      <c r="AS277" s="88">
        <v>0.20000000000000004</v>
      </c>
      <c r="AT277" s="88">
        <v>0.23</v>
      </c>
      <c r="AU277" s="89">
        <v>0.13</v>
      </c>
      <c r="AV277" s="90">
        <v>0.08</v>
      </c>
      <c r="AW277" s="68"/>
      <c r="AX277" s="68"/>
      <c r="AY277" s="68"/>
      <c r="AZ277" s="67"/>
      <c r="BA277" s="17">
        <f t="shared" si="10"/>
        <v>1</v>
      </c>
    </row>
    <row r="278" spans="36:53" ht="15.75" thickBot="1">
      <c r="AJ278" s="116" t="s">
        <v>13</v>
      </c>
      <c r="AK278" s="109">
        <v>10</v>
      </c>
      <c r="AL278" s="47">
        <v>9</v>
      </c>
      <c r="AM278" s="44">
        <f>AN277/(AN277+AO277+AP277+AQ277+AR277+AS277+AT277+AU277+AV277)</f>
        <v>0</v>
      </c>
      <c r="AN278" s="44">
        <f t="shared" ref="AN278" si="11">AO277/(AO277+AP277+AQ277+AR277+AS277+AT277+AU277+AV277+AW277)</f>
        <v>0.01</v>
      </c>
      <c r="AO278" s="44">
        <f t="shared" ref="AO278" si="12">AP277/(AP277+AQ277+AR277+AS277+AT277+AU277+AV277+AW277+AX277)</f>
        <v>5.0505050505050518E-2</v>
      </c>
      <c r="AP278" s="44">
        <f t="shared" ref="AP278" si="13">AQ277/(AQ277+AR277+AS277+AT277+AU277+AV277+AW277+AX277+AY277)</f>
        <v>0.13297872340425532</v>
      </c>
      <c r="AQ278" s="44">
        <f t="shared" ref="AQ278" si="14">AR277/(AR277+AS277+AT277+AU277+AV277+AW277+AX277+AY277+AZ277)</f>
        <v>0.21472392638036805</v>
      </c>
      <c r="AR278" s="44">
        <f t="shared" ref="AR278" si="15">AS277/(AS277+AT277+AU277+AV277+AW277+AX277+AY277+AZ277+BA277)</f>
        <v>0.12195121951219513</v>
      </c>
      <c r="AS278" s="44">
        <f t="shared" ref="AS278" si="16">AT277/(AT277+AU277+AV277+AW277+AX277+AY277+AZ277+BA277+BB277)</f>
        <v>0.15972222222222224</v>
      </c>
      <c r="AT278" s="44">
        <f t="shared" ref="AT278" si="17">AU277/(AU277+AV277+AW277+AX277+AY277+AZ277+BA277+BB277+BC277)</f>
        <v>0.10743801652892562</v>
      </c>
      <c r="AU278" s="57">
        <f t="shared" ref="AU278" si="18">AV277/(AV277+AW277+AX277+AY277+AZ277+BA277+BB277+BC277+BD277)</f>
        <v>7.407407407407407E-2</v>
      </c>
      <c r="AV278" s="49"/>
      <c r="AW278" s="49"/>
      <c r="AX278" s="49"/>
      <c r="AY278" s="49"/>
      <c r="AZ278" s="61"/>
      <c r="BA278" s="17">
        <f t="shared" si="10"/>
        <v>0.8713932326270909</v>
      </c>
    </row>
    <row r="279" spans="36:53" ht="15.75" thickBot="1">
      <c r="AJ279" s="116" t="s">
        <v>13</v>
      </c>
      <c r="AK279" s="109">
        <v>10</v>
      </c>
      <c r="AL279" s="47">
        <v>8</v>
      </c>
      <c r="AM279" s="44">
        <f>AO277/(AO277+AP277+AQ277+AR277+AS277+AT277+AU277+AV277)</f>
        <v>0.01</v>
      </c>
      <c r="AN279" s="44">
        <f>AP277/(AO277+AP277+AQ277+AR277+AS277+AT277+AU277+AV277)</f>
        <v>5.000000000000001E-2</v>
      </c>
      <c r="AO279" s="44">
        <f>AQ277/(AO277+AP277+AQ277+AR277+AS277+AT277+AU277+AV277)</f>
        <v>0.125</v>
      </c>
      <c r="AP279" s="44">
        <f>AR277/(AO277+AP277+AQ277+AR277+AS277+AT277+AU277+AV277)</f>
        <v>0.17499999999999996</v>
      </c>
      <c r="AQ279" s="44">
        <f>AS277/(AO277+AP277+AQ277+AR277+AS277+AT277+AU277+AV277)</f>
        <v>0.20000000000000004</v>
      </c>
      <c r="AR279" s="44">
        <f>AT277/(AO277+AP277+AQ277+AR277+AS277+AT277+AU277+AV277)</f>
        <v>0.23</v>
      </c>
      <c r="AS279" s="44">
        <f>AU277/(AO277+AP277+AQ277+AR277+AS277+AT277+AU277+AV277)</f>
        <v>0.13</v>
      </c>
      <c r="AT279" s="57">
        <f>AV277/(AO277+AP277+AQ277+AR277+AS277+AT277+AU277+AV277)</f>
        <v>0.08</v>
      </c>
      <c r="AU279" s="50"/>
      <c r="AV279" s="50"/>
      <c r="AW279" s="50"/>
      <c r="AX279" s="50"/>
      <c r="AY279" s="50"/>
      <c r="AZ279" s="62"/>
      <c r="BA279" s="17">
        <f t="shared" si="10"/>
        <v>1</v>
      </c>
    </row>
    <row r="280" spans="36:53" ht="15.75" thickBot="1">
      <c r="AJ280" s="116" t="s">
        <v>13</v>
      </c>
      <c r="AK280" s="109">
        <v>10</v>
      </c>
      <c r="AL280" s="47">
        <v>7</v>
      </c>
      <c r="AM280" s="44">
        <f>AP277/(AP277+AQ277+AR277+AS277+AT277+AU277+AV277)</f>
        <v>5.0505050505050518E-2</v>
      </c>
      <c r="AN280" s="44">
        <f>AQ277/(AP277+AQ277+AR277+AS277+AT277+AU277+AV277)</f>
        <v>0.12626262626262627</v>
      </c>
      <c r="AO280" s="44">
        <f>AR277/(AP277+AQ277+AR277+AS277+AT277+AU277+AV277)</f>
        <v>0.17676767676767674</v>
      </c>
      <c r="AP280" s="44">
        <f>AS277/(AP277+AQ277+AR277+AS277+AT277+AU277+AV277)</f>
        <v>0.20202020202020207</v>
      </c>
      <c r="AQ280" s="44">
        <f>AT277/(AP277+AQ277+AR277+AS277+AT277+AU277+AV277)</f>
        <v>0.23232323232323235</v>
      </c>
      <c r="AR280" s="44">
        <f>AU277/(AP277+AQ277+AR277+AS277+AT277+AU277+AV277)</f>
        <v>0.13131313131313133</v>
      </c>
      <c r="AS280" s="57">
        <f>AV277/(AP277+AQ277+AR277+AS277+AT277+AU277+AV277)</f>
        <v>8.0808080808080815E-2</v>
      </c>
      <c r="AT280" s="49"/>
      <c r="AU280" s="49"/>
      <c r="AV280" s="49"/>
      <c r="AW280" s="49"/>
      <c r="AX280" s="49"/>
      <c r="AY280" s="49"/>
      <c r="AZ280" s="61"/>
      <c r="BA280" s="17">
        <f t="shared" si="10"/>
        <v>1.0000000000000002</v>
      </c>
    </row>
    <row r="281" spans="36:53" ht="15.75" thickBot="1">
      <c r="AJ281" s="116" t="s">
        <v>13</v>
      </c>
      <c r="AK281" s="109">
        <v>10</v>
      </c>
      <c r="AL281" s="47">
        <v>6</v>
      </c>
      <c r="AM281" s="44">
        <f>AQ277/(AQ277+AR277+AS277+AT277+AU277+AV277)</f>
        <v>0.13297872340425532</v>
      </c>
      <c r="AN281" s="44">
        <f>AR277/(AQ277+AR277+AS277+AT277+AU277+AV277)</f>
        <v>0.18617021276595741</v>
      </c>
      <c r="AO281" s="44">
        <f>AS277/(AQ277+AR277+AS277+AT277+AU277+AV277)</f>
        <v>0.21276595744680857</v>
      </c>
      <c r="AP281" s="44">
        <f>AT277/(AQ277+AR277+AS277+AT277+AU277+AV277)</f>
        <v>0.24468085106382981</v>
      </c>
      <c r="AQ281" s="44">
        <f>AU277/(AQ277+AR277+AS277+AT277+AU277+AV277)</f>
        <v>0.13829787234042554</v>
      </c>
      <c r="AR281" s="57">
        <f>AV277/(AQ277+AR277+AS277+AT277+AU277+AV277)</f>
        <v>8.5106382978723416E-2</v>
      </c>
      <c r="AS281" s="49"/>
      <c r="AT281" s="49"/>
      <c r="AU281" s="50"/>
      <c r="AV281" s="50"/>
      <c r="AW281" s="50"/>
      <c r="AX281" s="50"/>
      <c r="AY281" s="50"/>
      <c r="AZ281" s="62"/>
      <c r="BA281" s="17">
        <f t="shared" si="10"/>
        <v>1</v>
      </c>
    </row>
    <row r="282" spans="36:53" ht="15.75" thickBot="1">
      <c r="AJ282" s="116" t="s">
        <v>13</v>
      </c>
      <c r="AK282" s="109">
        <v>10</v>
      </c>
      <c r="AL282" s="47">
        <v>5</v>
      </c>
      <c r="AM282" s="44">
        <f>AR277/(AR277+AS277+AT277+AU277+AV277)</f>
        <v>0.21472392638036805</v>
      </c>
      <c r="AN282" s="44">
        <f>AS277/(AR277+AS277+AT277+AU277+AV277)</f>
        <v>0.24539877300613502</v>
      </c>
      <c r="AO282" s="44">
        <f>AT277/(AR277+AS277+AT277+AU277+AV277)</f>
        <v>0.28220858895705525</v>
      </c>
      <c r="AP282" s="44">
        <f>AU277/(AR277+AS277+AT277+AU277+AV277)</f>
        <v>0.15950920245398775</v>
      </c>
      <c r="AQ282" s="57">
        <f>AV277/(AR277+AS277+AT277+AU277+AV277)</f>
        <v>9.815950920245399E-2</v>
      </c>
      <c r="AR282" s="49"/>
      <c r="AS282" s="49"/>
      <c r="AT282" s="49"/>
      <c r="AU282" s="49"/>
      <c r="AV282" s="49"/>
      <c r="AW282" s="49"/>
      <c r="AX282" s="49"/>
      <c r="AY282" s="49"/>
      <c r="AZ282" s="61"/>
      <c r="BA282" s="17">
        <f t="shared" si="10"/>
        <v>1.0000000000000002</v>
      </c>
    </row>
    <row r="283" spans="36:53" ht="15.75" thickBot="1">
      <c r="AJ283" s="116" t="s">
        <v>13</v>
      </c>
      <c r="AK283" s="109">
        <v>10</v>
      </c>
      <c r="AL283" s="47">
        <v>4</v>
      </c>
      <c r="AM283" s="44">
        <f>AS277/(AS277+AT277+AU277+AV277)</f>
        <v>0.31250000000000006</v>
      </c>
      <c r="AN283" s="44">
        <f>AT277/(AS277+AT277+AU277+AV277)</f>
        <v>0.359375</v>
      </c>
      <c r="AO283" s="44">
        <f>AU277/(AS277+AT277+AU277+AV277)</f>
        <v>0.203125</v>
      </c>
      <c r="AP283" s="57">
        <f>AV277/(AS277+AT277+AU277+AV277)</f>
        <v>0.125</v>
      </c>
      <c r="AQ283" s="50"/>
      <c r="AR283" s="50"/>
      <c r="AS283" s="49"/>
      <c r="AT283" s="49"/>
      <c r="AU283" s="50"/>
      <c r="AV283" s="50"/>
      <c r="AW283" s="50"/>
      <c r="AX283" s="50"/>
      <c r="AY283" s="50"/>
      <c r="AZ283" s="62"/>
      <c r="BA283" s="17">
        <f t="shared" si="10"/>
        <v>1</v>
      </c>
    </row>
    <row r="284" spans="36:53" ht="15.75" thickBot="1">
      <c r="AJ284" s="116" t="s">
        <v>13</v>
      </c>
      <c r="AK284" s="109">
        <v>10</v>
      </c>
      <c r="AL284" s="47">
        <v>3</v>
      </c>
      <c r="AM284" s="44">
        <f>AT277/(AT277+AU277+AV277)</f>
        <v>0.52272727272727271</v>
      </c>
      <c r="AN284" s="44">
        <f>AU277/(AT277+AU277+AV277)</f>
        <v>0.29545454545454547</v>
      </c>
      <c r="AO284" s="57">
        <f>AV277/(AT277+AU277+AV277)</f>
        <v>0.18181818181818182</v>
      </c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61"/>
      <c r="BA284" s="17">
        <f t="shared" si="10"/>
        <v>1</v>
      </c>
    </row>
    <row r="285" spans="36:53" ht="15.75" thickBot="1">
      <c r="AJ285" s="116" t="s">
        <v>13</v>
      </c>
      <c r="AK285" s="109">
        <v>10</v>
      </c>
      <c r="AL285" s="47">
        <v>2</v>
      </c>
      <c r="AM285" s="44">
        <f>AU277/(AU277+AV277)</f>
        <v>0.61904761904761896</v>
      </c>
      <c r="AN285" s="57">
        <f>100%-AM285</f>
        <v>0.38095238095238104</v>
      </c>
      <c r="AO285" s="49"/>
      <c r="AP285" s="49"/>
      <c r="AQ285" s="50"/>
      <c r="AR285" s="50"/>
      <c r="AS285" s="49"/>
      <c r="AT285" s="49"/>
      <c r="AU285" s="50"/>
      <c r="AV285" s="50"/>
      <c r="AW285" s="50"/>
      <c r="AX285" s="50"/>
      <c r="AY285" s="50"/>
      <c r="AZ285" s="62"/>
      <c r="BA285" s="17">
        <f t="shared" si="10"/>
        <v>1</v>
      </c>
    </row>
    <row r="286" spans="36:53" ht="15.75" thickBot="1">
      <c r="AJ286" s="116" t="s">
        <v>13</v>
      </c>
      <c r="AK286" s="109">
        <v>10</v>
      </c>
      <c r="AL286" s="47">
        <v>1</v>
      </c>
      <c r="AM286" s="57">
        <v>1</v>
      </c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61"/>
      <c r="BA286" s="17">
        <f t="shared" si="10"/>
        <v>1</v>
      </c>
    </row>
    <row r="287" spans="36:53" ht="15.75" thickBot="1">
      <c r="AJ287" s="116" t="s">
        <v>13</v>
      </c>
      <c r="AK287" s="109">
        <v>10</v>
      </c>
      <c r="AL287" s="47">
        <v>0</v>
      </c>
      <c r="AM287" s="59"/>
      <c r="AN287" s="63"/>
      <c r="AO287" s="63"/>
      <c r="AP287" s="63"/>
      <c r="AQ287" s="64"/>
      <c r="AR287" s="64"/>
      <c r="AS287" s="63"/>
      <c r="AT287" s="64"/>
      <c r="AU287" s="64"/>
      <c r="AV287" s="64"/>
      <c r="AW287" s="64"/>
      <c r="AX287" s="64"/>
      <c r="AY287" s="64"/>
      <c r="AZ287" s="65"/>
      <c r="BA287" s="17">
        <f t="shared" si="10"/>
        <v>0</v>
      </c>
    </row>
    <row r="288" spans="36:53" ht="15.75" thickBot="1">
      <c r="AJ288" s="116" t="s">
        <v>13</v>
      </c>
      <c r="AK288" s="109">
        <v>9</v>
      </c>
      <c r="AL288" s="47">
        <v>9</v>
      </c>
      <c r="AM288" s="88">
        <v>0</v>
      </c>
      <c r="AN288" s="88">
        <v>0</v>
      </c>
      <c r="AO288" s="88">
        <v>0.01</v>
      </c>
      <c r="AP288" s="88">
        <v>5.000000000000001E-2</v>
      </c>
      <c r="AQ288" s="89">
        <v>0.13500000000000001</v>
      </c>
      <c r="AR288" s="89">
        <v>0.18</v>
      </c>
      <c r="AS288" s="88">
        <v>0.22500000000000001</v>
      </c>
      <c r="AT288" s="88">
        <v>0.25</v>
      </c>
      <c r="AU288" s="90">
        <v>0.15</v>
      </c>
      <c r="AV288" s="71"/>
      <c r="AW288" s="71"/>
      <c r="AX288" s="71"/>
      <c r="AY288" s="71"/>
      <c r="AZ288" s="72"/>
      <c r="BA288" s="17">
        <f t="shared" si="10"/>
        <v>1</v>
      </c>
    </row>
    <row r="289" spans="36:53" ht="15.75" thickBot="1">
      <c r="AJ289" s="116" t="s">
        <v>13</v>
      </c>
      <c r="AK289" s="109">
        <v>9</v>
      </c>
      <c r="AL289" s="47">
        <v>8</v>
      </c>
      <c r="AM289" s="44">
        <f>AN288/(AN288+AO288+AP288+AQ288+AR288+AS288+AT288+AU288)</f>
        <v>0</v>
      </c>
      <c r="AN289" s="44">
        <f>AO288/(AN288+AO288+AP288+AQ288+AR288+AS288+AT288+AU288)</f>
        <v>0.01</v>
      </c>
      <c r="AO289" s="44">
        <f>AP288/(AN288+AO288+AP288+AQ288+AR288+AS288+AT288+AU288)</f>
        <v>5.000000000000001E-2</v>
      </c>
      <c r="AP289" s="44">
        <f>AQ288/(AN288+AO288+AP288+AQ288+AR288+AS288+AT288+AU288)</f>
        <v>0.13500000000000001</v>
      </c>
      <c r="AQ289" s="44">
        <f>AR288/(AN288+AO288+AP288+AQ288+AR288+AS288+AT288+AU288)</f>
        <v>0.18</v>
      </c>
      <c r="AR289" s="44">
        <f>AS288/(AN288+AO288+AP288+AQ288+AR288+AS288+AT288+AU288)</f>
        <v>0.22500000000000001</v>
      </c>
      <c r="AS289" s="44">
        <f>AT288/(AN288+AO288+AP288+AQ288+AR288+AS288+AT288+AU288)</f>
        <v>0.25</v>
      </c>
      <c r="AT289" s="57">
        <f>AU288/(AN288+AO288+AP288+AQ288+AR288+AS288+AT288+AU288)</f>
        <v>0.15</v>
      </c>
      <c r="AU289" s="50"/>
      <c r="AV289" s="50"/>
      <c r="AW289" s="50"/>
      <c r="AX289" s="50"/>
      <c r="AY289" s="50"/>
      <c r="AZ289" s="62"/>
      <c r="BA289" s="17">
        <f t="shared" si="10"/>
        <v>1</v>
      </c>
    </row>
    <row r="290" spans="36:53" ht="15.75" thickBot="1">
      <c r="AJ290" s="116" t="s">
        <v>13</v>
      </c>
      <c r="AK290" s="109">
        <v>9</v>
      </c>
      <c r="AL290" s="47">
        <v>7</v>
      </c>
      <c r="AM290" s="44">
        <f>AO288/(AO288+AP288+AQ288+AR288+AS288+AT288+AU288)</f>
        <v>0.01</v>
      </c>
      <c r="AN290" s="44">
        <f>AP288/(AO288+AP288+AQ288+AR288+AS288+AT288+AU288)</f>
        <v>5.000000000000001E-2</v>
      </c>
      <c r="AO290" s="44">
        <f>AQ288/(AO288+AP288+AQ288+AR288+AS288+AT288+AU288)</f>
        <v>0.13500000000000001</v>
      </c>
      <c r="AP290" s="44">
        <f>AR288/(AO288+AP288+AQ288+AR288+AS288+AT288+AU288)</f>
        <v>0.18</v>
      </c>
      <c r="AQ290" s="44">
        <f>AS288/(AO288+AP288+AQ288+AR288+AS288+AT288+AU288)</f>
        <v>0.22500000000000001</v>
      </c>
      <c r="AR290" s="44">
        <f>AT288/(AO288+AP288+AQ288+AR288+AS288+AT288+AU288)</f>
        <v>0.25</v>
      </c>
      <c r="AS290" s="57">
        <f>AU288/(AO288+AP288+AQ288+AR288+AS288+AT288+AU288)</f>
        <v>0.15</v>
      </c>
      <c r="AT290" s="49"/>
      <c r="AU290" s="49"/>
      <c r="AV290" s="49"/>
      <c r="AW290" s="49"/>
      <c r="AX290" s="49"/>
      <c r="AY290" s="49"/>
      <c r="AZ290" s="61"/>
      <c r="BA290" s="17">
        <f t="shared" si="10"/>
        <v>1</v>
      </c>
    </row>
    <row r="291" spans="36:53" ht="15.75" thickBot="1">
      <c r="AJ291" s="116" t="s">
        <v>13</v>
      </c>
      <c r="AK291" s="109">
        <v>9</v>
      </c>
      <c r="AL291" s="47">
        <v>6</v>
      </c>
      <c r="AM291" s="44">
        <f>AP288/(AP288+AQ288+AR288+AS288+AT288+AU288)</f>
        <v>5.0505050505050518E-2</v>
      </c>
      <c r="AN291" s="44">
        <f>AQ288/(AP288+AQ288+AR288+AS288+AT288+AU288)</f>
        <v>0.13636363636363638</v>
      </c>
      <c r="AO291" s="44">
        <f>AR288/(AP288+AQ288+AR288+AS288+AT288+AU288)</f>
        <v>0.18181818181818182</v>
      </c>
      <c r="AP291" s="44">
        <f>AS288/(AP288+AQ288+AR288+AS288+AT288+AU288)</f>
        <v>0.22727272727272729</v>
      </c>
      <c r="AQ291" s="44">
        <f>AT288/(AP288+AQ288+AR288+AS288+AT288+AU288)</f>
        <v>0.25252525252525254</v>
      </c>
      <c r="AR291" s="57">
        <f>AU288/(AP288+AQ288+AR288+AS288+AT288+AU288)</f>
        <v>0.15151515151515152</v>
      </c>
      <c r="AS291" s="50"/>
      <c r="AT291" s="49"/>
      <c r="AU291" s="50"/>
      <c r="AV291" s="50"/>
      <c r="AW291" s="50"/>
      <c r="AX291" s="50"/>
      <c r="AY291" s="50"/>
      <c r="AZ291" s="62"/>
      <c r="BA291" s="17">
        <f t="shared" si="10"/>
        <v>1.0000000000000002</v>
      </c>
    </row>
    <row r="292" spans="36:53" ht="15.75" thickBot="1">
      <c r="AJ292" s="116" t="s">
        <v>13</v>
      </c>
      <c r="AK292" s="109">
        <v>9</v>
      </c>
      <c r="AL292" s="47">
        <v>5</v>
      </c>
      <c r="AM292" s="44">
        <f>AQ288/(AQ288+AR288+AS288+AT288+AU288)</f>
        <v>0.14361702127659576</v>
      </c>
      <c r="AN292" s="44">
        <f>AR288/(AQ288+AR288+AS288+AT288+AU288)</f>
        <v>0.19148936170212763</v>
      </c>
      <c r="AO292" s="44">
        <f>AS288/(AQ288+AR288+AS288+AT288+AU288)</f>
        <v>0.23936170212765956</v>
      </c>
      <c r="AP292" s="44">
        <f>AT288/(AQ288+AR288+AS288+AT288+AU288)</f>
        <v>0.26595744680851063</v>
      </c>
      <c r="AQ292" s="57">
        <f>AU288/(AQ288+AR288+AS288+AT288+AU288)</f>
        <v>0.15957446808510636</v>
      </c>
      <c r="AR292" s="49"/>
      <c r="AS292" s="49"/>
      <c r="AT292" s="49"/>
      <c r="AU292" s="49"/>
      <c r="AV292" s="49"/>
      <c r="AW292" s="49"/>
      <c r="AX292" s="49"/>
      <c r="AY292" s="49"/>
      <c r="AZ292" s="61"/>
      <c r="BA292" s="17">
        <f t="shared" si="10"/>
        <v>1</v>
      </c>
    </row>
    <row r="293" spans="36:53" ht="15.75" thickBot="1">
      <c r="AJ293" s="116" t="s">
        <v>13</v>
      </c>
      <c r="AK293" s="109">
        <v>9</v>
      </c>
      <c r="AL293" s="47">
        <v>4</v>
      </c>
      <c r="AM293" s="55">
        <f>AR288/(AR288+AS288+AT288+AU288)</f>
        <v>0.22360248447204967</v>
      </c>
      <c r="AN293" s="55">
        <f>AS288/(AR288+AS288+AT288+AU288)</f>
        <v>0.27950310559006208</v>
      </c>
      <c r="AO293" s="55">
        <f>AT288/(AR288+AS288+AT288+AU288)</f>
        <v>0.3105590062111801</v>
      </c>
      <c r="AP293" s="57">
        <f>AU288/(AR288+AS288+AT288+AU288)</f>
        <v>0.18633540372670807</v>
      </c>
      <c r="AQ293" s="51"/>
      <c r="AR293" s="51"/>
      <c r="AS293" s="51"/>
      <c r="AT293" s="51"/>
      <c r="AU293" s="51"/>
      <c r="AV293" s="51"/>
      <c r="AW293" s="51"/>
      <c r="AX293" s="51"/>
      <c r="AY293" s="51"/>
      <c r="AZ293" s="73"/>
      <c r="BA293" s="17">
        <f t="shared" si="10"/>
        <v>0.99999999999999989</v>
      </c>
    </row>
    <row r="294" spans="36:53" ht="15.75" thickBot="1">
      <c r="AJ294" s="116" t="s">
        <v>13</v>
      </c>
      <c r="AK294" s="109">
        <v>9</v>
      </c>
      <c r="AL294" s="47">
        <v>3</v>
      </c>
      <c r="AM294" s="55">
        <f>AS288/(AS288+AT288+AU288)</f>
        <v>0.36</v>
      </c>
      <c r="AN294" s="55">
        <f>AT288/(AS288+AT288+AU288)</f>
        <v>0.4</v>
      </c>
      <c r="AO294" s="57">
        <f>AU288/(AS288+AT288+AU288)</f>
        <v>0.24</v>
      </c>
      <c r="AP294" s="51"/>
      <c r="AQ294" s="51"/>
      <c r="AR294" s="51"/>
      <c r="AS294" s="51"/>
      <c r="AT294" s="51"/>
      <c r="AU294" s="51"/>
      <c r="AV294" s="51"/>
      <c r="AW294" s="51"/>
      <c r="AX294" s="51"/>
      <c r="AY294" s="51"/>
      <c r="AZ294" s="73"/>
      <c r="BA294" s="17">
        <f t="shared" si="10"/>
        <v>1</v>
      </c>
    </row>
    <row r="295" spans="36:53" ht="15.75" thickBot="1">
      <c r="AJ295" s="116" t="s">
        <v>13</v>
      </c>
      <c r="AK295" s="109">
        <v>9</v>
      </c>
      <c r="AL295" s="47">
        <v>2</v>
      </c>
      <c r="AM295" s="55">
        <f>AT288/(AT288+AU288)</f>
        <v>0.625</v>
      </c>
      <c r="AN295" s="57">
        <f>100%-AM295</f>
        <v>0.375</v>
      </c>
      <c r="AO295" s="51"/>
      <c r="AP295" s="51"/>
      <c r="AQ295" s="51"/>
      <c r="AR295" s="51"/>
      <c r="AS295" s="51"/>
      <c r="AT295" s="51"/>
      <c r="AU295" s="51"/>
      <c r="AV295" s="51"/>
      <c r="AW295" s="51"/>
      <c r="AX295" s="51"/>
      <c r="AY295" s="51"/>
      <c r="AZ295" s="73"/>
      <c r="BA295" s="17">
        <f t="shared" si="10"/>
        <v>1</v>
      </c>
    </row>
    <row r="296" spans="36:53" ht="15.75" thickBot="1">
      <c r="AJ296" s="116" t="s">
        <v>13</v>
      </c>
      <c r="AK296" s="109">
        <v>9</v>
      </c>
      <c r="AL296" s="47">
        <v>1</v>
      </c>
      <c r="AM296" s="57">
        <v>1</v>
      </c>
      <c r="AN296" s="51"/>
      <c r="AO296" s="51"/>
      <c r="AP296" s="51"/>
      <c r="AQ296" s="51"/>
      <c r="AR296" s="51"/>
      <c r="AS296" s="51"/>
      <c r="AT296" s="51"/>
      <c r="AU296" s="51"/>
      <c r="AV296" s="51"/>
      <c r="AW296" s="51"/>
      <c r="AX296" s="51"/>
      <c r="AY296" s="51"/>
      <c r="AZ296" s="73"/>
      <c r="BA296" s="17">
        <f t="shared" si="10"/>
        <v>1</v>
      </c>
    </row>
    <row r="297" spans="36:53" ht="15.75" thickBot="1">
      <c r="AJ297" s="116" t="s">
        <v>13</v>
      </c>
      <c r="AK297" s="109">
        <v>9</v>
      </c>
      <c r="AL297" s="47">
        <v>0</v>
      </c>
      <c r="AM297" s="59"/>
      <c r="AN297" s="74"/>
      <c r="AO297" s="74"/>
      <c r="AP297" s="74"/>
      <c r="AQ297" s="74"/>
      <c r="AR297" s="74"/>
      <c r="AS297" s="74"/>
      <c r="AT297" s="74"/>
      <c r="AU297" s="74"/>
      <c r="AV297" s="74"/>
      <c r="AW297" s="74"/>
      <c r="AX297" s="74"/>
      <c r="AY297" s="74"/>
      <c r="AZ297" s="75"/>
      <c r="BA297" s="17">
        <f t="shared" si="10"/>
        <v>0</v>
      </c>
    </row>
    <row r="298" spans="36:53" ht="15.75" thickBot="1">
      <c r="AJ298" s="116" t="s">
        <v>13</v>
      </c>
      <c r="AK298" s="109">
        <v>8</v>
      </c>
      <c r="AL298" s="47">
        <v>8</v>
      </c>
      <c r="AM298" s="88">
        <v>0</v>
      </c>
      <c r="AN298" s="88">
        <v>0</v>
      </c>
      <c r="AO298" s="88">
        <v>0.01</v>
      </c>
      <c r="AP298" s="88">
        <v>0.06</v>
      </c>
      <c r="AQ298" s="89">
        <v>0.15</v>
      </c>
      <c r="AR298" s="89">
        <v>0.2</v>
      </c>
      <c r="AS298" s="88">
        <v>0.26</v>
      </c>
      <c r="AT298" s="90">
        <v>0.32</v>
      </c>
      <c r="AU298" s="76"/>
      <c r="AV298" s="76"/>
      <c r="AW298" s="76"/>
      <c r="AX298" s="76"/>
      <c r="AY298" s="76"/>
      <c r="AZ298" s="77"/>
      <c r="BA298" s="17">
        <f t="shared" si="10"/>
        <v>1</v>
      </c>
    </row>
    <row r="299" spans="36:53" ht="15.75" thickBot="1">
      <c r="AJ299" s="116" t="s">
        <v>13</v>
      </c>
      <c r="AK299" s="109">
        <v>8</v>
      </c>
      <c r="AL299" s="47">
        <v>7</v>
      </c>
      <c r="AM299" s="55">
        <f>AN298/(AN298+AO298+AP298+AQ298+AR298+AS298+AT298)</f>
        <v>0</v>
      </c>
      <c r="AN299" s="55">
        <f>AO298/(AN298+AO298+AP298+AQ298+AR298+AS298+AT298)</f>
        <v>0.01</v>
      </c>
      <c r="AO299" s="55">
        <f>AP298/(AN298+AO298+AP298+AQ298+AR298+AS298+AT298)</f>
        <v>0.06</v>
      </c>
      <c r="AP299" s="55">
        <f>AQ298/(AN298+AO298+AP298+AQ298+AR298+AS298+AT298)</f>
        <v>0.15</v>
      </c>
      <c r="AQ299" s="55">
        <f>AR298/(AN298+AO298+AP298+AQ298+AR298+AS298+AT298)</f>
        <v>0.2</v>
      </c>
      <c r="AR299" s="55">
        <f>AS298/(AN298+AO298+AP298+AQ298+AR298+AS298+AT298)</f>
        <v>0.26</v>
      </c>
      <c r="AS299" s="57">
        <f>AT298/(AN298+AO298+AP298+AQ298+AR298+AS298+AT298)</f>
        <v>0.32</v>
      </c>
      <c r="AT299" s="51"/>
      <c r="AU299" s="51"/>
      <c r="AV299" s="51"/>
      <c r="AW299" s="51"/>
      <c r="AX299" s="51"/>
      <c r="AY299" s="51"/>
      <c r="AZ299" s="73"/>
      <c r="BA299" s="17">
        <f t="shared" si="10"/>
        <v>1</v>
      </c>
    </row>
    <row r="300" spans="36:53" ht="15.75" thickBot="1">
      <c r="AJ300" s="116" t="s">
        <v>13</v>
      </c>
      <c r="AK300" s="109">
        <v>8</v>
      </c>
      <c r="AL300" s="47">
        <v>6</v>
      </c>
      <c r="AM300" s="55">
        <f>AO298/(AO298+AP298+AQ298+AR298+AS298+AT298)</f>
        <v>0.01</v>
      </c>
      <c r="AN300" s="55">
        <f>AP298/(AO298+AP298+AQ298+AR298+AS298+AT298)</f>
        <v>0.06</v>
      </c>
      <c r="AO300" s="55">
        <f>AQ298/(AO298+AP298+AQ298+AR298+AS298+AT298)</f>
        <v>0.15</v>
      </c>
      <c r="AP300" s="55">
        <f>AR298/(AO298+AP298+AQ298+AR298+AS298+AT298)</f>
        <v>0.2</v>
      </c>
      <c r="AQ300" s="55">
        <f>AS298/(AO298+AP298+AQ298+AR298+AS298+AT298)</f>
        <v>0.26</v>
      </c>
      <c r="AR300" s="57">
        <f>AT298/(AO298+AP298+AQ298+AR298+AS298+AT298)</f>
        <v>0.32</v>
      </c>
      <c r="AS300" s="51"/>
      <c r="AT300" s="51"/>
      <c r="AU300" s="51"/>
      <c r="AV300" s="51"/>
      <c r="AW300" s="51"/>
      <c r="AX300" s="51"/>
      <c r="AY300" s="51"/>
      <c r="AZ300" s="73"/>
      <c r="BA300" s="17">
        <f t="shared" si="10"/>
        <v>1</v>
      </c>
    </row>
    <row r="301" spans="36:53" ht="15.75" thickBot="1">
      <c r="AJ301" s="116" t="s">
        <v>13</v>
      </c>
      <c r="AK301" s="109">
        <v>8</v>
      </c>
      <c r="AL301" s="47">
        <v>5</v>
      </c>
      <c r="AM301" s="55">
        <f>AP298/(AP298+AQ298+AR298+AS298+AT298)</f>
        <v>6.0606060606060608E-2</v>
      </c>
      <c r="AN301" s="55">
        <f>AQ298/(AP298+AQ298+AR298+AS298+AT298)</f>
        <v>0.15151515151515152</v>
      </c>
      <c r="AO301" s="55">
        <f>AR298/(AP298+AQ298+AR298+AS298+AT298)</f>
        <v>0.20202020202020204</v>
      </c>
      <c r="AP301" s="55">
        <f>AS298/(AP298+AQ298+AR298+AS298+AT298)</f>
        <v>0.26262626262626265</v>
      </c>
      <c r="AQ301" s="57">
        <f>AT298/(AP298+AQ298+AR298+AS298+AT298)</f>
        <v>0.32323232323232326</v>
      </c>
      <c r="AR301" s="51"/>
      <c r="AS301" s="51"/>
      <c r="AT301" s="51"/>
      <c r="AU301" s="51"/>
      <c r="AV301" s="51"/>
      <c r="AW301" s="51"/>
      <c r="AX301" s="51"/>
      <c r="AY301" s="51"/>
      <c r="AZ301" s="73"/>
      <c r="BA301" s="17">
        <f t="shared" si="10"/>
        <v>1</v>
      </c>
    </row>
    <row r="302" spans="36:53" ht="15.75" thickBot="1">
      <c r="AJ302" s="116" t="s">
        <v>13</v>
      </c>
      <c r="AK302" s="109">
        <v>8</v>
      </c>
      <c r="AL302" s="47">
        <v>4</v>
      </c>
      <c r="AM302" s="55">
        <f>AQ298/(AQ298+AR298+AS298+AT298)</f>
        <v>0.16129032258064516</v>
      </c>
      <c r="AN302" s="55">
        <f>AR298/(AQ298+AR298+AS298+AT298)</f>
        <v>0.21505376344086025</v>
      </c>
      <c r="AO302" s="55">
        <f>AS298/(AQ298+AR298+AS298+AT298)</f>
        <v>0.27956989247311831</v>
      </c>
      <c r="AP302" s="57">
        <f>AT298/(AQ298+AR298+AS298+AT298)</f>
        <v>0.34408602150537637</v>
      </c>
      <c r="AQ302" s="51"/>
      <c r="AR302" s="51"/>
      <c r="AS302" s="51"/>
      <c r="AT302" s="51"/>
      <c r="AU302" s="51"/>
      <c r="AV302" s="51"/>
      <c r="AW302" s="51"/>
      <c r="AX302" s="51"/>
      <c r="AY302" s="51"/>
      <c r="AZ302" s="73"/>
      <c r="BA302" s="17">
        <f t="shared" si="10"/>
        <v>1</v>
      </c>
    </row>
    <row r="303" spans="36:53" ht="15.75" thickBot="1">
      <c r="AJ303" s="116" t="s">
        <v>13</v>
      </c>
      <c r="AK303" s="109">
        <v>8</v>
      </c>
      <c r="AL303" s="47">
        <v>3</v>
      </c>
      <c r="AM303" s="55">
        <f>AR298/(AR298+AS298+AT298)</f>
        <v>0.25641025641025644</v>
      </c>
      <c r="AN303" s="55">
        <f>AS298/(AR298+AS298+AT298)</f>
        <v>0.33333333333333331</v>
      </c>
      <c r="AO303" s="57">
        <f>AT298/(AR298+AS298+AT298)</f>
        <v>0.41025641025641024</v>
      </c>
      <c r="AP303" s="51"/>
      <c r="AQ303" s="51"/>
      <c r="AR303" s="51"/>
      <c r="AS303" s="51"/>
      <c r="AT303" s="51"/>
      <c r="AU303" s="51"/>
      <c r="AV303" s="51"/>
      <c r="AW303" s="51"/>
      <c r="AX303" s="51"/>
      <c r="AY303" s="51"/>
      <c r="AZ303" s="73"/>
      <c r="BA303" s="17">
        <f t="shared" si="10"/>
        <v>1</v>
      </c>
    </row>
    <row r="304" spans="36:53" ht="15.75" thickBot="1">
      <c r="AJ304" s="116" t="s">
        <v>13</v>
      </c>
      <c r="AK304" s="109">
        <v>8</v>
      </c>
      <c r="AL304" s="47">
        <v>2</v>
      </c>
      <c r="AM304" s="55">
        <f>AS298/(AS298+AT298)</f>
        <v>0.44827586206896547</v>
      </c>
      <c r="AN304" s="57">
        <f>100%-AM304</f>
        <v>0.55172413793103448</v>
      </c>
      <c r="AO304" s="51"/>
      <c r="AP304" s="51"/>
      <c r="AQ304" s="51"/>
      <c r="AR304" s="51"/>
      <c r="AS304" s="51"/>
      <c r="AT304" s="51"/>
      <c r="AU304" s="51"/>
      <c r="AV304" s="51"/>
      <c r="AW304" s="51"/>
      <c r="AX304" s="51"/>
      <c r="AY304" s="51"/>
      <c r="AZ304" s="73"/>
      <c r="BA304" s="17">
        <f t="shared" si="10"/>
        <v>1</v>
      </c>
    </row>
    <row r="305" spans="36:53" ht="15.75" thickBot="1">
      <c r="AJ305" s="116" t="s">
        <v>13</v>
      </c>
      <c r="AK305" s="109">
        <v>8</v>
      </c>
      <c r="AL305" s="47">
        <v>1</v>
      </c>
      <c r="AM305" s="57">
        <v>1</v>
      </c>
      <c r="AN305" s="51"/>
      <c r="AO305" s="51"/>
      <c r="AP305" s="51"/>
      <c r="AQ305" s="51"/>
      <c r="AR305" s="51"/>
      <c r="AS305" s="51"/>
      <c r="AT305" s="51"/>
      <c r="AU305" s="51"/>
      <c r="AV305" s="51"/>
      <c r="AW305" s="51"/>
      <c r="AX305" s="51"/>
      <c r="AY305" s="51"/>
      <c r="AZ305" s="73"/>
      <c r="BA305" s="17">
        <f t="shared" si="10"/>
        <v>1</v>
      </c>
    </row>
    <row r="306" spans="36:53" ht="15.75" thickBot="1">
      <c r="AJ306" s="116" t="s">
        <v>13</v>
      </c>
      <c r="AK306" s="109">
        <v>8</v>
      </c>
      <c r="AL306" s="47">
        <v>0</v>
      </c>
      <c r="AM306" s="59"/>
      <c r="AN306" s="74"/>
      <c r="AO306" s="74"/>
      <c r="AP306" s="74"/>
      <c r="AQ306" s="74"/>
      <c r="AR306" s="74"/>
      <c r="AS306" s="74"/>
      <c r="AT306" s="74"/>
      <c r="AU306" s="74"/>
      <c r="AV306" s="74"/>
      <c r="AW306" s="74"/>
      <c r="AX306" s="74"/>
      <c r="AY306" s="74"/>
      <c r="AZ306" s="75"/>
      <c r="BA306" s="17">
        <f t="shared" si="10"/>
        <v>0</v>
      </c>
    </row>
    <row r="307" spans="36:53" ht="15.75" thickBot="1">
      <c r="AJ307" s="116" t="s">
        <v>13</v>
      </c>
      <c r="AK307" s="109">
        <v>7</v>
      </c>
      <c r="AL307" s="47">
        <v>7</v>
      </c>
      <c r="AM307" s="88">
        <v>0</v>
      </c>
      <c r="AN307" s="88">
        <v>0</v>
      </c>
      <c r="AO307" s="88">
        <v>0.02</v>
      </c>
      <c r="AP307" s="88">
        <v>0.12</v>
      </c>
      <c r="AQ307" s="89">
        <v>0.2</v>
      </c>
      <c r="AR307" s="89">
        <v>0.3</v>
      </c>
      <c r="AS307" s="90">
        <v>0.36</v>
      </c>
      <c r="AT307" s="76"/>
      <c r="AU307" s="76"/>
      <c r="AV307" s="76"/>
      <c r="AW307" s="76"/>
      <c r="AX307" s="76"/>
      <c r="AY307" s="76"/>
      <c r="AZ307" s="77"/>
      <c r="BA307" s="17">
        <f t="shared" si="10"/>
        <v>0.99999999999999989</v>
      </c>
    </row>
    <row r="308" spans="36:53" ht="15.75" thickBot="1">
      <c r="AJ308" s="116" t="s">
        <v>13</v>
      </c>
      <c r="AK308" s="109">
        <v>7</v>
      </c>
      <c r="AL308" s="47">
        <v>6</v>
      </c>
      <c r="AM308" s="55">
        <f>AN307/(AN307+AO307+AP307+AQ307+AR307+AS307)</f>
        <v>0</v>
      </c>
      <c r="AN308" s="55">
        <f>AO307/(AN307+AO307+AP307+AQ307+AR307+AS307)</f>
        <v>2.0000000000000004E-2</v>
      </c>
      <c r="AO308" s="55">
        <f>AP307/(AN307+AO307+AP307+AQ307+AR307+AS307)</f>
        <v>0.12000000000000001</v>
      </c>
      <c r="AP308" s="55">
        <f>AQ307/(AN307+AO307+AP307+AQ307+AR307+AS307)</f>
        <v>0.20000000000000004</v>
      </c>
      <c r="AQ308" s="55">
        <f>AR307/(AN307+AO307+AP307+AQ307+AR307+AS307)</f>
        <v>0.30000000000000004</v>
      </c>
      <c r="AR308" s="57">
        <f>AS307/(AN307+AO307+AP307+AQ307+AR307+AS307)</f>
        <v>0.36000000000000004</v>
      </c>
      <c r="AS308" s="51"/>
      <c r="AT308" s="51"/>
      <c r="AU308" s="51"/>
      <c r="AV308" s="51"/>
      <c r="AW308" s="51"/>
      <c r="AX308" s="51"/>
      <c r="AY308" s="51"/>
      <c r="AZ308" s="73"/>
      <c r="BA308" s="17">
        <f t="shared" si="10"/>
        <v>1.0000000000000002</v>
      </c>
    </row>
    <row r="309" spans="36:53" ht="15.75" thickBot="1">
      <c r="AJ309" s="116" t="s">
        <v>13</v>
      </c>
      <c r="AK309" s="109">
        <v>7</v>
      </c>
      <c r="AL309" s="47">
        <v>5</v>
      </c>
      <c r="AM309" s="55">
        <f>AO307/(AO307+AP307+AQ307+AR307+AS307)</f>
        <v>2.0000000000000004E-2</v>
      </c>
      <c r="AN309" s="55">
        <f>AP307/(AO307+AP307+AQ307+AR307+AS307)</f>
        <v>0.12000000000000001</v>
      </c>
      <c r="AO309" s="55">
        <f>AQ307/(AO307+AP307+AQ307+AR307+AS307)</f>
        <v>0.20000000000000004</v>
      </c>
      <c r="AP309" s="55">
        <f>AR307/(AO307+AP307+AQ307+AR307+AS307)</f>
        <v>0.30000000000000004</v>
      </c>
      <c r="AQ309" s="57">
        <f>AS307/(AO307+AP307+AQ307+AR307+AS307)</f>
        <v>0.36000000000000004</v>
      </c>
      <c r="AR309" s="51"/>
      <c r="AS309" s="51"/>
      <c r="AT309" s="51"/>
      <c r="AU309" s="51"/>
      <c r="AV309" s="51"/>
      <c r="AW309" s="51"/>
      <c r="AX309" s="51"/>
      <c r="AY309" s="51"/>
      <c r="AZ309" s="73"/>
      <c r="BA309" s="17">
        <f t="shared" si="10"/>
        <v>1.0000000000000002</v>
      </c>
    </row>
    <row r="310" spans="36:53" ht="15.75" thickBot="1">
      <c r="AJ310" s="116" t="s">
        <v>13</v>
      </c>
      <c r="AK310" s="109">
        <v>7</v>
      </c>
      <c r="AL310" s="47">
        <v>4</v>
      </c>
      <c r="AM310" s="55">
        <f>AP307/(AP307+AQ307+AR307+AS307)</f>
        <v>0.12244897959183673</v>
      </c>
      <c r="AN310" s="55">
        <f>AQ307/(AP307+AQ307+AR307+AS307)</f>
        <v>0.20408163265306123</v>
      </c>
      <c r="AO310" s="55">
        <f>AR307/(AP307+AQ307+AR307+AS307)</f>
        <v>0.30612244897959184</v>
      </c>
      <c r="AP310" s="57">
        <f>AS307/(AP307+AQ307+AR307+AS307)</f>
        <v>0.36734693877551022</v>
      </c>
      <c r="AQ310" s="51"/>
      <c r="AR310" s="51"/>
      <c r="AS310" s="51"/>
      <c r="AT310" s="51"/>
      <c r="AU310" s="51"/>
      <c r="AV310" s="51"/>
      <c r="AW310" s="51"/>
      <c r="AX310" s="51"/>
      <c r="AY310" s="51"/>
      <c r="AZ310" s="73"/>
      <c r="BA310" s="17">
        <f t="shared" si="10"/>
        <v>1</v>
      </c>
    </row>
    <row r="311" spans="36:53" ht="15.75" thickBot="1">
      <c r="AJ311" s="116" t="s">
        <v>13</v>
      </c>
      <c r="AK311" s="109">
        <v>7</v>
      </c>
      <c r="AL311" s="47">
        <v>3</v>
      </c>
      <c r="AM311" s="55">
        <f>AQ307/(AQ307+AR307+AS307)</f>
        <v>0.23255813953488375</v>
      </c>
      <c r="AN311" s="55">
        <f>AR307/(AQ307+AR307+AS307)</f>
        <v>0.34883720930232559</v>
      </c>
      <c r="AO311" s="57">
        <f>AS307/(AQ307+AR307+AS307)</f>
        <v>0.41860465116279066</v>
      </c>
      <c r="AP311" s="51"/>
      <c r="AQ311" s="51"/>
      <c r="AR311" s="51"/>
      <c r="AS311" s="51"/>
      <c r="AT311" s="51"/>
      <c r="AU311" s="51"/>
      <c r="AV311" s="51"/>
      <c r="AW311" s="51"/>
      <c r="AX311" s="51"/>
      <c r="AY311" s="51"/>
      <c r="AZ311" s="73"/>
      <c r="BA311" s="17">
        <f t="shared" si="10"/>
        <v>1</v>
      </c>
    </row>
    <row r="312" spans="36:53" ht="15.75" thickBot="1">
      <c r="AJ312" s="116" t="s">
        <v>13</v>
      </c>
      <c r="AK312" s="109">
        <v>7</v>
      </c>
      <c r="AL312" s="47">
        <v>2</v>
      </c>
      <c r="AM312" s="55">
        <f>AR307/(AR307+AS307)</f>
        <v>0.45454545454545459</v>
      </c>
      <c r="AN312" s="57">
        <f>100%-AM312</f>
        <v>0.54545454545454541</v>
      </c>
      <c r="AO312" s="51"/>
      <c r="AP312" s="51"/>
      <c r="AQ312" s="51"/>
      <c r="AR312" s="51"/>
      <c r="AS312" s="51"/>
      <c r="AT312" s="51"/>
      <c r="AU312" s="51"/>
      <c r="AV312" s="51"/>
      <c r="AW312" s="51"/>
      <c r="AX312" s="51"/>
      <c r="AY312" s="51"/>
      <c r="AZ312" s="73"/>
      <c r="BA312" s="17">
        <f t="shared" si="10"/>
        <v>1</v>
      </c>
    </row>
    <row r="313" spans="36:53" ht="15.75" thickBot="1">
      <c r="AJ313" s="116" t="s">
        <v>13</v>
      </c>
      <c r="AK313" s="109">
        <v>7</v>
      </c>
      <c r="AL313" s="47">
        <v>1</v>
      </c>
      <c r="AM313" s="57">
        <v>1</v>
      </c>
      <c r="AN313" s="51"/>
      <c r="AO313" s="51"/>
      <c r="AP313" s="51"/>
      <c r="AQ313" s="51"/>
      <c r="AR313" s="51"/>
      <c r="AS313" s="51"/>
      <c r="AT313" s="51"/>
      <c r="AU313" s="51"/>
      <c r="AV313" s="51"/>
      <c r="AW313" s="51"/>
      <c r="AX313" s="51"/>
      <c r="AY313" s="51"/>
      <c r="AZ313" s="73"/>
      <c r="BA313" s="17">
        <f t="shared" si="10"/>
        <v>1</v>
      </c>
    </row>
    <row r="314" spans="36:53" ht="15.75" thickBot="1">
      <c r="AJ314" s="116" t="s">
        <v>13</v>
      </c>
      <c r="AK314" s="109">
        <v>7</v>
      </c>
      <c r="AL314" s="47">
        <v>0</v>
      </c>
      <c r="AM314" s="59"/>
      <c r="AN314" s="74"/>
      <c r="AO314" s="74"/>
      <c r="AP314" s="74"/>
      <c r="AQ314" s="74"/>
      <c r="AR314" s="74"/>
      <c r="AS314" s="74"/>
      <c r="AT314" s="74"/>
      <c r="AU314" s="74"/>
      <c r="AV314" s="74"/>
      <c r="AW314" s="74"/>
      <c r="AX314" s="74"/>
      <c r="AY314" s="74"/>
      <c r="AZ314" s="75"/>
      <c r="BA314" s="17">
        <f t="shared" si="10"/>
        <v>0</v>
      </c>
    </row>
    <row r="315" spans="36:53" ht="15.75" thickBot="1">
      <c r="AJ315" s="116" t="s">
        <v>13</v>
      </c>
      <c r="AK315" s="109">
        <v>6</v>
      </c>
      <c r="AL315" s="47">
        <v>6</v>
      </c>
      <c r="AM315" s="88">
        <v>0</v>
      </c>
      <c r="AN315" s="88">
        <v>0</v>
      </c>
      <c r="AO315" s="88">
        <v>0.05</v>
      </c>
      <c r="AP315" s="88">
        <v>0.15</v>
      </c>
      <c r="AQ315" s="89">
        <v>0.38</v>
      </c>
      <c r="AR315" s="90">
        <v>0.42</v>
      </c>
      <c r="AS315" s="76"/>
      <c r="AT315" s="76"/>
      <c r="AU315" s="76"/>
      <c r="AV315" s="76"/>
      <c r="AW315" s="76"/>
      <c r="AX315" s="76"/>
      <c r="AY315" s="76"/>
      <c r="AZ315" s="77"/>
      <c r="BA315" s="17">
        <f t="shared" si="10"/>
        <v>1</v>
      </c>
    </row>
    <row r="316" spans="36:53" ht="15.75" thickBot="1">
      <c r="AJ316" s="116" t="s">
        <v>13</v>
      </c>
      <c r="AK316" s="109">
        <v>6</v>
      </c>
      <c r="AL316" s="47">
        <v>5</v>
      </c>
      <c r="AM316" s="55">
        <f>AN315/(AN315+AO315+AP315+AQ315+AR315)</f>
        <v>0</v>
      </c>
      <c r="AN316" s="55">
        <f>AO315/(AN315+AO315+AP315+AQ315+AR315)</f>
        <v>0.05</v>
      </c>
      <c r="AO316" s="55">
        <f>AP315/(AN315+AO315+AP315+AQ315+AR315)</f>
        <v>0.15</v>
      </c>
      <c r="AP316" s="55">
        <f>AQ315/(AN315+AO315+AP315+AQ315+AR315)</f>
        <v>0.38</v>
      </c>
      <c r="AQ316" s="57">
        <f>AR315/(AN315+AO315+AP315+AQ315+AR315)</f>
        <v>0.42</v>
      </c>
      <c r="AR316" s="51"/>
      <c r="AS316" s="51"/>
      <c r="AT316" s="51"/>
      <c r="AU316" s="51"/>
      <c r="AV316" s="51"/>
      <c r="AW316" s="51"/>
      <c r="AX316" s="51"/>
      <c r="AY316" s="51"/>
      <c r="AZ316" s="73"/>
      <c r="BA316" s="17">
        <f t="shared" si="10"/>
        <v>1</v>
      </c>
    </row>
    <row r="317" spans="36:53" ht="15.75" thickBot="1">
      <c r="AJ317" s="116" t="s">
        <v>13</v>
      </c>
      <c r="AK317" s="109">
        <v>6</v>
      </c>
      <c r="AL317" s="47">
        <v>4</v>
      </c>
      <c r="AM317" s="55">
        <f>AO315/(AO315+AP315+AQ315+AR315)</f>
        <v>0.05</v>
      </c>
      <c r="AN317" s="55">
        <f>AP315/(AO315+AP315+AQ315+AR315)</f>
        <v>0.15</v>
      </c>
      <c r="AO317" s="55">
        <f>AQ315/(AO315+AP315+AQ315+AR315)</f>
        <v>0.38</v>
      </c>
      <c r="AP317" s="57">
        <f>AR315/(AO315+AP315+AQ315+AR315)</f>
        <v>0.42</v>
      </c>
      <c r="AQ317" s="51"/>
      <c r="AR317" s="51"/>
      <c r="AS317" s="51"/>
      <c r="AT317" s="51"/>
      <c r="AU317" s="51"/>
      <c r="AV317" s="51"/>
      <c r="AW317" s="51"/>
      <c r="AX317" s="51"/>
      <c r="AY317" s="51"/>
      <c r="AZ317" s="73"/>
      <c r="BA317" s="17">
        <f t="shared" ref="BA317:BA380" si="19">SUM(AM317:AX317)</f>
        <v>1</v>
      </c>
    </row>
    <row r="318" spans="36:53" ht="15.75" thickBot="1">
      <c r="AJ318" s="116" t="s">
        <v>13</v>
      </c>
      <c r="AK318" s="109">
        <v>6</v>
      </c>
      <c r="AL318" s="47">
        <v>3</v>
      </c>
      <c r="AM318" s="55">
        <f>AP315/(AP315+AQ315+AR315)</f>
        <v>0.15789473684210525</v>
      </c>
      <c r="AN318" s="55">
        <f>AQ315/(AP315+AQ315+AR315)</f>
        <v>0.4</v>
      </c>
      <c r="AO318" s="57">
        <f>AR315/(AP315+AQ315+AR315)</f>
        <v>0.44210526315789472</v>
      </c>
      <c r="AP318" s="51"/>
      <c r="AQ318" s="51"/>
      <c r="AR318" s="51"/>
      <c r="AS318" s="51"/>
      <c r="AT318" s="51"/>
      <c r="AU318" s="51"/>
      <c r="AV318" s="51"/>
      <c r="AW318" s="51"/>
      <c r="AX318" s="51"/>
      <c r="AY318" s="51"/>
      <c r="AZ318" s="73"/>
      <c r="BA318" s="17">
        <f t="shared" si="19"/>
        <v>1</v>
      </c>
    </row>
    <row r="319" spans="36:53" ht="15.75" thickBot="1">
      <c r="AJ319" s="116" t="s">
        <v>13</v>
      </c>
      <c r="AK319" s="109">
        <v>6</v>
      </c>
      <c r="AL319" s="47">
        <v>2</v>
      </c>
      <c r="AM319" s="55">
        <f>AQ315/(AQ315+AR315)</f>
        <v>0.47499999999999998</v>
      </c>
      <c r="AN319" s="57">
        <f>100%-AM319</f>
        <v>0.52500000000000002</v>
      </c>
      <c r="AO319" s="51"/>
      <c r="AP319" s="51"/>
      <c r="AQ319" s="51"/>
      <c r="AR319" s="51"/>
      <c r="AS319" s="51"/>
      <c r="AT319" s="51"/>
      <c r="AU319" s="51"/>
      <c r="AV319" s="51"/>
      <c r="AW319" s="51"/>
      <c r="AX319" s="51"/>
      <c r="AY319" s="51"/>
      <c r="AZ319" s="73"/>
      <c r="BA319" s="17">
        <f t="shared" si="19"/>
        <v>1</v>
      </c>
    </row>
    <row r="320" spans="36:53" ht="15.75" thickBot="1">
      <c r="AJ320" s="116" t="s">
        <v>13</v>
      </c>
      <c r="AK320" s="109">
        <v>6</v>
      </c>
      <c r="AL320" s="47">
        <v>1</v>
      </c>
      <c r="AM320" s="57">
        <v>1</v>
      </c>
      <c r="AN320" s="51"/>
      <c r="AO320" s="51"/>
      <c r="AP320" s="51"/>
      <c r="AQ320" s="51"/>
      <c r="AR320" s="51"/>
      <c r="AS320" s="51"/>
      <c r="AT320" s="51"/>
      <c r="AU320" s="51"/>
      <c r="AV320" s="51"/>
      <c r="AW320" s="51"/>
      <c r="AX320" s="51"/>
      <c r="AY320" s="51"/>
      <c r="AZ320" s="73"/>
      <c r="BA320" s="17">
        <f t="shared" si="19"/>
        <v>1</v>
      </c>
    </row>
    <row r="321" spans="36:53" ht="15.75" thickBot="1">
      <c r="AJ321" s="116" t="s">
        <v>13</v>
      </c>
      <c r="AK321" s="109">
        <v>6</v>
      </c>
      <c r="AL321" s="47">
        <v>0</v>
      </c>
      <c r="AM321" s="78"/>
      <c r="AN321" s="74"/>
      <c r="AO321" s="74"/>
      <c r="AP321" s="74"/>
      <c r="AQ321" s="74"/>
      <c r="AR321" s="74"/>
      <c r="AS321" s="74"/>
      <c r="AT321" s="74"/>
      <c r="AU321" s="74"/>
      <c r="AV321" s="74"/>
      <c r="AW321" s="74"/>
      <c r="AX321" s="74"/>
      <c r="AY321" s="74"/>
      <c r="AZ321" s="75"/>
      <c r="BA321" s="17">
        <f t="shared" si="19"/>
        <v>0</v>
      </c>
    </row>
    <row r="322" spans="36:53">
      <c r="AJ322" s="116" t="s">
        <v>13</v>
      </c>
      <c r="AK322" s="109">
        <v>5</v>
      </c>
      <c r="AL322" s="47">
        <v>5</v>
      </c>
      <c r="AM322" s="88">
        <v>0</v>
      </c>
      <c r="AN322" s="88">
        <v>0.12</v>
      </c>
      <c r="AO322" s="88">
        <v>0.18</v>
      </c>
      <c r="AP322" s="88">
        <v>0.25</v>
      </c>
      <c r="AQ322" s="89">
        <v>0.45</v>
      </c>
      <c r="AR322" s="76"/>
      <c r="AS322" s="76"/>
      <c r="AT322" s="76"/>
      <c r="AU322" s="76"/>
      <c r="AV322" s="76"/>
      <c r="AW322" s="76"/>
      <c r="AX322" s="76"/>
      <c r="AY322" s="76"/>
      <c r="AZ322" s="77"/>
      <c r="BA322" s="17">
        <f t="shared" si="19"/>
        <v>1</v>
      </c>
    </row>
    <row r="323" spans="36:53" ht="15.75" thickBot="1">
      <c r="AJ323" s="116" t="s">
        <v>13</v>
      </c>
      <c r="AK323" s="109">
        <v>5</v>
      </c>
      <c r="AL323" s="47">
        <v>4</v>
      </c>
      <c r="AM323" s="56">
        <f>AN322/(AN322+AO322+AP322+AQ322)</f>
        <v>0.12</v>
      </c>
      <c r="AN323" s="56">
        <f>AO322/(AN322+AO322+AP322+AQ322)</f>
        <v>0.18</v>
      </c>
      <c r="AO323" s="56">
        <f>AP322/(AN322+AO322+AP322+AQ322)</f>
        <v>0.25</v>
      </c>
      <c r="AP323" s="57">
        <f>AQ322/(AN322+AO322+AP322+AQ322)</f>
        <v>0.45</v>
      </c>
      <c r="AQ323" s="51"/>
      <c r="AR323" s="51"/>
      <c r="AS323" s="51"/>
      <c r="AT323" s="51"/>
      <c r="AU323" s="51"/>
      <c r="AV323" s="51"/>
      <c r="AW323" s="51"/>
      <c r="AX323" s="51"/>
      <c r="AY323" s="51"/>
      <c r="AZ323" s="73"/>
      <c r="BA323" s="17">
        <f t="shared" si="19"/>
        <v>1</v>
      </c>
    </row>
    <row r="324" spans="36:53" ht="15.75" thickBot="1">
      <c r="AJ324" s="116" t="s">
        <v>13</v>
      </c>
      <c r="AK324" s="109">
        <v>5</v>
      </c>
      <c r="AL324" s="47">
        <v>3</v>
      </c>
      <c r="AM324" s="56">
        <f>AO322/(AO322+AP322+AQ322)</f>
        <v>0.20454545454545453</v>
      </c>
      <c r="AN324" s="56">
        <f>AP322/(AO322+AP322+AQ322)</f>
        <v>0.28409090909090912</v>
      </c>
      <c r="AO324" s="57">
        <f>AQ322/(AO322+AP322+AQ322)</f>
        <v>0.51136363636363635</v>
      </c>
      <c r="AP324" s="51"/>
      <c r="AQ324" s="51"/>
      <c r="AR324" s="51"/>
      <c r="AS324" s="51"/>
      <c r="AT324" s="51"/>
      <c r="AU324" s="51"/>
      <c r="AV324" s="51"/>
      <c r="AW324" s="51"/>
      <c r="AX324" s="51"/>
      <c r="AY324" s="51"/>
      <c r="AZ324" s="73"/>
      <c r="BA324" s="17">
        <f t="shared" si="19"/>
        <v>1</v>
      </c>
    </row>
    <row r="325" spans="36:53" ht="15.75" thickBot="1">
      <c r="AJ325" s="116" t="s">
        <v>13</v>
      </c>
      <c r="AK325" s="109">
        <v>5</v>
      </c>
      <c r="AL325" s="47">
        <v>2</v>
      </c>
      <c r="AM325" s="56">
        <f>AP322/(AP322+AQ322)</f>
        <v>0.35714285714285715</v>
      </c>
      <c r="AN325" s="57">
        <f>100%-AM325</f>
        <v>0.64285714285714279</v>
      </c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73"/>
      <c r="BA325" s="17">
        <f t="shared" si="19"/>
        <v>1</v>
      </c>
    </row>
    <row r="326" spans="36:53" ht="15.75" thickBot="1">
      <c r="AJ326" s="116" t="s">
        <v>13</v>
      </c>
      <c r="AK326" s="109">
        <v>5</v>
      </c>
      <c r="AL326" s="47">
        <v>1</v>
      </c>
      <c r="AM326" s="57">
        <v>1</v>
      </c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73"/>
      <c r="BA326" s="17">
        <f t="shared" si="19"/>
        <v>1</v>
      </c>
    </row>
    <row r="327" spans="36:53" ht="15.75" thickBot="1">
      <c r="AJ327" s="116" t="s">
        <v>13</v>
      </c>
      <c r="AK327" s="109">
        <v>5</v>
      </c>
      <c r="AL327" s="47">
        <v>0</v>
      </c>
      <c r="AM327" s="78"/>
      <c r="AN327" s="74"/>
      <c r="AO327" s="74"/>
      <c r="AP327" s="74"/>
      <c r="AQ327" s="74"/>
      <c r="AR327" s="74"/>
      <c r="AS327" s="74"/>
      <c r="AT327" s="74"/>
      <c r="AU327" s="74"/>
      <c r="AV327" s="74"/>
      <c r="AW327" s="74"/>
      <c r="AX327" s="74"/>
      <c r="AY327" s="74"/>
      <c r="AZ327" s="75"/>
      <c r="BA327" s="17">
        <f t="shared" si="19"/>
        <v>0</v>
      </c>
    </row>
    <row r="328" spans="36:53">
      <c r="AJ328" s="116" t="s">
        <v>13</v>
      </c>
      <c r="AK328" s="109">
        <v>4</v>
      </c>
      <c r="AL328" s="47">
        <v>4</v>
      </c>
      <c r="AM328" s="88">
        <v>0.04</v>
      </c>
      <c r="AN328" s="88">
        <v>0.18</v>
      </c>
      <c r="AO328" s="88">
        <v>0.28000000000000003</v>
      </c>
      <c r="AP328" s="88">
        <v>0.5</v>
      </c>
      <c r="AQ328" s="76"/>
      <c r="AR328" s="76"/>
      <c r="AS328" s="76"/>
      <c r="AT328" s="76"/>
      <c r="AU328" s="76"/>
      <c r="AV328" s="76"/>
      <c r="AW328" s="76"/>
      <c r="AX328" s="76"/>
      <c r="AY328" s="76"/>
      <c r="AZ328" s="77"/>
      <c r="BA328" s="17">
        <f t="shared" si="19"/>
        <v>1</v>
      </c>
    </row>
    <row r="329" spans="36:53" ht="15.75" thickBot="1">
      <c r="AJ329" s="116" t="s">
        <v>13</v>
      </c>
      <c r="AK329" s="109">
        <v>4</v>
      </c>
      <c r="AL329" s="47">
        <v>3</v>
      </c>
      <c r="AM329" s="56">
        <f>AN328/(AN328+AO328+AP328)</f>
        <v>0.1875</v>
      </c>
      <c r="AN329" s="56">
        <f>AO328/(AN328+AO328+AP328)</f>
        <v>0.29166666666666669</v>
      </c>
      <c r="AO329" s="57">
        <f>AP328/(AN328+AO328+AP328)</f>
        <v>0.52083333333333337</v>
      </c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73"/>
      <c r="BA329" s="17">
        <f t="shared" si="19"/>
        <v>1</v>
      </c>
    </row>
    <row r="330" spans="36:53" ht="15.75" thickBot="1">
      <c r="AJ330" s="116" t="s">
        <v>13</v>
      </c>
      <c r="AK330" s="109">
        <v>4</v>
      </c>
      <c r="AL330" s="47">
        <v>2</v>
      </c>
      <c r="AM330" s="56">
        <f>AO328/(AO328+AP328)</f>
        <v>0.35897435897435898</v>
      </c>
      <c r="AN330" s="57">
        <f>100%-AM330</f>
        <v>0.64102564102564097</v>
      </c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73"/>
      <c r="BA330" s="17">
        <f t="shared" si="19"/>
        <v>1</v>
      </c>
    </row>
    <row r="331" spans="36:53" ht="15.75" thickBot="1">
      <c r="AJ331" s="116" t="s">
        <v>13</v>
      </c>
      <c r="AK331" s="109">
        <v>4</v>
      </c>
      <c r="AL331" s="47">
        <v>1</v>
      </c>
      <c r="AM331" s="57">
        <v>1</v>
      </c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73"/>
      <c r="BA331" s="17">
        <f t="shared" si="19"/>
        <v>1</v>
      </c>
    </row>
    <row r="332" spans="36:53" ht="15.75" thickBot="1">
      <c r="AJ332" s="116" t="s">
        <v>13</v>
      </c>
      <c r="AK332" s="109">
        <v>4</v>
      </c>
      <c r="AL332" s="47">
        <v>0</v>
      </c>
      <c r="AM332" s="59"/>
      <c r="AN332" s="74"/>
      <c r="AO332" s="74"/>
      <c r="AP332" s="74"/>
      <c r="AQ332" s="74"/>
      <c r="AR332" s="74"/>
      <c r="AS332" s="74"/>
      <c r="AT332" s="74"/>
      <c r="AU332" s="74"/>
      <c r="AV332" s="74"/>
      <c r="AW332" s="74"/>
      <c r="AX332" s="74"/>
      <c r="AY332" s="74"/>
      <c r="AZ332" s="75"/>
      <c r="BA332" s="17">
        <f t="shared" si="19"/>
        <v>0</v>
      </c>
    </row>
    <row r="333" spans="36:53" ht="15.75" thickBot="1">
      <c r="AJ333" s="116" t="s">
        <v>19</v>
      </c>
      <c r="AK333" s="109">
        <v>14</v>
      </c>
      <c r="AL333" s="47">
        <v>14</v>
      </c>
      <c r="AM333" s="86">
        <v>0</v>
      </c>
      <c r="AN333" s="86">
        <v>0.04</v>
      </c>
      <c r="AO333" s="86">
        <v>0.04</v>
      </c>
      <c r="AP333" s="86">
        <v>0.08</v>
      </c>
      <c r="AQ333" s="87">
        <v>0.15</v>
      </c>
      <c r="AR333" s="87">
        <v>0.17</v>
      </c>
      <c r="AS333" s="86">
        <v>0.25</v>
      </c>
      <c r="AT333" s="86">
        <v>0.1</v>
      </c>
      <c r="AU333" s="87">
        <v>0.09</v>
      </c>
      <c r="AV333" s="87">
        <v>0.05</v>
      </c>
      <c r="AW333" s="87">
        <v>0.01</v>
      </c>
      <c r="AX333" s="87">
        <v>0.01</v>
      </c>
      <c r="AY333" s="84">
        <v>5.0000000000000001E-3</v>
      </c>
      <c r="AZ333" s="84">
        <v>5.0000000000000001E-3</v>
      </c>
      <c r="BA333" s="17">
        <f>SUM(AM333:AZ333)</f>
        <v>1</v>
      </c>
    </row>
    <row r="334" spans="36:53" ht="15.75" thickBot="1">
      <c r="AJ334" s="116" t="s">
        <v>19</v>
      </c>
      <c r="AK334" s="109">
        <v>14</v>
      </c>
      <c r="AL334" s="47">
        <v>13</v>
      </c>
      <c r="AM334" s="44">
        <f>AN333/(AN333+AO333+AP333+AQ333+AR333+AS333+AT333+AU333+AV333+AW333+AX333+AY333+AZ333)</f>
        <v>0.04</v>
      </c>
      <c r="AN334" s="44">
        <f>AO333/(AN333+AO333+AP333+AQ333+AR333+AS333+AT333+AU333+AV333+AW333+AX333+AY333+AZ333)</f>
        <v>0.04</v>
      </c>
      <c r="AO334" s="44">
        <f>AP333/(AN333+AO333+AP333+AQ333+AR333+AS333+AT333+AU333+AV333+AW333+AX333+AY333+AZ333)</f>
        <v>0.08</v>
      </c>
      <c r="AP334" s="44">
        <f>AQ333/(AN333+AO333+AP333+AQ333+AR333+AS333+AT333+AU333+AV333+AW333+AX333+AY333+AZ333)</f>
        <v>0.15</v>
      </c>
      <c r="AQ334" s="44">
        <f>AR333/(AN333+AO333+AP333+AQ333+AR333+AS333+AT333+AU333+AV333+AW333+AX333+AY333+AZ333)</f>
        <v>0.17</v>
      </c>
      <c r="AR334" s="44">
        <f>AS333/(AN333+AO333+AP333+AQ333+AR333+AS333+AT333+AU333+AV333+AW333+AX333+AY333+AZ333)</f>
        <v>0.25</v>
      </c>
      <c r="AS334" s="44">
        <f>AT333/(AN333+AO333+AP333+AQ333+AR333+AS333+AT333+AU333+AV333+AW333+AX333+AY333+AZ333)</f>
        <v>0.1</v>
      </c>
      <c r="AT334" s="44">
        <f>AU333/(AN333+AO333+AP333+AQ333+AR333+AS333+AT333+AU333+AV333+AW333+AX333+AY333+AZ333)</f>
        <v>0.09</v>
      </c>
      <c r="AU334" s="44">
        <f>AV333/(AN333+AO333+AP333+AQ333+AR333+AS333+AT333+AU333+AV333+AW333+AX333+AY333+AZ333)</f>
        <v>0.05</v>
      </c>
      <c r="AV334" s="44">
        <f>AW333/(AN333+AO333+AP333+AQ333+AR333+AS333+AT333+AU333+AV333+AW333+AX333+AY333+AZ333)</f>
        <v>0.01</v>
      </c>
      <c r="AW334" s="44">
        <f>AX333/(AN333+AO333+AP333+AQ333+AR333+AS333+AT333+AU333+AV333+AW333+AX333+AY333+AZ333)</f>
        <v>0.01</v>
      </c>
      <c r="AX334" s="44">
        <f>AY333/(AN333+AO333+AP333+AQ333+AR333+AS333+AT333+AU333+AV333+AW333+AX333+AY333+AZ333)</f>
        <v>5.0000000000000001E-3</v>
      </c>
      <c r="AY334" s="57">
        <f>AZ333/(AN333+AO333+AP333+AQ333+AR333+AS333+AT333+AU333+AV333+AW333+AX333+AY333+AZ333)</f>
        <v>5.0000000000000001E-3</v>
      </c>
      <c r="AZ334" s="61"/>
      <c r="BA334" s="17">
        <f t="shared" si="19"/>
        <v>0.995</v>
      </c>
    </row>
    <row r="335" spans="36:53" ht="15.75" thickBot="1">
      <c r="AJ335" s="116" t="s">
        <v>19</v>
      </c>
      <c r="AK335" s="109">
        <v>14</v>
      </c>
      <c r="AL335" s="47">
        <v>12</v>
      </c>
      <c r="AM335" s="44">
        <f>AO333/(AO333+AP333+AQ333+AR333+AS333+AT333+AU333+AV333+AW333+AX333+AY333+AZ333)</f>
        <v>4.1666666666666664E-2</v>
      </c>
      <c r="AN335" s="44">
        <f>AP333/(AO333+AP333+AQ333+AR333+AS333+AT333+AU333+AV333+AW333+AX333+AY333+AZ333)</f>
        <v>8.3333333333333329E-2</v>
      </c>
      <c r="AO335" s="44">
        <f>AQ333/(AO333+AP333+AQ333+AR333+AS333+AT333+AU333+AV333+AW333+AX333+AY333+AZ333)</f>
        <v>0.15624999999999997</v>
      </c>
      <c r="AP335" s="44">
        <f>AR333/(AO333+AP333+AQ333+AR333+AS333+AT333+AU333+AV333+AW333+AX333+AY333+AZ333)</f>
        <v>0.17708333333333334</v>
      </c>
      <c r="AQ335" s="44">
        <f>AS333/(AO333+AP333+AQ333+AR333+AS333+AT333+AU333+AV333+AW333+AX333+AY333+AZ333)</f>
        <v>0.26041666666666663</v>
      </c>
      <c r="AR335" s="44">
        <f>AT333/(AO333+AP333+AQ333+AR333+AS333+AT333+AU333+AV333+AW333+AX333+AY333+AZ333)</f>
        <v>0.10416666666666666</v>
      </c>
      <c r="AS335" s="44">
        <f>AU333/(AO333+AP333+AQ333+AR333+AS333+AT333+AU333+AV333+AW333+AX333+AY333+AZ333)</f>
        <v>9.3749999999999986E-2</v>
      </c>
      <c r="AT335" s="44">
        <f>AV333/(AO333+AP333+AQ333+AR333+AS333+AT333+AU333+AV333+AW333+AX333+AY333+AZ333)</f>
        <v>5.2083333333333329E-2</v>
      </c>
      <c r="AU335" s="44">
        <f>AW333/(AO333+AP333+AQ333+AR333+AS333+AT333+AU333+AV333+AW333+AX333+AY333+AZ333)</f>
        <v>1.0416666666666666E-2</v>
      </c>
      <c r="AV335" s="44">
        <f>AX333/(AO333+AP333+AQ333+AR333+AS333+AT333+AU333+AV333+AW333+AX333+AY333+AZ333)</f>
        <v>1.0416666666666666E-2</v>
      </c>
      <c r="AW335" s="44">
        <f>AY333/(AO333+AP333+AQ333+AR333+AS333+AT333+AU333+AV333+AW333+AX333+AY333+AZ333)</f>
        <v>5.208333333333333E-3</v>
      </c>
      <c r="AX335" s="57">
        <f>AZ333/(AO333+AP333+AQ333+AR333+AS333+AT333+AU333+AV333+AW333+AX333+AY333+AZ333)</f>
        <v>5.208333333333333E-3</v>
      </c>
      <c r="AY335" s="50"/>
      <c r="AZ335" s="62"/>
      <c r="BA335" s="17">
        <f t="shared" si="19"/>
        <v>1</v>
      </c>
    </row>
    <row r="336" spans="36:53" ht="15.75" thickBot="1">
      <c r="AJ336" s="116" t="s">
        <v>19</v>
      </c>
      <c r="AK336" s="109">
        <v>14</v>
      </c>
      <c r="AL336" s="47">
        <v>11</v>
      </c>
      <c r="AM336" s="44">
        <f>AP333/(AP333+AQ333+AR333+AS333+AT333+AU333+AV333+AW333+AX333+AY333+AZ333)</f>
        <v>8.6956521739130432E-2</v>
      </c>
      <c r="AN336" s="44">
        <f>AQ333/(AP333+AQ333+AR333+AS333+AT333+AU333+AV333+AW333+AX333+AY333+AZ333)</f>
        <v>0.16304347826086954</v>
      </c>
      <c r="AO336" s="44">
        <f>AR333/(AP333+AQ333+AR333+AS333+AT333+AU333+AV333+AW333+AX333+AY333+AZ333)</f>
        <v>0.18478260869565219</v>
      </c>
      <c r="AP336" s="44">
        <f>AS333/(AP333+AQ333+AR333+AS333+AT333+AU333+AV333+AW333+AX333+AY333+AZ333)</f>
        <v>0.27173913043478259</v>
      </c>
      <c r="AQ336" s="44">
        <f>AT333/(AP333+AQ333+AR333+AS333+AT333+AU333+AV333+AW333+AX333+AY333+AZ333)</f>
        <v>0.10869565217391304</v>
      </c>
      <c r="AR336" s="44">
        <f>AU333/(AP333+AQ333+AR333+AS333+AT333+AU333+AV333+AW333+AX333+AY333+AZ333)</f>
        <v>9.7826086956521729E-2</v>
      </c>
      <c r="AS336" s="44">
        <f>AV333/(AP333+AQ333+AR333+AS333+AT333+AU333+AV333+AW333+AX333+AY333+AZ333)</f>
        <v>5.434782608695652E-2</v>
      </c>
      <c r="AT336" s="44">
        <f>AW333/(AP333+AQ333+AR333+AS333+AT333+AU333+AV333+AW333+AX333+AY333+AZ333)</f>
        <v>1.0869565217391304E-2</v>
      </c>
      <c r="AU336" s="44">
        <f>AX333/(AP333+AQ333+AR333+AS333+AT333+AU333+AV333+AW333+AX333+AY333+AZ333)</f>
        <v>1.0869565217391304E-2</v>
      </c>
      <c r="AV336" s="44">
        <f>AY333/(AP333+AQ333+AR333+AS333+AT333+AU333+AV333+AW333+AX333+AY333+AZ333)</f>
        <v>5.434782608695652E-3</v>
      </c>
      <c r="AW336" s="57">
        <f>AZ333/(AP333+AQ333+AR333+AS333+AT333+AU333+AV333+AW333+AX333+AY333+AZ333)</f>
        <v>5.434782608695652E-3</v>
      </c>
      <c r="AX336" s="49"/>
      <c r="AY336" s="49"/>
      <c r="AZ336" s="61"/>
      <c r="BA336" s="17">
        <f t="shared" si="19"/>
        <v>1.0000000000000002</v>
      </c>
    </row>
    <row r="337" spans="36:53" ht="15.75" thickBot="1">
      <c r="AJ337" s="116" t="s">
        <v>19</v>
      </c>
      <c r="AK337" s="109">
        <v>14</v>
      </c>
      <c r="AL337" s="47">
        <v>10</v>
      </c>
      <c r="AM337" s="44">
        <f>AQ333/(AQ333+AR333+AS333+AT333+AU333+AV333+AW333+AX333+AY333+AZ333)</f>
        <v>0.17857142857142855</v>
      </c>
      <c r="AN337" s="44">
        <f>AR333/(AQ333+AR333+AS333+AT333+AU333+AV333+AW333+AX333+AY333+AZ333)</f>
        <v>0.20238095238095238</v>
      </c>
      <c r="AO337" s="44">
        <f>AS333/(AQ333+AR333+AS333+AT333+AU333+AV333+AW333+AX333+AY333+AZ333)</f>
        <v>0.29761904761904762</v>
      </c>
      <c r="AP337" s="44">
        <f>AT333/(AQ333+AR333+AS333+AT333+AU333+AV333+AW333+AX333+AY333+AZ333)</f>
        <v>0.11904761904761904</v>
      </c>
      <c r="AQ337" s="44">
        <f>AU333/(AQ333+AR333+AS333+AT333+AU333+AV333+AW333+AX333+AY333+AZ333)</f>
        <v>0.10714285714285712</v>
      </c>
      <c r="AR337" s="44">
        <f>AV333/(AQ333+AR333+AS333+AT333+AU333+AV333+AW333+AX333+AY333+AZ333)</f>
        <v>5.9523809523809521E-2</v>
      </c>
      <c r="AS337" s="44">
        <f>AW333/(AQ333+AR333+AS333+AT333+AU333+AV333+AW333+AX333+AY333+AZ333)</f>
        <v>1.1904761904761904E-2</v>
      </c>
      <c r="AT337" s="44">
        <f>AX333/(AQ333+AR333+AS333+AT333+AU333+AV333+AW333+AX333+AY333+AZ333)</f>
        <v>1.1904761904761904E-2</v>
      </c>
      <c r="AU337" s="44">
        <f>AY333/(AQ333+AR333+AS333+AT333+AU333+AV333+AW333+AX333+AY333+AZ333)</f>
        <v>5.9523809523809521E-3</v>
      </c>
      <c r="AV337" s="57">
        <f>AZ333/(AQ333+AR333+AS333+AT333+AU333+AV333+AW333+AX333+AY333+AZ333)</f>
        <v>5.9523809523809521E-3</v>
      </c>
      <c r="AW337" s="50"/>
      <c r="AX337" s="50"/>
      <c r="AY337" s="50"/>
      <c r="AZ337" s="62"/>
      <c r="BA337" s="17">
        <f t="shared" si="19"/>
        <v>0.99999999999999989</v>
      </c>
    </row>
    <row r="338" spans="36:53" ht="15.75" thickBot="1">
      <c r="AJ338" s="116" t="s">
        <v>19</v>
      </c>
      <c r="AK338" s="109">
        <v>14</v>
      </c>
      <c r="AL338" s="47">
        <v>9</v>
      </c>
      <c r="AM338" s="44">
        <f>AR333/(AR333+AS333+AT333+AU333+AV333+AW333+AX333+AY333+AZ333)</f>
        <v>0.24637681159420288</v>
      </c>
      <c r="AN338" s="44">
        <f>AS333/(AR333+AS333+AT333+AU333+AV333+AW333+AX333+AY333+AZ333)</f>
        <v>0.36231884057971009</v>
      </c>
      <c r="AO338" s="44">
        <f>AT333/(AR333+AS333+AT333+AU333+AV333+AW333+AX333+AY333+AZ333)</f>
        <v>0.14492753623188406</v>
      </c>
      <c r="AP338" s="44">
        <f>AU333/(AR333+AS333+AT333+AU333+AV333+AW333+AX333+AY333+AZ333)</f>
        <v>0.13043478260869565</v>
      </c>
      <c r="AQ338" s="44">
        <f>AV333/(AR333+AS333+AT333+AU333+AV333+AW333+AX333+AY333+AZ333)</f>
        <v>7.2463768115942032E-2</v>
      </c>
      <c r="AR338" s="44">
        <f>AW333/(AR333+AS333+AT333+AU333+AV333+AW333+AX333+AY333+AZ333)</f>
        <v>1.4492753623188404E-2</v>
      </c>
      <c r="AS338" s="44">
        <f>AX333/(AR333+AS333+AT333+AU333+AV333+AW333+AX333+AY333+AZ333)</f>
        <v>1.4492753623188404E-2</v>
      </c>
      <c r="AT338" s="44">
        <f>AY333/(AR333+AS333+AT333+AU333+AV333+AW333+AX333+AY333+AZ333)</f>
        <v>7.2463768115942021E-3</v>
      </c>
      <c r="AU338" s="57">
        <f>AZ333/(AR333+AS333+AT333+AU333+AV333+AW333+AX333+AY333+AZ333)</f>
        <v>7.2463768115942021E-3</v>
      </c>
      <c r="AV338" s="49"/>
      <c r="AW338" s="49"/>
      <c r="AX338" s="49"/>
      <c r="AY338" s="49"/>
      <c r="AZ338" s="61"/>
      <c r="BA338" s="17">
        <f t="shared" si="19"/>
        <v>0.99999999999999989</v>
      </c>
    </row>
    <row r="339" spans="36:53" ht="15.75" thickBot="1">
      <c r="AJ339" s="116" t="s">
        <v>19</v>
      </c>
      <c r="AK339" s="109">
        <v>14</v>
      </c>
      <c r="AL339" s="47">
        <v>8</v>
      </c>
      <c r="AM339" s="44">
        <f>AS333/(AS333+AT333+AU333+AV333+AW333+AX333+AY333+AZ333)</f>
        <v>0.48076923076923084</v>
      </c>
      <c r="AN339" s="44">
        <f>AT333/(AS333+AT333+AU333+AV333+AW333+AX333+AY333+AZ333)</f>
        <v>0.19230769230769235</v>
      </c>
      <c r="AO339" s="44">
        <f>AU333/(AS333+AT333+AU333+AV333+AW333+AX333+AY333+AZ333)</f>
        <v>0.1730769230769231</v>
      </c>
      <c r="AP339" s="44">
        <f>AV333/(AS333+AT333+AU333+AV333+AW333+AX333+AY333+AZ333)</f>
        <v>9.6153846153846173E-2</v>
      </c>
      <c r="AQ339" s="44">
        <f>AW333/(AS333+AT333+AU333+AV333+AW333+AX333+AY333+AZ333)</f>
        <v>1.9230769230769235E-2</v>
      </c>
      <c r="AR339" s="44">
        <f>AX333/(AS333+AT333+AU333+AV333+AW333+AX333+AY333+AZ333)</f>
        <v>1.9230769230769235E-2</v>
      </c>
      <c r="AS339" s="44">
        <f>AY333/(AS333+AT333+AU333+AV333+AW333+AX333+AY333+AZ333)</f>
        <v>9.6153846153846177E-3</v>
      </c>
      <c r="AT339" s="57">
        <f>AZ333/(AS333+AT333+AU333+AV333+AW333+AX333+AY333+AZ333)</f>
        <v>9.6153846153846177E-3</v>
      </c>
      <c r="AU339" s="50"/>
      <c r="AV339" s="50"/>
      <c r="AW339" s="50"/>
      <c r="AX339" s="50"/>
      <c r="AY339" s="50"/>
      <c r="AZ339" s="62"/>
      <c r="BA339" s="17">
        <f t="shared" si="19"/>
        <v>1.0000000000000002</v>
      </c>
    </row>
    <row r="340" spans="36:53" ht="15.75" thickBot="1">
      <c r="AJ340" s="116" t="s">
        <v>19</v>
      </c>
      <c r="AK340" s="109">
        <v>14</v>
      </c>
      <c r="AL340" s="47">
        <v>7</v>
      </c>
      <c r="AM340" s="44">
        <f>AT333/(AT333+AU333+AV333+AW333+AX333+AY333+AZ333)</f>
        <v>0.37037037037037035</v>
      </c>
      <c r="AN340" s="44">
        <f>AU333/(AT333+AU333+AV333+AW333+AX333+AY333+AZ333)</f>
        <v>0.33333333333333331</v>
      </c>
      <c r="AO340" s="44">
        <f>AV333/(AT333+AU333+AV333+AW333+AX333+AY333+AZ333)</f>
        <v>0.18518518518518517</v>
      </c>
      <c r="AP340" s="44">
        <f>AW333/(AT333+AU333+AV333+AW333+AX333+AY333+AZ333)</f>
        <v>3.7037037037037035E-2</v>
      </c>
      <c r="AQ340" s="44">
        <f>AX333/(AT333+AU333+AV333+AW333+AX333+AY333+AZ333)</f>
        <v>3.7037037037037035E-2</v>
      </c>
      <c r="AR340" s="44">
        <f>AY333/(AT333+AU333+AV333+AW333+AX333+AY333+AZ333)</f>
        <v>1.8518518518518517E-2</v>
      </c>
      <c r="AS340" s="57">
        <f>AZ333/(AT333+AU333+AV333+AW333+AX333+AY333+AZ333)</f>
        <v>1.8518518518518517E-2</v>
      </c>
      <c r="AT340" s="49"/>
      <c r="AU340" s="49"/>
      <c r="AV340" s="49"/>
      <c r="AW340" s="49"/>
      <c r="AX340" s="49"/>
      <c r="AY340" s="49"/>
      <c r="AZ340" s="61"/>
      <c r="BA340" s="17">
        <f t="shared" si="19"/>
        <v>0.99999999999999978</v>
      </c>
    </row>
    <row r="341" spans="36:53" ht="15.75" thickBot="1">
      <c r="AJ341" s="116" t="s">
        <v>19</v>
      </c>
      <c r="AK341" s="109">
        <v>14</v>
      </c>
      <c r="AL341" s="47">
        <v>6</v>
      </c>
      <c r="AM341" s="44">
        <f>AU333/(AU333+AV333+AW333+AX333+AY333+AZ333)</f>
        <v>0.52941176470588225</v>
      </c>
      <c r="AN341" s="44">
        <f>AV333/(AU333+AV333+AW333+AX333+AY333+AZ333)</f>
        <v>0.29411764705882348</v>
      </c>
      <c r="AO341" s="44">
        <f>AW333/(AU333+AV333+AW333+AX333+AY333+AZ333)</f>
        <v>5.8823529411764691E-2</v>
      </c>
      <c r="AP341" s="44">
        <f>AX333/(AU333+AV333+AW333+AX333+AY333+AZ333)</f>
        <v>5.8823529411764691E-2</v>
      </c>
      <c r="AQ341" s="44">
        <f>AY333/(AU333+AV333+AW333+AX333+AY333+AZ333)</f>
        <v>2.9411764705882346E-2</v>
      </c>
      <c r="AR341" s="57">
        <f>AZ333/(AU333+AV333+AW333+AX333+AY333+AZ333)</f>
        <v>2.9411764705882346E-2</v>
      </c>
      <c r="AS341" s="49"/>
      <c r="AT341" s="50"/>
      <c r="AU341" s="50"/>
      <c r="AV341" s="50"/>
      <c r="AW341" s="50"/>
      <c r="AX341" s="50"/>
      <c r="AY341" s="50"/>
      <c r="AZ341" s="62"/>
      <c r="BA341" s="17">
        <f t="shared" si="19"/>
        <v>0.99999999999999989</v>
      </c>
    </row>
    <row r="342" spans="36:53" ht="15.75" thickBot="1">
      <c r="AJ342" s="116" t="s">
        <v>19</v>
      </c>
      <c r="AK342" s="109">
        <v>14</v>
      </c>
      <c r="AL342" s="47">
        <v>5</v>
      </c>
      <c r="AM342" s="44">
        <f>AV333/(AV333+AW333+AX333+AY333+AZ333)</f>
        <v>0.62499999999999989</v>
      </c>
      <c r="AN342" s="44">
        <f>AW333/(AV333+AW333+AX333+AY333+AZ333)</f>
        <v>0.12499999999999997</v>
      </c>
      <c r="AO342" s="44">
        <f>AX333/(AV333+AW333+AX333+AY333+AZ333)</f>
        <v>0.12499999999999997</v>
      </c>
      <c r="AP342" s="44">
        <f>AY333/(AV333+AW333+AX333+AY333+AZ333)</f>
        <v>6.2499999999999986E-2</v>
      </c>
      <c r="AQ342" s="57">
        <f>AZ333/(AV333+AW333+AX333+AY333+AZ333)</f>
        <v>6.2499999999999986E-2</v>
      </c>
      <c r="AR342" s="49"/>
      <c r="AS342" s="49"/>
      <c r="AT342" s="49"/>
      <c r="AU342" s="49"/>
      <c r="AV342" s="49"/>
      <c r="AW342" s="49"/>
      <c r="AX342" s="49"/>
      <c r="AY342" s="49"/>
      <c r="AZ342" s="61"/>
      <c r="BA342" s="17">
        <f t="shared" si="19"/>
        <v>0.99999999999999989</v>
      </c>
    </row>
    <row r="343" spans="36:53" ht="15.75" thickBot="1">
      <c r="AJ343" s="116" t="s">
        <v>19</v>
      </c>
      <c r="AK343" s="109">
        <v>14</v>
      </c>
      <c r="AL343" s="47">
        <v>4</v>
      </c>
      <c r="AM343" s="44">
        <f>AW333/(AW333+AX333+AY333+AZ333)</f>
        <v>0.33333333333333331</v>
      </c>
      <c r="AN343" s="44">
        <f>AX333/(AW333+AX333+AY333+AZ333)</f>
        <v>0.33333333333333331</v>
      </c>
      <c r="AO343" s="44">
        <f>AY333/(AW333+AX333+AY333+AZ333)</f>
        <v>0.16666666666666666</v>
      </c>
      <c r="AP343" s="57">
        <f>AZ333/(AW333+AX333+AY333+AZ333)</f>
        <v>0.16666666666666666</v>
      </c>
      <c r="AQ343" s="49"/>
      <c r="AR343" s="50"/>
      <c r="AS343" s="50"/>
      <c r="AT343" s="50"/>
      <c r="AU343" s="50"/>
      <c r="AV343" s="50"/>
      <c r="AW343" s="50"/>
      <c r="AX343" s="50"/>
      <c r="AY343" s="50"/>
      <c r="AZ343" s="62"/>
      <c r="BA343" s="17">
        <f t="shared" si="19"/>
        <v>0.99999999999999989</v>
      </c>
    </row>
    <row r="344" spans="36:53" ht="15.75" thickBot="1">
      <c r="AJ344" s="116" t="s">
        <v>19</v>
      </c>
      <c r="AK344" s="109">
        <v>14</v>
      </c>
      <c r="AL344" s="47">
        <v>3</v>
      </c>
      <c r="AM344" s="44">
        <f>AX333/(AX333+AY333+AZ333)</f>
        <v>0.5</v>
      </c>
      <c r="AN344" s="44">
        <f>AY333/(AX333+AY333+AZ333)</f>
        <v>0.25</v>
      </c>
      <c r="AO344" s="57">
        <f>AZ333/(AX333+AY333+AZ333)</f>
        <v>0.25</v>
      </c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61"/>
      <c r="BA344" s="17">
        <f t="shared" si="19"/>
        <v>1</v>
      </c>
    </row>
    <row r="345" spans="36:53" ht="15.75" thickBot="1">
      <c r="AJ345" s="116" t="s">
        <v>19</v>
      </c>
      <c r="AK345" s="109">
        <v>14</v>
      </c>
      <c r="AL345" s="47">
        <v>2</v>
      </c>
      <c r="AM345" s="44">
        <f>AY333/(AY333+AZ333)</f>
        <v>0.5</v>
      </c>
      <c r="AN345" s="57">
        <f>100%-AM345</f>
        <v>0.5</v>
      </c>
      <c r="AO345" s="49"/>
      <c r="AP345" s="49"/>
      <c r="AQ345" s="50"/>
      <c r="AR345" s="50"/>
      <c r="AS345" s="50"/>
      <c r="AT345" s="49"/>
      <c r="AU345" s="50"/>
      <c r="AV345" s="50"/>
      <c r="AW345" s="50"/>
      <c r="AX345" s="50"/>
      <c r="AY345" s="50"/>
      <c r="AZ345" s="62"/>
      <c r="BA345" s="17">
        <f t="shared" si="19"/>
        <v>1</v>
      </c>
    </row>
    <row r="346" spans="36:53" ht="15.75" thickBot="1">
      <c r="AJ346" s="116" t="s">
        <v>19</v>
      </c>
      <c r="AK346" s="109">
        <v>14</v>
      </c>
      <c r="AL346" s="47">
        <v>1</v>
      </c>
      <c r="AM346" s="57">
        <v>1</v>
      </c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61"/>
      <c r="BA346" s="17">
        <f t="shared" si="19"/>
        <v>1</v>
      </c>
    </row>
    <row r="347" spans="36:53" ht="15.75" thickBot="1">
      <c r="AJ347" s="116" t="s">
        <v>19</v>
      </c>
      <c r="AK347" s="109">
        <v>14</v>
      </c>
      <c r="AL347" s="47">
        <v>0</v>
      </c>
      <c r="AM347" s="60"/>
      <c r="AN347" s="63"/>
      <c r="AO347" s="63"/>
      <c r="AP347" s="63"/>
      <c r="AQ347" s="64"/>
      <c r="AR347" s="64"/>
      <c r="AS347" s="63"/>
      <c r="AT347" s="63"/>
      <c r="AU347" s="64"/>
      <c r="AV347" s="64"/>
      <c r="AW347" s="64"/>
      <c r="AX347" s="64"/>
      <c r="AY347" s="64"/>
      <c r="AZ347" s="65"/>
      <c r="BA347" s="17">
        <f t="shared" si="19"/>
        <v>0</v>
      </c>
    </row>
    <row r="348" spans="36:53" ht="15.75" thickBot="1">
      <c r="AJ348" s="116" t="s">
        <v>19</v>
      </c>
      <c r="AK348" s="109">
        <v>13</v>
      </c>
      <c r="AL348" s="47">
        <v>13</v>
      </c>
      <c r="AM348" s="86">
        <v>0</v>
      </c>
      <c r="AN348" s="86">
        <v>0.04</v>
      </c>
      <c r="AO348" s="86">
        <v>0.04</v>
      </c>
      <c r="AP348" s="86">
        <v>0.08</v>
      </c>
      <c r="AQ348" s="87">
        <v>0.15</v>
      </c>
      <c r="AR348" s="87">
        <v>0.17</v>
      </c>
      <c r="AS348" s="86">
        <v>0.25</v>
      </c>
      <c r="AT348" s="86">
        <v>0.1</v>
      </c>
      <c r="AU348" s="87">
        <v>0.09</v>
      </c>
      <c r="AV348" s="87">
        <v>0.05</v>
      </c>
      <c r="AW348" s="87">
        <v>1.4999999999999999E-2</v>
      </c>
      <c r="AX348" s="87">
        <v>0.01</v>
      </c>
      <c r="AY348" s="84">
        <v>5.0000000000000001E-3</v>
      </c>
      <c r="AZ348" s="67"/>
      <c r="BA348" s="17">
        <f>SUM(AM348:AY348)</f>
        <v>1</v>
      </c>
    </row>
    <row r="349" spans="36:53" ht="15.75" thickBot="1">
      <c r="AJ349" s="116" t="s">
        <v>19</v>
      </c>
      <c r="AK349" s="109">
        <v>13</v>
      </c>
      <c r="AL349" s="47">
        <v>12</v>
      </c>
      <c r="AM349" s="44">
        <f>AN348/(AN348+AO348+AP348+AQ348+AR348+AS348+AT348+AU348+AV348+AW348+AX348+AY348)</f>
        <v>0.04</v>
      </c>
      <c r="AN349" s="44">
        <f>AO348/(AN348+AO348+AP348+AQ348+AR348+AS348+AT348+AU348+AV348+AW348+AX348+AY348)</f>
        <v>0.04</v>
      </c>
      <c r="AO349" s="44">
        <f>AP348/(AN348+AO348+AP348+AQ348+AR348+AS348+AT348+AU348+AV348+AW348+AX348+AY348)</f>
        <v>0.08</v>
      </c>
      <c r="AP349" s="44">
        <f>AQ348/(AN348+AO348+AP348+AQ348+AR348+AS348+AT348+AU348+AV348+AW348+AX348+AY348)</f>
        <v>0.15</v>
      </c>
      <c r="AQ349" s="44">
        <f>AR348/(AN348+AO348+AP348+AQ348+AR348+AS348+AT348+AU348+AV348+AW348+AX348+AY348)</f>
        <v>0.17</v>
      </c>
      <c r="AR349" s="44">
        <f>AS348/(AN348+AO348+AP348+AQ348+AR348+AS348+AT348+AU348+AV348+AW348+AX348+AY348)</f>
        <v>0.25</v>
      </c>
      <c r="AS349" s="44">
        <f>AT348/(AN348+AO348+AP348+AQ348+AR348+AS348+AT348+AU348+AV348+AW348+AX348+AY348)</f>
        <v>0.1</v>
      </c>
      <c r="AT349" s="44">
        <f>AU348/(AN348+AO348+AP348+AQ348+AR348+AS348+AT348+AU348+AV348+AW348+AX348+AY348)</f>
        <v>0.09</v>
      </c>
      <c r="AU349" s="44">
        <f>AV348/(AN348+AO348+AP348+AQ348+AR348+AS348+AT348+AU348+AV348+AW348+AX348+AY348)</f>
        <v>0.05</v>
      </c>
      <c r="AV349" s="44">
        <f>AW348/(AN348+AO348+AP348+AQ348+AR348+AS348+AT348+AU348+AV348+AW348+AX348+AY348)</f>
        <v>1.4999999999999999E-2</v>
      </c>
      <c r="AW349" s="44">
        <f>AX348/(AN348+AO348+AP348+AQ348+AR348+AS348+AT348+AU348+AV348+AW348+AX348+AY348)</f>
        <v>0.01</v>
      </c>
      <c r="AX349" s="57">
        <f>AY348/(AN348+AO348+AP348+AQ348+AR348+AS348+AT348+AU348+AV348+AW348+AX348+AY348)</f>
        <v>5.0000000000000001E-3</v>
      </c>
      <c r="AY349" s="50"/>
      <c r="AZ349" s="62"/>
      <c r="BA349" s="17">
        <f t="shared" si="19"/>
        <v>1</v>
      </c>
    </row>
    <row r="350" spans="36:53" ht="15.75" thickBot="1">
      <c r="AJ350" s="116" t="s">
        <v>19</v>
      </c>
      <c r="AK350" s="109">
        <v>13</v>
      </c>
      <c r="AL350" s="47">
        <v>11</v>
      </c>
      <c r="AM350" s="44">
        <f>AO348/(AO348+AP348+AQ348+AR348+AS348+AT348+AU348+AV348+AW348+AX348+AY348)</f>
        <v>4.1666666666666664E-2</v>
      </c>
      <c r="AN350" s="44">
        <f>AP348/(AO348+AP348+AQ348+AR348+AS348+AT348+AU348+AV348+AW348+AX348+AY348)</f>
        <v>8.3333333333333329E-2</v>
      </c>
      <c r="AO350" s="44">
        <f>AQ348/(AO348+AP348+AQ348+AR348+AS348+AT348+AU348+AV348+AW348+AX348+AY348)</f>
        <v>0.15624999999999997</v>
      </c>
      <c r="AP350" s="44">
        <f>AR348/(AO348+AP348+AQ348+AR348+AS348+AT348+AU348+AV348+AW348+AX348+AY348)</f>
        <v>0.17708333333333334</v>
      </c>
      <c r="AQ350" s="44">
        <f>AS348/(AO348+AP348+AQ348+AR348+AS348+AT348+AU348+AV348+AW348+AX348+AY348)</f>
        <v>0.26041666666666663</v>
      </c>
      <c r="AR350" s="44">
        <f>AT348/(AO348+AP348+AQ348+AR348+AS348+AT348+AU348+AV348+AW348+AX348+AY348)</f>
        <v>0.10416666666666666</v>
      </c>
      <c r="AS350" s="44">
        <f>AU348/(AO348+AP348+AQ348+AR348+AS348+AT348+AU348+AV348+AW348+AX348+AY348)</f>
        <v>9.3749999999999986E-2</v>
      </c>
      <c r="AT350" s="44">
        <f>AV348/(AO348+AP348+AQ348+AR348+AS348+AT348+AU348+AV348+AW348+AX348+AY348)</f>
        <v>5.2083333333333329E-2</v>
      </c>
      <c r="AU350" s="44">
        <f>AW348/(AO348+AP348+AQ348+AR348+AS348+AT348+AU348+AV348+AW348+AX348+AY348)</f>
        <v>1.5624999999999998E-2</v>
      </c>
      <c r="AV350" s="44">
        <f>AX348/(AO348+AP348+AQ348+AR348+AS348+AT348+AU348+AV348+AW348+AX348+AY348)</f>
        <v>1.0416666666666666E-2</v>
      </c>
      <c r="AW350" s="57">
        <f>AY348/(AO348+AP348+AQ348+AR348+AS348+AT348+AU348+AV348+AW348+AX348+AY348)</f>
        <v>5.208333333333333E-3</v>
      </c>
      <c r="AX350" s="49"/>
      <c r="AY350" s="49"/>
      <c r="AZ350" s="61"/>
      <c r="BA350" s="17">
        <f t="shared" si="19"/>
        <v>1</v>
      </c>
    </row>
    <row r="351" spans="36:53" ht="15.75" thickBot="1">
      <c r="AJ351" s="116" t="s">
        <v>19</v>
      </c>
      <c r="AK351" s="109">
        <v>13</v>
      </c>
      <c r="AL351" s="47">
        <v>10</v>
      </c>
      <c r="AM351" s="44">
        <f>AP348/(AP348+AQ348+AR348+AS348+AT348+AU348+AV348+AW348+AX348+AY348)</f>
        <v>8.6956521739130432E-2</v>
      </c>
      <c r="AN351" s="44">
        <f>AQ348/(AP348+AQ348+AR348+AS348+AT348+AU348+AV348+AW348+AX348+AY348)</f>
        <v>0.16304347826086954</v>
      </c>
      <c r="AO351" s="44">
        <f>AR348/(AP348+AQ348+AR348+AS348+AT348+AU348+AV348+AW348+AX348+AY348)</f>
        <v>0.18478260869565219</v>
      </c>
      <c r="AP351" s="44">
        <f>AS348/(AP348+AQ348+AR348+AS348+AT348+AU348+AV348+AW348+AX348+AY348)</f>
        <v>0.27173913043478259</v>
      </c>
      <c r="AQ351" s="44">
        <f>AT348/(AP348+AQ348+AR348+AS348+AT348+AU348+AV348+AW348+AX348+AY348)</f>
        <v>0.10869565217391304</v>
      </c>
      <c r="AR351" s="44">
        <f>AU348/(AP348+AQ348+AR348+AS348+AT348+AU348+AV348+AW348+AX348+AY348)</f>
        <v>9.7826086956521729E-2</v>
      </c>
      <c r="AS351" s="44">
        <f>AV348/(AP348+AQ348+AR348+AS348+AT348+AU348+AV348+AW348+AX348+AY348)</f>
        <v>5.434782608695652E-2</v>
      </c>
      <c r="AT351" s="44">
        <f>AW348/(AP348+AQ348+AR348+AS348+AT348+AU348+AV348+AW348+AX348+AY348)</f>
        <v>1.6304347826086956E-2</v>
      </c>
      <c r="AU351" s="44">
        <f>AX348/(AP348+AQ348+AR348+AS348+AT348+AU348+AV348+AW348+AX348+AY348)</f>
        <v>1.0869565217391304E-2</v>
      </c>
      <c r="AV351" s="57">
        <f>AY348/(AP348+AQ348+AR348+AS348+AT348+AU348+AV348+AW348+AX348+AY348)</f>
        <v>5.434782608695652E-3</v>
      </c>
      <c r="AW351" s="50"/>
      <c r="AX351" s="50"/>
      <c r="AY351" s="50"/>
      <c r="AZ351" s="62"/>
      <c r="BA351" s="17">
        <f t="shared" si="19"/>
        <v>1</v>
      </c>
    </row>
    <row r="352" spans="36:53" ht="15.75" thickBot="1">
      <c r="AJ352" s="116" t="s">
        <v>19</v>
      </c>
      <c r="AK352" s="109">
        <v>13</v>
      </c>
      <c r="AL352" s="47">
        <v>9</v>
      </c>
      <c r="AM352" s="44">
        <f>AQ348/(AQ348+AR348+AS348+AT348+AU348+AV348+AW348+AX348+AY348)</f>
        <v>0.17857142857142855</v>
      </c>
      <c r="AN352" s="44">
        <f>AR348/(AQ348+AR348+AS348+AT348+AU348+AV348+AW348+AX348+AY348)</f>
        <v>0.20238095238095238</v>
      </c>
      <c r="AO352" s="44">
        <f>AS348/(AQ348+AR348+AS348+AT348+AU348+AV348+AW348+AX348+AY348)</f>
        <v>0.29761904761904762</v>
      </c>
      <c r="AP352" s="44">
        <f>AT348/(AQ348+AR348+AS348+AT348+AU348+AV348+AW348+AX348+AY348)</f>
        <v>0.11904761904761904</v>
      </c>
      <c r="AQ352" s="44">
        <f>AU348/(AQ348+AR348+AS348+AT348+AU348+AV348+AW348+AX348+AY348)</f>
        <v>0.10714285714285712</v>
      </c>
      <c r="AR352" s="44">
        <f>AV348/(AQ348+AR348+AS348+AT348+AU348+AV348+AW348+AX348+AY348)</f>
        <v>5.9523809523809521E-2</v>
      </c>
      <c r="AS352" s="44">
        <f>AW348/(AQ348+AR348+AS348+AT348+AU348+AV348+AW348+AX348+AY348)</f>
        <v>1.7857142857142856E-2</v>
      </c>
      <c r="AT352" s="44">
        <f>AX348/(AQ348+AR348+AS348+AT348+AU348+AV348+AW348+AX348+AY348)</f>
        <v>1.1904761904761904E-2</v>
      </c>
      <c r="AU352" s="57">
        <f>AY348/(AQ348+AR348+AS348+AT348+AU348+AV348+AW348+AX348+AY348)</f>
        <v>5.9523809523809521E-3</v>
      </c>
      <c r="AV352" s="49"/>
      <c r="AW352" s="49"/>
      <c r="AX352" s="49"/>
      <c r="AY352" s="49"/>
      <c r="AZ352" s="61"/>
      <c r="BA352" s="17">
        <f t="shared" si="19"/>
        <v>1</v>
      </c>
    </row>
    <row r="353" spans="36:53" ht="15.75" thickBot="1">
      <c r="AJ353" s="116" t="s">
        <v>19</v>
      </c>
      <c r="AK353" s="109">
        <v>13</v>
      </c>
      <c r="AL353" s="47">
        <v>8</v>
      </c>
      <c r="AM353" s="44">
        <f>AR348/(AR348+AS348+AT348+AU348+AV348+AW348+AX348+AY348)</f>
        <v>0.24637681159420288</v>
      </c>
      <c r="AN353" s="44">
        <f>AS348/(AR348+AS348+AT348+AU348+AV348+AW348+AX348+AY348)</f>
        <v>0.36231884057971009</v>
      </c>
      <c r="AO353" s="44">
        <f>AT348/(AR348+AS348+AT348+AU348+AV348+AW348+AX348+AY348)</f>
        <v>0.14492753623188406</v>
      </c>
      <c r="AP353" s="44">
        <f>AU348/(AR348+AS348+AT348+AU348+AV348+AW348+AX348+AY348)</f>
        <v>0.13043478260869565</v>
      </c>
      <c r="AQ353" s="44">
        <f>AV348/(AR348+AS348+AT348+AU348+AV348+AW348+AX348+AY348)</f>
        <v>7.2463768115942032E-2</v>
      </c>
      <c r="AR353" s="44">
        <f>AW348/(AR348+AS348+AT348+AU348+AV348+AW348+AX348+AY348)</f>
        <v>2.1739130434782605E-2</v>
      </c>
      <c r="AS353" s="44">
        <f>AX348/(AR348+AS348+AT348+AU348+AV348+AW348+AX348+AY348)</f>
        <v>1.4492753623188404E-2</v>
      </c>
      <c r="AT353" s="57">
        <f>AY348/(AR348+AS348+AT348+AU348+AV348+AW348+AX348+AY348)</f>
        <v>7.2463768115942021E-3</v>
      </c>
      <c r="AU353" s="50"/>
      <c r="AV353" s="50"/>
      <c r="AW353" s="50"/>
      <c r="AX353" s="50"/>
      <c r="AY353" s="50"/>
      <c r="AZ353" s="62"/>
      <c r="BA353" s="17">
        <f t="shared" si="19"/>
        <v>0.99999999999999989</v>
      </c>
    </row>
    <row r="354" spans="36:53" ht="15.75" thickBot="1">
      <c r="AJ354" s="116" t="s">
        <v>19</v>
      </c>
      <c r="AK354" s="109">
        <v>13</v>
      </c>
      <c r="AL354" s="47">
        <v>7</v>
      </c>
      <c r="AM354" s="44">
        <f>AS348/(AS348+AT348+AU348+AV348+AW348+AX348+AY348)</f>
        <v>0.48076923076923084</v>
      </c>
      <c r="AN354" s="44">
        <f>AT348/(AS348+AT348+AU348+AV348+AW348+AX348+AY348)</f>
        <v>0.19230769230769235</v>
      </c>
      <c r="AO354" s="44">
        <f>AU348/(AS348+AT348+AU348+AV348+AW348+AX348+AY348)</f>
        <v>0.1730769230769231</v>
      </c>
      <c r="AP354" s="44">
        <f>AV348/(AS348+AT348+AU348+AV348+AW348+AX348+AY348)</f>
        <v>9.6153846153846173E-2</v>
      </c>
      <c r="AQ354" s="44">
        <f>AW348/(AS348+AT348+AU348+AV348+AW348+AX348+AY348)</f>
        <v>2.8846153846153851E-2</v>
      </c>
      <c r="AR354" s="44">
        <f>AX348/(AS348+AT348+AU348+AV348+AW348+AX348+AY348)</f>
        <v>1.9230769230769235E-2</v>
      </c>
      <c r="AS354" s="57">
        <f>AY348/(AS348+AT348+AU348+AV348+AW348+AX348+AY348)</f>
        <v>9.6153846153846177E-3</v>
      </c>
      <c r="AT354" s="49"/>
      <c r="AU354" s="49"/>
      <c r="AV354" s="49"/>
      <c r="AW354" s="49"/>
      <c r="AX354" s="49"/>
      <c r="AY354" s="49"/>
      <c r="AZ354" s="61"/>
      <c r="BA354" s="17">
        <f t="shared" si="19"/>
        <v>1.0000000000000002</v>
      </c>
    </row>
    <row r="355" spans="36:53" ht="15.75" thickBot="1">
      <c r="AJ355" s="116" t="s">
        <v>19</v>
      </c>
      <c r="AK355" s="109">
        <v>13</v>
      </c>
      <c r="AL355" s="47">
        <v>6</v>
      </c>
      <c r="AM355" s="44">
        <f>AT348/(AT348+AU348+AV348+AW348+AX348+AY348)</f>
        <v>0.37037037037037035</v>
      </c>
      <c r="AN355" s="44">
        <f>AU348/(AT348+AU348+AV348+AW348+AX348+AY348)</f>
        <v>0.33333333333333331</v>
      </c>
      <c r="AO355" s="44">
        <f>AV348/(AT348+AU348+AV348+AW348+AX348+AY348)</f>
        <v>0.18518518518518517</v>
      </c>
      <c r="AP355" s="44">
        <f>AW348/(AT348+AU348+AV348+AW348+AX348+AY348)</f>
        <v>5.5555555555555552E-2</v>
      </c>
      <c r="AQ355" s="44">
        <f>AX348/(AT348+AU348+AV348+AW348+AX348+AY348)</f>
        <v>3.7037037037037035E-2</v>
      </c>
      <c r="AR355" s="57">
        <f>AY348/(AT348+AU348+AV348+AW348+AX348+AY348)</f>
        <v>1.8518518518518517E-2</v>
      </c>
      <c r="AS355" s="49"/>
      <c r="AT355" s="50"/>
      <c r="AU355" s="50"/>
      <c r="AV355" s="50"/>
      <c r="AW355" s="50"/>
      <c r="AX355" s="50"/>
      <c r="AY355" s="50"/>
      <c r="AZ355" s="62"/>
      <c r="BA355" s="17">
        <f t="shared" si="19"/>
        <v>0.99999999999999989</v>
      </c>
    </row>
    <row r="356" spans="36:53" ht="15.75" thickBot="1">
      <c r="AJ356" s="116" t="s">
        <v>19</v>
      </c>
      <c r="AK356" s="109">
        <v>13</v>
      </c>
      <c r="AL356" s="47">
        <v>5</v>
      </c>
      <c r="AM356" s="44">
        <f>AU348/(AU348+AV348+AW348+AX348+AY348)</f>
        <v>0.52941176470588225</v>
      </c>
      <c r="AN356" s="44">
        <f>AV348/(AU348+AV348+AW348+AX348+AY348)</f>
        <v>0.29411764705882348</v>
      </c>
      <c r="AO356" s="44">
        <f>AW348/(AU348+AV348+AW348+AX348+AY348)</f>
        <v>8.8235294117647037E-2</v>
      </c>
      <c r="AP356" s="44">
        <f>AX348/(AU348+AV348+AW348+AX348+AY348)</f>
        <v>5.8823529411764691E-2</v>
      </c>
      <c r="AQ356" s="57">
        <f>AY348/(AU348+AV348+AW348+AX348+AY348)</f>
        <v>2.9411764705882346E-2</v>
      </c>
      <c r="AR356" s="49"/>
      <c r="AS356" s="49"/>
      <c r="AT356" s="49"/>
      <c r="AU356" s="49"/>
      <c r="AV356" s="49"/>
      <c r="AW356" s="49"/>
      <c r="AX356" s="49"/>
      <c r="AY356" s="49"/>
      <c r="AZ356" s="61"/>
      <c r="BA356" s="17">
        <f t="shared" si="19"/>
        <v>0.99999999999999989</v>
      </c>
    </row>
    <row r="357" spans="36:53" ht="15.75" thickBot="1">
      <c r="AJ357" s="116" t="s">
        <v>19</v>
      </c>
      <c r="AK357" s="109">
        <v>13</v>
      </c>
      <c r="AL357" s="47">
        <v>4</v>
      </c>
      <c r="AM357" s="44">
        <f>AV348/(AV348+AW348+AX348+AY348)</f>
        <v>0.625</v>
      </c>
      <c r="AN357" s="44">
        <f>AW348/(AV348+AW348+AX348+AY348)</f>
        <v>0.1875</v>
      </c>
      <c r="AO357" s="44">
        <f>AX348/(AV348+AW348+AX348+AY348)</f>
        <v>0.125</v>
      </c>
      <c r="AP357" s="57">
        <f>AY348/(AV348+AW348+AX348+AY348)</f>
        <v>6.25E-2</v>
      </c>
      <c r="AQ357" s="50"/>
      <c r="AR357" s="50"/>
      <c r="AS357" s="50"/>
      <c r="AT357" s="50"/>
      <c r="AU357" s="50"/>
      <c r="AV357" s="50"/>
      <c r="AW357" s="50"/>
      <c r="AX357" s="50"/>
      <c r="AY357" s="50"/>
      <c r="AZ357" s="62"/>
      <c r="BA357" s="17">
        <f t="shared" si="19"/>
        <v>1</v>
      </c>
    </row>
    <row r="358" spans="36:53" ht="15.75" thickBot="1">
      <c r="AJ358" s="116" t="s">
        <v>19</v>
      </c>
      <c r="AK358" s="109">
        <v>13</v>
      </c>
      <c r="AL358" s="47">
        <v>3</v>
      </c>
      <c r="AM358" s="44">
        <f>AW348/(AW348+AX348+AY348)</f>
        <v>0.49999999999999994</v>
      </c>
      <c r="AN358" s="44">
        <f>AX348/(AW348+AX348+AY348)</f>
        <v>0.33333333333333331</v>
      </c>
      <c r="AO358" s="57">
        <f>AY348/(AW348+AX348+AY348)</f>
        <v>0.16666666666666666</v>
      </c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61"/>
      <c r="BA358" s="17">
        <f t="shared" si="19"/>
        <v>0.99999999999999989</v>
      </c>
    </row>
    <row r="359" spans="36:53" ht="15.75" thickBot="1">
      <c r="AJ359" s="116" t="s">
        <v>19</v>
      </c>
      <c r="AK359" s="109">
        <v>13</v>
      </c>
      <c r="AL359" s="47">
        <v>2</v>
      </c>
      <c r="AM359" s="44">
        <f>+AX348/(AX348+AY348)</f>
        <v>0.66666666666666674</v>
      </c>
      <c r="AN359" s="57">
        <f>100%-AM359</f>
        <v>0.33333333333333326</v>
      </c>
      <c r="AO359" s="49"/>
      <c r="AP359" s="49"/>
      <c r="AQ359" s="50"/>
      <c r="AR359" s="50"/>
      <c r="AS359" s="50"/>
      <c r="AT359" s="49"/>
      <c r="AU359" s="50"/>
      <c r="AV359" s="50"/>
      <c r="AW359" s="50"/>
      <c r="AX359" s="50"/>
      <c r="AY359" s="50"/>
      <c r="AZ359" s="62"/>
      <c r="BA359" s="17">
        <f t="shared" si="19"/>
        <v>1</v>
      </c>
    </row>
    <row r="360" spans="36:53" ht="15.75" thickBot="1">
      <c r="AJ360" s="116" t="s">
        <v>19</v>
      </c>
      <c r="AK360" s="109">
        <v>13</v>
      </c>
      <c r="AL360" s="47">
        <v>1</v>
      </c>
      <c r="AM360" s="57">
        <v>1</v>
      </c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61"/>
      <c r="BA360" s="17">
        <f t="shared" si="19"/>
        <v>1</v>
      </c>
    </row>
    <row r="361" spans="36:53" ht="15.75" thickBot="1">
      <c r="AJ361" s="116" t="s">
        <v>19</v>
      </c>
      <c r="AK361" s="109">
        <v>13</v>
      </c>
      <c r="AL361" s="47">
        <v>0</v>
      </c>
      <c r="AM361" s="60"/>
      <c r="AN361" s="63"/>
      <c r="AO361" s="63"/>
      <c r="AP361" s="63"/>
      <c r="AQ361" s="64"/>
      <c r="AR361" s="64"/>
      <c r="AS361" s="63"/>
      <c r="AT361" s="63"/>
      <c r="AU361" s="64"/>
      <c r="AV361" s="64"/>
      <c r="AW361" s="64"/>
      <c r="AX361" s="64"/>
      <c r="AY361" s="64"/>
      <c r="AZ361" s="65"/>
      <c r="BA361" s="17">
        <f t="shared" si="19"/>
        <v>0</v>
      </c>
    </row>
    <row r="362" spans="36:53">
      <c r="AJ362" s="116" t="s">
        <v>19</v>
      </c>
      <c r="AK362" s="109">
        <v>12</v>
      </c>
      <c r="AL362" s="47">
        <v>12</v>
      </c>
      <c r="AM362" s="86">
        <v>0</v>
      </c>
      <c r="AN362" s="86">
        <v>0.04</v>
      </c>
      <c r="AO362" s="86">
        <v>0.04</v>
      </c>
      <c r="AP362" s="86">
        <v>0.08</v>
      </c>
      <c r="AQ362" s="87">
        <v>0.15</v>
      </c>
      <c r="AR362" s="87">
        <v>0.17</v>
      </c>
      <c r="AS362" s="86">
        <v>0.25</v>
      </c>
      <c r="AT362" s="86">
        <v>0.1</v>
      </c>
      <c r="AU362" s="87">
        <v>0.09</v>
      </c>
      <c r="AV362" s="87">
        <v>0.05</v>
      </c>
      <c r="AW362" s="87">
        <v>0.02</v>
      </c>
      <c r="AX362" s="87">
        <v>0.01</v>
      </c>
      <c r="AY362" s="68"/>
      <c r="AZ362" s="67"/>
      <c r="BA362" s="17">
        <f t="shared" si="19"/>
        <v>1</v>
      </c>
    </row>
    <row r="363" spans="36:53" ht="15.75" thickBot="1">
      <c r="AJ363" s="116" t="s">
        <v>19</v>
      </c>
      <c r="AK363" s="109">
        <v>12</v>
      </c>
      <c r="AL363" s="47">
        <v>11</v>
      </c>
      <c r="AM363" s="44">
        <f>AN362/(AN362+AO362+AP362+AQ362+AR362+AS362+AT362+AU362+AV362+AW362+AX362)</f>
        <v>0.04</v>
      </c>
      <c r="AN363" s="44">
        <f>AO362/(AN362+AO362+AP362+AQ362+AR362+AS362+AT362+AU362+AV362+AW362+AX362)</f>
        <v>0.04</v>
      </c>
      <c r="AO363" s="44">
        <f>AP362/(AN362+AO362+AP362+AQ362+AR362+AS362+AT362+AU362+AV362+AW362+AX362)</f>
        <v>0.08</v>
      </c>
      <c r="AP363" s="44">
        <f>AQ362/(AN362+AO362+AP362+AQ362+AR362+AS362+AT362+AU362+AV362+AW362+AX362)</f>
        <v>0.15</v>
      </c>
      <c r="AQ363" s="44">
        <f>AR362/(AN362+AO362+AP362+AQ362+AR362+AS362+AT362+AU362+AV362+AW362+AX362)</f>
        <v>0.17</v>
      </c>
      <c r="AR363" s="44">
        <f>AS362/(AN362+AO362+AP362+AQ362+AR362+AS362+AT362+AU362+AV362+AW362+AX362)</f>
        <v>0.25</v>
      </c>
      <c r="AS363" s="44">
        <f>AT362/(AN362+AO362+AP362+AQ362+AR362+AS362+AT362+AU362+AV362+AW362+AX362)</f>
        <v>0.1</v>
      </c>
      <c r="AT363" s="44">
        <f>AU362/(AN362+AO362+AP362+AQ362+AR362+AS362+AT362+AU362+AV362+AW362+AX362)</f>
        <v>0.09</v>
      </c>
      <c r="AU363" s="44">
        <f>AV362/(AN362+AO362+AP362+AQ362+AR362+AS362+AT362+AU362+AV362+AW362+AX362)</f>
        <v>0.05</v>
      </c>
      <c r="AV363" s="44">
        <f>AW362/(AN362+AO362+AP362+AQ362+AR362+AS362+AT362+AU362+AV362+AW362+AX362)</f>
        <v>0.02</v>
      </c>
      <c r="AW363" s="57">
        <f>AX362/(AN362+AO362+AP362+AQ362+AR362+AS362+AT362+AU362+AV362+AW362+AX362)</f>
        <v>0.01</v>
      </c>
      <c r="AX363" s="49"/>
      <c r="AY363" s="49"/>
      <c r="AZ363" s="61"/>
      <c r="BA363" s="17">
        <f t="shared" si="19"/>
        <v>1</v>
      </c>
    </row>
    <row r="364" spans="36:53" ht="15.75" thickBot="1">
      <c r="AJ364" s="116" t="s">
        <v>19</v>
      </c>
      <c r="AK364" s="109">
        <v>12</v>
      </c>
      <c r="AL364" s="47">
        <v>10</v>
      </c>
      <c r="AM364" s="44">
        <f>AO362/(AO362+AP362+AQ362+AR362+AS362+AT362+AU362+AV362+AW362+AX362)</f>
        <v>4.1666666666666664E-2</v>
      </c>
      <c r="AN364" s="44">
        <f>AP362/(AO362+AP362+AQ362+AR362+AS362+AT362+AU362+AV362+AW362+AX362)</f>
        <v>8.3333333333333329E-2</v>
      </c>
      <c r="AO364" s="44">
        <f>AQ362/(AO362+AP362+AQ362+AR362+AS362+AT362+AU362+AV362+AW362+AX362)</f>
        <v>0.15624999999999997</v>
      </c>
      <c r="AP364" s="44">
        <f>AR362/(AO362+AP362+AQ362+AR362+AS362+AT362+AU362+AV362+AW362+AX362)</f>
        <v>0.17708333333333334</v>
      </c>
      <c r="AQ364" s="44">
        <f>AS362/(AO362+AP362+AQ362+AR362+AS362+AT362+AU362+AV362+AW362+AX362)</f>
        <v>0.26041666666666663</v>
      </c>
      <c r="AR364" s="44">
        <f>AT362/(AO362+AP362+AQ362+AR362+AS362+AT362+AU362+AV362+AW362+AX362)</f>
        <v>0.10416666666666666</v>
      </c>
      <c r="AS364" s="44">
        <f>AU362/(AO362+AP362+AQ362+AR362+AS362+AT362+AU362+AV362+AW362+AX362)</f>
        <v>9.3749999999999986E-2</v>
      </c>
      <c r="AT364" s="44">
        <f>AV362/(AO362+AP362+AQ362+AR362+AS362+AT362+AU362+AV362+AW362+AX362)</f>
        <v>5.2083333333333329E-2</v>
      </c>
      <c r="AU364" s="44">
        <f>AW362/(AO362+AP362+AQ362+AR362+AS362+AT362+AU362+AV362+AW362+AX362)</f>
        <v>2.0833333333333332E-2</v>
      </c>
      <c r="AV364" s="57">
        <f>AX362/(AO362+AP362+AQ362+AR362+AS362+AT362+AU362+AV362+AW362+AX362)</f>
        <v>1.0416666666666666E-2</v>
      </c>
      <c r="AW364" s="49"/>
      <c r="AX364" s="49"/>
      <c r="AY364" s="49"/>
      <c r="AZ364" s="61"/>
      <c r="BA364" s="17">
        <f t="shared" si="19"/>
        <v>1</v>
      </c>
    </row>
    <row r="365" spans="36:53" ht="15.75" thickBot="1">
      <c r="AJ365" s="116" t="s">
        <v>19</v>
      </c>
      <c r="AK365" s="109">
        <v>12</v>
      </c>
      <c r="AL365" s="47">
        <v>9</v>
      </c>
      <c r="AM365" s="44">
        <f>AP362/(AP362+AQ362+AR362+AS362+AT362+AU362+AV362+AW362+AX362)</f>
        <v>8.6956521739130432E-2</v>
      </c>
      <c r="AN365" s="44">
        <f>AQ362/(AP362+AQ362+AR362+AS362+AT362+AU362+AV362+AW362+AX362)</f>
        <v>0.16304347826086954</v>
      </c>
      <c r="AO365" s="44">
        <f>AR362/(AP362+AQ362+AR362+AS362+AT362+AU362+AV362+AW362+AX362)</f>
        <v>0.18478260869565219</v>
      </c>
      <c r="AP365" s="44">
        <f>AS362/(AP362+AQ362+AR362+AS362+AT362+AU362+AV362+AW362+AX362)</f>
        <v>0.27173913043478259</v>
      </c>
      <c r="AQ365" s="44">
        <f>AT362/(AP362+AQ362+AR362+AS362+AT362+AU362+AV362+AW362+AX362)</f>
        <v>0.10869565217391304</v>
      </c>
      <c r="AR365" s="44">
        <f>AU362/(AP362+AQ362+AR362+AS362+AT362+AU362+AV362+AW362+AX362)</f>
        <v>9.7826086956521729E-2</v>
      </c>
      <c r="AS365" s="44">
        <f>AV362/(AP362+AQ362+AR362+AS362+AT362+AU362+AV362+AW362+AX362)</f>
        <v>5.434782608695652E-2</v>
      </c>
      <c r="AT365" s="44">
        <f>AW362/(AP362+AQ362+AR362+AS362+AT362+AU362+AV362+AW362+AX362)</f>
        <v>2.1739130434782608E-2</v>
      </c>
      <c r="AU365" s="57">
        <f>AX362/(AP362+AQ362+AR362+AS362+AT362+AU362+AV362+AW362+AX362)</f>
        <v>1.0869565217391304E-2</v>
      </c>
      <c r="AV365" s="50"/>
      <c r="AW365" s="50"/>
      <c r="AX365" s="50"/>
      <c r="AY365" s="50"/>
      <c r="AZ365" s="62"/>
      <c r="BA365" s="17">
        <f t="shared" si="19"/>
        <v>1</v>
      </c>
    </row>
    <row r="366" spans="36:53" ht="15.75" thickBot="1">
      <c r="AJ366" s="116" t="s">
        <v>19</v>
      </c>
      <c r="AK366" s="109">
        <v>12</v>
      </c>
      <c r="AL366" s="47">
        <v>8</v>
      </c>
      <c r="AM366" s="44">
        <f>AQ362/(AQ362+AR362+AS362+AT362+AU362+AV362+AW362+AX362)</f>
        <v>0.17857142857142855</v>
      </c>
      <c r="AN366" s="44">
        <f>AR362/(AQ362+AR362+AS362+AT362+AU362+AV362+AW362+AX362)</f>
        <v>0.20238095238095238</v>
      </c>
      <c r="AO366" s="44">
        <f>AS362/(AQ362+AR362+AS362+AT362+AU362+AV362+AW362+AX362)</f>
        <v>0.29761904761904762</v>
      </c>
      <c r="AP366" s="44">
        <f>AT362/(AQ362+AR362+AS362+AT362+AU362+AV362+AW362+AX362)</f>
        <v>0.11904761904761904</v>
      </c>
      <c r="AQ366" s="44">
        <f>AU362/(AQ362+AR362+AS362+AT362+AU362+AV362+AW362+AX362)</f>
        <v>0.10714285714285712</v>
      </c>
      <c r="AR366" s="44">
        <f>AV362/(AQ362+AR362+AS362+AT362+AU362+AV362+AW362+AX362)</f>
        <v>5.9523809523809521E-2</v>
      </c>
      <c r="AS366" s="44">
        <f>AW362/(AQ362+AR362+AS362+AT362+AU362+AV362+AW362+AX362)</f>
        <v>2.3809523809523808E-2</v>
      </c>
      <c r="AT366" s="57">
        <f>AX362/(AQ362+AR362+AS362+AT362+AU362+AV362+AW362+AX362)</f>
        <v>1.1904761904761904E-2</v>
      </c>
      <c r="AU366" s="49"/>
      <c r="AV366" s="49"/>
      <c r="AW366" s="49"/>
      <c r="AX366" s="49"/>
      <c r="AY366" s="49"/>
      <c r="AZ366" s="61"/>
      <c r="BA366" s="17">
        <f t="shared" si="19"/>
        <v>1</v>
      </c>
    </row>
    <row r="367" spans="36:53" ht="15.75" thickBot="1">
      <c r="AJ367" s="116" t="s">
        <v>19</v>
      </c>
      <c r="AK367" s="109">
        <v>12</v>
      </c>
      <c r="AL367" s="47">
        <v>7</v>
      </c>
      <c r="AM367" s="44">
        <f>AR362/(AR362+AS362+AT362+AU362+AV362+AW362+AX362)</f>
        <v>0.24637681159420288</v>
      </c>
      <c r="AN367" s="44">
        <f>AS362/(AR362+AS362+AT362+AU362+AV362+AW362+AX362)</f>
        <v>0.36231884057971009</v>
      </c>
      <c r="AO367" s="44">
        <f>AT362/(AR362+AS362+AT362+AU362+AV362+AW362+AX362)</f>
        <v>0.14492753623188406</v>
      </c>
      <c r="AP367" s="44">
        <f>AU362/(AR362+AS362+AT362+AU362+AV362+AW362+AX362)</f>
        <v>0.13043478260869565</v>
      </c>
      <c r="AQ367" s="44">
        <f>AV362/(AR362+AS362+AT362+AU362+AV362+AW362+AX362)</f>
        <v>7.2463768115942032E-2</v>
      </c>
      <c r="AR367" s="44">
        <f>AW362/(AR362+AS362+AT362+AU362+AV362+AW362+AX362)</f>
        <v>2.8985507246376808E-2</v>
      </c>
      <c r="AS367" s="57">
        <f>AX362/(AR362+AS362+AT362+AU362+AV362+AW362+AX362)</f>
        <v>1.4492753623188404E-2</v>
      </c>
      <c r="AT367" s="49"/>
      <c r="AU367" s="50"/>
      <c r="AV367" s="50"/>
      <c r="AW367" s="50"/>
      <c r="AX367" s="50"/>
      <c r="AY367" s="50"/>
      <c r="AZ367" s="62"/>
      <c r="BA367" s="17">
        <f t="shared" si="19"/>
        <v>0.99999999999999989</v>
      </c>
    </row>
    <row r="368" spans="36:53" ht="15.75" thickBot="1">
      <c r="AJ368" s="116" t="s">
        <v>19</v>
      </c>
      <c r="AK368" s="109">
        <v>12</v>
      </c>
      <c r="AL368" s="47">
        <v>6</v>
      </c>
      <c r="AM368" s="44">
        <f>AS362/(AS362+AT362+AU362+AV362+AW362+AX362)</f>
        <v>0.48076923076923084</v>
      </c>
      <c r="AN368" s="44">
        <f>AT362/(AS362+AT362+AU362+AV362+AW362+AX362)</f>
        <v>0.19230769230769235</v>
      </c>
      <c r="AO368" s="44">
        <f>AU362/(AS362+AT362+AU362+AV362+AW362+AX362)</f>
        <v>0.1730769230769231</v>
      </c>
      <c r="AP368" s="44">
        <f>AV362/(AS362+AT362+AU362+AV362+AW362+AX362)</f>
        <v>9.6153846153846173E-2</v>
      </c>
      <c r="AQ368" s="44">
        <f>AW362/(AS362+AT362+AU362+AV362+AW362+AX362)</f>
        <v>3.8461538461538471E-2</v>
      </c>
      <c r="AR368" s="57">
        <f>AX362/(AS362+AT362+AU362+AV362+AW362+AX362)</f>
        <v>1.9230769230769235E-2</v>
      </c>
      <c r="AS368" s="49"/>
      <c r="AT368" s="49"/>
      <c r="AU368" s="49"/>
      <c r="AV368" s="49"/>
      <c r="AW368" s="49"/>
      <c r="AX368" s="49"/>
      <c r="AY368" s="49"/>
      <c r="AZ368" s="61"/>
      <c r="BA368" s="17">
        <f t="shared" si="19"/>
        <v>1</v>
      </c>
    </row>
    <row r="369" spans="36:53" ht="15.75" thickBot="1">
      <c r="AJ369" s="116" t="s">
        <v>19</v>
      </c>
      <c r="AK369" s="109">
        <v>12</v>
      </c>
      <c r="AL369" s="47">
        <v>5</v>
      </c>
      <c r="AM369" s="44">
        <f>AT362/(AT362+AU362+AV362+AW362+AX362)</f>
        <v>0.37037037037037035</v>
      </c>
      <c r="AN369" s="44">
        <f>AU362/(AT362+AU362+AV362+AW362+AX362)</f>
        <v>0.33333333333333331</v>
      </c>
      <c r="AO369" s="44">
        <f>AV362/(AT362+AU362+AV362+AW362+AX362)</f>
        <v>0.18518518518518517</v>
      </c>
      <c r="AP369" s="44">
        <f>AW362/(AT362+AU362+AV362+AW362+AX362)</f>
        <v>7.407407407407407E-2</v>
      </c>
      <c r="AQ369" s="57">
        <f>AX362/(AT362+AU362+AV362+AW362+AX362)</f>
        <v>3.7037037037037035E-2</v>
      </c>
      <c r="AR369" s="50"/>
      <c r="AS369" s="49"/>
      <c r="AT369" s="50"/>
      <c r="AU369" s="50"/>
      <c r="AV369" s="50"/>
      <c r="AW369" s="50"/>
      <c r="AX369" s="50"/>
      <c r="AY369" s="50"/>
      <c r="AZ369" s="62"/>
      <c r="BA369" s="17">
        <f t="shared" si="19"/>
        <v>1</v>
      </c>
    </row>
    <row r="370" spans="36:53" ht="15.75" thickBot="1">
      <c r="AJ370" s="116" t="s">
        <v>19</v>
      </c>
      <c r="AK370" s="109">
        <v>12</v>
      </c>
      <c r="AL370" s="47">
        <v>4</v>
      </c>
      <c r="AM370" s="44">
        <f>AU362/(AU362+AV362+AW362+AX362)</f>
        <v>0.52941176470588225</v>
      </c>
      <c r="AN370" s="44">
        <f>AV362/(AU362+AV362+AW362+AX362)</f>
        <v>0.29411764705882354</v>
      </c>
      <c r="AO370" s="44">
        <f>AW362/(AU362+AV362+AW362+AX362)</f>
        <v>0.11764705882352941</v>
      </c>
      <c r="AP370" s="57">
        <f>AX362/(AX362+AW362+AV362+AU362)</f>
        <v>5.8823529411764712E-2</v>
      </c>
      <c r="AQ370" s="49"/>
      <c r="AR370" s="49"/>
      <c r="AS370" s="49"/>
      <c r="AT370" s="49"/>
      <c r="AU370" s="49"/>
      <c r="AV370" s="49"/>
      <c r="AW370" s="49"/>
      <c r="AX370" s="49"/>
      <c r="AY370" s="49"/>
      <c r="AZ370" s="61"/>
      <c r="BA370" s="17">
        <f t="shared" si="19"/>
        <v>1</v>
      </c>
    </row>
    <row r="371" spans="36:53" ht="15.75" thickBot="1">
      <c r="AJ371" s="116" t="s">
        <v>19</v>
      </c>
      <c r="AK371" s="109">
        <v>12</v>
      </c>
      <c r="AL371" s="47">
        <v>3</v>
      </c>
      <c r="AM371" s="44">
        <f>AV362/(AV362+AW362+AX362)</f>
        <v>0.625</v>
      </c>
      <c r="AN371" s="44">
        <f>AW362/(AV362+AW362+AX362)</f>
        <v>0.25</v>
      </c>
      <c r="AO371" s="57">
        <f>AX362/(AV362+AW362+AX362)</f>
        <v>0.125</v>
      </c>
      <c r="AP371" s="49"/>
      <c r="AQ371" s="50"/>
      <c r="AR371" s="50"/>
      <c r="AS371" s="50"/>
      <c r="AT371" s="50"/>
      <c r="AU371" s="50"/>
      <c r="AV371" s="50"/>
      <c r="AW371" s="50"/>
      <c r="AX371" s="50"/>
      <c r="AY371" s="50"/>
      <c r="AZ371" s="62"/>
      <c r="BA371" s="17">
        <f t="shared" si="19"/>
        <v>1</v>
      </c>
    </row>
    <row r="372" spans="36:53" ht="15.75" thickBot="1">
      <c r="AJ372" s="116" t="s">
        <v>19</v>
      </c>
      <c r="AK372" s="109">
        <v>12</v>
      </c>
      <c r="AL372" s="47">
        <v>2</v>
      </c>
      <c r="AM372" s="44">
        <f>AW362/(AW362+AX362)</f>
        <v>0.66666666666666674</v>
      </c>
      <c r="AN372" s="57">
        <f>100%-AM372</f>
        <v>0.33333333333333326</v>
      </c>
      <c r="AO372" s="49"/>
      <c r="AP372" s="49"/>
      <c r="AQ372" s="49"/>
      <c r="AR372" s="49"/>
      <c r="AS372" s="49"/>
      <c r="AT372" s="49"/>
      <c r="AU372" s="49"/>
      <c r="AV372" s="49"/>
      <c r="AW372" s="49"/>
      <c r="AX372" s="49"/>
      <c r="AY372" s="49"/>
      <c r="AZ372" s="61"/>
      <c r="BA372" s="17">
        <f t="shared" si="19"/>
        <v>1</v>
      </c>
    </row>
    <row r="373" spans="36:53" ht="15.75" thickBot="1">
      <c r="AJ373" s="116" t="s">
        <v>19</v>
      </c>
      <c r="AK373" s="109">
        <v>12</v>
      </c>
      <c r="AL373" s="47">
        <v>1</v>
      </c>
      <c r="AM373" s="57">
        <v>1</v>
      </c>
      <c r="AN373" s="49"/>
      <c r="AO373" s="49"/>
      <c r="AP373" s="49"/>
      <c r="AQ373" s="50"/>
      <c r="AR373" s="50"/>
      <c r="AS373" s="50"/>
      <c r="AT373" s="49"/>
      <c r="AU373" s="50"/>
      <c r="AV373" s="50"/>
      <c r="AW373" s="50"/>
      <c r="AX373" s="50"/>
      <c r="AY373" s="50"/>
      <c r="AZ373" s="62"/>
      <c r="BA373" s="17">
        <f t="shared" si="19"/>
        <v>1</v>
      </c>
    </row>
    <row r="374" spans="36:53" ht="15.75" thickBot="1">
      <c r="AJ374" s="116" t="s">
        <v>19</v>
      </c>
      <c r="AK374" s="109">
        <v>12</v>
      </c>
      <c r="AL374" s="47">
        <v>0</v>
      </c>
      <c r="AM374" s="60"/>
      <c r="AN374" s="63"/>
      <c r="AO374" s="63"/>
      <c r="AP374" s="63"/>
      <c r="AQ374" s="63"/>
      <c r="AR374" s="63"/>
      <c r="AS374" s="63"/>
      <c r="AT374" s="63"/>
      <c r="AU374" s="63"/>
      <c r="AV374" s="63"/>
      <c r="AW374" s="63"/>
      <c r="AX374" s="63"/>
      <c r="AY374" s="63"/>
      <c r="AZ374" s="69"/>
      <c r="BA374" s="17">
        <f t="shared" si="19"/>
        <v>0</v>
      </c>
    </row>
    <row r="375" spans="36:53" ht="15.75" thickBot="1">
      <c r="AJ375" s="116" t="s">
        <v>19</v>
      </c>
      <c r="AK375" s="109">
        <v>11</v>
      </c>
      <c r="AL375" s="47">
        <v>11</v>
      </c>
      <c r="AM375" s="88">
        <v>0</v>
      </c>
      <c r="AN375" s="88">
        <v>0.04</v>
      </c>
      <c r="AO375" s="88">
        <v>0.04</v>
      </c>
      <c r="AP375" s="88">
        <v>0.08</v>
      </c>
      <c r="AQ375" s="89">
        <v>0.15</v>
      </c>
      <c r="AR375" s="89">
        <v>0.17</v>
      </c>
      <c r="AS375" s="88">
        <v>0.25</v>
      </c>
      <c r="AT375" s="88">
        <v>0.1</v>
      </c>
      <c r="AU375" s="89">
        <v>0.09</v>
      </c>
      <c r="AV375" s="89">
        <v>0.05</v>
      </c>
      <c r="AW375" s="90">
        <v>0.03</v>
      </c>
      <c r="AX375" s="70"/>
      <c r="AY375" s="68"/>
      <c r="AZ375" s="67"/>
      <c r="BA375" s="17">
        <f t="shared" si="19"/>
        <v>1</v>
      </c>
    </row>
    <row r="376" spans="36:53" ht="15.75" thickBot="1">
      <c r="AJ376" s="116" t="s">
        <v>19</v>
      </c>
      <c r="AK376" s="109">
        <v>11</v>
      </c>
      <c r="AL376" s="47">
        <v>10</v>
      </c>
      <c r="AM376" s="44">
        <f>AN375/(AN375+AO375+AP375+AQ375+AR375+AS375+AT375+AU375+AV375+AW375)</f>
        <v>0.04</v>
      </c>
      <c r="AN376" s="44">
        <f>AO375/(AN375+AO375+AP375+AQ375+AR375+AS375+AT375+AU375+AV375+AW375)</f>
        <v>0.04</v>
      </c>
      <c r="AO376" s="44">
        <f>AP375/(AN375+AO375+AP375+AQ375+AR375+AS375+AT375+AU375+AV375+AW375)</f>
        <v>0.08</v>
      </c>
      <c r="AP376" s="44">
        <f>AQ375/(AN375+AO375+AP375+AQ375+AR375+AS375+AT375+AU375+AV375+AW375)</f>
        <v>0.15</v>
      </c>
      <c r="AQ376" s="44">
        <f>AR375/(AN375+AO375+AP375+AQ375+AR375+AS375+AT375+AU375+AV375+AW375)</f>
        <v>0.17</v>
      </c>
      <c r="AR376" s="44">
        <f>AS375/(AN375+AO375+AP375+AQ375+AR375+AS375+AT375+AU375+AV375+AW375)</f>
        <v>0.25</v>
      </c>
      <c r="AS376" s="44">
        <f>AT375/(AN375+AO375+AP375+AQ375+AR375+AS375+AT375+AU375+AV375+AW375)</f>
        <v>0.1</v>
      </c>
      <c r="AT376" s="44">
        <f>AU375/(AN375+AO375+AP375+AQ375+AR375+AS375+AT375+AU375+AV375+AW375)</f>
        <v>0.09</v>
      </c>
      <c r="AU376" s="44">
        <f>AV375/(AN375+AO375+AP375+AQ375+AR375+AS375+AT375+AU375+AV375+AW375)</f>
        <v>0.05</v>
      </c>
      <c r="AV376" s="57">
        <f>AW375/(AN375+AO375+AP375+AQ375+AR375+AS375+AT375+AU375+AV375+AW375)</f>
        <v>0.03</v>
      </c>
      <c r="AW376" s="49"/>
      <c r="AX376" s="49"/>
      <c r="AY376" s="49"/>
      <c r="AZ376" s="61"/>
      <c r="BA376" s="17">
        <f t="shared" si="19"/>
        <v>1</v>
      </c>
    </row>
    <row r="377" spans="36:53" ht="15.75" thickBot="1">
      <c r="AJ377" s="116" t="s">
        <v>19</v>
      </c>
      <c r="AK377" s="109">
        <v>11</v>
      </c>
      <c r="AL377" s="47">
        <v>9</v>
      </c>
      <c r="AM377" s="44">
        <f>AO375/(AO375+AP375+AQ375+AR375+AS375+AT375+AU375+AV375+AW375)</f>
        <v>4.1666666666666664E-2</v>
      </c>
      <c r="AN377" s="44">
        <f>AP375/(AO375+AP375+AQ375+AR375+AS375+AT375+AU375+AV375+AW375)</f>
        <v>8.3333333333333329E-2</v>
      </c>
      <c r="AO377" s="44">
        <f>AQ375/(AO375+AP375+AQ375+AR375+AS375+AT375+AU375+AV375+AW375)</f>
        <v>0.15624999999999997</v>
      </c>
      <c r="AP377" s="44">
        <f>AR375/(AO375+AP375+AQ375+AR375+AS375+AT375+AU375+AV375+AW375)</f>
        <v>0.17708333333333334</v>
      </c>
      <c r="AQ377" s="44">
        <f>AS375/(AO375+AP375+AQ375+AR375+AS375+AT375+AU375+AV375+AW375)</f>
        <v>0.26041666666666663</v>
      </c>
      <c r="AR377" s="44">
        <f>AT375/(AO375+AP375+AQ375+AR375+AS375+AT375+AU375+AV375+AW375)</f>
        <v>0.10416666666666666</v>
      </c>
      <c r="AS377" s="44">
        <f>AU375/(AO375+AP375+AQ375+AR375+AS375+AT375+AU375+AV375+AW375)</f>
        <v>9.3749999999999986E-2</v>
      </c>
      <c r="AT377" s="44">
        <f>AV375/(AO375+AP375+AQ375+AR375+AS375+AT375+AU375+AV375+AW375)</f>
        <v>5.2083333333333329E-2</v>
      </c>
      <c r="AU377" s="57">
        <f>AW375/(AO375+AP375+AQ375+AR375+AS375+AT375+AU375+AV375+AW375)</f>
        <v>3.1249999999999997E-2</v>
      </c>
      <c r="AV377" s="50"/>
      <c r="AW377" s="50"/>
      <c r="AX377" s="50"/>
      <c r="AY377" s="50"/>
      <c r="AZ377" s="62"/>
      <c r="BA377" s="17">
        <f t="shared" si="19"/>
        <v>1</v>
      </c>
    </row>
    <row r="378" spans="36:53" ht="15.75" thickBot="1">
      <c r="AJ378" s="116" t="s">
        <v>19</v>
      </c>
      <c r="AK378" s="109">
        <v>11</v>
      </c>
      <c r="AL378" s="47">
        <v>8</v>
      </c>
      <c r="AM378" s="44">
        <f>AP375/(AP375+AQ375+AR375+AS375+AT375+AU375+AV375+AW375)</f>
        <v>8.6956521739130432E-2</v>
      </c>
      <c r="AN378" s="44">
        <f>AQ375/(AP375+AQ375+AR375+AS375+AT375+AU375+AV375+AW375)</f>
        <v>0.16304347826086954</v>
      </c>
      <c r="AO378" s="44">
        <f>AR375/(AP375+AQ375+AR375+AS375+AT375+AU375+AV375+AW375)</f>
        <v>0.18478260869565219</v>
      </c>
      <c r="AP378" s="44">
        <f>AS375/(AP375+AQ375+AR375+AS375+AT375+AU375+AV375+AW375)</f>
        <v>0.27173913043478259</v>
      </c>
      <c r="AQ378" s="44">
        <f>AT375/(AP375+AQ375+AR375+AS375+AT375+AU375+AV375+AW375)</f>
        <v>0.10869565217391304</v>
      </c>
      <c r="AR378" s="44">
        <f>AU375/(AP375+AQ375+AR375+AS375+AT375+AU375+AV375+AW375)</f>
        <v>9.7826086956521729E-2</v>
      </c>
      <c r="AS378" s="44">
        <f>AV375/(AP375+AQ375+AR375+AS375+AT375+AU375+AV375+AW375)</f>
        <v>5.434782608695652E-2</v>
      </c>
      <c r="AT378" s="57">
        <f>AW375/(AP375+AQ375+AR375+AS375+AT375+AU375+AV375+AW375)</f>
        <v>3.2608695652173912E-2</v>
      </c>
      <c r="AU378" s="49"/>
      <c r="AV378" s="49"/>
      <c r="AW378" s="49"/>
      <c r="AX378" s="49"/>
      <c r="AY378" s="49"/>
      <c r="AZ378" s="61"/>
      <c r="BA378" s="17">
        <f t="shared" si="19"/>
        <v>1</v>
      </c>
    </row>
    <row r="379" spans="36:53" ht="15.75" thickBot="1">
      <c r="AJ379" s="116" t="s">
        <v>19</v>
      </c>
      <c r="AK379" s="109">
        <v>11</v>
      </c>
      <c r="AL379" s="47">
        <v>7</v>
      </c>
      <c r="AM379" s="44">
        <f>AQ375/(AQ375+AR375+AS375+AT375+AU375+AV375+AW375)</f>
        <v>0.17857142857142855</v>
      </c>
      <c r="AN379" s="44">
        <f>AR375/(AQ375+AR375+AS375+AT375+AU375+AV375+AW375)</f>
        <v>0.20238095238095238</v>
      </c>
      <c r="AO379" s="44">
        <f>AS375/(AQ375+AR375+AS375+AT375+AU375+AV375+AW375)</f>
        <v>0.29761904761904762</v>
      </c>
      <c r="AP379" s="44">
        <f>AT375/(AQ375+AR375+AS375+AT375+AU375+AV375+AW375)</f>
        <v>0.11904761904761904</v>
      </c>
      <c r="AQ379" s="44">
        <f>AU375/(AQ375+AR375+AS375+AT375+AU375+AV375+AW375)</f>
        <v>0.10714285714285712</v>
      </c>
      <c r="AR379" s="44">
        <f>AV375/(AQ375+AR375+AS375+AT375+AU375+AV375+AW375)</f>
        <v>5.9523809523809521E-2</v>
      </c>
      <c r="AS379" s="57">
        <f>AW375/(AQ375+AR375+AS375+AT375+AU375+AV375+AW375)</f>
        <v>3.5714285714285712E-2</v>
      </c>
      <c r="AT379" s="49"/>
      <c r="AU379" s="50"/>
      <c r="AV379" s="50"/>
      <c r="AW379" s="50"/>
      <c r="AX379" s="50"/>
      <c r="AY379" s="50"/>
      <c r="AZ379" s="62"/>
      <c r="BA379" s="17">
        <f t="shared" si="19"/>
        <v>1</v>
      </c>
    </row>
    <row r="380" spans="36:53" ht="15.75" thickBot="1">
      <c r="AJ380" s="116" t="s">
        <v>19</v>
      </c>
      <c r="AK380" s="109">
        <v>11</v>
      </c>
      <c r="AL380" s="47">
        <v>6</v>
      </c>
      <c r="AM380" s="44">
        <f>AR375/(AR375+AS375+AT375+AU375+AV375+AW375)</f>
        <v>0.24637681159420288</v>
      </c>
      <c r="AN380" s="44">
        <f>AS375/(AR375+AS375+AT375+AU375+AV375+AW375)</f>
        <v>0.36231884057971009</v>
      </c>
      <c r="AO380" s="44">
        <f>AT375/(AR375+AS375+AT375+AU375+AV375+AW375)</f>
        <v>0.14492753623188406</v>
      </c>
      <c r="AP380" s="44">
        <f>AU375/(AR375+AS375+AT375+AU375+AV375+AW375)</f>
        <v>0.13043478260869565</v>
      </c>
      <c r="AQ380" s="44">
        <f>AV375/(AR375+AS375+AT375+AU375+AV375+AW375)</f>
        <v>7.2463768115942032E-2</v>
      </c>
      <c r="AR380" s="57">
        <f>AW375/(AR375+AS375+AT375+AU375+AV375+AW375)</f>
        <v>4.3478260869565209E-2</v>
      </c>
      <c r="AS380" s="49"/>
      <c r="AT380" s="49"/>
      <c r="AU380" s="49"/>
      <c r="AV380" s="49"/>
      <c r="AW380" s="49"/>
      <c r="AX380" s="49"/>
      <c r="AY380" s="49"/>
      <c r="AZ380" s="61"/>
      <c r="BA380" s="17">
        <f t="shared" si="19"/>
        <v>0.99999999999999989</v>
      </c>
    </row>
    <row r="381" spans="36:53" ht="15.75" thickBot="1">
      <c r="AJ381" s="116" t="s">
        <v>19</v>
      </c>
      <c r="AK381" s="109">
        <v>11</v>
      </c>
      <c r="AL381" s="47">
        <v>5</v>
      </c>
      <c r="AM381" s="44">
        <f>AS375/(AS375+AT375+AU375+AV375+AW375)</f>
        <v>0.48076923076923084</v>
      </c>
      <c r="AN381" s="44">
        <f>AT375/(AS375+AT375+AU375+AV375+AW375)</f>
        <v>0.19230769230769235</v>
      </c>
      <c r="AO381" s="44">
        <f>AU375/(AS375+AT375+AU375+AV375+AW375)</f>
        <v>0.1730769230769231</v>
      </c>
      <c r="AP381" s="44">
        <f>AV375/(AS375+AT375+AU375+AV375+AW375)</f>
        <v>9.6153846153846173E-2</v>
      </c>
      <c r="AQ381" s="57">
        <f>AW375/(AS375+AT375+AU375+AV375+AW375)</f>
        <v>5.7692307692307702E-2</v>
      </c>
      <c r="AR381" s="50"/>
      <c r="AS381" s="49"/>
      <c r="AT381" s="49"/>
      <c r="AU381" s="50"/>
      <c r="AV381" s="50"/>
      <c r="AW381" s="50"/>
      <c r="AX381" s="50"/>
      <c r="AY381" s="50"/>
      <c r="AZ381" s="62"/>
      <c r="BA381" s="17">
        <f t="shared" ref="BA381:BA442" si="20">SUM(AM381:AX381)</f>
        <v>1</v>
      </c>
    </row>
    <row r="382" spans="36:53" ht="15.75" thickBot="1">
      <c r="AJ382" s="116" t="s">
        <v>19</v>
      </c>
      <c r="AK382" s="109">
        <v>11</v>
      </c>
      <c r="AL382" s="47">
        <v>4</v>
      </c>
      <c r="AM382" s="44">
        <f>AT375/(AT375+AU375+AV375+AW375)</f>
        <v>0.37037037037037035</v>
      </c>
      <c r="AN382" s="44">
        <f>AU375/(AT375+AU375+AV375+AW375)</f>
        <v>0.33333333333333331</v>
      </c>
      <c r="AO382" s="44">
        <f>AV375/(AT375+AU375+AV375+AW375)</f>
        <v>0.18518518518518517</v>
      </c>
      <c r="AP382" s="57">
        <f>AW375/(AT375+AU375+AV375+AW375)</f>
        <v>0.1111111111111111</v>
      </c>
      <c r="AQ382" s="49"/>
      <c r="AR382" s="49"/>
      <c r="AS382" s="49"/>
      <c r="AT382" s="49"/>
      <c r="AU382" s="49"/>
      <c r="AV382" s="49"/>
      <c r="AW382" s="49"/>
      <c r="AX382" s="49"/>
      <c r="AY382" s="49"/>
      <c r="AZ382" s="61"/>
      <c r="BA382" s="17">
        <f t="shared" si="20"/>
        <v>1</v>
      </c>
    </row>
    <row r="383" spans="36:53" ht="15.75" thickBot="1">
      <c r="AJ383" s="116" t="s">
        <v>19</v>
      </c>
      <c r="AK383" s="109">
        <v>11</v>
      </c>
      <c r="AL383" s="47">
        <v>3</v>
      </c>
      <c r="AM383" s="44">
        <f>AU375/(AU375+AV375+AW375)</f>
        <v>0.52941176470588225</v>
      </c>
      <c r="AN383" s="44">
        <f>AV375/(AU375+AV375+AW375)</f>
        <v>0.29411764705882354</v>
      </c>
      <c r="AO383" s="57">
        <f>AW375/(AU375+AV375+AW375)</f>
        <v>0.1764705882352941</v>
      </c>
      <c r="AP383" s="49"/>
      <c r="AQ383" s="50"/>
      <c r="AR383" s="50"/>
      <c r="AS383" s="49"/>
      <c r="AT383" s="50"/>
      <c r="AU383" s="50"/>
      <c r="AV383" s="50"/>
      <c r="AW383" s="50"/>
      <c r="AX383" s="50"/>
      <c r="AY383" s="50"/>
      <c r="AZ383" s="62"/>
      <c r="BA383" s="17">
        <f t="shared" si="20"/>
        <v>1</v>
      </c>
    </row>
    <row r="384" spans="36:53" ht="15.75" thickBot="1">
      <c r="AJ384" s="116" t="s">
        <v>19</v>
      </c>
      <c r="AK384" s="109">
        <v>11</v>
      </c>
      <c r="AL384" s="47">
        <v>2</v>
      </c>
      <c r="AM384" s="44">
        <f>AV375/(AV375+AW375)</f>
        <v>0.625</v>
      </c>
      <c r="AN384" s="57">
        <f>100%-AM384</f>
        <v>0.375</v>
      </c>
      <c r="AO384" s="49"/>
      <c r="AP384" s="49"/>
      <c r="AQ384" s="49"/>
      <c r="AR384" s="49"/>
      <c r="AS384" s="49"/>
      <c r="AT384" s="49"/>
      <c r="AU384" s="49"/>
      <c r="AV384" s="49"/>
      <c r="AW384" s="49"/>
      <c r="AX384" s="49"/>
      <c r="AY384" s="49"/>
      <c r="AZ384" s="61"/>
      <c r="BA384" s="17">
        <f t="shared" si="20"/>
        <v>1</v>
      </c>
    </row>
    <row r="385" spans="36:53" ht="15.75" thickBot="1">
      <c r="AJ385" s="116" t="s">
        <v>19</v>
      </c>
      <c r="AK385" s="109">
        <v>11</v>
      </c>
      <c r="AL385" s="47">
        <v>1</v>
      </c>
      <c r="AM385" s="57">
        <v>1</v>
      </c>
      <c r="AN385" s="49"/>
      <c r="AO385" s="49"/>
      <c r="AP385" s="49"/>
      <c r="AQ385" s="50"/>
      <c r="AR385" s="50"/>
      <c r="AS385" s="50"/>
      <c r="AT385" s="50"/>
      <c r="AU385" s="50"/>
      <c r="AV385" s="50"/>
      <c r="AW385" s="50"/>
      <c r="AX385" s="50"/>
      <c r="AY385" s="50"/>
      <c r="AZ385" s="62"/>
      <c r="BA385" s="17">
        <f t="shared" si="20"/>
        <v>1</v>
      </c>
    </row>
    <row r="386" spans="36:53" ht="15.75" thickBot="1">
      <c r="AJ386" s="116" t="s">
        <v>19</v>
      </c>
      <c r="AK386" s="109">
        <v>11</v>
      </c>
      <c r="AL386" s="47">
        <v>0</v>
      </c>
      <c r="AM386" s="63"/>
      <c r="AN386" s="63"/>
      <c r="AO386" s="63"/>
      <c r="AP386" s="63"/>
      <c r="AQ386" s="63"/>
      <c r="AR386" s="63"/>
      <c r="AS386" s="63"/>
      <c r="AT386" s="63"/>
      <c r="AU386" s="63"/>
      <c r="AV386" s="63"/>
      <c r="AW386" s="63"/>
      <c r="AX386" s="63"/>
      <c r="AY386" s="63"/>
      <c r="AZ386" s="69"/>
      <c r="BA386" s="17">
        <f t="shared" si="20"/>
        <v>0</v>
      </c>
    </row>
    <row r="387" spans="36:53" ht="15.75" thickBot="1">
      <c r="AJ387" s="116" t="s">
        <v>19</v>
      </c>
      <c r="AK387" s="109">
        <v>10</v>
      </c>
      <c r="AL387" s="47">
        <v>10</v>
      </c>
      <c r="AM387" s="88">
        <v>0</v>
      </c>
      <c r="AN387" s="88">
        <v>0.04</v>
      </c>
      <c r="AO387" s="88">
        <v>0.04</v>
      </c>
      <c r="AP387" s="88">
        <v>0.08</v>
      </c>
      <c r="AQ387" s="89">
        <v>0.15</v>
      </c>
      <c r="AR387" s="89">
        <v>0.17</v>
      </c>
      <c r="AS387" s="88">
        <v>0.25</v>
      </c>
      <c r="AT387" s="88">
        <v>0.1</v>
      </c>
      <c r="AU387" s="89">
        <v>0.1</v>
      </c>
      <c r="AV387" s="90">
        <v>7.0000000000000007E-2</v>
      </c>
      <c r="AW387" s="68"/>
      <c r="AX387" s="68"/>
      <c r="AY387" s="68"/>
      <c r="AZ387" s="67"/>
      <c r="BA387" s="17">
        <f t="shared" si="20"/>
        <v>1</v>
      </c>
    </row>
    <row r="388" spans="36:53">
      <c r="AJ388" s="116" t="s">
        <v>19</v>
      </c>
      <c r="AK388" s="109">
        <v>10</v>
      </c>
      <c r="AL388" s="47">
        <v>9</v>
      </c>
      <c r="AM388" s="44">
        <f>AN387/($AN$387+$AO$387+$AP$387+$AQ$387+$AR$387+$AS$387+$AT$387+$AU$387+$AV$387)</f>
        <v>0.04</v>
      </c>
      <c r="AN388" s="44">
        <f t="shared" ref="AN388:AU388" si="21">AO387/($AN$387+$AO$387+$AP$387+$AQ$387+$AR$387+$AS$387+$AT$387+$AU$387+$AV$387)</f>
        <v>0.04</v>
      </c>
      <c r="AO388" s="44">
        <f t="shared" si="21"/>
        <v>0.08</v>
      </c>
      <c r="AP388" s="44">
        <f t="shared" si="21"/>
        <v>0.15</v>
      </c>
      <c r="AQ388" s="44">
        <f t="shared" si="21"/>
        <v>0.17</v>
      </c>
      <c r="AR388" s="44">
        <f t="shared" si="21"/>
        <v>0.25</v>
      </c>
      <c r="AS388" s="44">
        <f t="shared" si="21"/>
        <v>0.1</v>
      </c>
      <c r="AT388" s="44">
        <f t="shared" si="21"/>
        <v>0.1</v>
      </c>
      <c r="AU388" s="44">
        <f t="shared" si="21"/>
        <v>7.0000000000000007E-2</v>
      </c>
      <c r="AV388" s="49"/>
      <c r="AW388" s="49"/>
      <c r="AX388" s="49"/>
      <c r="AY388" s="49"/>
      <c r="AZ388" s="61"/>
      <c r="BA388" s="17">
        <f t="shared" si="20"/>
        <v>1</v>
      </c>
    </row>
    <row r="389" spans="36:53" ht="15.75" thickBot="1">
      <c r="AJ389" s="116" t="s">
        <v>19</v>
      </c>
      <c r="AK389" s="109">
        <v>10</v>
      </c>
      <c r="AL389" s="47">
        <v>8</v>
      </c>
      <c r="AM389" s="44">
        <f>AO387/(AO387+AP387+AQ387+AR387+AS387+AT387+AU387+AV387)</f>
        <v>4.1666666666666671E-2</v>
      </c>
      <c r="AN389" s="44">
        <f>AP387/(AO387+AP387+AQ387+AR387+AS387+AT387+AU387+AV387)</f>
        <v>8.3333333333333343E-2</v>
      </c>
      <c r="AO389" s="44">
        <f>AQ387/(AO387+AP387+AQ387+AR387+AS387+AT387+AU387+AV387)</f>
        <v>0.15625</v>
      </c>
      <c r="AP389" s="44">
        <f>AR387/(AO387+AP387+AQ387+AR387+AS387+AT387+AU387+AV387)</f>
        <v>0.17708333333333334</v>
      </c>
      <c r="AQ389" s="44">
        <f>AS387/(AO387+AP387+AQ387+AR387+AS387+AT387+AU387+AV387)</f>
        <v>0.26041666666666669</v>
      </c>
      <c r="AR389" s="44">
        <f>AT387/(AO387+AP387+AQ387+AR387+AS387+AT387+AU387+AV387)</f>
        <v>0.10416666666666667</v>
      </c>
      <c r="AS389" s="44">
        <f>AU387/(AO387+AP387+AQ387+AR387+AS387+AT387+AU387+AV387)</f>
        <v>0.10416666666666667</v>
      </c>
      <c r="AT389" s="57">
        <f>AV387/(AO387+AP387+AQ387+AR387+AS387+AT387+AU387+AV387)</f>
        <v>7.2916666666666671E-2</v>
      </c>
      <c r="AU389" s="50"/>
      <c r="AV389" s="50"/>
      <c r="AW389" s="50"/>
      <c r="AX389" s="50"/>
      <c r="AY389" s="50"/>
      <c r="AZ389" s="62"/>
      <c r="BA389" s="17">
        <f t="shared" si="20"/>
        <v>0.99999999999999989</v>
      </c>
    </row>
    <row r="390" spans="36:53" ht="15.75" thickBot="1">
      <c r="AJ390" s="116" t="s">
        <v>19</v>
      </c>
      <c r="AK390" s="109">
        <v>10</v>
      </c>
      <c r="AL390" s="47">
        <v>7</v>
      </c>
      <c r="AM390" s="44">
        <f>AP387/(AP387+AQ387+AR387+AS387+AT387+AU387+AV387)</f>
        <v>8.6956521739130446E-2</v>
      </c>
      <c r="AN390" s="44">
        <f>AQ387/(AP387+AQ387+AR387+AS387+AT387+AU387+AV387)</f>
        <v>0.16304347826086957</v>
      </c>
      <c r="AO390" s="44">
        <f>AR387/(AP387+AQ387+AR387+AS387+AT387+AU387+AV387)</f>
        <v>0.18478260869565219</v>
      </c>
      <c r="AP390" s="44">
        <f>AS387/(AP387+AQ387+AR387+AS387+AT387+AU387+AV387)</f>
        <v>0.27173913043478265</v>
      </c>
      <c r="AQ390" s="44">
        <f>AT387/(AP387+AQ387+AR387+AS387+AT387+AU387+AV387)</f>
        <v>0.10869565217391305</v>
      </c>
      <c r="AR390" s="44">
        <f>AU387/(AP387+AQ387+AR387+AS387+AT387+AU387+AV387)</f>
        <v>0.10869565217391305</v>
      </c>
      <c r="AS390" s="57">
        <f>AV387/(AP387+AQ387+AR387+AS387+AT387+AU387+AV387)</f>
        <v>7.6086956521739149E-2</v>
      </c>
      <c r="AT390" s="49"/>
      <c r="AU390" s="49"/>
      <c r="AV390" s="49"/>
      <c r="AW390" s="49"/>
      <c r="AX390" s="49"/>
      <c r="AY390" s="49"/>
      <c r="AZ390" s="61"/>
      <c r="BA390" s="17">
        <f t="shared" si="20"/>
        <v>1.0000000000000002</v>
      </c>
    </row>
    <row r="391" spans="36:53" ht="15.75" thickBot="1">
      <c r="AJ391" s="116" t="s">
        <v>19</v>
      </c>
      <c r="AK391" s="113">
        <v>10</v>
      </c>
      <c r="AL391" s="66">
        <v>6</v>
      </c>
      <c r="AM391" s="44">
        <f>AQ387/(AQ387+AR387+AS387+AT387+AU387+AV387)</f>
        <v>0.17857142857142855</v>
      </c>
      <c r="AN391" s="44">
        <f>AR387/(AQ387+AR387+AS387+AT387+AU387+AV387)</f>
        <v>0.20238095238095238</v>
      </c>
      <c r="AO391" s="44">
        <f>AS387/(AQ387+AR387+AS387+AT387+AU387+AV387)</f>
        <v>0.29761904761904762</v>
      </c>
      <c r="AP391" s="44">
        <f>AT387/(AQ387+AR387+AS387+AT387+AU387+AV387)</f>
        <v>0.11904761904761904</v>
      </c>
      <c r="AQ391" s="44">
        <f>AU387/(AQ387+AR387+AS387+AT387+AU387+AV387)</f>
        <v>0.11904761904761904</v>
      </c>
      <c r="AR391" s="57">
        <f>AV387/(AQ387+AR387+AS387+AT387+AU387+AV387)</f>
        <v>8.3333333333333329E-2</v>
      </c>
      <c r="AS391" s="49"/>
      <c r="AT391" s="49"/>
      <c r="AU391" s="50"/>
      <c r="AV391" s="50"/>
      <c r="AW391" s="50"/>
      <c r="AX391" s="50"/>
      <c r="AY391" s="50"/>
      <c r="AZ391" s="62"/>
      <c r="BA391" s="17">
        <f t="shared" si="20"/>
        <v>1</v>
      </c>
    </row>
    <row r="392" spans="36:53" ht="15.75" thickBot="1">
      <c r="AJ392" s="116" t="s">
        <v>19</v>
      </c>
      <c r="AK392" s="114">
        <v>10</v>
      </c>
      <c r="AL392" s="47">
        <v>5</v>
      </c>
      <c r="AM392" s="44">
        <f>AR387/(AR387+AS387+AT387+AU387+AV387)</f>
        <v>0.24637681159420294</v>
      </c>
      <c r="AN392" s="44">
        <f>AS387/(AR387+AS387+AT387+AU387+AV387)</f>
        <v>0.3623188405797102</v>
      </c>
      <c r="AO392" s="44">
        <f>AT387/(AR387+AS387+AT387+AU387+AV387)</f>
        <v>0.14492753623188409</v>
      </c>
      <c r="AP392" s="44">
        <f>AU387/(AR387+AS387+AT387+AU387+AV387)</f>
        <v>0.14492753623188409</v>
      </c>
      <c r="AQ392" s="57">
        <f>AV387/(AR387+AS387+AT387+AU387+AV387)</f>
        <v>0.10144927536231886</v>
      </c>
      <c r="AR392" s="49"/>
      <c r="AS392" s="49"/>
      <c r="AT392" s="49"/>
      <c r="AU392" s="49"/>
      <c r="AV392" s="49"/>
      <c r="AW392" s="49"/>
      <c r="AX392" s="49"/>
      <c r="AY392" s="49"/>
      <c r="AZ392" s="61"/>
      <c r="BA392" s="17">
        <f t="shared" si="20"/>
        <v>1</v>
      </c>
    </row>
    <row r="393" spans="36:53" ht="15.75" thickBot="1">
      <c r="AJ393" s="116" t="s">
        <v>19</v>
      </c>
      <c r="AK393" s="114">
        <v>10</v>
      </c>
      <c r="AL393" s="66">
        <v>4</v>
      </c>
      <c r="AM393" s="44">
        <f>AS387/(AS387+AT387+AU387+AV387)</f>
        <v>0.48076923076923073</v>
      </c>
      <c r="AN393" s="44">
        <f>AT387/(AS387+AT387+AU387+AV387)</f>
        <v>0.19230769230769232</v>
      </c>
      <c r="AO393" s="44">
        <f>AU387/(AS387+AT387+AU387+AV387)</f>
        <v>0.19230769230769232</v>
      </c>
      <c r="AP393" s="57">
        <f>AV387/(AS387+AT387+AU387+AV387)</f>
        <v>0.13461538461538464</v>
      </c>
      <c r="AQ393" s="50"/>
      <c r="AR393" s="50"/>
      <c r="AS393" s="49"/>
      <c r="AT393" s="49"/>
      <c r="AU393" s="50"/>
      <c r="AV393" s="50"/>
      <c r="AW393" s="50"/>
      <c r="AX393" s="50"/>
      <c r="AY393" s="50"/>
      <c r="AZ393" s="62"/>
      <c r="BA393" s="17">
        <f t="shared" si="20"/>
        <v>1</v>
      </c>
    </row>
    <row r="394" spans="36:53" ht="15.75" thickBot="1">
      <c r="AJ394" s="116" t="s">
        <v>19</v>
      </c>
      <c r="AK394" s="114">
        <v>10</v>
      </c>
      <c r="AL394" s="47">
        <v>3</v>
      </c>
      <c r="AM394" s="44">
        <f>AT387/(AT387+AU387+AV387)</f>
        <v>0.37037037037037035</v>
      </c>
      <c r="AN394" s="44">
        <f>AU387/(AT387+AU387+AV387)</f>
        <v>0.37037037037037035</v>
      </c>
      <c r="AO394" s="57">
        <f>AV387/(AT387+AU387+AV387)</f>
        <v>0.25925925925925924</v>
      </c>
      <c r="AP394" s="49"/>
      <c r="AQ394" s="49"/>
      <c r="AR394" s="49"/>
      <c r="AS394" s="49"/>
      <c r="AT394" s="49"/>
      <c r="AU394" s="49"/>
      <c r="AV394" s="49"/>
      <c r="AW394" s="49"/>
      <c r="AX394" s="49"/>
      <c r="AY394" s="49"/>
      <c r="AZ394" s="61"/>
      <c r="BA394" s="17">
        <f t="shared" si="20"/>
        <v>1</v>
      </c>
    </row>
    <row r="395" spans="36:53" ht="15.75" thickBot="1">
      <c r="AJ395" s="116" t="s">
        <v>19</v>
      </c>
      <c r="AK395" s="114">
        <v>10</v>
      </c>
      <c r="AL395" s="66">
        <v>2</v>
      </c>
      <c r="AM395" s="44">
        <f>AU387/(AU387+AV387)</f>
        <v>0.58823529411764708</v>
      </c>
      <c r="AN395" s="57">
        <f>100%-AM395</f>
        <v>0.41176470588235292</v>
      </c>
      <c r="AO395" s="49"/>
      <c r="AP395" s="49"/>
      <c r="AQ395" s="50"/>
      <c r="AR395" s="50"/>
      <c r="AS395" s="49"/>
      <c r="AT395" s="49"/>
      <c r="AU395" s="50"/>
      <c r="AV395" s="50"/>
      <c r="AW395" s="50"/>
      <c r="AX395" s="50"/>
      <c r="AY395" s="50"/>
      <c r="AZ395" s="62"/>
      <c r="BA395" s="17">
        <f t="shared" si="20"/>
        <v>1</v>
      </c>
    </row>
    <row r="396" spans="36:53" ht="15.75" thickBot="1">
      <c r="AJ396" s="116" t="s">
        <v>19</v>
      </c>
      <c r="AK396" s="114">
        <v>10</v>
      </c>
      <c r="AL396" s="47">
        <v>1</v>
      </c>
      <c r="AM396" s="57">
        <v>1</v>
      </c>
      <c r="AN396" s="49"/>
      <c r="AO396" s="49"/>
      <c r="AP396" s="49"/>
      <c r="AQ396" s="49"/>
      <c r="AR396" s="49"/>
      <c r="AS396" s="49"/>
      <c r="AT396" s="49"/>
      <c r="AU396" s="49"/>
      <c r="AV396" s="49"/>
      <c r="AW396" s="49"/>
      <c r="AX396" s="49"/>
      <c r="AY396" s="49"/>
      <c r="AZ396" s="61"/>
      <c r="BA396" s="17">
        <f t="shared" si="20"/>
        <v>1</v>
      </c>
    </row>
    <row r="397" spans="36:53" ht="15.75" thickBot="1">
      <c r="AJ397" s="116" t="s">
        <v>19</v>
      </c>
      <c r="AK397" s="114">
        <v>10</v>
      </c>
      <c r="AL397" s="66">
        <v>0</v>
      </c>
      <c r="AM397" s="59"/>
      <c r="AN397" s="63"/>
      <c r="AO397" s="63"/>
      <c r="AP397" s="63"/>
      <c r="AQ397" s="64"/>
      <c r="AR397" s="64"/>
      <c r="AS397" s="63"/>
      <c r="AT397" s="64"/>
      <c r="AU397" s="64"/>
      <c r="AV397" s="64"/>
      <c r="AW397" s="64"/>
      <c r="AX397" s="64"/>
      <c r="AY397" s="64"/>
      <c r="AZ397" s="65"/>
      <c r="BA397" s="17">
        <f t="shared" si="20"/>
        <v>0</v>
      </c>
    </row>
    <row r="398" spans="36:53" ht="15.75" thickBot="1">
      <c r="AJ398" s="116" t="s">
        <v>19</v>
      </c>
      <c r="AK398" s="109">
        <v>9</v>
      </c>
      <c r="AL398" s="47">
        <v>9</v>
      </c>
      <c r="AM398" s="88">
        <v>0</v>
      </c>
      <c r="AN398" s="88">
        <v>0.04</v>
      </c>
      <c r="AO398" s="88">
        <v>0.04</v>
      </c>
      <c r="AP398" s="88">
        <v>0.08</v>
      </c>
      <c r="AQ398" s="89">
        <v>0.15</v>
      </c>
      <c r="AR398" s="89">
        <v>0.17</v>
      </c>
      <c r="AS398" s="88">
        <v>0.25</v>
      </c>
      <c r="AT398" s="88">
        <v>0.15</v>
      </c>
      <c r="AU398" s="90">
        <v>0.12</v>
      </c>
      <c r="AV398" s="71"/>
      <c r="AW398" s="71"/>
      <c r="AX398" s="71"/>
      <c r="AY398" s="71"/>
      <c r="AZ398" s="72"/>
      <c r="BA398" s="17">
        <f t="shared" si="20"/>
        <v>1</v>
      </c>
    </row>
    <row r="399" spans="36:53" ht="15.75" thickBot="1">
      <c r="AJ399" s="116" t="s">
        <v>19</v>
      </c>
      <c r="AK399" s="109">
        <v>9</v>
      </c>
      <c r="AL399" s="66">
        <v>8</v>
      </c>
      <c r="AM399" s="44">
        <f>AN398/(AN398+AO398+AP398+AQ398+AR398+AS398+AT398+AU398)</f>
        <v>0.04</v>
      </c>
      <c r="AN399" s="44">
        <f>AO398/(AN398+AO398+AP398+AQ398+AR398+AS398+AT398+AU398)</f>
        <v>0.04</v>
      </c>
      <c r="AO399" s="44">
        <f>AP398/(AN398+AO398+AP398+AQ398+AR398+AS398+AT398+AU398)</f>
        <v>0.08</v>
      </c>
      <c r="AP399" s="44">
        <f>AQ398/(AN398+AO398+AP398+AQ398+AR398+AS398+AT398+AU398)</f>
        <v>0.15</v>
      </c>
      <c r="AQ399" s="44">
        <f>AR398/(AN398+AO398+AP398+AQ398+AR398+AS398+AT398+AU398)</f>
        <v>0.17</v>
      </c>
      <c r="AR399" s="44">
        <f>AS398/(AN398+AO398+AP398+AQ398+AR398+AS398+AT398+AU398)</f>
        <v>0.25</v>
      </c>
      <c r="AS399" s="44">
        <f>AT398/(AN398+AO398+AP398+AQ398+AR398+AS398+AT398+AU398)</f>
        <v>0.15</v>
      </c>
      <c r="AT399" s="57">
        <f>AU398/(AN398+AO398+AP398+AQ398+AR398+AS398+AT398+AU398)</f>
        <v>0.12</v>
      </c>
      <c r="AU399" s="50"/>
      <c r="AV399" s="50"/>
      <c r="AW399" s="50"/>
      <c r="AX399" s="50"/>
      <c r="AY399" s="50"/>
      <c r="AZ399" s="62"/>
      <c r="BA399" s="17">
        <f t="shared" si="20"/>
        <v>1</v>
      </c>
    </row>
    <row r="400" spans="36:53" ht="15.75" thickBot="1">
      <c r="AJ400" s="116" t="s">
        <v>19</v>
      </c>
      <c r="AK400" s="109">
        <v>9</v>
      </c>
      <c r="AL400" s="47">
        <v>7</v>
      </c>
      <c r="AM400" s="44">
        <f>AO398/(AO398+AP398+AQ398+AR398+AS398+AT398+AU398)</f>
        <v>4.1666666666666664E-2</v>
      </c>
      <c r="AN400" s="44">
        <f>AP398/(AO398+AP398+AQ398+AR398+AS398+AT398+AU398)</f>
        <v>8.3333333333333329E-2</v>
      </c>
      <c r="AO400" s="44">
        <f>AQ398/(AO398+AP398+AQ398+AR398+AS398+AT398+AU398)</f>
        <v>0.15624999999999997</v>
      </c>
      <c r="AP400" s="44">
        <f>AR398/(AO398+AP398+AQ398+AR398+AS398+AT398+AU398)</f>
        <v>0.17708333333333334</v>
      </c>
      <c r="AQ400" s="44">
        <f>AS398/(AO398+AP398+AQ398+AR398+AS398+AT398+AU398)</f>
        <v>0.26041666666666663</v>
      </c>
      <c r="AR400" s="44">
        <f>AT398/(AO398+AP398+AQ398+AR398+AS398+AT398+AU398)</f>
        <v>0.15624999999999997</v>
      </c>
      <c r="AS400" s="57">
        <f>AU398/(AO398+AP398+AQ398+AR398+AS398+AT398+AU398)</f>
        <v>0.12499999999999999</v>
      </c>
      <c r="AT400" s="49"/>
      <c r="AU400" s="49"/>
      <c r="AV400" s="49"/>
      <c r="AW400" s="49"/>
      <c r="AX400" s="49"/>
      <c r="AY400" s="49"/>
      <c r="AZ400" s="61"/>
      <c r="BA400" s="17">
        <f t="shared" si="20"/>
        <v>1</v>
      </c>
    </row>
    <row r="401" spans="36:53" ht="15.75" thickBot="1">
      <c r="AJ401" s="116" t="s">
        <v>19</v>
      </c>
      <c r="AK401" s="109">
        <v>9</v>
      </c>
      <c r="AL401" s="66">
        <v>6</v>
      </c>
      <c r="AM401" s="44">
        <f>AP398/(AP398+AQ398+AR398+AS398+AT398+AU398)</f>
        <v>8.6956521739130432E-2</v>
      </c>
      <c r="AN401" s="44">
        <f>AQ398/(AP398+AQ398+AR398+AS398+AT398+AU398)</f>
        <v>0.16304347826086954</v>
      </c>
      <c r="AO401" s="44">
        <f>AR398/(AP398+AQ398+AR398+AS398+AT398+AU398)</f>
        <v>0.18478260869565219</v>
      </c>
      <c r="AP401" s="44">
        <f>AS398/(AP398+AQ398+AR398+AS398+AT398+AU398)</f>
        <v>0.27173913043478259</v>
      </c>
      <c r="AQ401" s="44">
        <f>AT398/(AP398+AQ398+AR398+AS398+AT398+AU398)</f>
        <v>0.16304347826086954</v>
      </c>
      <c r="AR401" s="57">
        <f>AU398/(AP398+AQ398+AR398+AS398+AT398+AU398)</f>
        <v>0.13043478260869565</v>
      </c>
      <c r="AS401" s="50"/>
      <c r="AT401" s="49"/>
      <c r="AU401" s="50"/>
      <c r="AV401" s="50"/>
      <c r="AW401" s="50"/>
      <c r="AX401" s="50"/>
      <c r="AY401" s="50"/>
      <c r="AZ401" s="62"/>
      <c r="BA401" s="17">
        <f t="shared" si="20"/>
        <v>1</v>
      </c>
    </row>
    <row r="402" spans="36:53" ht="15.75" thickBot="1">
      <c r="AJ402" s="116" t="s">
        <v>19</v>
      </c>
      <c r="AK402" s="109">
        <v>9</v>
      </c>
      <c r="AL402" s="47">
        <v>5</v>
      </c>
      <c r="AM402" s="44">
        <f>AQ398/(AQ398+AR398+AS398+AT398+AU398)</f>
        <v>0.17857142857142855</v>
      </c>
      <c r="AN402" s="44">
        <f>AR398/(AQ398+AR398+AS398+AT398+AU398)</f>
        <v>0.20238095238095238</v>
      </c>
      <c r="AO402" s="44">
        <f>AS398/(AQ398+AR398+AS398+AT398+AU398)</f>
        <v>0.29761904761904762</v>
      </c>
      <c r="AP402" s="44">
        <f>AT398/(AQ398+AR398+AS398+AT398+AU398)</f>
        <v>0.17857142857142855</v>
      </c>
      <c r="AQ402" s="57">
        <f>AU398/(AQ398+AR398+AS398+AT398+AU398)</f>
        <v>0.14285714285714285</v>
      </c>
      <c r="AR402" s="49"/>
      <c r="AS402" s="49"/>
      <c r="AT402" s="49"/>
      <c r="AU402" s="49"/>
      <c r="AV402" s="49"/>
      <c r="AW402" s="49"/>
      <c r="AX402" s="49"/>
      <c r="AY402" s="49"/>
      <c r="AZ402" s="61"/>
      <c r="BA402" s="17">
        <f t="shared" si="20"/>
        <v>1</v>
      </c>
    </row>
    <row r="403" spans="36:53" ht="15.75" thickBot="1">
      <c r="AJ403" s="116" t="s">
        <v>19</v>
      </c>
      <c r="AK403" s="109">
        <v>9</v>
      </c>
      <c r="AL403" s="66">
        <v>4</v>
      </c>
      <c r="AM403" s="55">
        <f>AR398/(AR398+AS398+AT398+AU398)</f>
        <v>0.24637681159420288</v>
      </c>
      <c r="AN403" s="55">
        <f>AS398/(AR398+AS398+AT398+AU398)</f>
        <v>0.36231884057971009</v>
      </c>
      <c r="AO403" s="55">
        <f>AT398/(AR398+AS398+AT398+AU398)</f>
        <v>0.21739130434782605</v>
      </c>
      <c r="AP403" s="57">
        <f>AU398/(AR398+AS398+AT398+AU398)</f>
        <v>0.17391304347826084</v>
      </c>
      <c r="AQ403" s="51"/>
      <c r="AR403" s="51"/>
      <c r="AS403" s="51"/>
      <c r="AT403" s="51"/>
      <c r="AU403" s="51"/>
      <c r="AV403" s="51"/>
      <c r="AW403" s="51"/>
      <c r="AX403" s="51"/>
      <c r="AY403" s="51"/>
      <c r="AZ403" s="73"/>
      <c r="BA403" s="17">
        <f t="shared" si="20"/>
        <v>0.99999999999999989</v>
      </c>
    </row>
    <row r="404" spans="36:53" ht="15.75" thickBot="1">
      <c r="AJ404" s="116" t="s">
        <v>19</v>
      </c>
      <c r="AK404" s="109">
        <v>9</v>
      </c>
      <c r="AL404" s="47">
        <v>3</v>
      </c>
      <c r="AM404" s="55">
        <f>AS398/(AS398+AT398+AU398)</f>
        <v>0.48076923076923073</v>
      </c>
      <c r="AN404" s="55">
        <f>AT398/(AS398+AT398+AU398)</f>
        <v>0.28846153846153844</v>
      </c>
      <c r="AO404" s="57">
        <f>AU398/(AS398+AT398+AU398)</f>
        <v>0.23076923076923075</v>
      </c>
      <c r="AP404" s="51"/>
      <c r="AQ404" s="51"/>
      <c r="AR404" s="51"/>
      <c r="AS404" s="51"/>
      <c r="AT404" s="51"/>
      <c r="AU404" s="51"/>
      <c r="AV404" s="51"/>
      <c r="AW404" s="51"/>
      <c r="AX404" s="51"/>
      <c r="AY404" s="51"/>
      <c r="AZ404" s="73"/>
      <c r="BA404" s="17">
        <f t="shared" si="20"/>
        <v>0.99999999999999989</v>
      </c>
    </row>
    <row r="405" spans="36:53" ht="15.75" thickBot="1">
      <c r="AJ405" s="116" t="s">
        <v>19</v>
      </c>
      <c r="AK405" s="109">
        <v>9</v>
      </c>
      <c r="AL405" s="66">
        <v>2</v>
      </c>
      <c r="AM405" s="55">
        <f>AT398/(AT398+AU398)</f>
        <v>0.55555555555555547</v>
      </c>
      <c r="AN405" s="57">
        <f>100%-AM405</f>
        <v>0.44444444444444453</v>
      </c>
      <c r="AO405" s="51"/>
      <c r="AP405" s="51"/>
      <c r="AQ405" s="51"/>
      <c r="AR405" s="51"/>
      <c r="AS405" s="51"/>
      <c r="AT405" s="51"/>
      <c r="AU405" s="51"/>
      <c r="AV405" s="51"/>
      <c r="AW405" s="51"/>
      <c r="AX405" s="51"/>
      <c r="AY405" s="51"/>
      <c r="AZ405" s="73"/>
      <c r="BA405" s="17">
        <f t="shared" si="20"/>
        <v>1</v>
      </c>
    </row>
    <row r="406" spans="36:53" ht="15.75" thickBot="1">
      <c r="AJ406" s="116" t="s">
        <v>19</v>
      </c>
      <c r="AK406" s="109">
        <v>9</v>
      </c>
      <c r="AL406" s="47">
        <v>1</v>
      </c>
      <c r="AM406" s="57">
        <v>1</v>
      </c>
      <c r="AN406" s="51"/>
      <c r="AO406" s="51"/>
      <c r="AP406" s="51"/>
      <c r="AQ406" s="51"/>
      <c r="AR406" s="51"/>
      <c r="AS406" s="51"/>
      <c r="AT406" s="51"/>
      <c r="AU406" s="51"/>
      <c r="AV406" s="51"/>
      <c r="AW406" s="51"/>
      <c r="AX406" s="51"/>
      <c r="AY406" s="51"/>
      <c r="AZ406" s="73"/>
      <c r="BA406" s="17">
        <f t="shared" si="20"/>
        <v>1</v>
      </c>
    </row>
    <row r="407" spans="36:53" ht="15.75" thickBot="1">
      <c r="AJ407" s="116" t="s">
        <v>19</v>
      </c>
      <c r="AK407" s="109">
        <v>9</v>
      </c>
      <c r="AL407" s="66">
        <v>0</v>
      </c>
      <c r="AM407" s="59"/>
      <c r="AN407" s="74"/>
      <c r="AO407" s="74"/>
      <c r="AP407" s="74"/>
      <c r="AQ407" s="74"/>
      <c r="AR407" s="74"/>
      <c r="AS407" s="74"/>
      <c r="AT407" s="74"/>
      <c r="AU407" s="74"/>
      <c r="AV407" s="74"/>
      <c r="AW407" s="74"/>
      <c r="AX407" s="74"/>
      <c r="AY407" s="74"/>
      <c r="AZ407" s="75"/>
      <c r="BA407" s="17">
        <f t="shared" si="20"/>
        <v>0</v>
      </c>
    </row>
    <row r="408" spans="36:53" ht="15.75" thickBot="1">
      <c r="AJ408" s="116" t="s">
        <v>19</v>
      </c>
      <c r="AK408" s="109">
        <v>8</v>
      </c>
      <c r="AL408" s="66">
        <v>8</v>
      </c>
      <c r="AM408" s="88">
        <v>0</v>
      </c>
      <c r="AN408" s="88">
        <v>0.04</v>
      </c>
      <c r="AO408" s="88">
        <v>0.04</v>
      </c>
      <c r="AP408" s="88">
        <v>0.08</v>
      </c>
      <c r="AQ408" s="89">
        <v>0.15</v>
      </c>
      <c r="AR408" s="89">
        <v>0.2</v>
      </c>
      <c r="AS408" s="88">
        <v>0.27</v>
      </c>
      <c r="AT408" s="90">
        <v>0.22</v>
      </c>
      <c r="AU408" s="76"/>
      <c r="AV408" s="76"/>
      <c r="AW408" s="76"/>
      <c r="AX408" s="76"/>
      <c r="AY408" s="76"/>
      <c r="AZ408" s="77"/>
      <c r="BA408" s="17">
        <f t="shared" si="20"/>
        <v>1</v>
      </c>
    </row>
    <row r="409" spans="36:53" ht="15.75" thickBot="1">
      <c r="AJ409" s="116" t="s">
        <v>19</v>
      </c>
      <c r="AK409" s="109">
        <v>8</v>
      </c>
      <c r="AL409" s="47">
        <v>7</v>
      </c>
      <c r="AM409" s="55">
        <f>AN408/(AN408+AO408+AP408+AQ408+AR408+AS408+AT408)</f>
        <v>0.04</v>
      </c>
      <c r="AN409" s="55">
        <f>AO408/(AN408+AO408+AP408+AQ408+AR408+AS408+AT408)</f>
        <v>0.04</v>
      </c>
      <c r="AO409" s="55">
        <f>AP408/(AN408+AO408+AP408+AQ408+AR408+AS408+AT408)</f>
        <v>0.08</v>
      </c>
      <c r="AP409" s="55">
        <f>AQ408/(AN408+AO408+AP408+AQ408+AR408+AS408+AT408)</f>
        <v>0.15</v>
      </c>
      <c r="AQ409" s="55">
        <f>AR408/(AN408+AO408+AP408+AQ408+AR408+AS408+AT408)</f>
        <v>0.2</v>
      </c>
      <c r="AR409" s="55">
        <f>AS408/(AN408+AO408+AP408+AQ408+AR408+AS408+AT408)</f>
        <v>0.27</v>
      </c>
      <c r="AS409" s="57">
        <f>AT408/(AN408+AO408+AP408+AQ408+AR408+AS408+AT408)</f>
        <v>0.22</v>
      </c>
      <c r="AT409" s="51"/>
      <c r="AU409" s="51"/>
      <c r="AV409" s="51"/>
      <c r="AW409" s="51"/>
      <c r="AX409" s="51"/>
      <c r="AY409" s="51"/>
      <c r="AZ409" s="73"/>
      <c r="BA409" s="17">
        <f t="shared" si="20"/>
        <v>1</v>
      </c>
    </row>
    <row r="410" spans="36:53" ht="15.75" thickBot="1">
      <c r="AJ410" s="116" t="s">
        <v>19</v>
      </c>
      <c r="AK410" s="109">
        <v>8</v>
      </c>
      <c r="AL410" s="66">
        <v>6</v>
      </c>
      <c r="AM410" s="55">
        <f>AO408/(AO408+AP408+AQ408+AR408+AS408+AT408)</f>
        <v>4.1666666666666671E-2</v>
      </c>
      <c r="AN410" s="55">
        <f>AP408/(AO408+AP408+AQ408+AR408+AS408+AT408)</f>
        <v>8.3333333333333343E-2</v>
      </c>
      <c r="AO410" s="55">
        <f>AQ408/(AO408+AP408+AQ408+AR408+AS408+AT408)</f>
        <v>0.15625</v>
      </c>
      <c r="AP410" s="55">
        <f>AR408/(AO408+AP408+AQ408+AR408+AS408+AT408)</f>
        <v>0.20833333333333334</v>
      </c>
      <c r="AQ410" s="55">
        <f>AS408/(AO408+AP408+AQ408+AR408+AS408+AT408)</f>
        <v>0.28125000000000006</v>
      </c>
      <c r="AR410" s="57">
        <f>AT408/(AO408+AP408+AQ408+AR408+AS408+AT408)</f>
        <v>0.22916666666666669</v>
      </c>
      <c r="AS410" s="51"/>
      <c r="AT410" s="51"/>
      <c r="AU410" s="51"/>
      <c r="AV410" s="51"/>
      <c r="AW410" s="51"/>
      <c r="AX410" s="51"/>
      <c r="AY410" s="51"/>
      <c r="AZ410" s="73"/>
      <c r="BA410" s="17">
        <f t="shared" si="20"/>
        <v>1.0000000000000002</v>
      </c>
    </row>
    <row r="411" spans="36:53" ht="15.75" thickBot="1">
      <c r="AJ411" s="116" t="s">
        <v>19</v>
      </c>
      <c r="AK411" s="109">
        <v>8</v>
      </c>
      <c r="AL411" s="47">
        <v>5</v>
      </c>
      <c r="AM411" s="55">
        <f>AP408/(AP408+AQ408+AR408+AS408+AT408)</f>
        <v>8.6956521739130446E-2</v>
      </c>
      <c r="AN411" s="55">
        <f>AQ408/(AP408+AQ408+AR408+AS408+AT408)</f>
        <v>0.16304347826086957</v>
      </c>
      <c r="AO411" s="55">
        <f>AR408/(AP408+AQ408+AR408+AS408+AT408)</f>
        <v>0.21739130434782611</v>
      </c>
      <c r="AP411" s="55">
        <f>AS408/(AP408+AQ408+AR408+AS408+AT408)</f>
        <v>0.29347826086956524</v>
      </c>
      <c r="AQ411" s="57">
        <f>AT408/(AP408+AQ408+AR408+AS408+AT408)</f>
        <v>0.2391304347826087</v>
      </c>
      <c r="AR411" s="51"/>
      <c r="AS411" s="51"/>
      <c r="AT411" s="51"/>
      <c r="AU411" s="51"/>
      <c r="AV411" s="51"/>
      <c r="AW411" s="51"/>
      <c r="AX411" s="51"/>
      <c r="AY411" s="51"/>
      <c r="AZ411" s="73"/>
      <c r="BA411" s="17">
        <f t="shared" si="20"/>
        <v>1</v>
      </c>
    </row>
    <row r="412" spans="36:53" ht="15.75" thickBot="1">
      <c r="AJ412" s="116" t="s">
        <v>19</v>
      </c>
      <c r="AK412" s="109">
        <v>8</v>
      </c>
      <c r="AL412" s="66">
        <v>4</v>
      </c>
      <c r="AM412" s="55">
        <f>AQ408/(AQ408+AR408+AS408+AT408)</f>
        <v>0.17857142857142858</v>
      </c>
      <c r="AN412" s="55">
        <f>AR408/(AQ408+AR408+AS408+AT408)</f>
        <v>0.23809523809523811</v>
      </c>
      <c r="AO412" s="55">
        <f>AS408/(AQ408+AR408+AS408+AT408)</f>
        <v>0.32142857142857145</v>
      </c>
      <c r="AP412" s="57">
        <f>AT408/(AQ408+AR408+AS408+AT408)</f>
        <v>0.26190476190476192</v>
      </c>
      <c r="AQ412" s="51"/>
      <c r="AR412" s="51"/>
      <c r="AS412" s="51"/>
      <c r="AT412" s="51"/>
      <c r="AU412" s="51"/>
      <c r="AV412" s="51"/>
      <c r="AW412" s="51"/>
      <c r="AX412" s="51"/>
      <c r="AY412" s="51"/>
      <c r="AZ412" s="73"/>
      <c r="BA412" s="17">
        <f t="shared" si="20"/>
        <v>1</v>
      </c>
    </row>
    <row r="413" spans="36:53" ht="15.75" thickBot="1">
      <c r="AJ413" s="116" t="s">
        <v>19</v>
      </c>
      <c r="AK413" s="109">
        <v>8</v>
      </c>
      <c r="AL413" s="47">
        <v>3</v>
      </c>
      <c r="AM413" s="55">
        <f>AR408/(AR408+AS408+AT408)</f>
        <v>0.28985507246376813</v>
      </c>
      <c r="AN413" s="55">
        <f>AS408/(AR408+AS408+AT408)</f>
        <v>0.39130434782608697</v>
      </c>
      <c r="AO413" s="57">
        <f>AT408/(AR408+AS408+AT408)</f>
        <v>0.3188405797101449</v>
      </c>
      <c r="AP413" s="51"/>
      <c r="AQ413" s="51"/>
      <c r="AR413" s="51"/>
      <c r="AS413" s="51"/>
      <c r="AT413" s="51"/>
      <c r="AU413" s="51"/>
      <c r="AV413" s="51"/>
      <c r="AW413" s="51"/>
      <c r="AX413" s="51"/>
      <c r="AY413" s="51"/>
      <c r="AZ413" s="73"/>
      <c r="BA413" s="17">
        <f t="shared" si="20"/>
        <v>1</v>
      </c>
    </row>
    <row r="414" spans="36:53" ht="15.75" thickBot="1">
      <c r="AJ414" s="116" t="s">
        <v>19</v>
      </c>
      <c r="AK414" s="109">
        <v>8</v>
      </c>
      <c r="AL414" s="66">
        <v>2</v>
      </c>
      <c r="AM414" s="55">
        <f>AS408/(AS408+AT408)</f>
        <v>0.55102040816326536</v>
      </c>
      <c r="AN414" s="57">
        <f>100%-AM414</f>
        <v>0.44897959183673464</v>
      </c>
      <c r="AO414" s="51"/>
      <c r="AP414" s="51"/>
      <c r="AQ414" s="51"/>
      <c r="AR414" s="51"/>
      <c r="AS414" s="51"/>
      <c r="AT414" s="51"/>
      <c r="AU414" s="51"/>
      <c r="AV414" s="51"/>
      <c r="AW414" s="51"/>
      <c r="AX414" s="51"/>
      <c r="AY414" s="51"/>
      <c r="AZ414" s="73"/>
      <c r="BA414" s="17">
        <f t="shared" si="20"/>
        <v>1</v>
      </c>
    </row>
    <row r="415" spans="36:53" ht="15.75" thickBot="1">
      <c r="AJ415" s="116" t="s">
        <v>19</v>
      </c>
      <c r="AK415" s="109">
        <v>8</v>
      </c>
      <c r="AL415" s="47">
        <v>1</v>
      </c>
      <c r="AM415" s="57">
        <v>1</v>
      </c>
      <c r="AN415" s="51"/>
      <c r="AO415" s="51"/>
      <c r="AP415" s="51"/>
      <c r="AQ415" s="51"/>
      <c r="AR415" s="51"/>
      <c r="AS415" s="51"/>
      <c r="AT415" s="51"/>
      <c r="AU415" s="51"/>
      <c r="AV415" s="51"/>
      <c r="AW415" s="51"/>
      <c r="AX415" s="51"/>
      <c r="AY415" s="51"/>
      <c r="AZ415" s="73"/>
      <c r="BA415" s="17">
        <f t="shared" si="20"/>
        <v>1</v>
      </c>
    </row>
    <row r="416" spans="36:53" ht="15.75" thickBot="1">
      <c r="AJ416" s="116" t="s">
        <v>19</v>
      </c>
      <c r="AK416" s="109">
        <v>8</v>
      </c>
      <c r="AL416" s="66">
        <v>0</v>
      </c>
      <c r="AM416" s="59"/>
      <c r="AN416" s="74"/>
      <c r="AO416" s="74"/>
      <c r="AP416" s="74"/>
      <c r="AQ416" s="74"/>
      <c r="AR416" s="74"/>
      <c r="AS416" s="74"/>
      <c r="AT416" s="74"/>
      <c r="AU416" s="74"/>
      <c r="AV416" s="74"/>
      <c r="AW416" s="74"/>
      <c r="AX416" s="74"/>
      <c r="AY416" s="74"/>
      <c r="AZ416" s="75"/>
      <c r="BA416" s="17">
        <f t="shared" si="20"/>
        <v>0</v>
      </c>
    </row>
    <row r="417" spans="36:53" ht="15.75" thickBot="1">
      <c r="AJ417" s="116" t="s">
        <v>19</v>
      </c>
      <c r="AK417" s="114">
        <v>7</v>
      </c>
      <c r="AL417" s="47">
        <v>7</v>
      </c>
      <c r="AM417" s="88">
        <v>0</v>
      </c>
      <c r="AN417" s="88">
        <v>0.04</v>
      </c>
      <c r="AO417" s="88">
        <v>0.08</v>
      </c>
      <c r="AP417" s="88">
        <v>0.1</v>
      </c>
      <c r="AQ417" s="89">
        <v>0.18</v>
      </c>
      <c r="AR417" s="89">
        <v>0.25</v>
      </c>
      <c r="AS417" s="90">
        <v>0.35</v>
      </c>
      <c r="AT417" s="76"/>
      <c r="AU417" s="76"/>
      <c r="AV417" s="76"/>
      <c r="AW417" s="76"/>
      <c r="AX417" s="76"/>
      <c r="AY417" s="76"/>
      <c r="AZ417" s="77"/>
      <c r="BA417" s="17">
        <f t="shared" si="20"/>
        <v>1</v>
      </c>
    </row>
    <row r="418" spans="36:53" ht="15.75" thickBot="1">
      <c r="AJ418" s="116" t="s">
        <v>19</v>
      </c>
      <c r="AK418" s="114">
        <v>7</v>
      </c>
      <c r="AL418" s="66">
        <v>6</v>
      </c>
      <c r="AM418" s="55">
        <f>AN417/(AN417+AO417+AP417+AQ417+AR417+AS417)</f>
        <v>0.04</v>
      </c>
      <c r="AN418" s="55">
        <f>AO417/(AN417+AO417+AP417+AQ417+AR417+AS417)</f>
        <v>0.08</v>
      </c>
      <c r="AO418" s="55">
        <f>AP417/(AN417+AO417+AP417+AQ417+AR417+AS417)</f>
        <v>0.1</v>
      </c>
      <c r="AP418" s="55">
        <f>AQ417/(AN417+AO417+AP417+AQ417+AR417+AS417)</f>
        <v>0.18</v>
      </c>
      <c r="AQ418" s="55">
        <f>AR417/(AN417+AO417+AP417+AQ417+AR417+AS417)</f>
        <v>0.25</v>
      </c>
      <c r="AR418" s="57">
        <f>AS417/(AN417+AO417+AP417+AQ417+AR417+AS417)</f>
        <v>0.35</v>
      </c>
      <c r="AS418" s="51"/>
      <c r="AT418" s="51"/>
      <c r="AU418" s="51"/>
      <c r="AV418" s="51"/>
      <c r="AW418" s="51"/>
      <c r="AX418" s="51"/>
      <c r="AY418" s="51"/>
      <c r="AZ418" s="73"/>
      <c r="BA418" s="17">
        <f t="shared" si="20"/>
        <v>1</v>
      </c>
    </row>
    <row r="419" spans="36:53" ht="15.75" thickBot="1">
      <c r="AJ419" s="116" t="s">
        <v>19</v>
      </c>
      <c r="AK419" s="114">
        <v>7</v>
      </c>
      <c r="AL419" s="47">
        <v>5</v>
      </c>
      <c r="AM419" s="55">
        <f>AO417/(AO417+AP417+AQ417+AR417+AS417)</f>
        <v>8.3333333333333343E-2</v>
      </c>
      <c r="AN419" s="55">
        <f>AP417/(AO417+AP417+AQ417+AR417+AS417)</f>
        <v>0.10416666666666667</v>
      </c>
      <c r="AO419" s="55">
        <f>AQ417/(AO417+AP417+AQ417+AR417+AS417)</f>
        <v>0.1875</v>
      </c>
      <c r="AP419" s="55">
        <f>AR417/(AO417+AP417+AQ417+AR417+AS417)</f>
        <v>0.26041666666666669</v>
      </c>
      <c r="AQ419" s="57">
        <f>AS417/(AO417+AP417+AQ417+AR417+AS417)</f>
        <v>0.36458333333333331</v>
      </c>
      <c r="AR419" s="51"/>
      <c r="AS419" s="51"/>
      <c r="AT419" s="51"/>
      <c r="AU419" s="51"/>
      <c r="AV419" s="51"/>
      <c r="AW419" s="51"/>
      <c r="AX419" s="51"/>
      <c r="AY419" s="51"/>
      <c r="AZ419" s="73"/>
      <c r="BA419" s="17">
        <f t="shared" si="20"/>
        <v>1</v>
      </c>
    </row>
    <row r="420" spans="36:53" ht="15.75" thickBot="1">
      <c r="AJ420" s="116" t="s">
        <v>19</v>
      </c>
      <c r="AK420" s="114">
        <v>7</v>
      </c>
      <c r="AL420" s="66">
        <v>4</v>
      </c>
      <c r="AM420" s="55">
        <f>AP417/(AP417+AQ417+AR417+AS417)</f>
        <v>0.11363636363636365</v>
      </c>
      <c r="AN420" s="55">
        <f>AQ417/(AP417+AQ417+AR417+AS417)</f>
        <v>0.20454545454545453</v>
      </c>
      <c r="AO420" s="55">
        <f>AR417/(AP417+AQ417+AR417+AS417)</f>
        <v>0.28409090909090912</v>
      </c>
      <c r="AP420" s="57">
        <f>AS417/(AP417+AQ417+AR417+AS417)</f>
        <v>0.39772727272727271</v>
      </c>
      <c r="AQ420" s="51"/>
      <c r="AR420" s="51"/>
      <c r="AS420" s="51"/>
      <c r="AT420" s="51"/>
      <c r="AU420" s="51"/>
      <c r="AV420" s="51"/>
      <c r="AW420" s="51"/>
      <c r="AX420" s="51"/>
      <c r="AY420" s="51"/>
      <c r="AZ420" s="73"/>
      <c r="BA420" s="17">
        <f t="shared" si="20"/>
        <v>1</v>
      </c>
    </row>
    <row r="421" spans="36:53" ht="15.75" thickBot="1">
      <c r="AJ421" s="116" t="s">
        <v>19</v>
      </c>
      <c r="AK421" s="114">
        <v>7</v>
      </c>
      <c r="AL421" s="47">
        <v>3</v>
      </c>
      <c r="AM421" s="55">
        <f>AQ417/(AQ417+AR417+AS417)</f>
        <v>0.23076923076923075</v>
      </c>
      <c r="AN421" s="55">
        <f>AR417/(AQ417+AR417+AS417)</f>
        <v>0.32051282051282048</v>
      </c>
      <c r="AO421" s="57">
        <f>AS417/(AQ417+AR417+AS417)</f>
        <v>0.44871794871794868</v>
      </c>
      <c r="AP421" s="51"/>
      <c r="AQ421" s="51"/>
      <c r="AR421" s="51"/>
      <c r="AS421" s="51"/>
      <c r="AT421" s="51"/>
      <c r="AU421" s="51"/>
      <c r="AV421" s="51"/>
      <c r="AW421" s="51"/>
      <c r="AX421" s="51"/>
      <c r="AY421" s="51"/>
      <c r="AZ421" s="73"/>
      <c r="BA421" s="17">
        <f t="shared" si="20"/>
        <v>0.99999999999999989</v>
      </c>
    </row>
    <row r="422" spans="36:53" ht="15.75" thickBot="1">
      <c r="AJ422" s="116" t="s">
        <v>19</v>
      </c>
      <c r="AK422" s="114">
        <v>7</v>
      </c>
      <c r="AL422" s="66">
        <v>2</v>
      </c>
      <c r="AM422" s="55">
        <f>AR417/(AR417+AS417)</f>
        <v>0.41666666666666669</v>
      </c>
      <c r="AN422" s="57">
        <f>100%-AM422</f>
        <v>0.58333333333333326</v>
      </c>
      <c r="AO422" s="51"/>
      <c r="AP422" s="51"/>
      <c r="AQ422" s="51"/>
      <c r="AR422" s="51"/>
      <c r="AS422" s="51"/>
      <c r="AT422" s="51"/>
      <c r="AU422" s="51"/>
      <c r="AV422" s="51"/>
      <c r="AW422" s="51"/>
      <c r="AX422" s="51"/>
      <c r="AY422" s="51"/>
      <c r="AZ422" s="73"/>
      <c r="BA422" s="17">
        <f t="shared" si="20"/>
        <v>1</v>
      </c>
    </row>
    <row r="423" spans="36:53" ht="15.75" thickBot="1">
      <c r="AJ423" s="116" t="s">
        <v>19</v>
      </c>
      <c r="AK423" s="114">
        <v>7</v>
      </c>
      <c r="AL423" s="47">
        <v>1</v>
      </c>
      <c r="AM423" s="57">
        <v>1</v>
      </c>
      <c r="AN423" s="51"/>
      <c r="AO423" s="51"/>
      <c r="AP423" s="51"/>
      <c r="AQ423" s="51"/>
      <c r="AR423" s="51"/>
      <c r="AS423" s="51"/>
      <c r="AT423" s="51"/>
      <c r="AU423" s="51"/>
      <c r="AV423" s="51"/>
      <c r="AW423" s="51"/>
      <c r="AX423" s="51"/>
      <c r="AY423" s="51"/>
      <c r="AZ423" s="73"/>
      <c r="BA423" s="17">
        <f t="shared" si="20"/>
        <v>1</v>
      </c>
    </row>
    <row r="424" spans="36:53" ht="15.75" thickBot="1">
      <c r="AJ424" s="116" t="s">
        <v>19</v>
      </c>
      <c r="AK424" s="114">
        <v>7</v>
      </c>
      <c r="AL424" s="66">
        <v>0</v>
      </c>
      <c r="AM424" s="59"/>
      <c r="AN424" s="74"/>
      <c r="AO424" s="74"/>
      <c r="AP424" s="74"/>
      <c r="AQ424" s="74"/>
      <c r="AR424" s="74"/>
      <c r="AS424" s="74"/>
      <c r="AT424" s="74"/>
      <c r="AU424" s="74"/>
      <c r="AV424" s="74"/>
      <c r="AW424" s="74"/>
      <c r="AX424" s="74"/>
      <c r="AY424" s="74"/>
      <c r="AZ424" s="75"/>
      <c r="BA424" s="17">
        <f t="shared" si="20"/>
        <v>0</v>
      </c>
    </row>
    <row r="425" spans="36:53" ht="15.75" thickBot="1">
      <c r="AJ425" s="116" t="s">
        <v>19</v>
      </c>
      <c r="AK425" s="109">
        <v>6</v>
      </c>
      <c r="AL425" s="66">
        <v>6</v>
      </c>
      <c r="AM425" s="88">
        <v>0</v>
      </c>
      <c r="AN425" s="88">
        <v>0.05</v>
      </c>
      <c r="AO425" s="88">
        <v>0.1</v>
      </c>
      <c r="AP425" s="88">
        <v>0.12</v>
      </c>
      <c r="AQ425" s="89">
        <v>0.28000000000000003</v>
      </c>
      <c r="AR425" s="90">
        <v>0.45</v>
      </c>
      <c r="AS425" s="76"/>
      <c r="AT425" s="76"/>
      <c r="AU425" s="76"/>
      <c r="AV425" s="76"/>
      <c r="AW425" s="76"/>
      <c r="AX425" s="76"/>
      <c r="AY425" s="76"/>
      <c r="AZ425" s="77"/>
      <c r="BA425" s="17">
        <f t="shared" si="20"/>
        <v>1</v>
      </c>
    </row>
    <row r="426" spans="36:53" ht="15.75" thickBot="1">
      <c r="AJ426" s="116" t="s">
        <v>19</v>
      </c>
      <c r="AK426" s="109">
        <v>6</v>
      </c>
      <c r="AL426" s="47">
        <v>5</v>
      </c>
      <c r="AM426" s="55">
        <f>AN425/(AN425+AO425+AP425+AQ425+AR425)</f>
        <v>0.05</v>
      </c>
      <c r="AN426" s="55">
        <f>AO425/(AN425+AO425+AP425+AQ425+AR425)</f>
        <v>0.1</v>
      </c>
      <c r="AO426" s="55">
        <f>AP425/(AN425+AO425+AP425+AQ425+AR425)</f>
        <v>0.12</v>
      </c>
      <c r="AP426" s="55">
        <f>AQ425/(AN425+AO425+AP425+AQ425+AR425)</f>
        <v>0.28000000000000003</v>
      </c>
      <c r="AQ426" s="57">
        <f>AR425/(AN425+AO425+AP425+AQ425+AR425)</f>
        <v>0.45</v>
      </c>
      <c r="AR426" s="51"/>
      <c r="AS426" s="51"/>
      <c r="AT426" s="51"/>
      <c r="AU426" s="51"/>
      <c r="AV426" s="51"/>
      <c r="AW426" s="51"/>
      <c r="AX426" s="51"/>
      <c r="AY426" s="51"/>
      <c r="AZ426" s="73"/>
      <c r="BA426" s="17">
        <f t="shared" si="20"/>
        <v>1</v>
      </c>
    </row>
    <row r="427" spans="36:53" ht="15.75" thickBot="1">
      <c r="AJ427" s="116" t="s">
        <v>19</v>
      </c>
      <c r="AK427" s="109">
        <v>6</v>
      </c>
      <c r="AL427" s="66">
        <v>4</v>
      </c>
      <c r="AM427" s="55">
        <f>AO425/(AO425+AP425+AQ425+AR425)</f>
        <v>0.10526315789473685</v>
      </c>
      <c r="AN427" s="55">
        <f>AP425/(AO425+AP425+AQ425+AR425)</f>
        <v>0.12631578947368421</v>
      </c>
      <c r="AO427" s="55">
        <f>AQ425/(AO425+AP425+AQ425+AR425)</f>
        <v>0.29473684210526319</v>
      </c>
      <c r="AP427" s="57">
        <f>AR425/(AO425+AP425+AQ425+AR425)</f>
        <v>0.47368421052631582</v>
      </c>
      <c r="AQ427" s="51"/>
      <c r="AR427" s="51"/>
      <c r="AS427" s="51"/>
      <c r="AT427" s="51"/>
      <c r="AU427" s="51"/>
      <c r="AV427" s="51"/>
      <c r="AW427" s="51"/>
      <c r="AX427" s="51"/>
      <c r="AY427" s="51"/>
      <c r="AZ427" s="73"/>
      <c r="BA427" s="17">
        <f t="shared" si="20"/>
        <v>1</v>
      </c>
    </row>
    <row r="428" spans="36:53" ht="15.75" thickBot="1">
      <c r="AJ428" s="116" t="s">
        <v>19</v>
      </c>
      <c r="AK428" s="109">
        <v>6</v>
      </c>
      <c r="AL428" s="47">
        <v>3</v>
      </c>
      <c r="AM428" s="55">
        <f>AP425/(AP425+AQ425+AR425)</f>
        <v>0.14117647058823526</v>
      </c>
      <c r="AN428" s="55">
        <f>AQ425/(AP425+AQ425+AR425)</f>
        <v>0.32941176470588235</v>
      </c>
      <c r="AO428" s="57">
        <f>AR425/(AP425+AQ425+AR425)</f>
        <v>0.52941176470588236</v>
      </c>
      <c r="AP428" s="51"/>
      <c r="AQ428" s="51"/>
      <c r="AR428" s="51"/>
      <c r="AS428" s="51"/>
      <c r="AT428" s="51"/>
      <c r="AU428" s="51"/>
      <c r="AV428" s="51"/>
      <c r="AW428" s="51"/>
      <c r="AX428" s="51"/>
      <c r="AY428" s="51"/>
      <c r="AZ428" s="73"/>
      <c r="BA428" s="17">
        <f t="shared" si="20"/>
        <v>1</v>
      </c>
    </row>
    <row r="429" spans="36:53" ht="15.75" thickBot="1">
      <c r="AJ429" s="116" t="s">
        <v>19</v>
      </c>
      <c r="AK429" s="109">
        <v>6</v>
      </c>
      <c r="AL429" s="66">
        <v>2</v>
      </c>
      <c r="AM429" s="55">
        <f>AQ425/(AQ425+AR425)</f>
        <v>0.38356164383561647</v>
      </c>
      <c r="AN429" s="57">
        <f>100%-AM429</f>
        <v>0.61643835616438358</v>
      </c>
      <c r="AO429" s="51"/>
      <c r="AP429" s="51"/>
      <c r="AQ429" s="51"/>
      <c r="AR429" s="51"/>
      <c r="AS429" s="51"/>
      <c r="AT429" s="51"/>
      <c r="AU429" s="51"/>
      <c r="AV429" s="51"/>
      <c r="AW429" s="51"/>
      <c r="AX429" s="51"/>
      <c r="AY429" s="51"/>
      <c r="AZ429" s="73"/>
      <c r="BA429" s="17">
        <f t="shared" si="20"/>
        <v>1</v>
      </c>
    </row>
    <row r="430" spans="36:53" ht="15.75" thickBot="1">
      <c r="AJ430" s="116" t="s">
        <v>19</v>
      </c>
      <c r="AK430" s="109">
        <v>6</v>
      </c>
      <c r="AL430" s="47">
        <v>1</v>
      </c>
      <c r="AM430" s="57">
        <v>1</v>
      </c>
      <c r="AN430" s="51"/>
      <c r="AO430" s="51"/>
      <c r="AP430" s="51"/>
      <c r="AQ430" s="51"/>
      <c r="AR430" s="51"/>
      <c r="AS430" s="51"/>
      <c r="AT430" s="51"/>
      <c r="AU430" s="51"/>
      <c r="AV430" s="51"/>
      <c r="AW430" s="51"/>
      <c r="AX430" s="51"/>
      <c r="AY430" s="51"/>
      <c r="AZ430" s="73"/>
      <c r="BA430" s="17">
        <f t="shared" si="20"/>
        <v>1</v>
      </c>
    </row>
    <row r="431" spans="36:53" ht="15.75" thickBot="1">
      <c r="AJ431" s="116" t="s">
        <v>19</v>
      </c>
      <c r="AK431" s="109">
        <v>6</v>
      </c>
      <c r="AL431" s="66">
        <v>0</v>
      </c>
      <c r="AM431" s="78"/>
      <c r="AN431" s="74"/>
      <c r="AO431" s="74"/>
      <c r="AP431" s="74"/>
      <c r="AQ431" s="74"/>
      <c r="AR431" s="74"/>
      <c r="AS431" s="74"/>
      <c r="AT431" s="74"/>
      <c r="AU431" s="74"/>
      <c r="AV431" s="74"/>
      <c r="AW431" s="74"/>
      <c r="AX431" s="74"/>
      <c r="AY431" s="74"/>
      <c r="AZ431" s="75"/>
      <c r="BA431" s="17">
        <f t="shared" si="20"/>
        <v>0</v>
      </c>
    </row>
    <row r="432" spans="36:53">
      <c r="AJ432" s="116" t="s">
        <v>19</v>
      </c>
      <c r="AK432" s="109">
        <v>5</v>
      </c>
      <c r="AL432" s="47">
        <v>5</v>
      </c>
      <c r="AM432" s="88">
        <v>0.05</v>
      </c>
      <c r="AN432" s="88">
        <v>0.1</v>
      </c>
      <c r="AO432" s="88">
        <v>0.21</v>
      </c>
      <c r="AP432" s="88">
        <v>0.26</v>
      </c>
      <c r="AQ432" s="89">
        <v>0.38</v>
      </c>
      <c r="AR432" s="76"/>
      <c r="AS432" s="76"/>
      <c r="AT432" s="76"/>
      <c r="AU432" s="76"/>
      <c r="AV432" s="76"/>
      <c r="AW432" s="76"/>
      <c r="AX432" s="76"/>
      <c r="AY432" s="76"/>
      <c r="AZ432" s="77"/>
      <c r="BA432" s="17">
        <f t="shared" si="20"/>
        <v>1</v>
      </c>
    </row>
    <row r="433" spans="36:53" ht="15.75" thickBot="1">
      <c r="AJ433" s="116" t="s">
        <v>19</v>
      </c>
      <c r="AK433" s="109">
        <v>5</v>
      </c>
      <c r="AL433" s="66">
        <v>4</v>
      </c>
      <c r="AM433" s="56">
        <f>AN432/(AN432+AO432+AP432+AQ432)</f>
        <v>0.10526315789473684</v>
      </c>
      <c r="AN433" s="56">
        <f>AO432/(AN432+AO432+AP432+AQ432)</f>
        <v>0.22105263157894733</v>
      </c>
      <c r="AO433" s="56">
        <f>AP432/(AN432+AO432+AP432+AQ432)</f>
        <v>0.27368421052631575</v>
      </c>
      <c r="AP433" s="57">
        <f>AQ432/(AN432+AO432+AP432+AQ432)</f>
        <v>0.39999999999999997</v>
      </c>
      <c r="AQ433" s="51"/>
      <c r="AR433" s="51"/>
      <c r="AS433" s="51"/>
      <c r="AT433" s="51"/>
      <c r="AU433" s="51"/>
      <c r="AV433" s="51"/>
      <c r="AW433" s="51"/>
      <c r="AX433" s="51"/>
      <c r="AY433" s="51"/>
      <c r="AZ433" s="73"/>
      <c r="BA433" s="17">
        <f t="shared" si="20"/>
        <v>0.99999999999999978</v>
      </c>
    </row>
    <row r="434" spans="36:53" ht="15.75" thickBot="1">
      <c r="AJ434" s="116" t="s">
        <v>19</v>
      </c>
      <c r="AK434" s="109">
        <v>5</v>
      </c>
      <c r="AL434" s="47">
        <v>3</v>
      </c>
      <c r="AM434" s="56">
        <f>AO432/(AO432+AP432+AQ432)</f>
        <v>0.24705882352941178</v>
      </c>
      <c r="AN434" s="56">
        <f>AP432/(AO432+AP432+AQ432)</f>
        <v>0.30588235294117649</v>
      </c>
      <c r="AO434" s="57">
        <f>AQ432/(AO432+AP432+AQ432)</f>
        <v>0.44705882352941179</v>
      </c>
      <c r="AP434" s="51"/>
      <c r="AQ434" s="51"/>
      <c r="AR434" s="51"/>
      <c r="AS434" s="51"/>
      <c r="AT434" s="51"/>
      <c r="AU434" s="51"/>
      <c r="AV434" s="51"/>
      <c r="AW434" s="51"/>
      <c r="AX434" s="51"/>
      <c r="AY434" s="51"/>
      <c r="AZ434" s="73"/>
      <c r="BA434" s="17">
        <f t="shared" si="20"/>
        <v>1</v>
      </c>
    </row>
    <row r="435" spans="36:53" ht="15.75" thickBot="1">
      <c r="AJ435" s="116" t="s">
        <v>19</v>
      </c>
      <c r="AK435" s="109">
        <v>5</v>
      </c>
      <c r="AL435" s="66">
        <v>2</v>
      </c>
      <c r="AM435" s="56">
        <f>AP432/(AP432+AQ432)</f>
        <v>0.40625</v>
      </c>
      <c r="AN435" s="57">
        <f>100%-AM435</f>
        <v>0.59375</v>
      </c>
      <c r="AO435" s="51"/>
      <c r="AP435" s="51"/>
      <c r="AQ435" s="51"/>
      <c r="AR435" s="51"/>
      <c r="AS435" s="51"/>
      <c r="AT435" s="51"/>
      <c r="AU435" s="51"/>
      <c r="AV435" s="51"/>
      <c r="AW435" s="51"/>
      <c r="AX435" s="51"/>
      <c r="AY435" s="51"/>
      <c r="AZ435" s="73"/>
      <c r="BA435" s="17">
        <f t="shared" si="20"/>
        <v>1</v>
      </c>
    </row>
    <row r="436" spans="36:53" ht="15.75" thickBot="1">
      <c r="AJ436" s="116" t="s">
        <v>19</v>
      </c>
      <c r="AK436" s="109">
        <v>5</v>
      </c>
      <c r="AL436" s="47">
        <v>1</v>
      </c>
      <c r="AM436" s="57">
        <v>1</v>
      </c>
      <c r="AN436" s="51"/>
      <c r="AO436" s="51"/>
      <c r="AP436" s="51"/>
      <c r="AQ436" s="51"/>
      <c r="AR436" s="51"/>
      <c r="AS436" s="51"/>
      <c r="AT436" s="51"/>
      <c r="AU436" s="51"/>
      <c r="AV436" s="51"/>
      <c r="AW436" s="51"/>
      <c r="AX436" s="51"/>
      <c r="AY436" s="51"/>
      <c r="AZ436" s="73"/>
      <c r="BA436" s="17">
        <f t="shared" si="20"/>
        <v>1</v>
      </c>
    </row>
    <row r="437" spans="36:53" ht="15.75" thickBot="1">
      <c r="AJ437" s="116" t="s">
        <v>19</v>
      </c>
      <c r="AK437" s="109">
        <v>5</v>
      </c>
      <c r="AL437" s="66">
        <v>0</v>
      </c>
      <c r="AM437" s="78"/>
      <c r="AN437" s="74"/>
      <c r="AO437" s="74"/>
      <c r="AP437" s="74"/>
      <c r="AQ437" s="74"/>
      <c r="AR437" s="74"/>
      <c r="AS437" s="74"/>
      <c r="AT437" s="74"/>
      <c r="AU437" s="74"/>
      <c r="AV437" s="74"/>
      <c r="AW437" s="74"/>
      <c r="AX437" s="74"/>
      <c r="AY437" s="74"/>
      <c r="AZ437" s="75"/>
      <c r="BA437" s="17">
        <f t="shared" si="20"/>
        <v>0</v>
      </c>
    </row>
    <row r="438" spans="36:53">
      <c r="AJ438" s="116" t="s">
        <v>19</v>
      </c>
      <c r="AK438" s="109">
        <v>4</v>
      </c>
      <c r="AL438" s="66">
        <v>4</v>
      </c>
      <c r="AM438" s="88">
        <v>7.0000000000000007E-2</v>
      </c>
      <c r="AN438" s="88">
        <v>0.14000000000000001</v>
      </c>
      <c r="AO438" s="88">
        <v>0.34</v>
      </c>
      <c r="AP438" s="88">
        <v>0.45</v>
      </c>
      <c r="AQ438" s="76"/>
      <c r="AR438" s="76"/>
      <c r="AS438" s="76"/>
      <c r="AT438" s="76"/>
      <c r="AU438" s="76"/>
      <c r="AV438" s="76"/>
      <c r="AW438" s="76"/>
      <c r="AX438" s="76"/>
      <c r="AY438" s="76"/>
      <c r="AZ438" s="77"/>
      <c r="BA438" s="17">
        <f t="shared" si="20"/>
        <v>1</v>
      </c>
    </row>
    <row r="439" spans="36:53" ht="15.75" thickBot="1">
      <c r="AJ439" s="116" t="s">
        <v>19</v>
      </c>
      <c r="AK439" s="109">
        <v>4</v>
      </c>
      <c r="AL439" s="47">
        <v>3</v>
      </c>
      <c r="AM439" s="56">
        <f>AN438/(AN438+AO438+AP438)</f>
        <v>0.15053763440860216</v>
      </c>
      <c r="AN439" s="56">
        <f>AO438/(AN438+AO438+AP438)</f>
        <v>0.36559139784946237</v>
      </c>
      <c r="AO439" s="57">
        <f>AP438/(AN438+AO438+AP438)</f>
        <v>0.48387096774193544</v>
      </c>
      <c r="AP439" s="51"/>
      <c r="AQ439" s="51"/>
      <c r="AR439" s="51"/>
      <c r="AS439" s="51"/>
      <c r="AT439" s="51"/>
      <c r="AU439" s="51"/>
      <c r="AV439" s="51"/>
      <c r="AW439" s="51"/>
      <c r="AX439" s="51"/>
      <c r="AY439" s="51"/>
      <c r="AZ439" s="73"/>
      <c r="BA439" s="17">
        <f t="shared" si="20"/>
        <v>1</v>
      </c>
    </row>
    <row r="440" spans="36:53" ht="15.75" thickBot="1">
      <c r="AJ440" s="116" t="s">
        <v>19</v>
      </c>
      <c r="AK440" s="109">
        <v>4</v>
      </c>
      <c r="AL440" s="66">
        <v>2</v>
      </c>
      <c r="AM440" s="56">
        <f>AO438/(AO438+AP438)</f>
        <v>0.43037974683544306</v>
      </c>
      <c r="AN440" s="57">
        <f>100%-AM440</f>
        <v>0.56962025316455689</v>
      </c>
      <c r="AO440" s="51"/>
      <c r="AP440" s="51"/>
      <c r="AQ440" s="51"/>
      <c r="AR440" s="51"/>
      <c r="AS440" s="51"/>
      <c r="AT440" s="51"/>
      <c r="AU440" s="51"/>
      <c r="AV440" s="51"/>
      <c r="AW440" s="51"/>
      <c r="AX440" s="51"/>
      <c r="AY440" s="51"/>
      <c r="AZ440" s="73"/>
      <c r="BA440" s="17">
        <f t="shared" si="20"/>
        <v>1</v>
      </c>
    </row>
    <row r="441" spans="36:53" ht="15.75" thickBot="1">
      <c r="AJ441" s="116" t="s">
        <v>19</v>
      </c>
      <c r="AK441" s="109">
        <v>4</v>
      </c>
      <c r="AL441" s="47">
        <v>1</v>
      </c>
      <c r="AM441" s="57">
        <v>1</v>
      </c>
      <c r="AN441" s="51"/>
      <c r="AO441" s="51"/>
      <c r="AP441" s="51"/>
      <c r="AQ441" s="51"/>
      <c r="AR441" s="51"/>
      <c r="AS441" s="51"/>
      <c r="AT441" s="51"/>
      <c r="AU441" s="51"/>
      <c r="AV441" s="51"/>
      <c r="AW441" s="51"/>
      <c r="AX441" s="51"/>
      <c r="AY441" s="51"/>
      <c r="AZ441" s="73"/>
      <c r="BA441" s="17">
        <f t="shared" si="20"/>
        <v>1</v>
      </c>
    </row>
    <row r="442" spans="36:53" ht="15.75" thickBot="1">
      <c r="AJ442" s="116" t="s">
        <v>19</v>
      </c>
      <c r="AK442" s="109">
        <v>4</v>
      </c>
      <c r="AL442" s="66">
        <v>0</v>
      </c>
      <c r="AM442" s="59"/>
      <c r="AN442" s="74"/>
      <c r="AO442" s="74"/>
      <c r="AP442" s="74"/>
      <c r="AQ442" s="74"/>
      <c r="AR442" s="74"/>
      <c r="AS442" s="74"/>
      <c r="AT442" s="74"/>
      <c r="AU442" s="74"/>
      <c r="AV442" s="74"/>
      <c r="AW442" s="74"/>
      <c r="AX442" s="74"/>
      <c r="AY442" s="74"/>
      <c r="AZ442" s="75"/>
      <c r="BA442" s="17">
        <f t="shared" si="20"/>
        <v>0</v>
      </c>
    </row>
    <row r="443" spans="36:53" ht="15.75" thickBot="1">
      <c r="AJ443" s="116" t="s">
        <v>14</v>
      </c>
      <c r="AK443" s="109">
        <v>14</v>
      </c>
      <c r="AL443" s="47">
        <v>14</v>
      </c>
      <c r="AM443" s="86">
        <v>0</v>
      </c>
      <c r="AN443" s="86">
        <v>0</v>
      </c>
      <c r="AO443" s="86">
        <v>0</v>
      </c>
      <c r="AP443" s="86">
        <v>0.04</v>
      </c>
      <c r="AQ443" s="87">
        <v>0.04</v>
      </c>
      <c r="AR443" s="87">
        <v>0.05</v>
      </c>
      <c r="AS443" s="86">
        <v>0.08</v>
      </c>
      <c r="AT443" s="86">
        <v>0.1</v>
      </c>
      <c r="AU443" s="87">
        <v>0.12</v>
      </c>
      <c r="AV443" s="87">
        <v>0.25</v>
      </c>
      <c r="AW443" s="87">
        <v>0.15</v>
      </c>
      <c r="AX443" s="87">
        <v>0.09</v>
      </c>
      <c r="AY443" s="84">
        <v>7.4999999999999997E-2</v>
      </c>
      <c r="AZ443" s="84">
        <v>5.0000000000000001E-3</v>
      </c>
      <c r="BA443" s="17">
        <f>SUM(AM443:AZ443)</f>
        <v>1</v>
      </c>
    </row>
    <row r="444" spans="36:53" ht="15.75" thickBot="1">
      <c r="AJ444" s="116" t="s">
        <v>14</v>
      </c>
      <c r="AK444" s="109">
        <v>14</v>
      </c>
      <c r="AL444" s="47">
        <v>13</v>
      </c>
      <c r="AM444" s="44">
        <f>AN443/(AN443+AO443+AP443+AQ443+AR443+AS443+AT443+AU443+AV443+AW443+AX443+AY443+AZ443)</f>
        <v>0</v>
      </c>
      <c r="AN444" s="44">
        <f>AO443/(AN443+AO443+AP443+AQ443+AR443+AS443+AT443+AU443+AV443+AW443+AX443+AY443+AZ443)</f>
        <v>0</v>
      </c>
      <c r="AO444" s="44">
        <f>AP443/(AN443+AO443+AP443+AQ443+AR443+AS443+AT443+AU443+AV443+AW443+AX443+AY443+AZ443)</f>
        <v>0.04</v>
      </c>
      <c r="AP444" s="44">
        <f>AQ443/(AN443+AO443+AP443+AQ443+AR443+AS443+AT443+AU443+AV443+AW443+AX443+AY443+AZ443)</f>
        <v>0.04</v>
      </c>
      <c r="AQ444" s="44">
        <f>AR443/(AN443+AO443+AP443+AQ443+AR443+AS443+AT443+AU443+AV443+AW443+AX443+AY443+AZ443)</f>
        <v>0.05</v>
      </c>
      <c r="AR444" s="44">
        <f>AS443/(AN443+AO443+AP443+AQ443+AR443+AS443+AT443+AU443+AV443+AW443+AX443+AY443+AZ443)</f>
        <v>0.08</v>
      </c>
      <c r="AS444" s="44">
        <f>AT443/(AN443+AO443+AP443+AQ443+AR443+AS443+AT443+AU443+AV443+AW443+AX443+AY443+AZ443)</f>
        <v>0.1</v>
      </c>
      <c r="AT444" s="44">
        <f>AU443/(AN443+AO443+AP443+AQ443+AR443+AS443+AT443+AU443+AV443+AW443+AX443+AY443+AZ443)</f>
        <v>0.12</v>
      </c>
      <c r="AU444" s="44">
        <f>AV443/(AN443+AO443+AP443+AQ443+AR443+AS443+AT443+AU443+AV443+AW443+AX443+AY443+AZ443)</f>
        <v>0.25</v>
      </c>
      <c r="AV444" s="44">
        <f>AW443/(AN443+AO443+AP443+AQ443+AR443+AS443+AT443+AU443+AV443+AW443+AX443+AY443+AZ443)</f>
        <v>0.15</v>
      </c>
      <c r="AW444" s="44">
        <f>AX443/(AN443+AO443+AP443+AQ443+AR443+AS443+AT443+AU443+AV443+AW443+AX443+AY443+AZ443)</f>
        <v>0.09</v>
      </c>
      <c r="AX444" s="44">
        <f>AY443/(AN443+AO443+AP443+AQ443+AR443+AS443+AT443+AU443+AV443+AW443+AX443+AY443+AZ443)</f>
        <v>7.4999999999999997E-2</v>
      </c>
      <c r="AY444" s="57">
        <f>AZ443/(AN443+AO443+AP443+AQ443+AR443+AS443+AT443+AU443+AV443+AW443+AX443+AY443+AZ443)</f>
        <v>5.0000000000000001E-3</v>
      </c>
      <c r="AZ444" s="61"/>
      <c r="BA444" s="17">
        <f>SUM(AM444:AY444)</f>
        <v>1</v>
      </c>
    </row>
    <row r="445" spans="36:53" ht="15.75" thickBot="1">
      <c r="AJ445" s="116" t="s">
        <v>14</v>
      </c>
      <c r="AK445" s="109">
        <v>14</v>
      </c>
      <c r="AL445" s="47">
        <v>12</v>
      </c>
      <c r="AM445" s="44">
        <f>AO443/(AO443+AP443+AQ443+AR443+AS443+AT443+AU443+AV443+AW443+AX443+AY443+AZ443)</f>
        <v>0</v>
      </c>
      <c r="AN445" s="44">
        <f>AP443/(AO443+AP443+AQ443+AR443+AS443+AT443+AU443+AV443+AW443+AX443+AY443+AZ443)</f>
        <v>0.04</v>
      </c>
      <c r="AO445" s="44">
        <f>AQ443/(AO443+AP443+AQ443+AR443+AS443+AT443+AU443+AV443+AW443+AX443+AY443+AZ443)</f>
        <v>0.04</v>
      </c>
      <c r="AP445" s="44">
        <f>AR443/(AO443+AP443+AQ443+AR443+AS443+AT443+AU443+AV443+AW443+AX443+AY443+AZ443)</f>
        <v>0.05</v>
      </c>
      <c r="AQ445" s="44">
        <f>AS443/(AO443+AP443+AQ443+AR443+AS443+AT443+AU443+AV443+AW443+AX443+AY443+AZ443)</f>
        <v>0.08</v>
      </c>
      <c r="AR445" s="44">
        <f>AT443/(AO443+AP443+AQ443+AR443+AS443+AT443+AU443+AV443+AW443+AX443+AY443+AZ443)</f>
        <v>0.1</v>
      </c>
      <c r="AS445" s="44">
        <f>AU443/(AO443+AP443+AQ443+AR443+AS443+AT443+AU443+AV443+AW443+AX443+AY443+AZ443)</f>
        <v>0.12</v>
      </c>
      <c r="AT445" s="44">
        <f>AV443/(AO443+AP443+AQ443+AR443+AS443+AT443+AU443+AV443+AW443+AX443+AY443+AZ443)</f>
        <v>0.25</v>
      </c>
      <c r="AU445" s="44">
        <f>AW443/(AO443+AP443+AQ443+AR443+AS443+AT443+AU443+AV443+AW443+AX443+AY443+AZ443)</f>
        <v>0.15</v>
      </c>
      <c r="AV445" s="44">
        <f>AX443/(AO443+AP443+AQ443+AR443+AS443+AT443+AU443+AV443+AW443+AX443+AY443+AZ443)</f>
        <v>0.09</v>
      </c>
      <c r="AW445" s="44">
        <f>AY443/(AO443+AP443+AQ443+AR443+AS443+AT443+AU443+AV443+AW443+AX443+AY443+AZ443)</f>
        <v>7.4999999999999997E-2</v>
      </c>
      <c r="AX445" s="57">
        <f>AZ443/(AO443+AP443+AQ443+AR443+AS443+AT443+AU443+AV443+AW443+AX443+AY443+AZ443)</f>
        <v>5.0000000000000001E-3</v>
      </c>
      <c r="AY445" s="50"/>
      <c r="AZ445" s="62"/>
      <c r="BA445" s="17">
        <f t="shared" ref="BA445:BA457" si="22">SUM(AM445:AX445)</f>
        <v>1</v>
      </c>
    </row>
    <row r="446" spans="36:53" ht="15.75" thickBot="1">
      <c r="AJ446" s="116" t="s">
        <v>14</v>
      </c>
      <c r="AK446" s="109">
        <v>14</v>
      </c>
      <c r="AL446" s="47">
        <v>11</v>
      </c>
      <c r="AM446" s="44">
        <f>AP443/(AP443+AQ443+AR443+AS443+AT443+AU443+AV443+AW443+AX443+AY443+AZ443)</f>
        <v>0.04</v>
      </c>
      <c r="AN446" s="44">
        <f>AQ443/(AP443+AQ443+AR443+AS443+AT443+AU443+AV443+AW443+AX443+AY443+AZ443)</f>
        <v>0.04</v>
      </c>
      <c r="AO446" s="44">
        <f>AR443/(AP443+AQ443+AR443+AS443+AT443+AU443+AV443+AW443+AX443+AY443+AZ443)</f>
        <v>0.05</v>
      </c>
      <c r="AP446" s="44">
        <f>AS443/(AP443+AQ443+AR443+AS443+AT443+AU443+AV443+AW443+AX443+AY443+AZ443)</f>
        <v>0.08</v>
      </c>
      <c r="AQ446" s="44">
        <f>AT443/(AP443+AQ443+AR443+AS443+AT443+AU443+AV443+AW443+AX443+AY443+AZ443)</f>
        <v>0.1</v>
      </c>
      <c r="AR446" s="44">
        <f>AU443/(AP443+AQ443+AR443+AS443+AT443+AU443+AV443+AW443+AX443+AY443+AZ443)</f>
        <v>0.12</v>
      </c>
      <c r="AS446" s="44">
        <f>AV443/(AP443+AQ443+AR443+AS443+AT443+AU443+AV443+AW443+AX443+AY443+AZ443)</f>
        <v>0.25</v>
      </c>
      <c r="AT446" s="44">
        <f>AW443/(AP443+AQ443+AR443+AS443+AT443+AU443+AV443+AW443+AX443+AY443+AZ443)</f>
        <v>0.15</v>
      </c>
      <c r="AU446" s="44">
        <f>AX443/(AP443+AQ443+AR443+AS443+AT443+AU443+AV443+AW443+AX443+AY443+AZ443)</f>
        <v>0.09</v>
      </c>
      <c r="AV446" s="44">
        <f>AY443/(AP443+AQ443+AR443+AS443+AT443+AU443+AV443+AW443+AX443+AY443+AZ443)</f>
        <v>7.4999999999999997E-2</v>
      </c>
      <c r="AW446" s="57">
        <f>AZ443/(AP443+AQ443+AR443+AS443+AT443+AU443+AV443+AW443+AX443+AY443+AZ443)</f>
        <v>5.0000000000000001E-3</v>
      </c>
      <c r="AX446" s="49"/>
      <c r="AY446" s="49"/>
      <c r="AZ446" s="61"/>
      <c r="BA446" s="17">
        <f t="shared" si="22"/>
        <v>1</v>
      </c>
    </row>
    <row r="447" spans="36:53" ht="15.75" thickBot="1">
      <c r="AJ447" s="116" t="s">
        <v>14</v>
      </c>
      <c r="AK447" s="109">
        <v>14</v>
      </c>
      <c r="AL447" s="47">
        <v>10</v>
      </c>
      <c r="AM447" s="44">
        <f>AQ443/(AQ443+AR443+AS443+AT443+AU443+AV443+AW443+AX443+AY443+AZ443)</f>
        <v>4.1666666666666671E-2</v>
      </c>
      <c r="AN447" s="44">
        <f>AR443/(AQ443+AR443+AS443+AT443+AU443+AV443+AW443+AX443+AY443+AZ443)</f>
        <v>5.2083333333333336E-2</v>
      </c>
      <c r="AO447" s="44">
        <f>AS443/(AQ443+AR443+AS443+AT443+AU443+AV443+AW443+AX443+AY443+AZ443)</f>
        <v>8.3333333333333343E-2</v>
      </c>
      <c r="AP447" s="44">
        <f>AT443/(AQ443+AR443+AS443+AT443+AU443+AV443+AW443+AX443+AY443+AZ443)</f>
        <v>0.10416666666666667</v>
      </c>
      <c r="AQ447" s="44">
        <f>AU443/(AQ443+AR443+AS443+AT443+AU443+AV443+AW443+AX443+AY443+AZ443)</f>
        <v>0.125</v>
      </c>
      <c r="AR447" s="44">
        <f>AV443/(AQ443+AR443+AS443+AT443+AU443+AV443+AW443+AX443+AY443+AZ443)</f>
        <v>0.26041666666666669</v>
      </c>
      <c r="AS447" s="44">
        <f>AW443/(AQ443+AR443+AS443+AT443+AU443+AV443+AW443+AX443+AY443+AZ443)</f>
        <v>0.15625</v>
      </c>
      <c r="AT447" s="44">
        <f>AX443/(AQ443+AR443+AS443+AT443+AU443+AV443+AW443+AX443+AY443+AZ443)</f>
        <v>9.375E-2</v>
      </c>
      <c r="AU447" s="44">
        <f>AY443/(AQ443+AR443+AS443+AT443+AU443+AV443+AW443+AX443+AY443+AZ443)</f>
        <v>7.8125E-2</v>
      </c>
      <c r="AV447" s="57">
        <f>AZ443/(AQ443+AR443+AS443+AT443+AU443+AV443+AW443+AX443+AY443+AZ443)</f>
        <v>5.2083333333333339E-3</v>
      </c>
      <c r="AW447" s="50"/>
      <c r="AX447" s="50"/>
      <c r="AY447" s="50"/>
      <c r="AZ447" s="62"/>
      <c r="BA447" s="17">
        <f t="shared" si="22"/>
        <v>1</v>
      </c>
    </row>
    <row r="448" spans="36:53" ht="15.75" thickBot="1">
      <c r="AJ448" s="116" t="s">
        <v>14</v>
      </c>
      <c r="AK448" s="109">
        <v>14</v>
      </c>
      <c r="AL448" s="47">
        <v>9</v>
      </c>
      <c r="AM448" s="44">
        <f>AR443/(AR443+AS443+AT443+AU443+AV443+AW443+AX443+AY443+AZ443)</f>
        <v>5.4347826086956527E-2</v>
      </c>
      <c r="AN448" s="44">
        <f>AS443/(AR443+AS443+AT443+AU443+AV443+AW443+AX443+AY443+AZ443)</f>
        <v>8.6956521739130446E-2</v>
      </c>
      <c r="AO448" s="44">
        <f>AT443/(AR443+AS443+AT443+AU443+AV443+AW443+AX443+AY443+AZ443)</f>
        <v>0.10869565217391305</v>
      </c>
      <c r="AP448" s="44">
        <f>AU443/(AR443+AS443+AT443+AU443+AV443+AW443+AX443+AY443+AZ443)</f>
        <v>0.13043478260869565</v>
      </c>
      <c r="AQ448" s="44">
        <f>AV443/(AR443+AS443+AT443+AU443+AV443+AW443+AX443+AY443+AZ443)</f>
        <v>0.27173913043478265</v>
      </c>
      <c r="AR448" s="44">
        <f>AW443/(AR443+AS443+AT443+AU443+AV443+AW443+AX443+AY443+AZ443)</f>
        <v>0.16304347826086957</v>
      </c>
      <c r="AS448" s="44">
        <f>AX443/(AR443+AS443+AT443+AU443+AV443+AW443+AX443+AY443+AZ443)</f>
        <v>9.7826086956521743E-2</v>
      </c>
      <c r="AT448" s="44">
        <f>AY443/(AR443+AS443+AT443+AU443+AV443+AW443+AX443+AY443+AZ443)</f>
        <v>8.1521739130434784E-2</v>
      </c>
      <c r="AU448" s="57">
        <f>AZ443/(AR443+AS443+AT443+AU443+AV443+AW443+AX443+AY443+AZ443)</f>
        <v>5.4347826086956529E-3</v>
      </c>
      <c r="AV448" s="49"/>
      <c r="AW448" s="49"/>
      <c r="AX448" s="49"/>
      <c r="AY448" s="49"/>
      <c r="AZ448" s="61"/>
      <c r="BA448" s="17">
        <f t="shared" si="22"/>
        <v>1</v>
      </c>
    </row>
    <row r="449" spans="36:53" ht="15.75" thickBot="1">
      <c r="AJ449" s="116" t="s">
        <v>14</v>
      </c>
      <c r="AK449" s="109">
        <v>14</v>
      </c>
      <c r="AL449" s="47">
        <v>8</v>
      </c>
      <c r="AM449" s="44">
        <f>AS443/(AS443+AT443+AU443+AV443+AW443+AX443+AY443+AZ443)</f>
        <v>9.1954022988505746E-2</v>
      </c>
      <c r="AN449" s="44">
        <f>AT443/(AS443+AT443+AU443+AV443+AW443+AX443+AY443+AZ443)</f>
        <v>0.1149425287356322</v>
      </c>
      <c r="AO449" s="44">
        <f>AU443/(AS443+AT443+AU443+AV443+AW443+AX443+AY443+AZ443)</f>
        <v>0.13793103448275862</v>
      </c>
      <c r="AP449" s="44">
        <f>AV443/(AS443+AT443+AU443+AV443+AW443+AX443+AY443+AZ443)</f>
        <v>0.28735632183908044</v>
      </c>
      <c r="AQ449" s="44">
        <f>AW443/(AS443+AT443+AU443+AV443+AW443+AX443+AY443+AZ443)</f>
        <v>0.17241379310344826</v>
      </c>
      <c r="AR449" s="44">
        <f>AX443/(AS443+AT443+AU443+AV443+AW443+AX443+AY443+AZ443)</f>
        <v>0.10344827586206896</v>
      </c>
      <c r="AS449" s="44">
        <f>AY443/(AS443+AT443+AU443+AV443+AW443+AX443+AY443+AZ443)</f>
        <v>8.620689655172413E-2</v>
      </c>
      <c r="AT449" s="57">
        <f>AZ443/(AS443+AT443+AU443+AV443+AW443+AX443+AY443+AZ443)</f>
        <v>5.7471264367816091E-3</v>
      </c>
      <c r="AU449" s="50"/>
      <c r="AV449" s="50"/>
      <c r="AW449" s="50"/>
      <c r="AX449" s="50"/>
      <c r="AY449" s="50"/>
      <c r="AZ449" s="62"/>
      <c r="BA449" s="17">
        <f t="shared" si="22"/>
        <v>1</v>
      </c>
    </row>
    <row r="450" spans="36:53" ht="15.75" thickBot="1">
      <c r="AJ450" s="116" t="s">
        <v>14</v>
      </c>
      <c r="AK450" s="109">
        <v>14</v>
      </c>
      <c r="AL450" s="47">
        <v>7</v>
      </c>
      <c r="AM450" s="44">
        <f>AT443/(AT443+AU443+AV443+AW443+AX443+AY443+AZ443)</f>
        <v>0.12658227848101267</v>
      </c>
      <c r="AN450" s="44">
        <f>AU443/(AT443+AU443+AV443+AW443+AX443+AY443+AZ443)</f>
        <v>0.15189873417721519</v>
      </c>
      <c r="AO450" s="44">
        <f>AV443/(AT443+AU443+AV443+AW443+AX443+AY443+AZ443)</f>
        <v>0.31645569620253167</v>
      </c>
      <c r="AP450" s="44">
        <f>AW443/(AT443+AU443+AV443+AW443+AX443+AY443+AZ443)</f>
        <v>0.189873417721519</v>
      </c>
      <c r="AQ450" s="44">
        <f>AX443/(AT443+AU443+AV443+AW443+AX443+AY443+AZ443)</f>
        <v>0.1139240506329114</v>
      </c>
      <c r="AR450" s="44">
        <f>AY443/(AT443+AU443+AV443+AW443+AX443+AY443+AZ443)</f>
        <v>9.49367088607595E-2</v>
      </c>
      <c r="AS450" s="57">
        <f>AZ443/(AT443+AU443+AV443+AW443+AX443+AY443+AZ443)</f>
        <v>6.3291139240506337E-3</v>
      </c>
      <c r="AT450" s="49"/>
      <c r="AU450" s="49"/>
      <c r="AV450" s="49"/>
      <c r="AW450" s="49"/>
      <c r="AX450" s="49"/>
      <c r="AY450" s="49"/>
      <c r="AZ450" s="61"/>
      <c r="BA450" s="17">
        <f t="shared" si="22"/>
        <v>1.0000000000000002</v>
      </c>
    </row>
    <row r="451" spans="36:53" ht="15.75" thickBot="1">
      <c r="AJ451" s="116" t="s">
        <v>14</v>
      </c>
      <c r="AK451" s="109">
        <v>14</v>
      </c>
      <c r="AL451" s="47">
        <v>6</v>
      </c>
      <c r="AM451" s="44">
        <f>AU443/(AU443+AV443+AW443+AX443+AY443+AZ443)</f>
        <v>0.17391304347826086</v>
      </c>
      <c r="AN451" s="44">
        <f>AV443/(AU443+AV443+AW443+AX443+AY443+AZ443)</f>
        <v>0.3623188405797102</v>
      </c>
      <c r="AO451" s="44">
        <f>AW443/(AU443+AV443+AW443+AX443+AY443+AZ443)</f>
        <v>0.21739130434782611</v>
      </c>
      <c r="AP451" s="44">
        <f>AX443/(AU443+AV443+AW443+AX443+AY443+AZ443)</f>
        <v>0.13043478260869565</v>
      </c>
      <c r="AQ451" s="44">
        <f>AY443/(AU443+AV443+AW443+AX443+AY443+AZ443)</f>
        <v>0.10869565217391305</v>
      </c>
      <c r="AR451" s="57">
        <f>AZ443/(AU443+AV443+AW443+AX443+AY443+AZ443)</f>
        <v>7.2463768115942039E-3</v>
      </c>
      <c r="AS451" s="49"/>
      <c r="AT451" s="50"/>
      <c r="AU451" s="50"/>
      <c r="AV451" s="50"/>
      <c r="AW451" s="50"/>
      <c r="AX451" s="50"/>
      <c r="AY451" s="50"/>
      <c r="AZ451" s="62"/>
      <c r="BA451" s="17">
        <f t="shared" si="22"/>
        <v>1</v>
      </c>
    </row>
    <row r="452" spans="36:53" ht="15.75" thickBot="1">
      <c r="AJ452" s="116" t="s">
        <v>14</v>
      </c>
      <c r="AK452" s="109">
        <v>14</v>
      </c>
      <c r="AL452" s="47">
        <v>5</v>
      </c>
      <c r="AM452" s="44">
        <f>AV443/(AV443+AW443+AX443+AY443+AZ443)</f>
        <v>0.43859649122807021</v>
      </c>
      <c r="AN452" s="44">
        <f>AW443/(AV443+AW443+AX443+AY443+AZ443)</f>
        <v>0.26315789473684209</v>
      </c>
      <c r="AO452" s="44">
        <f>AX443/(AV443+AW443+AX443+AY443+AZ443)</f>
        <v>0.15789473684210528</v>
      </c>
      <c r="AP452" s="44">
        <f>AY443/(AV443+AW443+AX443+AY443+AZ443)</f>
        <v>0.13157894736842105</v>
      </c>
      <c r="AQ452" s="57">
        <f>AZ443/(AV443+AW443+AX443+AY443+AZ443)</f>
        <v>8.7719298245614048E-3</v>
      </c>
      <c r="AR452" s="49"/>
      <c r="AS452" s="49"/>
      <c r="AT452" s="49"/>
      <c r="AU452" s="49"/>
      <c r="AV452" s="49"/>
      <c r="AW452" s="49"/>
      <c r="AX452" s="49"/>
      <c r="AY452" s="49"/>
      <c r="AZ452" s="61"/>
      <c r="BA452" s="17">
        <f t="shared" si="22"/>
        <v>1</v>
      </c>
    </row>
    <row r="453" spans="36:53" ht="15.75" thickBot="1">
      <c r="AJ453" s="116" t="s">
        <v>14</v>
      </c>
      <c r="AK453" s="109">
        <v>14</v>
      </c>
      <c r="AL453" s="47">
        <v>4</v>
      </c>
      <c r="AM453" s="44">
        <f>AW443/(AW443+AX443+AY443+AZ443)</f>
        <v>0.46875</v>
      </c>
      <c r="AN453" s="44">
        <f>AX443/(AW443+AX443+AY443+AZ443)</f>
        <v>0.28125</v>
      </c>
      <c r="AO453" s="44">
        <f>AY443/(AW443+AX443+AY443+AZ443)</f>
        <v>0.234375</v>
      </c>
      <c r="AP453" s="57">
        <f>AZ443/(AW443+AX443+AY443+AZ443)</f>
        <v>1.5625E-2</v>
      </c>
      <c r="AQ453" s="49"/>
      <c r="AR453" s="50"/>
      <c r="AS453" s="50"/>
      <c r="AT453" s="50"/>
      <c r="AU453" s="50"/>
      <c r="AV453" s="50"/>
      <c r="AW453" s="50"/>
      <c r="AX453" s="50"/>
      <c r="AY453" s="50"/>
      <c r="AZ453" s="62"/>
      <c r="BA453" s="17">
        <f t="shared" si="22"/>
        <v>1</v>
      </c>
    </row>
    <row r="454" spans="36:53" ht="15.75" thickBot="1">
      <c r="AJ454" s="116" t="s">
        <v>14</v>
      </c>
      <c r="AK454" s="109">
        <v>14</v>
      </c>
      <c r="AL454" s="47">
        <v>3</v>
      </c>
      <c r="AM454" s="44">
        <f>AX443/(AX443+AY443+AZ443)</f>
        <v>0.52941176470588236</v>
      </c>
      <c r="AN454" s="44">
        <f>AY443/(AX443+AY443+AZ443)</f>
        <v>0.44117647058823534</v>
      </c>
      <c r="AO454" s="57">
        <f>AZ443/(AX443+AY443+AZ443)</f>
        <v>2.9411764705882356E-2</v>
      </c>
      <c r="AP454" s="49"/>
      <c r="AQ454" s="49"/>
      <c r="AR454" s="49"/>
      <c r="AS454" s="49"/>
      <c r="AT454" s="49"/>
      <c r="AU454" s="49"/>
      <c r="AV454" s="49"/>
      <c r="AW454" s="49"/>
      <c r="AX454" s="49"/>
      <c r="AY454" s="49"/>
      <c r="AZ454" s="61"/>
      <c r="BA454" s="17">
        <f t="shared" si="22"/>
        <v>1</v>
      </c>
    </row>
    <row r="455" spans="36:53" ht="15.75" thickBot="1">
      <c r="AJ455" s="116" t="s">
        <v>14</v>
      </c>
      <c r="AK455" s="109">
        <v>14</v>
      </c>
      <c r="AL455" s="47">
        <v>2</v>
      </c>
      <c r="AM455" s="44">
        <f>AY443/(AY443+AZ443)</f>
        <v>0.9375</v>
      </c>
      <c r="AN455" s="57">
        <f>100%-AM455</f>
        <v>6.25E-2</v>
      </c>
      <c r="AO455" s="49"/>
      <c r="AP455" s="49"/>
      <c r="AQ455" s="50"/>
      <c r="AR455" s="50"/>
      <c r="AS455" s="50"/>
      <c r="AT455" s="49"/>
      <c r="AU455" s="50"/>
      <c r="AV455" s="50"/>
      <c r="AW455" s="50"/>
      <c r="AX455" s="50"/>
      <c r="AY455" s="50"/>
      <c r="AZ455" s="62"/>
      <c r="BA455" s="17">
        <f t="shared" si="22"/>
        <v>1</v>
      </c>
    </row>
    <row r="456" spans="36:53" ht="15.75" thickBot="1">
      <c r="AJ456" s="116" t="s">
        <v>14</v>
      </c>
      <c r="AK456" s="109">
        <v>14</v>
      </c>
      <c r="AL456" s="47">
        <v>1</v>
      </c>
      <c r="AM456" s="57">
        <v>1</v>
      </c>
      <c r="AN456" s="49"/>
      <c r="AO456" s="49"/>
      <c r="AP456" s="49"/>
      <c r="AQ456" s="49"/>
      <c r="AR456" s="49"/>
      <c r="AS456" s="49"/>
      <c r="AT456" s="49"/>
      <c r="AU456" s="49"/>
      <c r="AV456" s="49"/>
      <c r="AW456" s="49"/>
      <c r="AX456" s="49"/>
      <c r="AY456" s="49"/>
      <c r="AZ456" s="61"/>
      <c r="BA456" s="17">
        <f t="shared" si="22"/>
        <v>1</v>
      </c>
    </row>
    <row r="457" spans="36:53" ht="15.75" thickBot="1">
      <c r="AJ457" s="116" t="s">
        <v>14</v>
      </c>
      <c r="AK457" s="109">
        <v>14</v>
      </c>
      <c r="AL457" s="47">
        <v>0</v>
      </c>
      <c r="AM457" s="60"/>
      <c r="AN457" s="63"/>
      <c r="AO457" s="63"/>
      <c r="AP457" s="63"/>
      <c r="AQ457" s="64"/>
      <c r="AR457" s="64"/>
      <c r="AS457" s="63"/>
      <c r="AT457" s="63"/>
      <c r="AU457" s="64"/>
      <c r="AV457" s="64"/>
      <c r="AW457" s="64"/>
      <c r="AX457" s="64"/>
      <c r="AY457" s="64"/>
      <c r="AZ457" s="65"/>
      <c r="BA457" s="17">
        <f t="shared" si="22"/>
        <v>0</v>
      </c>
    </row>
    <row r="458" spans="36:53" ht="15.75" thickBot="1">
      <c r="AJ458" s="116" t="s">
        <v>14</v>
      </c>
      <c r="AK458" s="109">
        <v>13</v>
      </c>
      <c r="AL458" s="47">
        <v>13</v>
      </c>
      <c r="AM458" s="86">
        <v>0</v>
      </c>
      <c r="AN458" s="86">
        <v>0</v>
      </c>
      <c r="AO458" s="86">
        <v>0</v>
      </c>
      <c r="AP458" s="86">
        <v>0.04</v>
      </c>
      <c r="AQ458" s="87">
        <v>0.04</v>
      </c>
      <c r="AR458" s="87">
        <v>0.05</v>
      </c>
      <c r="AS458" s="86">
        <v>0.08</v>
      </c>
      <c r="AT458" s="86">
        <v>0.1</v>
      </c>
      <c r="AU458" s="87">
        <v>0.12</v>
      </c>
      <c r="AV458" s="87">
        <v>0.25</v>
      </c>
      <c r="AW458" s="87">
        <v>0.15</v>
      </c>
      <c r="AX458" s="87">
        <v>0.09</v>
      </c>
      <c r="AY458" s="84">
        <v>0.08</v>
      </c>
      <c r="AZ458" s="67"/>
      <c r="BA458" s="17">
        <f>SUM(AM458:AY458)</f>
        <v>1</v>
      </c>
    </row>
    <row r="459" spans="36:53" ht="15.75" thickBot="1">
      <c r="AJ459" s="116" t="s">
        <v>14</v>
      </c>
      <c r="AK459" s="109">
        <v>13</v>
      </c>
      <c r="AL459" s="47">
        <v>12</v>
      </c>
      <c r="AM459" s="44">
        <f>AN458/(AN458+AO458+AP458+AQ458+AR458+AS458+AT458+AU458+AV458+AW458+AX458+AY458)</f>
        <v>0</v>
      </c>
      <c r="AN459" s="44">
        <f>AO458/(AN458+AO458+AP458+AQ458+AR458+AS458+AT458+AU458+AV458+AW458+AX458+AY458)</f>
        <v>0</v>
      </c>
      <c r="AO459" s="44">
        <f>AP458/(AN458+AO458+AP458+AQ458+AR458+AS458+AT458+AU458+AV458+AW458+AX458+AY458)</f>
        <v>0.04</v>
      </c>
      <c r="AP459" s="44">
        <f>AQ458/(AN458+AO458+AP458+AQ458+AR458+AS458+AT458+AU458+AV458+AW458+AX458+AY458)</f>
        <v>0.04</v>
      </c>
      <c r="AQ459" s="44">
        <f>AR458/(AN458+AO458+AP458+AQ458+AR458+AS458+AT458+AU458+AV458+AW458+AX458+AY458)</f>
        <v>0.05</v>
      </c>
      <c r="AR459" s="44">
        <f>AS458/(AN458+AO458+AP458+AQ458+AR458+AS458+AT458+AU458+AV458+AW458+AX458+AY458)</f>
        <v>0.08</v>
      </c>
      <c r="AS459" s="44">
        <f>AT458/(AN458+AO458+AP458+AQ458+AR458+AS458+AT458+AU458+AV458+AW458+AX458+AY458)</f>
        <v>0.1</v>
      </c>
      <c r="AT459" s="44">
        <f>AU458/(AN458+AO458+AP458+AQ458+AR458+AS458+AT458+AU458+AV458+AW458+AX458+AY458)</f>
        <v>0.12</v>
      </c>
      <c r="AU459" s="44">
        <f>AV458/(AN458+AO458+AP458+AQ458+AR458+AS458+AT458+AU458+AV458+AW458+AX458+AY458)</f>
        <v>0.25</v>
      </c>
      <c r="AV459" s="44">
        <f>AW458/(AN458+AO458+AP458+AQ458+AR458+AS458+AT458+AU458+AV458+AW458+AX458+AY458)</f>
        <v>0.15</v>
      </c>
      <c r="AW459" s="44">
        <f>AX458/(AN458+AO458+AP458+AQ458+AR458+AS458+AT458+AU458+AV458+AW458+AX458+AY458)</f>
        <v>0.09</v>
      </c>
      <c r="AX459" s="57">
        <f>AY458/(AN458+AO458+AP458+AQ458+AR458+AS458+AT458+AU458+AV458+AW458+AX458+AY458)</f>
        <v>0.08</v>
      </c>
      <c r="AY459" s="50"/>
      <c r="AZ459" s="62"/>
      <c r="BA459" s="17">
        <f t="shared" ref="BA459:BA522" si="23">SUM(AM459:AX459)</f>
        <v>1</v>
      </c>
    </row>
    <row r="460" spans="36:53" ht="15.75" thickBot="1">
      <c r="AJ460" s="116" t="s">
        <v>14</v>
      </c>
      <c r="AK460" s="109">
        <v>13</v>
      </c>
      <c r="AL460" s="47">
        <v>11</v>
      </c>
      <c r="AM460" s="44">
        <f>AO458/(AO458+AP458+AQ458+AR458+AS458+AT458+AU458+AV458+AW458+AX458+AY458)</f>
        <v>0</v>
      </c>
      <c r="AN460" s="44">
        <f>AP458/(AO458+AP458+AQ458+AR458+AS458+AT458+AU458+AV458+AW458+AX458+AY458)</f>
        <v>0.04</v>
      </c>
      <c r="AO460" s="44">
        <f>AQ458/(AO458+AP458+AQ458+AR458+AS458+AT458+AU458+AV458+AW458+AX458+AY458)</f>
        <v>0.04</v>
      </c>
      <c r="AP460" s="44">
        <f>AR458/(AO458+AP458+AQ458+AR458+AS458+AT458+AU458+AV458+AW458+AX458+AY458)</f>
        <v>0.05</v>
      </c>
      <c r="AQ460" s="44">
        <f>AS458/(AO458+AP458+AQ458+AR458+AS458+AT458+AU458+AV458+AW458+AX458+AY458)</f>
        <v>0.08</v>
      </c>
      <c r="AR460" s="44">
        <f>AT458/(AO458+AP458+AQ458+AR458+AS458+AT458+AU458+AV458+AW458+AX458+AY458)</f>
        <v>0.1</v>
      </c>
      <c r="AS460" s="44">
        <f>AU458/(AO458+AP458+AQ458+AR458+AS458+AT458+AU458+AV458+AW458+AX458+AY458)</f>
        <v>0.12</v>
      </c>
      <c r="AT460" s="44">
        <f>AV458/(AO458+AP458+AQ458+AR458+AS458+AT458+AU458+AV458+AW458+AX458+AY458)</f>
        <v>0.25</v>
      </c>
      <c r="AU460" s="44">
        <f>AW458/(AO458+AP458+AQ458+AR458+AS458+AT458+AU458+AV458+AW458+AX458+AY458)</f>
        <v>0.15</v>
      </c>
      <c r="AV460" s="44">
        <f>AX458/(AO458+AP458+AQ458+AR458+AS458+AT458+AU458+AV458+AW458+AX458+AY458)</f>
        <v>0.09</v>
      </c>
      <c r="AW460" s="57">
        <f>AY458/(AO458+AP458+AQ458+AR458+AS458+AT458+AU458+AV458+AW458+AX458+AY458)</f>
        <v>0.08</v>
      </c>
      <c r="AX460" s="49"/>
      <c r="AY460" s="49"/>
      <c r="AZ460" s="61"/>
      <c r="BA460" s="17">
        <f t="shared" si="23"/>
        <v>1</v>
      </c>
    </row>
    <row r="461" spans="36:53" ht="15.75" thickBot="1">
      <c r="AJ461" s="116" t="s">
        <v>14</v>
      </c>
      <c r="AK461" s="109">
        <v>13</v>
      </c>
      <c r="AL461" s="47">
        <v>10</v>
      </c>
      <c r="AM461" s="44">
        <f>AP458/(AP458+AQ458+AR458+AS458+AT458+AU458+AV458+AW458+AX458+AY458)</f>
        <v>0.04</v>
      </c>
      <c r="AN461" s="44">
        <f>AQ458/(AP458+AQ458+AR458+AS458+AT458+AU458+AV458+AW458+AX458+AY458)</f>
        <v>0.04</v>
      </c>
      <c r="AO461" s="44">
        <f>AR458/(AP458+AQ458+AR458+AS458+AT458+AU458+AV458+AW458+AX458+AY458)</f>
        <v>0.05</v>
      </c>
      <c r="AP461" s="44">
        <f>AS458/(AP458+AQ458+AR458+AS458+AT458+AU458+AV458+AW458+AX458+AY458)</f>
        <v>0.08</v>
      </c>
      <c r="AQ461" s="44">
        <f>AT458/(AP458+AQ458+AR458+AS458+AT458+AU458+AV458+AW458+AX458+AY458)</f>
        <v>0.1</v>
      </c>
      <c r="AR461" s="44">
        <f>AU458/(AP458+AQ458+AR458+AS458+AT458+AU458+AV458+AW458+AX458+AY458)</f>
        <v>0.12</v>
      </c>
      <c r="AS461" s="44">
        <f>AV458/(AP458+AQ458+AR458+AS458+AT458+AU458+AV458+AW458+AX458+AY458)</f>
        <v>0.25</v>
      </c>
      <c r="AT461" s="44">
        <f>AW458/(AP458+AQ458+AR458+AS458+AT458+AU458+AV458+AW458+AX458+AY458)</f>
        <v>0.15</v>
      </c>
      <c r="AU461" s="44">
        <f>AX458/(AP458+AQ458+AR458+AS458+AT458+AU458+AV458+AW458+AX458+AY458)</f>
        <v>0.09</v>
      </c>
      <c r="AV461" s="57">
        <f>AY458/(AP458+AQ458+AR458+AS458+AT458+AU458+AV458+AW458+AX458+AY458)</f>
        <v>0.08</v>
      </c>
      <c r="AW461" s="50"/>
      <c r="AX461" s="50"/>
      <c r="AY461" s="50"/>
      <c r="AZ461" s="62"/>
      <c r="BA461" s="17">
        <f t="shared" si="23"/>
        <v>1</v>
      </c>
    </row>
    <row r="462" spans="36:53" ht="15.75" thickBot="1">
      <c r="AJ462" s="116" t="s">
        <v>14</v>
      </c>
      <c r="AK462" s="109">
        <v>13</v>
      </c>
      <c r="AL462" s="47">
        <v>9</v>
      </c>
      <c r="AM462" s="44">
        <f>AQ458/(AQ458+AR458+AS458+AT458+AU458+AV458+AW458+AX458+AY458)</f>
        <v>4.1666666666666671E-2</v>
      </c>
      <c r="AN462" s="44">
        <f>AR458/(AQ458+AR458+AS458+AT458+AU458+AV458+AW458+AX458+AY458)</f>
        <v>5.2083333333333336E-2</v>
      </c>
      <c r="AO462" s="44">
        <f>AS458/(AQ458+AR458+AS458+AT458+AU458+AV458+AW458+AX458+AY458)</f>
        <v>8.3333333333333343E-2</v>
      </c>
      <c r="AP462" s="44">
        <f>AT458/(AQ458+AR458+AS458+AT458+AU458+AV458+AW458+AX458+AY458)</f>
        <v>0.10416666666666667</v>
      </c>
      <c r="AQ462" s="44">
        <f>AU458/(AQ458+AR458+AS458+AT458+AU458+AV458+AW458+AX458+AY458)</f>
        <v>0.125</v>
      </c>
      <c r="AR462" s="44">
        <f>AV458/(AQ458+AR458+AS458+AT458+AU458+AV458+AW458+AX458+AY458)</f>
        <v>0.26041666666666669</v>
      </c>
      <c r="AS462" s="44">
        <f>AW458/(AQ458+AR458+AS458+AT458+AU458+AV458+AW458+AX458+AY458)</f>
        <v>0.15625</v>
      </c>
      <c r="AT462" s="44">
        <f>AX458/(AQ458+AR458+AS458+AT458+AU458+AV458+AW458+AX458+AY458)</f>
        <v>9.375E-2</v>
      </c>
      <c r="AU462" s="57">
        <f>AY458/(AQ458+AR458+AS458+AT458+AU458+AV458+AW458+AX458+AY458)</f>
        <v>8.3333333333333343E-2</v>
      </c>
      <c r="AV462" s="49"/>
      <c r="AW462" s="49"/>
      <c r="AX462" s="49"/>
      <c r="AY462" s="49"/>
      <c r="AZ462" s="61"/>
      <c r="BA462" s="17">
        <f t="shared" si="23"/>
        <v>1</v>
      </c>
    </row>
    <row r="463" spans="36:53" ht="15.75" thickBot="1">
      <c r="AJ463" s="116" t="s">
        <v>14</v>
      </c>
      <c r="AK463" s="109">
        <v>13</v>
      </c>
      <c r="AL463" s="47">
        <v>8</v>
      </c>
      <c r="AM463" s="44">
        <f>AR458/(AR458+AS458+AT458+AU458+AV458+AW458+AX458+AY458)</f>
        <v>5.4347826086956527E-2</v>
      </c>
      <c r="AN463" s="44">
        <f>AS458/(AR458+AS458+AT458+AU458+AV458+AW458+AX458+AY458)</f>
        <v>8.6956521739130446E-2</v>
      </c>
      <c r="AO463" s="44">
        <f>AT458/(AR458+AS458+AT458+AU458+AV458+AW458+AX458+AY458)</f>
        <v>0.10869565217391305</v>
      </c>
      <c r="AP463" s="44">
        <f>AU458/(AR458+AS458+AT458+AU458+AV458+AW458+AX458+AY458)</f>
        <v>0.13043478260869565</v>
      </c>
      <c r="AQ463" s="44">
        <f>AV458/(AR458+AS458+AT458+AU458+AV458+AW458+AX458+AY458)</f>
        <v>0.27173913043478265</v>
      </c>
      <c r="AR463" s="44">
        <f>AW458/(AR458+AS458+AT458+AU458+AV458+AW458+AX458+AY458)</f>
        <v>0.16304347826086957</v>
      </c>
      <c r="AS463" s="44">
        <f>AX458/(AR458+AS458+AT458+AU458+AV458+AW458+AX458+AY458)</f>
        <v>9.7826086956521743E-2</v>
      </c>
      <c r="AT463" s="57">
        <f>AY458/(AR458+AS458+AT458+AU458+AV458+AW458+AX458+AY458)</f>
        <v>8.6956521739130446E-2</v>
      </c>
      <c r="AU463" s="50"/>
      <c r="AV463" s="50"/>
      <c r="AW463" s="50"/>
      <c r="AX463" s="50"/>
      <c r="AY463" s="50"/>
      <c r="AZ463" s="62"/>
      <c r="BA463" s="17">
        <f t="shared" si="23"/>
        <v>1</v>
      </c>
    </row>
    <row r="464" spans="36:53" ht="15.75" thickBot="1">
      <c r="AJ464" s="116" t="s">
        <v>14</v>
      </c>
      <c r="AK464" s="109">
        <v>13</v>
      </c>
      <c r="AL464" s="47">
        <v>7</v>
      </c>
      <c r="AM464" s="44">
        <f>AS458/(AS458+AT458+AU458+AV458+AW458+AX458+AY458)</f>
        <v>9.1954022988505746E-2</v>
      </c>
      <c r="AN464" s="44">
        <f>AT458/(AS458+AT458+AU458+AV458+AW458+AX458+AY458)</f>
        <v>0.1149425287356322</v>
      </c>
      <c r="AO464" s="44">
        <f>AU458/(AS458+AT458+AU458+AV458+AW458+AX458+AY458)</f>
        <v>0.13793103448275862</v>
      </c>
      <c r="AP464" s="44">
        <f>AV458/(AS458+AT458+AU458+AV458+AW458+AX458+AY458)</f>
        <v>0.28735632183908044</v>
      </c>
      <c r="AQ464" s="44">
        <f>AW458/(AS458+AT458+AU458+AV458+AW458+AX458+AY458)</f>
        <v>0.17241379310344826</v>
      </c>
      <c r="AR464" s="44">
        <f>AX458/(AS458+AT458+AU458+AV458+AW458+AX458+AY458)</f>
        <v>0.10344827586206896</v>
      </c>
      <c r="AS464" s="57">
        <f>AY458/(AS458+AT458+AU458+AV458+AW458+AX458+AY458)</f>
        <v>9.1954022988505746E-2</v>
      </c>
      <c r="AT464" s="49"/>
      <c r="AU464" s="49"/>
      <c r="AV464" s="49"/>
      <c r="AW464" s="49"/>
      <c r="AX464" s="49"/>
      <c r="AY464" s="49"/>
      <c r="AZ464" s="61"/>
      <c r="BA464" s="17">
        <f t="shared" si="23"/>
        <v>1</v>
      </c>
    </row>
    <row r="465" spans="36:53" ht="15.75" thickBot="1">
      <c r="AJ465" s="116" t="s">
        <v>14</v>
      </c>
      <c r="AK465" s="109">
        <v>13</v>
      </c>
      <c r="AL465" s="47">
        <v>6</v>
      </c>
      <c r="AM465" s="44">
        <f>AT458/(AT458+AU458+AV458+AW458+AX458+AY458)</f>
        <v>0.12658227848101267</v>
      </c>
      <c r="AN465" s="44">
        <f>AU458/(AT458+AU458+AV458+AW458+AX458+AY458)</f>
        <v>0.15189873417721519</v>
      </c>
      <c r="AO465" s="44">
        <f>AV458/(AT458+AU458+AV458+AW458+AX458+AY458)</f>
        <v>0.31645569620253167</v>
      </c>
      <c r="AP465" s="44">
        <f>AW458/(AT458+AU458+AV458+AW458+AX458+AY458)</f>
        <v>0.189873417721519</v>
      </c>
      <c r="AQ465" s="44">
        <f>AX458/(AT458+AU458+AV458+AW458+AX458+AY458)</f>
        <v>0.1139240506329114</v>
      </c>
      <c r="AR465" s="57">
        <f>AY458/(AT458+AU458+AV458+AW458+AX458+AY458)</f>
        <v>0.10126582278481014</v>
      </c>
      <c r="AS465" s="49"/>
      <c r="AT465" s="50"/>
      <c r="AU465" s="50"/>
      <c r="AV465" s="50"/>
      <c r="AW465" s="50"/>
      <c r="AX465" s="50"/>
      <c r="AY465" s="50"/>
      <c r="AZ465" s="62"/>
      <c r="BA465" s="17">
        <f t="shared" si="23"/>
        <v>1.0000000000000002</v>
      </c>
    </row>
    <row r="466" spans="36:53" ht="15.75" thickBot="1">
      <c r="AJ466" s="116" t="s">
        <v>14</v>
      </c>
      <c r="AK466" s="109">
        <v>13</v>
      </c>
      <c r="AL466" s="47">
        <v>5</v>
      </c>
      <c r="AM466" s="44">
        <f>AU458/(AU458+AV458+AW458+AX458+AY458)</f>
        <v>0.17391304347826086</v>
      </c>
      <c r="AN466" s="44">
        <f>AV458/(AU458+AV458+AW458+AX458+AY458)</f>
        <v>0.3623188405797102</v>
      </c>
      <c r="AO466" s="44">
        <f>AW458/(AU458+AV458+AW458+AX458+AY458)</f>
        <v>0.21739130434782611</v>
      </c>
      <c r="AP466" s="44">
        <f>AX458/(AU458+AV458+AW458+AX458+AY458)</f>
        <v>0.13043478260869565</v>
      </c>
      <c r="AQ466" s="57">
        <f>AY458/(AU458+AV458+AW458+AX458+AY458)</f>
        <v>0.11594202898550726</v>
      </c>
      <c r="AR466" s="49"/>
      <c r="AS466" s="49"/>
      <c r="AT466" s="49"/>
      <c r="AU466" s="49"/>
      <c r="AV466" s="49"/>
      <c r="AW466" s="49"/>
      <c r="AX466" s="49"/>
      <c r="AY466" s="49"/>
      <c r="AZ466" s="61"/>
      <c r="BA466" s="17">
        <f t="shared" si="23"/>
        <v>1</v>
      </c>
    </row>
    <row r="467" spans="36:53" ht="15.75" thickBot="1">
      <c r="AJ467" s="116" t="s">
        <v>14</v>
      </c>
      <c r="AK467" s="109">
        <v>13</v>
      </c>
      <c r="AL467" s="47">
        <v>4</v>
      </c>
      <c r="AM467" s="44">
        <f>AV458/(AV458+AW458+AX458+AY458)</f>
        <v>0.43859649122807021</v>
      </c>
      <c r="AN467" s="44">
        <f>AW458/(AV458+AW458+AX458+AY458)</f>
        <v>0.26315789473684209</v>
      </c>
      <c r="AO467" s="44">
        <f>AX458/(AV458+AW458+AX458+AY458)</f>
        <v>0.15789473684210528</v>
      </c>
      <c r="AP467" s="57">
        <f>AY458/(AV458+AW458+AX458+AY458)</f>
        <v>0.14035087719298248</v>
      </c>
      <c r="AQ467" s="50"/>
      <c r="AR467" s="50"/>
      <c r="AS467" s="50"/>
      <c r="AT467" s="50"/>
      <c r="AU467" s="50"/>
      <c r="AV467" s="50"/>
      <c r="AW467" s="50"/>
      <c r="AX467" s="50"/>
      <c r="AY467" s="50"/>
      <c r="AZ467" s="62"/>
      <c r="BA467" s="17">
        <f t="shared" si="23"/>
        <v>1</v>
      </c>
    </row>
    <row r="468" spans="36:53" ht="15.75" thickBot="1">
      <c r="AJ468" s="116" t="s">
        <v>14</v>
      </c>
      <c r="AK468" s="109">
        <v>13</v>
      </c>
      <c r="AL468" s="47">
        <v>3</v>
      </c>
      <c r="AM468" s="44">
        <f>AW458/(AW458+AX458+AY458)</f>
        <v>0.46875</v>
      </c>
      <c r="AN468" s="44">
        <f>AX458/(AW458+AX458+AY458)</f>
        <v>0.28125</v>
      </c>
      <c r="AO468" s="57">
        <f>AY458/(AW458+AX458+AY458)</f>
        <v>0.25</v>
      </c>
      <c r="AP468" s="49"/>
      <c r="AQ468" s="49"/>
      <c r="AR468" s="49"/>
      <c r="AS468" s="49"/>
      <c r="AT468" s="49"/>
      <c r="AU468" s="49"/>
      <c r="AV468" s="49"/>
      <c r="AW468" s="49"/>
      <c r="AX468" s="49"/>
      <c r="AY468" s="49"/>
      <c r="AZ468" s="61"/>
      <c r="BA468" s="17">
        <f t="shared" si="23"/>
        <v>1</v>
      </c>
    </row>
    <row r="469" spans="36:53" ht="15.75" thickBot="1">
      <c r="AJ469" s="116" t="s">
        <v>14</v>
      </c>
      <c r="AK469" s="109">
        <v>13</v>
      </c>
      <c r="AL469" s="47">
        <v>2</v>
      </c>
      <c r="AM469" s="44">
        <f>+AX458/(AX458+AY458)</f>
        <v>0.52941176470588236</v>
      </c>
      <c r="AN469" s="57">
        <f>100%-AM469</f>
        <v>0.47058823529411764</v>
      </c>
      <c r="AO469" s="49"/>
      <c r="AP469" s="49"/>
      <c r="AQ469" s="50"/>
      <c r="AR469" s="50"/>
      <c r="AS469" s="50"/>
      <c r="AT469" s="49"/>
      <c r="AU469" s="50"/>
      <c r="AV469" s="50"/>
      <c r="AW469" s="50"/>
      <c r="AX469" s="50"/>
      <c r="AY469" s="50"/>
      <c r="AZ469" s="62"/>
      <c r="BA469" s="17">
        <f t="shared" si="23"/>
        <v>1</v>
      </c>
    </row>
    <row r="470" spans="36:53" ht="15.75" thickBot="1">
      <c r="AJ470" s="116" t="s">
        <v>14</v>
      </c>
      <c r="AK470" s="109">
        <v>13</v>
      </c>
      <c r="AL470" s="47">
        <v>1</v>
      </c>
      <c r="AM470" s="57">
        <v>1</v>
      </c>
      <c r="AN470" s="49"/>
      <c r="AO470" s="49"/>
      <c r="AP470" s="49"/>
      <c r="AQ470" s="49"/>
      <c r="AR470" s="49"/>
      <c r="AS470" s="49"/>
      <c r="AT470" s="49"/>
      <c r="AU470" s="49"/>
      <c r="AV470" s="49"/>
      <c r="AW470" s="49"/>
      <c r="AX470" s="49"/>
      <c r="AY470" s="49"/>
      <c r="AZ470" s="61"/>
      <c r="BA470" s="17">
        <f t="shared" si="23"/>
        <v>1</v>
      </c>
    </row>
    <row r="471" spans="36:53" ht="15.75" thickBot="1">
      <c r="AJ471" s="116" t="s">
        <v>14</v>
      </c>
      <c r="AK471" s="109">
        <v>13</v>
      </c>
      <c r="AL471" s="47">
        <v>0</v>
      </c>
      <c r="AM471" s="60"/>
      <c r="AN471" s="63"/>
      <c r="AO471" s="63"/>
      <c r="AP471" s="63"/>
      <c r="AQ471" s="64"/>
      <c r="AR471" s="64"/>
      <c r="AS471" s="63"/>
      <c r="AT471" s="63"/>
      <c r="AU471" s="64"/>
      <c r="AV471" s="64"/>
      <c r="AW471" s="64"/>
      <c r="AX471" s="64"/>
      <c r="AY471" s="64"/>
      <c r="AZ471" s="65"/>
      <c r="BA471" s="17">
        <f t="shared" si="23"/>
        <v>0</v>
      </c>
    </row>
    <row r="472" spans="36:53">
      <c r="AJ472" s="116" t="s">
        <v>14</v>
      </c>
      <c r="AK472" s="109">
        <v>12</v>
      </c>
      <c r="AL472" s="47">
        <v>12</v>
      </c>
      <c r="AM472" s="86">
        <v>0</v>
      </c>
      <c r="AN472" s="86">
        <v>0</v>
      </c>
      <c r="AO472" s="86">
        <v>0</v>
      </c>
      <c r="AP472" s="86">
        <v>0.04</v>
      </c>
      <c r="AQ472" s="87">
        <v>0.04</v>
      </c>
      <c r="AR472" s="87">
        <v>0.05</v>
      </c>
      <c r="AS472" s="86">
        <v>0.08</v>
      </c>
      <c r="AT472" s="86">
        <v>0.1</v>
      </c>
      <c r="AU472" s="87">
        <v>0.12</v>
      </c>
      <c r="AV472" s="87">
        <v>0.25</v>
      </c>
      <c r="AW472" s="87">
        <v>0.18</v>
      </c>
      <c r="AX472" s="87">
        <v>0.14000000000000001</v>
      </c>
      <c r="AY472" s="68"/>
      <c r="AZ472" s="67"/>
      <c r="BA472" s="17">
        <f t="shared" si="23"/>
        <v>1</v>
      </c>
    </row>
    <row r="473" spans="36:53" ht="15.75" thickBot="1">
      <c r="AJ473" s="116" t="s">
        <v>14</v>
      </c>
      <c r="AK473" s="109">
        <v>12</v>
      </c>
      <c r="AL473" s="47">
        <v>11</v>
      </c>
      <c r="AM473" s="44">
        <f>AN472/(AN472+AO472+AP472+AQ472+AR472+AS472+AT472+AU472+AV472+AW472+AX472)</f>
        <v>0</v>
      </c>
      <c r="AN473" s="44">
        <f>AO472/(AN472+AO472+AP472+AQ472+AR472+AS472+AT472+AU472+AV472+AW472+AX472)</f>
        <v>0</v>
      </c>
      <c r="AO473" s="44">
        <f>AP472/(AN472+AO472+AP472+AQ472+AR472+AS472+AT472+AU472+AV472+AW472+AX472)</f>
        <v>0.04</v>
      </c>
      <c r="AP473" s="44">
        <f>AQ472/(AN472+AO472+AP472+AQ472+AR472+AS472+AT472+AU472+AV472+AW472+AX472)</f>
        <v>0.04</v>
      </c>
      <c r="AQ473" s="44">
        <f>AR472/(AN472+AO472+AP472+AQ472+AR472+AS472+AT472+AU472+AV472+AW472+AX472)</f>
        <v>0.05</v>
      </c>
      <c r="AR473" s="44">
        <f>AS472/(AN472+AO472+AP472+AQ472+AR472+AS472+AT472+AU472+AV472+AW472+AX472)</f>
        <v>0.08</v>
      </c>
      <c r="AS473" s="44">
        <f>AT472/(AN472+AO472+AP472+AQ472+AR472+AS472+AT472+AU472+AV472+AW472+AX472)</f>
        <v>0.1</v>
      </c>
      <c r="AT473" s="44">
        <f>AU472/(AN472+AO472+AP472+AQ472+AR472+AS472+AT472+AU472+AV472+AW472+AX472)</f>
        <v>0.12</v>
      </c>
      <c r="AU473" s="44">
        <f>AV472/(AN472+AO472+AP472+AQ472+AR472+AS472+AT472+AU472+AV472+AW472+AX472)</f>
        <v>0.25</v>
      </c>
      <c r="AV473" s="44">
        <f>AW472/(AN472+AO472+AP472+AQ472+AR472+AS472+AT472+AU472+AV472+AW472+AX472)</f>
        <v>0.18</v>
      </c>
      <c r="AW473" s="57">
        <f>AX472/(AN472+AO472+AP472+AQ472+AR472+AS472+AT472+AU472+AV472+AW472+AX472)</f>
        <v>0.14000000000000001</v>
      </c>
      <c r="AX473" s="49"/>
      <c r="AY473" s="49"/>
      <c r="AZ473" s="61"/>
      <c r="BA473" s="17">
        <f t="shared" si="23"/>
        <v>1</v>
      </c>
    </row>
    <row r="474" spans="36:53" ht="15.75" thickBot="1">
      <c r="AJ474" s="116" t="s">
        <v>14</v>
      </c>
      <c r="AK474" s="109">
        <v>12</v>
      </c>
      <c r="AL474" s="47">
        <v>10</v>
      </c>
      <c r="AM474" s="44">
        <f>AO472/(AO472+AP472+AQ472+AR472+AS472+AT472+AU472+AV472+AW472+AX472)</f>
        <v>0</v>
      </c>
      <c r="AN474" s="44">
        <f>AP472/(AO472+AP472+AQ472+AR472+AS472+AT472+AU472+AV472+AW472+AX472)</f>
        <v>0.04</v>
      </c>
      <c r="AO474" s="44">
        <f>AQ472/(AO472+AP472+AQ472+AR472+AS472+AT472+AU472+AV472+AW472+AX472)</f>
        <v>0.04</v>
      </c>
      <c r="AP474" s="44">
        <f>AR472/(AO472+AP472+AQ472+AR472+AS472+AT472+AU472+AV472+AW472+AX472)</f>
        <v>0.05</v>
      </c>
      <c r="AQ474" s="44">
        <f>AS472/(AO472+AP472+AQ472+AR472+AS472+AT472+AU472+AV472+AW472+AX472)</f>
        <v>0.08</v>
      </c>
      <c r="AR474" s="44">
        <f>AT472/(AO472+AP472+AQ472+AR472+AS472+AT472+AU472+AV472+AW472+AX472)</f>
        <v>0.1</v>
      </c>
      <c r="AS474" s="44">
        <f>AU472/(AO472+AP472+AQ472+AR472+AS472+AT472+AU472+AV472+AW472+AX472)</f>
        <v>0.12</v>
      </c>
      <c r="AT474" s="44">
        <f>AV472/(AO472+AP472+AQ472+AR472+AS472+AT472+AU472+AV472+AW472+AX472)</f>
        <v>0.25</v>
      </c>
      <c r="AU474" s="44">
        <f>AW472/(AO472+AP472+AQ472+AR472+AS472+AT472+AU472+AV472+AW472+AX472)</f>
        <v>0.18</v>
      </c>
      <c r="AV474" s="57">
        <f>AX472/(AO472+AP472+AQ472+AR472+AS472+AT472+AU472+AV472+AW472+AX472)</f>
        <v>0.14000000000000001</v>
      </c>
      <c r="AW474" s="49"/>
      <c r="AX474" s="49"/>
      <c r="AY474" s="49"/>
      <c r="AZ474" s="61"/>
      <c r="BA474" s="17">
        <f t="shared" si="23"/>
        <v>1</v>
      </c>
    </row>
    <row r="475" spans="36:53" ht="15.75" thickBot="1">
      <c r="AJ475" s="116" t="s">
        <v>14</v>
      </c>
      <c r="AK475" s="109">
        <v>12</v>
      </c>
      <c r="AL475" s="47">
        <v>9</v>
      </c>
      <c r="AM475" s="44">
        <f>AP472/(AP472+AQ472+AR472+AS472+AT472+AU472+AV472+AW472+AX472)</f>
        <v>0.04</v>
      </c>
      <c r="AN475" s="44">
        <f>AQ472/(AP472+AQ472+AR472+AS472+AT472+AU472+AV472+AW472+AX472)</f>
        <v>0.04</v>
      </c>
      <c r="AO475" s="44">
        <f>AR472/(AP472+AQ472+AR472+AS472+AT472+AU472+AV472+AW472+AX472)</f>
        <v>0.05</v>
      </c>
      <c r="AP475" s="44">
        <f>AS472/(AP472+AQ472+AR472+AS472+AT472+AU472+AV472+AW472+AX472)</f>
        <v>0.08</v>
      </c>
      <c r="AQ475" s="44">
        <f>AT472/(AP472+AQ472+AR472+AS472+AT472+AU472+AV472+AW472+AX472)</f>
        <v>0.1</v>
      </c>
      <c r="AR475" s="44">
        <f>AU472/(AP472+AQ472+AR472+AS472+AT472+AU472+AV472+AW472+AX472)</f>
        <v>0.12</v>
      </c>
      <c r="AS475" s="44">
        <f>AV472/(AP472+AQ472+AR472+AS472+AT472+AU472+AV472+AW472+AX472)</f>
        <v>0.25</v>
      </c>
      <c r="AT475" s="44">
        <f>AW472/(AP472+AQ472+AR472+AS472+AT472+AU472+AV472+AW472+AX472)</f>
        <v>0.18</v>
      </c>
      <c r="AU475" s="57">
        <f>AX472/(AP472+AQ472+AR472+AS472+AT472+AU472+AV472+AW472+AX472)</f>
        <v>0.14000000000000001</v>
      </c>
      <c r="AV475" s="50"/>
      <c r="AW475" s="50"/>
      <c r="AX475" s="50"/>
      <c r="AY475" s="50"/>
      <c r="AZ475" s="62"/>
      <c r="BA475" s="17">
        <f t="shared" si="23"/>
        <v>1</v>
      </c>
    </row>
    <row r="476" spans="36:53" ht="15.75" thickBot="1">
      <c r="AJ476" s="116" t="s">
        <v>14</v>
      </c>
      <c r="AK476" s="109">
        <v>12</v>
      </c>
      <c r="AL476" s="47">
        <v>8</v>
      </c>
      <c r="AM476" s="44">
        <f>AQ472/(AQ472+AR472+AS472+AT472+AU472+AV472+AW472+AX472)</f>
        <v>4.1666666666666664E-2</v>
      </c>
      <c r="AN476" s="44">
        <f>AR472/(AQ472+AR472+AS472+AT472+AU472+AV472+AW472+AX472)</f>
        <v>5.2083333333333329E-2</v>
      </c>
      <c r="AO476" s="44">
        <f>AS472/(AQ472+AR472+AS472+AT472+AU472+AV472+AW472+AX472)</f>
        <v>8.3333333333333329E-2</v>
      </c>
      <c r="AP476" s="44">
        <f>AT472/(AQ472+AR472+AS472+AT472+AU472+AV472+AW472+AX472)</f>
        <v>0.10416666666666666</v>
      </c>
      <c r="AQ476" s="44">
        <f>AU472/(AQ472+AR472+AS472+AT472+AU472+AV472+AW472+AX472)</f>
        <v>0.12499999999999999</v>
      </c>
      <c r="AR476" s="44">
        <f>AV472/(AQ472+AR472+AS472+AT472+AU472+AV472+AW472+AX472)</f>
        <v>0.26041666666666663</v>
      </c>
      <c r="AS476" s="44">
        <f>AW472/(AQ472+AR472+AS472+AT472+AU472+AV472+AW472+AX472)</f>
        <v>0.18749999999999997</v>
      </c>
      <c r="AT476" s="57">
        <f>AX472/(AQ472+AR472+AS472+AT472+AU472+AV472+AW472+AX472)</f>
        <v>0.14583333333333334</v>
      </c>
      <c r="AU476" s="49"/>
      <c r="AV476" s="49"/>
      <c r="AW476" s="49"/>
      <c r="AX476" s="49"/>
      <c r="AY476" s="49"/>
      <c r="AZ476" s="61"/>
      <c r="BA476" s="17">
        <f t="shared" si="23"/>
        <v>1</v>
      </c>
    </row>
    <row r="477" spans="36:53" ht="15.75" thickBot="1">
      <c r="AJ477" s="116" t="s">
        <v>14</v>
      </c>
      <c r="AK477" s="109">
        <v>12</v>
      </c>
      <c r="AL477" s="47">
        <v>7</v>
      </c>
      <c r="AM477" s="44">
        <f>AR472/(AR472+AS472+AT472+AU472+AV472+AW472+AX472)</f>
        <v>5.434782608695652E-2</v>
      </c>
      <c r="AN477" s="44">
        <f>AS472/(AR472+AS472+AT472+AU472+AV472+AW472+AX472)</f>
        <v>8.6956521739130432E-2</v>
      </c>
      <c r="AO477" s="44">
        <f>AT472/(AR472+AS472+AT472+AU472+AV472+AW472+AX472)</f>
        <v>0.10869565217391304</v>
      </c>
      <c r="AP477" s="44">
        <f>AU472/(AR472+AS472+AT472+AU472+AV472+AW472+AX472)</f>
        <v>0.13043478260869565</v>
      </c>
      <c r="AQ477" s="44">
        <f>AV472/(AR472+AS472+AT472+AU472+AV472+AW472+AX472)</f>
        <v>0.27173913043478259</v>
      </c>
      <c r="AR477" s="44">
        <f>AW472/(AR472+AS472+AT472+AU472+AV472+AW472+AX472)</f>
        <v>0.19565217391304346</v>
      </c>
      <c r="AS477" s="57">
        <f>AX472/(AR472+AS472+AT472+AU472+AV472+AW472+AX472)</f>
        <v>0.15217391304347827</v>
      </c>
      <c r="AT477" s="49"/>
      <c r="AU477" s="50"/>
      <c r="AV477" s="50"/>
      <c r="AW477" s="50"/>
      <c r="AX477" s="50"/>
      <c r="AY477" s="50"/>
      <c r="AZ477" s="62"/>
      <c r="BA477" s="17">
        <f t="shared" si="23"/>
        <v>1</v>
      </c>
    </row>
    <row r="478" spans="36:53" ht="15.75" thickBot="1">
      <c r="AJ478" s="116" t="s">
        <v>14</v>
      </c>
      <c r="AK478" s="109">
        <v>12</v>
      </c>
      <c r="AL478" s="47">
        <v>6</v>
      </c>
      <c r="AM478" s="44">
        <f>AS472/(AS472+AT472+AU472+AV472+AW472+AX472)</f>
        <v>9.1954022988505746E-2</v>
      </c>
      <c r="AN478" s="44">
        <f>AT472/(AS472+AT472+AU472+AV472+AW472+AX472)</f>
        <v>0.1149425287356322</v>
      </c>
      <c r="AO478" s="44">
        <f>AU472/(AS472+AT472+AU472+AV472+AW472+AX472)</f>
        <v>0.13793103448275862</v>
      </c>
      <c r="AP478" s="44">
        <f>AV472/(AS472+AT472+AU472+AV472+AW472+AX472)</f>
        <v>0.28735632183908044</v>
      </c>
      <c r="AQ478" s="44">
        <f>AW472/(AS472+AT472+AU472+AV472+AW472+AX472)</f>
        <v>0.20689655172413793</v>
      </c>
      <c r="AR478" s="57">
        <f>AX472/(AS472+AT472+AU472+AV472+AW472+AX472)</f>
        <v>0.16091954022988508</v>
      </c>
      <c r="AS478" s="49"/>
      <c r="AT478" s="49"/>
      <c r="AU478" s="49"/>
      <c r="AV478" s="49"/>
      <c r="AW478" s="49"/>
      <c r="AX478" s="49"/>
      <c r="AY478" s="49"/>
      <c r="AZ478" s="61"/>
      <c r="BA478" s="17">
        <f t="shared" si="23"/>
        <v>1</v>
      </c>
    </row>
    <row r="479" spans="36:53" ht="15.75" thickBot="1">
      <c r="AJ479" s="116" t="s">
        <v>14</v>
      </c>
      <c r="AK479" s="109">
        <v>12</v>
      </c>
      <c r="AL479" s="47">
        <v>5</v>
      </c>
      <c r="AM479" s="44">
        <f>AT472/(AT472+AU472+AV472+AW472+AX472)</f>
        <v>0.12658227848101267</v>
      </c>
      <c r="AN479" s="44">
        <f>AU472/(AT472+AU472+AV472+AW472+AX472)</f>
        <v>0.15189873417721519</v>
      </c>
      <c r="AO479" s="44">
        <f>AV472/(AT472+AU472+AV472+AW472+AX472)</f>
        <v>0.31645569620253167</v>
      </c>
      <c r="AP479" s="44">
        <f>AW472/(AT472+AU472+AV472+AW472+AX472)</f>
        <v>0.22784810126582281</v>
      </c>
      <c r="AQ479" s="57">
        <f>AX472/(AT472+AU472+AV472+AW472+AX472)</f>
        <v>0.17721518987341775</v>
      </c>
      <c r="AR479" s="50"/>
      <c r="AS479" s="49"/>
      <c r="AT479" s="50"/>
      <c r="AU479" s="50"/>
      <c r="AV479" s="50"/>
      <c r="AW479" s="50"/>
      <c r="AX479" s="50"/>
      <c r="AY479" s="50"/>
      <c r="AZ479" s="62"/>
      <c r="BA479" s="17">
        <f t="shared" si="23"/>
        <v>1</v>
      </c>
    </row>
    <row r="480" spans="36:53" ht="15.75" thickBot="1">
      <c r="AJ480" s="116" t="s">
        <v>14</v>
      </c>
      <c r="AK480" s="109">
        <v>12</v>
      </c>
      <c r="AL480" s="47">
        <v>4</v>
      </c>
      <c r="AM480" s="44">
        <f>AU472/(AU472+AV472+AW472+AX472)</f>
        <v>0.17391304347826084</v>
      </c>
      <c r="AN480" s="44">
        <f>AV472/(AU472+AV472+AW472+AX472)</f>
        <v>0.36231884057971009</v>
      </c>
      <c r="AO480" s="44">
        <f>AW472/(AU472+AV472+AW472+AX472)</f>
        <v>0.2608695652173913</v>
      </c>
      <c r="AP480" s="57">
        <f>AX472/(AX472+AW472+AV472+AU472)</f>
        <v>0.20289855072463769</v>
      </c>
      <c r="AQ480" s="49"/>
      <c r="AR480" s="49"/>
      <c r="AS480" s="49"/>
      <c r="AT480" s="49"/>
      <c r="AU480" s="49"/>
      <c r="AV480" s="49"/>
      <c r="AW480" s="49"/>
      <c r="AX480" s="49"/>
      <c r="AY480" s="49"/>
      <c r="AZ480" s="61"/>
      <c r="BA480" s="17">
        <f t="shared" si="23"/>
        <v>1</v>
      </c>
    </row>
    <row r="481" spans="36:53" ht="15.75" thickBot="1">
      <c r="AJ481" s="116" t="s">
        <v>14</v>
      </c>
      <c r="AK481" s="109">
        <v>12</v>
      </c>
      <c r="AL481" s="47">
        <v>3</v>
      </c>
      <c r="AM481" s="44">
        <f>AV472/(AV472+AW472+AX472)</f>
        <v>0.43859649122807015</v>
      </c>
      <c r="AN481" s="44">
        <f>AW472/(AV472+AW472+AX472)</f>
        <v>0.31578947368421045</v>
      </c>
      <c r="AO481" s="57">
        <f>AX472/(AV472+AW472+AX472)</f>
        <v>0.24561403508771928</v>
      </c>
      <c r="AP481" s="49"/>
      <c r="AQ481" s="50"/>
      <c r="AR481" s="50"/>
      <c r="AS481" s="50"/>
      <c r="AT481" s="50"/>
      <c r="AU481" s="50"/>
      <c r="AV481" s="50"/>
      <c r="AW481" s="50"/>
      <c r="AX481" s="50"/>
      <c r="AY481" s="50"/>
      <c r="AZ481" s="62"/>
      <c r="BA481" s="17">
        <f t="shared" si="23"/>
        <v>0.99999999999999989</v>
      </c>
    </row>
    <row r="482" spans="36:53" ht="15.75" thickBot="1">
      <c r="AJ482" s="116" t="s">
        <v>14</v>
      </c>
      <c r="AK482" s="109">
        <v>12</v>
      </c>
      <c r="AL482" s="47">
        <v>2</v>
      </c>
      <c r="AM482" s="44">
        <f>AW472/(AW472+AX472)</f>
        <v>0.5625</v>
      </c>
      <c r="AN482" s="57">
        <f>100%-AM482</f>
        <v>0.4375</v>
      </c>
      <c r="AO482" s="49"/>
      <c r="AP482" s="49"/>
      <c r="AQ482" s="49"/>
      <c r="AR482" s="49"/>
      <c r="AS482" s="49"/>
      <c r="AT482" s="49"/>
      <c r="AU482" s="49"/>
      <c r="AV482" s="49"/>
      <c r="AW482" s="49"/>
      <c r="AX482" s="49"/>
      <c r="AY482" s="49"/>
      <c r="AZ482" s="61"/>
      <c r="BA482" s="17">
        <f t="shared" si="23"/>
        <v>1</v>
      </c>
    </row>
    <row r="483" spans="36:53" ht="15.75" thickBot="1">
      <c r="AJ483" s="116" t="s">
        <v>14</v>
      </c>
      <c r="AK483" s="109">
        <v>12</v>
      </c>
      <c r="AL483" s="47">
        <v>1</v>
      </c>
      <c r="AM483" s="57">
        <v>1</v>
      </c>
      <c r="AN483" s="49"/>
      <c r="AO483" s="49"/>
      <c r="AP483" s="49"/>
      <c r="AQ483" s="50"/>
      <c r="AR483" s="50"/>
      <c r="AS483" s="50"/>
      <c r="AT483" s="49"/>
      <c r="AU483" s="50"/>
      <c r="AV483" s="50"/>
      <c r="AW483" s="50"/>
      <c r="AX483" s="50"/>
      <c r="AY483" s="50"/>
      <c r="AZ483" s="62"/>
      <c r="BA483" s="17">
        <f t="shared" si="23"/>
        <v>1</v>
      </c>
    </row>
    <row r="484" spans="36:53" ht="15.75" thickBot="1">
      <c r="AJ484" s="116" t="s">
        <v>14</v>
      </c>
      <c r="AK484" s="109">
        <v>12</v>
      </c>
      <c r="AL484" s="47">
        <v>0</v>
      </c>
      <c r="AM484" s="60"/>
      <c r="AN484" s="63"/>
      <c r="AO484" s="63"/>
      <c r="AP484" s="63"/>
      <c r="AQ484" s="63"/>
      <c r="AR484" s="63"/>
      <c r="AS484" s="63"/>
      <c r="AT484" s="63"/>
      <c r="AU484" s="63"/>
      <c r="AV484" s="63"/>
      <c r="AW484" s="63"/>
      <c r="AX484" s="63"/>
      <c r="AY484" s="63"/>
      <c r="AZ484" s="69"/>
      <c r="BA484" s="17">
        <f t="shared" si="23"/>
        <v>0</v>
      </c>
    </row>
    <row r="485" spans="36:53" ht="15.75" thickBot="1">
      <c r="AJ485" s="116" t="s">
        <v>14</v>
      </c>
      <c r="AK485" s="109">
        <v>11</v>
      </c>
      <c r="AL485" s="47">
        <v>11</v>
      </c>
      <c r="AM485" s="88">
        <v>0</v>
      </c>
      <c r="AN485" s="88">
        <v>0</v>
      </c>
      <c r="AO485" s="88">
        <v>0</v>
      </c>
      <c r="AP485" s="88">
        <v>0.04</v>
      </c>
      <c r="AQ485" s="89">
        <v>0.04</v>
      </c>
      <c r="AR485" s="89">
        <v>0.05</v>
      </c>
      <c r="AS485" s="88">
        <v>0.08</v>
      </c>
      <c r="AT485" s="88">
        <v>0.1</v>
      </c>
      <c r="AU485" s="89">
        <v>0.18</v>
      </c>
      <c r="AV485" s="89">
        <v>0.28000000000000003</v>
      </c>
      <c r="AW485" s="90">
        <v>0.23</v>
      </c>
      <c r="AX485" s="70"/>
      <c r="AY485" s="68"/>
      <c r="AZ485" s="67"/>
      <c r="BA485" s="17">
        <f t="shared" si="23"/>
        <v>1</v>
      </c>
    </row>
    <row r="486" spans="36:53" ht="15.75" thickBot="1">
      <c r="AJ486" s="116" t="s">
        <v>14</v>
      </c>
      <c r="AK486" s="109">
        <v>11</v>
      </c>
      <c r="AL486" s="47">
        <v>10</v>
      </c>
      <c r="AM486" s="44">
        <f>AN485/(AN485+AO485+AP485+AQ485+AR485+AS485+AT485+AU485+AV485+AW485)</f>
        <v>0</v>
      </c>
      <c r="AN486" s="44">
        <f>AO485/(AN485+AO485+AP485+AQ485+AR485+AS485+AT485+AU485+AV485+AW485)</f>
        <v>0</v>
      </c>
      <c r="AO486" s="44">
        <f>AP485/(AN485+AO485+AP485+AQ485+AR485+AS485+AT485+AU485+AV485+AW485)</f>
        <v>0.04</v>
      </c>
      <c r="AP486" s="44">
        <f>AQ485/(AN485+AO485+AP485+AQ485+AR485+AS485+AT485+AU485+AV485+AW485)</f>
        <v>0.04</v>
      </c>
      <c r="AQ486" s="44">
        <f>AR485/(AN485+AO485+AP485+AQ485+AR485+AS485+AT485+AU485+AV485+AW485)</f>
        <v>0.05</v>
      </c>
      <c r="AR486" s="44">
        <f>AS485/(AN485+AO485+AP485+AQ485+AR485+AS485+AT485+AU485+AV485+AW485)</f>
        <v>0.08</v>
      </c>
      <c r="AS486" s="44">
        <f>AT485/(AN485+AO485+AP485+AQ485+AR485+AS485+AT485+AU485+AV485+AW485)</f>
        <v>0.1</v>
      </c>
      <c r="AT486" s="44">
        <f>AU485/(AN485+AO485+AP485+AQ485+AR485+AS485+AT485+AU485+AV485+AW485)</f>
        <v>0.18</v>
      </c>
      <c r="AU486" s="44">
        <f>AV485/(AN485+AO485+AP485+AQ485+AR485+AS485+AT485+AU485+AV485+AW485)</f>
        <v>0.28000000000000003</v>
      </c>
      <c r="AV486" s="57">
        <f>AW485/(AN485+AO485+AP485+AQ485+AR485+AS485+AT485+AU485+AV485+AW485)</f>
        <v>0.23</v>
      </c>
      <c r="AW486" s="49"/>
      <c r="AX486" s="49"/>
      <c r="AY486" s="49"/>
      <c r="AZ486" s="61"/>
      <c r="BA486" s="17">
        <f t="shared" si="23"/>
        <v>1</v>
      </c>
    </row>
    <row r="487" spans="36:53" ht="15.75" thickBot="1">
      <c r="AJ487" s="116" t="s">
        <v>14</v>
      </c>
      <c r="AK487" s="109">
        <v>11</v>
      </c>
      <c r="AL487" s="47">
        <v>9</v>
      </c>
      <c r="AM487" s="44">
        <f>AO485/(AO485+AP485+AQ485+AR485+AS485+AT485+AU485+AV485+AW485)</f>
        <v>0</v>
      </c>
      <c r="AN487" s="44">
        <f>AP485/(AO485+AP485+AQ485+AR485+AS485+AT485+AU485+AV485+AW485)</f>
        <v>0.04</v>
      </c>
      <c r="AO487" s="44">
        <f>AQ485/(AO485+AP485+AQ485+AR485+AS485+AT485+AU485+AV485+AW485)</f>
        <v>0.04</v>
      </c>
      <c r="AP487" s="44">
        <f>AR485/(AO485+AP485+AQ485+AR485+AS485+AT485+AU485+AV485+AW485)</f>
        <v>0.05</v>
      </c>
      <c r="AQ487" s="44">
        <f>AS485/(AO485+AP485+AQ485+AR485+AS485+AT485+AU485+AV485+AW485)</f>
        <v>0.08</v>
      </c>
      <c r="AR487" s="44">
        <f>AT485/(AO485+AP485+AQ485+AR485+AS485+AT485+AU485+AV485+AW485)</f>
        <v>0.1</v>
      </c>
      <c r="AS487" s="44">
        <f>AU485/(AO485+AP485+AQ485+AR485+AS485+AT485+AU485+AV485+AW485)</f>
        <v>0.18</v>
      </c>
      <c r="AT487" s="44">
        <f>AV485/(AO485+AP485+AQ485+AR485+AS485+AT485+AU485+AV485+AW485)</f>
        <v>0.28000000000000003</v>
      </c>
      <c r="AU487" s="57">
        <f>AW485/(AO485+AP485+AQ485+AR485+AS485+AT485+AU485+AV485+AW485)</f>
        <v>0.23</v>
      </c>
      <c r="AV487" s="50"/>
      <c r="AW487" s="50"/>
      <c r="AX487" s="50"/>
      <c r="AY487" s="50"/>
      <c r="AZ487" s="62"/>
      <c r="BA487" s="17">
        <f t="shared" si="23"/>
        <v>1</v>
      </c>
    </row>
    <row r="488" spans="36:53" ht="15.75" thickBot="1">
      <c r="AJ488" s="116" t="s">
        <v>14</v>
      </c>
      <c r="AK488" s="109">
        <v>11</v>
      </c>
      <c r="AL488" s="47">
        <v>8</v>
      </c>
      <c r="AM488" s="44">
        <f>AP485/(AP485+AQ485+AR485+AS485+AT485+AU485+AV485+AW485)</f>
        <v>0.04</v>
      </c>
      <c r="AN488" s="44">
        <f>AQ485/(AP485+AQ485+AR485+AS485+AT485+AU485+AV485+AW485)</f>
        <v>0.04</v>
      </c>
      <c r="AO488" s="44">
        <f>AR485/(AP485+AQ485+AR485+AS485+AT485+AU485+AV485+AW485)</f>
        <v>0.05</v>
      </c>
      <c r="AP488" s="44">
        <f>AS485/(AP485+AQ485+AR485+AS485+AT485+AU485+AV485+AW485)</f>
        <v>0.08</v>
      </c>
      <c r="AQ488" s="44">
        <f>AT485/(AP485+AQ485+AR485+AS485+AT485+AU485+AV485+AW485)</f>
        <v>0.1</v>
      </c>
      <c r="AR488" s="44">
        <f>AU485/(AP485+AQ485+AR485+AS485+AT485+AU485+AV485+AW485)</f>
        <v>0.18</v>
      </c>
      <c r="AS488" s="44">
        <f>AV485/(AP485+AQ485+AR485+AS485+AT485+AU485+AV485+AW485)</f>
        <v>0.28000000000000003</v>
      </c>
      <c r="AT488" s="57">
        <f>AW485/(AP485+AQ485+AR485+AS485+AT485+AU485+AV485+AW485)</f>
        <v>0.23</v>
      </c>
      <c r="AU488" s="49"/>
      <c r="AV488" s="49"/>
      <c r="AW488" s="49"/>
      <c r="AX488" s="49"/>
      <c r="AY488" s="49"/>
      <c r="AZ488" s="61"/>
      <c r="BA488" s="17">
        <f t="shared" si="23"/>
        <v>1</v>
      </c>
    </row>
    <row r="489" spans="36:53" ht="15.75" thickBot="1">
      <c r="AJ489" s="116" t="s">
        <v>14</v>
      </c>
      <c r="AK489" s="109">
        <v>11</v>
      </c>
      <c r="AL489" s="47">
        <v>7</v>
      </c>
      <c r="AM489" s="44">
        <f>AQ485/(AQ485+AR485+AS485+AT485+AU485+AV485+AW485)</f>
        <v>4.1666666666666671E-2</v>
      </c>
      <c r="AN489" s="44">
        <f>AR485/(AQ485+AR485+AS485+AT485+AU485+AV485+AW485)</f>
        <v>5.2083333333333336E-2</v>
      </c>
      <c r="AO489" s="44">
        <f>AS485/(AQ485+AR485+AS485+AT485+AU485+AV485+AW485)</f>
        <v>8.3333333333333343E-2</v>
      </c>
      <c r="AP489" s="44">
        <f>AT485/(AQ485+AR485+AS485+AT485+AU485+AV485+AW485)</f>
        <v>0.10416666666666667</v>
      </c>
      <c r="AQ489" s="44">
        <f>AU485/(AQ485+AR485+AS485+AT485+AU485+AV485+AW485)</f>
        <v>0.1875</v>
      </c>
      <c r="AR489" s="44">
        <f>AV485/(AQ485+AR485+AS485+AT485+AU485+AV485+AW485)</f>
        <v>0.29166666666666669</v>
      </c>
      <c r="AS489" s="57">
        <f>AW485/(AQ485+AR485+AS485+AT485+AU485+AV485+AW485)</f>
        <v>0.23958333333333334</v>
      </c>
      <c r="AT489" s="49"/>
      <c r="AU489" s="50"/>
      <c r="AV489" s="50"/>
      <c r="AW489" s="50"/>
      <c r="AX489" s="50"/>
      <c r="AY489" s="50"/>
      <c r="AZ489" s="62"/>
      <c r="BA489" s="17">
        <f t="shared" si="23"/>
        <v>1</v>
      </c>
    </row>
    <row r="490" spans="36:53" ht="15.75" thickBot="1">
      <c r="AJ490" s="116" t="s">
        <v>14</v>
      </c>
      <c r="AK490" s="109">
        <v>11</v>
      </c>
      <c r="AL490" s="47">
        <v>6</v>
      </c>
      <c r="AM490" s="44">
        <f>AR485/(AR485+AS485+AT485+AU485+AV485+AW485)</f>
        <v>5.434782608695652E-2</v>
      </c>
      <c r="AN490" s="44">
        <f>AS485/(AR485+AS485+AT485+AU485+AV485+AW485)</f>
        <v>8.6956521739130432E-2</v>
      </c>
      <c r="AO490" s="44">
        <f>AT485/(AR485+AS485+AT485+AU485+AV485+AW485)</f>
        <v>0.10869565217391304</v>
      </c>
      <c r="AP490" s="44">
        <f>AU485/(AR485+AS485+AT485+AU485+AV485+AW485)</f>
        <v>0.19565217391304346</v>
      </c>
      <c r="AQ490" s="44">
        <f>AV485/(AR485+AS485+AT485+AU485+AV485+AW485)</f>
        <v>0.30434782608695654</v>
      </c>
      <c r="AR490" s="57">
        <f>AW485/(AR485+AS485+AT485+AU485+AV485+AW485)</f>
        <v>0.25</v>
      </c>
      <c r="AS490" s="49"/>
      <c r="AT490" s="49"/>
      <c r="AU490" s="49"/>
      <c r="AV490" s="49"/>
      <c r="AW490" s="49"/>
      <c r="AX490" s="49"/>
      <c r="AY490" s="49"/>
      <c r="AZ490" s="61"/>
      <c r="BA490" s="17">
        <f t="shared" si="23"/>
        <v>1</v>
      </c>
    </row>
    <row r="491" spans="36:53" ht="15.75" thickBot="1">
      <c r="AJ491" s="116" t="s">
        <v>14</v>
      </c>
      <c r="AK491" s="109">
        <v>11</v>
      </c>
      <c r="AL491" s="47">
        <v>5</v>
      </c>
      <c r="AM491" s="44">
        <f>AS485/(AS485+AT485+AU485+AV485+AW485)</f>
        <v>9.1954022988505746E-2</v>
      </c>
      <c r="AN491" s="44">
        <f>AT485/(AS485+AT485+AU485+AV485+AW485)</f>
        <v>0.1149425287356322</v>
      </c>
      <c r="AO491" s="44">
        <f>AU485/(AS485+AT485+AU485+AV485+AW485)</f>
        <v>0.20689655172413793</v>
      </c>
      <c r="AP491" s="44">
        <f>AV485/(AS485+AT485+AU485+AV485+AW485)</f>
        <v>0.32183908045977017</v>
      </c>
      <c r="AQ491" s="57">
        <f>AW485/(AS485+AT485+AU485+AV485+AW485)</f>
        <v>0.26436781609195403</v>
      </c>
      <c r="AR491" s="50"/>
      <c r="AS491" s="49"/>
      <c r="AT491" s="49"/>
      <c r="AU491" s="50"/>
      <c r="AV491" s="50"/>
      <c r="AW491" s="50"/>
      <c r="AX491" s="50"/>
      <c r="AY491" s="50"/>
      <c r="AZ491" s="62"/>
      <c r="BA491" s="17">
        <f t="shared" si="23"/>
        <v>1</v>
      </c>
    </row>
    <row r="492" spans="36:53" ht="15.75" thickBot="1">
      <c r="AJ492" s="116" t="s">
        <v>14</v>
      </c>
      <c r="AK492" s="109">
        <v>11</v>
      </c>
      <c r="AL492" s="47">
        <v>4</v>
      </c>
      <c r="AM492" s="44">
        <f>AT485/(AT485+AU485+AV485+AW485)</f>
        <v>0.12658227848101267</v>
      </c>
      <c r="AN492" s="44">
        <f>AU485/(AT485+AU485+AV485+AW485)</f>
        <v>0.22784810126582278</v>
      </c>
      <c r="AO492" s="44">
        <f>AV485/(AT485+AU485+AV485+AW485)</f>
        <v>0.35443037974683544</v>
      </c>
      <c r="AP492" s="57">
        <f>AW485/(AT485+AU485+AV485+AW485)</f>
        <v>0.29113924050632911</v>
      </c>
      <c r="AQ492" s="49"/>
      <c r="AR492" s="49"/>
      <c r="AS492" s="49"/>
      <c r="AT492" s="49"/>
      <c r="AU492" s="49"/>
      <c r="AV492" s="49"/>
      <c r="AW492" s="49"/>
      <c r="AX492" s="49"/>
      <c r="AY492" s="49"/>
      <c r="AZ492" s="61"/>
      <c r="BA492" s="17">
        <f t="shared" si="23"/>
        <v>1</v>
      </c>
    </row>
    <row r="493" spans="36:53" ht="15.75" thickBot="1">
      <c r="AJ493" s="116" t="s">
        <v>14</v>
      </c>
      <c r="AK493" s="109">
        <v>11</v>
      </c>
      <c r="AL493" s="47">
        <v>3</v>
      </c>
      <c r="AM493" s="44">
        <f>AU485/(AU485+AV485+AW485)</f>
        <v>0.2608695652173913</v>
      </c>
      <c r="AN493" s="44">
        <f>AV485/(AU485+AV485+AW485)</f>
        <v>0.40579710144927539</v>
      </c>
      <c r="AO493" s="57">
        <f>AW485/(AU485+AV485+AW485)</f>
        <v>0.33333333333333331</v>
      </c>
      <c r="AP493" s="49"/>
      <c r="AQ493" s="50"/>
      <c r="AR493" s="50"/>
      <c r="AS493" s="49"/>
      <c r="AT493" s="50"/>
      <c r="AU493" s="50"/>
      <c r="AV493" s="50"/>
      <c r="AW493" s="50"/>
      <c r="AX493" s="50"/>
      <c r="AY493" s="50"/>
      <c r="AZ493" s="62"/>
      <c r="BA493" s="17">
        <f t="shared" si="23"/>
        <v>1</v>
      </c>
    </row>
    <row r="494" spans="36:53" ht="15.75" thickBot="1">
      <c r="AJ494" s="116" t="s">
        <v>14</v>
      </c>
      <c r="AK494" s="109">
        <v>11</v>
      </c>
      <c r="AL494" s="47">
        <v>2</v>
      </c>
      <c r="AM494" s="44">
        <f>AV485/(AV485+AW485)</f>
        <v>0.5490196078431373</v>
      </c>
      <c r="AN494" s="57">
        <f>100%-AM494</f>
        <v>0.4509803921568627</v>
      </c>
      <c r="AO494" s="49"/>
      <c r="AP494" s="49"/>
      <c r="AQ494" s="49"/>
      <c r="AR494" s="49"/>
      <c r="AS494" s="49"/>
      <c r="AT494" s="49"/>
      <c r="AU494" s="49"/>
      <c r="AV494" s="49"/>
      <c r="AW494" s="49"/>
      <c r="AX494" s="49"/>
      <c r="AY494" s="49"/>
      <c r="AZ494" s="61"/>
      <c r="BA494" s="17">
        <f t="shared" si="23"/>
        <v>1</v>
      </c>
    </row>
    <row r="495" spans="36:53" ht="15.75" thickBot="1">
      <c r="AJ495" s="116" t="s">
        <v>14</v>
      </c>
      <c r="AK495" s="109">
        <v>11</v>
      </c>
      <c r="AL495" s="47">
        <v>1</v>
      </c>
      <c r="AM495" s="57">
        <v>1</v>
      </c>
      <c r="AN495" s="49"/>
      <c r="AO495" s="49"/>
      <c r="AP495" s="49"/>
      <c r="AQ495" s="50"/>
      <c r="AR495" s="50"/>
      <c r="AS495" s="50"/>
      <c r="AT495" s="50"/>
      <c r="AU495" s="50"/>
      <c r="AV495" s="50"/>
      <c r="AW495" s="50"/>
      <c r="AX495" s="50"/>
      <c r="AY495" s="50"/>
      <c r="AZ495" s="62"/>
      <c r="BA495" s="17">
        <f t="shared" si="23"/>
        <v>1</v>
      </c>
    </row>
    <row r="496" spans="36:53" ht="15.75" thickBot="1">
      <c r="AJ496" s="116" t="s">
        <v>14</v>
      </c>
      <c r="AK496" s="109">
        <v>11</v>
      </c>
      <c r="AL496" s="47">
        <v>0</v>
      </c>
      <c r="AM496" s="63"/>
      <c r="AN496" s="63"/>
      <c r="AO496" s="63"/>
      <c r="AP496" s="63"/>
      <c r="AQ496" s="63"/>
      <c r="AR496" s="63"/>
      <c r="AS496" s="63"/>
      <c r="AT496" s="63"/>
      <c r="AU496" s="63"/>
      <c r="AV496" s="63"/>
      <c r="AW496" s="63"/>
      <c r="AX496" s="63"/>
      <c r="AY496" s="63"/>
      <c r="AZ496" s="69"/>
      <c r="BA496" s="17">
        <f t="shared" si="23"/>
        <v>0</v>
      </c>
    </row>
    <row r="497" spans="36:53" ht="15.75" thickBot="1">
      <c r="AJ497" s="116" t="s">
        <v>14</v>
      </c>
      <c r="AK497" s="109">
        <v>10</v>
      </c>
      <c r="AL497" s="47">
        <v>10</v>
      </c>
      <c r="AM497" s="88">
        <v>0</v>
      </c>
      <c r="AN497" s="88">
        <v>0</v>
      </c>
      <c r="AO497" s="88">
        <v>0</v>
      </c>
      <c r="AP497" s="88">
        <v>0.04</v>
      </c>
      <c r="AQ497" s="89">
        <v>0.04</v>
      </c>
      <c r="AR497" s="89">
        <v>0.05</v>
      </c>
      <c r="AS497" s="88">
        <v>0.12</v>
      </c>
      <c r="AT497" s="88">
        <v>0.15</v>
      </c>
      <c r="AU497" s="89">
        <v>0.25</v>
      </c>
      <c r="AV497" s="90">
        <v>0.35</v>
      </c>
      <c r="AW497" s="68"/>
      <c r="AX497" s="68"/>
      <c r="AY497" s="68"/>
      <c r="AZ497" s="67"/>
      <c r="BA497" s="17">
        <f t="shared" si="23"/>
        <v>1</v>
      </c>
    </row>
    <row r="498" spans="36:53">
      <c r="AJ498" s="116" t="s">
        <v>14</v>
      </c>
      <c r="AK498" s="109">
        <v>10</v>
      </c>
      <c r="AL498" s="47">
        <v>9</v>
      </c>
      <c r="AM498" s="44">
        <f>AN497/($AN$497+$AO$497+$AP$497+$AQ$497+$AR$497+$AS$497+$AT$497+$AU$497+$AV$497)</f>
        <v>0</v>
      </c>
      <c r="AN498" s="44">
        <f t="shared" ref="AN498:AU498" si="24">AO497/($AN$497+$AO$497+$AP$497+$AQ$497+$AR$497+$AS$497+$AT$497+$AU$497+$AV$497)</f>
        <v>0</v>
      </c>
      <c r="AO498" s="44">
        <f t="shared" si="24"/>
        <v>0.04</v>
      </c>
      <c r="AP498" s="44">
        <f t="shared" si="24"/>
        <v>0.04</v>
      </c>
      <c r="AQ498" s="44">
        <f t="shared" si="24"/>
        <v>0.05</v>
      </c>
      <c r="AR498" s="44">
        <f t="shared" si="24"/>
        <v>0.12</v>
      </c>
      <c r="AS498" s="44">
        <f t="shared" si="24"/>
        <v>0.15</v>
      </c>
      <c r="AT498" s="44">
        <f t="shared" si="24"/>
        <v>0.25</v>
      </c>
      <c r="AU498" s="44">
        <f t="shared" si="24"/>
        <v>0.35</v>
      </c>
      <c r="AV498" s="49"/>
      <c r="AW498" s="49"/>
      <c r="AX498" s="49"/>
      <c r="AY498" s="49"/>
      <c r="AZ498" s="61"/>
      <c r="BA498" s="17">
        <f t="shared" si="23"/>
        <v>1</v>
      </c>
    </row>
    <row r="499" spans="36:53" ht="15.75" thickBot="1">
      <c r="AJ499" s="116" t="s">
        <v>14</v>
      </c>
      <c r="AK499" s="109">
        <v>10</v>
      </c>
      <c r="AL499" s="47">
        <v>8</v>
      </c>
      <c r="AM499" s="44">
        <f>AO497/(AO497+AP497+AQ497+AR497+AS497+AT497+AU497+AV497)</f>
        <v>0</v>
      </c>
      <c r="AN499" s="44">
        <f>AP497/(AO497+AP497+AQ497+AR497+AS497+AT497+AU497+AV497)</f>
        <v>0.04</v>
      </c>
      <c r="AO499" s="44">
        <f>AQ497/(AO497+AP497+AQ497+AR497+AS497+AT497+AU497+AV497)</f>
        <v>0.04</v>
      </c>
      <c r="AP499" s="44">
        <f>AR497/(AO497+AP497+AQ497+AR497+AS497+AT497+AU497+AV497)</f>
        <v>0.05</v>
      </c>
      <c r="AQ499" s="44">
        <f>AS497/(AO497+AP497+AQ497+AR497+AS497+AT497+AU497+AV497)</f>
        <v>0.12</v>
      </c>
      <c r="AR499" s="44">
        <f>AT497/(AO497+AP497+AQ497+AR497+AS497+AT497+AU497+AV497)</f>
        <v>0.15</v>
      </c>
      <c r="AS499" s="44">
        <f>AU497/(AO497+AP497+AQ497+AR497+AS497+AT497+AU497+AV497)</f>
        <v>0.25</v>
      </c>
      <c r="AT499" s="57">
        <f>AV497/(AO497+AP497+AQ497+AR497+AS497+AT497+AU497+AV497)</f>
        <v>0.35</v>
      </c>
      <c r="AU499" s="50"/>
      <c r="AV499" s="50"/>
      <c r="AW499" s="50"/>
      <c r="AX499" s="50"/>
      <c r="AY499" s="50"/>
      <c r="AZ499" s="62"/>
      <c r="BA499" s="17">
        <f t="shared" si="23"/>
        <v>1</v>
      </c>
    </row>
    <row r="500" spans="36:53" ht="15.75" thickBot="1">
      <c r="AJ500" s="116" t="s">
        <v>14</v>
      </c>
      <c r="AK500" s="109">
        <v>10</v>
      </c>
      <c r="AL500" s="47">
        <v>7</v>
      </c>
      <c r="AM500" s="44">
        <f>AP497/(AP497+AQ497+AR497+AS497+AT497+AU497+AV497)</f>
        <v>0.04</v>
      </c>
      <c r="AN500" s="44">
        <f>AQ497/(AP497+AQ497+AR497+AS497+AT497+AU497+AV497)</f>
        <v>0.04</v>
      </c>
      <c r="AO500" s="44">
        <f>AR497/(AP497+AQ497+AR497+AS497+AT497+AU497+AV497)</f>
        <v>0.05</v>
      </c>
      <c r="AP500" s="44">
        <f>AS497/(AP497+AQ497+AR497+AS497+AT497+AU497+AV497)</f>
        <v>0.12</v>
      </c>
      <c r="AQ500" s="44">
        <f>AT497/(AP497+AQ497+AR497+AS497+AT497+AU497+AV497)</f>
        <v>0.15</v>
      </c>
      <c r="AR500" s="44">
        <f>AU497/(AP497+AQ497+AR497+AS497+AT497+AU497+AV497)</f>
        <v>0.25</v>
      </c>
      <c r="AS500" s="57">
        <f>AV497/(AP497+AQ497+AR497+AS497+AT497+AU497+AV497)</f>
        <v>0.35</v>
      </c>
      <c r="AT500" s="49"/>
      <c r="AU500" s="49"/>
      <c r="AV500" s="49"/>
      <c r="AW500" s="49"/>
      <c r="AX500" s="49"/>
      <c r="AY500" s="49"/>
      <c r="AZ500" s="61"/>
      <c r="BA500" s="17">
        <f t="shared" si="23"/>
        <v>1</v>
      </c>
    </row>
    <row r="501" spans="36:53" ht="15.75" thickBot="1">
      <c r="AJ501" s="116" t="s">
        <v>14</v>
      </c>
      <c r="AK501" s="113">
        <v>10</v>
      </c>
      <c r="AL501" s="66">
        <v>6</v>
      </c>
      <c r="AM501" s="44">
        <f>AQ497/(AQ497+AR497+AS497+AT497+AU497+AV497)</f>
        <v>4.1666666666666671E-2</v>
      </c>
      <c r="AN501" s="44">
        <f>AR497/(AQ497+AR497+AS497+AT497+AU497+AV497)</f>
        <v>5.2083333333333336E-2</v>
      </c>
      <c r="AO501" s="44">
        <f>AS497/(AQ497+AR497+AS497+AT497+AU497+AV497)</f>
        <v>0.125</v>
      </c>
      <c r="AP501" s="44">
        <f>AT497/(AQ497+AR497+AS497+AT497+AU497+AV497)</f>
        <v>0.15625</v>
      </c>
      <c r="AQ501" s="44">
        <f>AU497/(AQ497+AR497+AS497+AT497+AU497+AV497)</f>
        <v>0.26041666666666669</v>
      </c>
      <c r="AR501" s="57">
        <f>AV497/(AQ497+AR497+AS497+AT497+AU497+AV497)</f>
        <v>0.36458333333333331</v>
      </c>
      <c r="AS501" s="49"/>
      <c r="AT501" s="49"/>
      <c r="AU501" s="50"/>
      <c r="AV501" s="50"/>
      <c r="AW501" s="50"/>
      <c r="AX501" s="50"/>
      <c r="AY501" s="50"/>
      <c r="AZ501" s="62"/>
      <c r="BA501" s="17">
        <f t="shared" si="23"/>
        <v>1</v>
      </c>
    </row>
    <row r="502" spans="36:53" ht="15.75" thickBot="1">
      <c r="AJ502" s="116" t="s">
        <v>14</v>
      </c>
      <c r="AK502" s="114">
        <v>10</v>
      </c>
      <c r="AL502" s="47">
        <v>5</v>
      </c>
      <c r="AM502" s="44">
        <f>AR497/(AR497+AS497+AT497+AU497+AV497)</f>
        <v>5.4347826086956527E-2</v>
      </c>
      <c r="AN502" s="44">
        <f>AS497/(AR497+AS497+AT497+AU497+AV497)</f>
        <v>0.13043478260869565</v>
      </c>
      <c r="AO502" s="44">
        <f>AT497/(AR497+AS497+AT497+AU497+AV497)</f>
        <v>0.16304347826086957</v>
      </c>
      <c r="AP502" s="44">
        <f>AU497/(AR497+AS497+AT497+AU497+AV497)</f>
        <v>0.27173913043478265</v>
      </c>
      <c r="AQ502" s="57">
        <f>AV497/(AR497+AS497+AT497+AU497+AV497)</f>
        <v>0.38043478260869568</v>
      </c>
      <c r="AR502" s="49"/>
      <c r="AS502" s="49"/>
      <c r="AT502" s="49"/>
      <c r="AU502" s="49"/>
      <c r="AV502" s="49"/>
      <c r="AW502" s="49"/>
      <c r="AX502" s="49"/>
      <c r="AY502" s="49"/>
      <c r="AZ502" s="61"/>
      <c r="BA502" s="17">
        <f t="shared" si="23"/>
        <v>1</v>
      </c>
    </row>
    <row r="503" spans="36:53" ht="15.75" thickBot="1">
      <c r="AJ503" s="116" t="s">
        <v>14</v>
      </c>
      <c r="AK503" s="114">
        <v>10</v>
      </c>
      <c r="AL503" s="66">
        <v>4</v>
      </c>
      <c r="AM503" s="44">
        <f>AS497/(AS497+AT497+AU497+AV497)</f>
        <v>0.13793103448275862</v>
      </c>
      <c r="AN503" s="44">
        <f>AT497/(AS497+AT497+AU497+AV497)</f>
        <v>0.17241379310344826</v>
      </c>
      <c r="AO503" s="44">
        <f>AU497/(AS497+AT497+AU497+AV497)</f>
        <v>0.28735632183908044</v>
      </c>
      <c r="AP503" s="57">
        <f>AV497/(AS497+AT497+AU497+AV497)</f>
        <v>0.4022988505747126</v>
      </c>
      <c r="AQ503" s="50"/>
      <c r="AR503" s="50"/>
      <c r="AS503" s="49"/>
      <c r="AT503" s="49"/>
      <c r="AU503" s="50"/>
      <c r="AV503" s="50"/>
      <c r="AW503" s="50"/>
      <c r="AX503" s="50"/>
      <c r="AY503" s="50"/>
      <c r="AZ503" s="62"/>
      <c r="BA503" s="17">
        <f t="shared" si="23"/>
        <v>0.99999999999999989</v>
      </c>
    </row>
    <row r="504" spans="36:53" ht="15.75" thickBot="1">
      <c r="AJ504" s="116" t="s">
        <v>14</v>
      </c>
      <c r="AK504" s="114">
        <v>10</v>
      </c>
      <c r="AL504" s="47">
        <v>3</v>
      </c>
      <c r="AM504" s="44">
        <f>AT497/(AT497+AU497+AV497)</f>
        <v>0.19999999999999998</v>
      </c>
      <c r="AN504" s="44">
        <f>AU497/(AT497+AU497+AV497)</f>
        <v>0.33333333333333331</v>
      </c>
      <c r="AO504" s="57">
        <f>AV497/(AT497+AU497+AV497)</f>
        <v>0.46666666666666662</v>
      </c>
      <c r="AP504" s="49"/>
      <c r="AQ504" s="49"/>
      <c r="AR504" s="49"/>
      <c r="AS504" s="49"/>
      <c r="AT504" s="49"/>
      <c r="AU504" s="49"/>
      <c r="AV504" s="49"/>
      <c r="AW504" s="49"/>
      <c r="AX504" s="49"/>
      <c r="AY504" s="49"/>
      <c r="AZ504" s="61"/>
      <c r="BA504" s="17">
        <f t="shared" si="23"/>
        <v>1</v>
      </c>
    </row>
    <row r="505" spans="36:53" ht="15.75" thickBot="1">
      <c r="AJ505" s="116" t="s">
        <v>14</v>
      </c>
      <c r="AK505" s="114">
        <v>10</v>
      </c>
      <c r="AL505" s="66">
        <v>2</v>
      </c>
      <c r="AM505" s="44">
        <f>AU497/(AU497+AV497)</f>
        <v>0.41666666666666669</v>
      </c>
      <c r="AN505" s="57">
        <f>100%-AM505</f>
        <v>0.58333333333333326</v>
      </c>
      <c r="AO505" s="49"/>
      <c r="AP505" s="49"/>
      <c r="AQ505" s="50"/>
      <c r="AR505" s="50"/>
      <c r="AS505" s="49"/>
      <c r="AT505" s="49"/>
      <c r="AU505" s="50"/>
      <c r="AV505" s="50"/>
      <c r="AW505" s="50"/>
      <c r="AX505" s="50"/>
      <c r="AY505" s="50"/>
      <c r="AZ505" s="62"/>
      <c r="BA505" s="17">
        <f t="shared" si="23"/>
        <v>1</v>
      </c>
    </row>
    <row r="506" spans="36:53" ht="15.75" thickBot="1">
      <c r="AJ506" s="116" t="s">
        <v>14</v>
      </c>
      <c r="AK506" s="114">
        <v>10</v>
      </c>
      <c r="AL506" s="47">
        <v>1</v>
      </c>
      <c r="AM506" s="57">
        <v>1</v>
      </c>
      <c r="AN506" s="49"/>
      <c r="AO506" s="49"/>
      <c r="AP506" s="49"/>
      <c r="AQ506" s="49"/>
      <c r="AR506" s="49"/>
      <c r="AS506" s="49"/>
      <c r="AT506" s="49"/>
      <c r="AU506" s="49"/>
      <c r="AV506" s="49"/>
      <c r="AW506" s="49"/>
      <c r="AX506" s="49"/>
      <c r="AY506" s="49"/>
      <c r="AZ506" s="61"/>
      <c r="BA506" s="17">
        <f t="shared" si="23"/>
        <v>1</v>
      </c>
    </row>
    <row r="507" spans="36:53" ht="15.75" thickBot="1">
      <c r="AJ507" s="116" t="s">
        <v>14</v>
      </c>
      <c r="AK507" s="114">
        <v>10</v>
      </c>
      <c r="AL507" s="66">
        <v>0</v>
      </c>
      <c r="AM507" s="59"/>
      <c r="AN507" s="63"/>
      <c r="AO507" s="63"/>
      <c r="AP507" s="63"/>
      <c r="AQ507" s="64"/>
      <c r="AR507" s="64"/>
      <c r="AS507" s="63"/>
      <c r="AT507" s="64"/>
      <c r="AU507" s="64"/>
      <c r="AV507" s="64"/>
      <c r="AW507" s="64"/>
      <c r="AX507" s="64"/>
      <c r="AY507" s="64"/>
      <c r="AZ507" s="65"/>
      <c r="BA507" s="17">
        <f t="shared" si="23"/>
        <v>0</v>
      </c>
    </row>
    <row r="508" spans="36:53" ht="15.75" thickBot="1">
      <c r="AJ508" s="116" t="s">
        <v>14</v>
      </c>
      <c r="AK508" s="109">
        <v>9</v>
      </c>
      <c r="AL508" s="47">
        <v>9</v>
      </c>
      <c r="AM508" s="88">
        <v>0</v>
      </c>
      <c r="AN508" s="88">
        <v>0</v>
      </c>
      <c r="AO508" s="88">
        <v>0</v>
      </c>
      <c r="AP508" s="88">
        <v>0.04</v>
      </c>
      <c r="AQ508" s="89">
        <v>0.04</v>
      </c>
      <c r="AR508" s="89">
        <v>0.05</v>
      </c>
      <c r="AS508" s="88">
        <v>0.13</v>
      </c>
      <c r="AT508" s="88">
        <v>0.32</v>
      </c>
      <c r="AU508" s="90">
        <v>0.42</v>
      </c>
      <c r="AV508" s="71"/>
      <c r="AW508" s="71"/>
      <c r="AX508" s="71"/>
      <c r="AY508" s="71"/>
      <c r="AZ508" s="72"/>
      <c r="BA508" s="17">
        <f t="shared" si="23"/>
        <v>1</v>
      </c>
    </row>
    <row r="509" spans="36:53" ht="15.75" thickBot="1">
      <c r="AJ509" s="116" t="s">
        <v>14</v>
      </c>
      <c r="AK509" s="109">
        <v>9</v>
      </c>
      <c r="AL509" s="66">
        <v>8</v>
      </c>
      <c r="AM509" s="44">
        <f>AN508/(AN508+AO508+AP508+AQ508+AR508+AS508+AT508+AU508)</f>
        <v>0</v>
      </c>
      <c r="AN509" s="44">
        <f>AO508/(AN508+AO508+AP508+AQ508+AR508+AS508+AT508+AU508)</f>
        <v>0</v>
      </c>
      <c r="AO509" s="44">
        <f>AP508/(AN508+AO508+AP508+AQ508+AR508+AS508+AT508+AU508)</f>
        <v>0.04</v>
      </c>
      <c r="AP509" s="44">
        <f>AQ508/(AN508+AO508+AP508+AQ508+AR508+AS508+AT508+AU508)</f>
        <v>0.04</v>
      </c>
      <c r="AQ509" s="44">
        <f>AR508/(AN508+AO508+AP508+AQ508+AR508+AS508+AT508+AU508)</f>
        <v>0.05</v>
      </c>
      <c r="AR509" s="44">
        <f>AS508/(AN508+AO508+AP508+AQ508+AR508+AS508+AT508+AU508)</f>
        <v>0.13</v>
      </c>
      <c r="AS509" s="44">
        <f>AT508/(AN508+AO508+AP508+AQ508+AR508+AS508+AT508+AU508)</f>
        <v>0.32</v>
      </c>
      <c r="AT509" s="57">
        <f>AU508/(AN508+AO508+AP508+AQ508+AR508+AS508+AT508+AU508)</f>
        <v>0.42</v>
      </c>
      <c r="AU509" s="50"/>
      <c r="AV509" s="50"/>
      <c r="AW509" s="50"/>
      <c r="AX509" s="50"/>
      <c r="AY509" s="50"/>
      <c r="AZ509" s="62"/>
      <c r="BA509" s="17">
        <f t="shared" si="23"/>
        <v>1</v>
      </c>
    </row>
    <row r="510" spans="36:53" ht="15.75" thickBot="1">
      <c r="AJ510" s="116" t="s">
        <v>14</v>
      </c>
      <c r="AK510" s="109">
        <v>9</v>
      </c>
      <c r="AL510" s="47">
        <v>7</v>
      </c>
      <c r="AM510" s="44">
        <f>AO508/(AO508+AP508+AQ508+AR508+AS508+AT508+AU508)</f>
        <v>0</v>
      </c>
      <c r="AN510" s="44">
        <f>AP508/(AO508+AP508+AQ508+AR508+AS508+AT508+AU508)</f>
        <v>0.04</v>
      </c>
      <c r="AO510" s="44">
        <f>AQ508/(AO508+AP508+AQ508+AR508+AS508+AT508+AU508)</f>
        <v>0.04</v>
      </c>
      <c r="AP510" s="44">
        <f>AR508/(AO508+AP508+AQ508+AR508+AS508+AT508+AU508)</f>
        <v>0.05</v>
      </c>
      <c r="AQ510" s="44">
        <f>AS508/(AO508+AP508+AQ508+AR508+AS508+AT508+AU508)</f>
        <v>0.13</v>
      </c>
      <c r="AR510" s="44">
        <f>AT508/(AO508+AP508+AQ508+AR508+AS508+AT508+AU508)</f>
        <v>0.32</v>
      </c>
      <c r="AS510" s="57">
        <f>AU508/(AO508+AP508+AQ508+AR508+AS508+AT508+AU508)</f>
        <v>0.42</v>
      </c>
      <c r="AT510" s="49"/>
      <c r="AU510" s="49"/>
      <c r="AV510" s="49"/>
      <c r="AW510" s="49"/>
      <c r="AX510" s="49"/>
      <c r="AY510" s="49"/>
      <c r="AZ510" s="61"/>
      <c r="BA510" s="17">
        <f t="shared" si="23"/>
        <v>1</v>
      </c>
    </row>
    <row r="511" spans="36:53" ht="15.75" thickBot="1">
      <c r="AJ511" s="116" t="s">
        <v>14</v>
      </c>
      <c r="AK511" s="109">
        <v>9</v>
      </c>
      <c r="AL511" s="66">
        <v>6</v>
      </c>
      <c r="AM511" s="44">
        <f>AP508/(AP508+AQ508+AR508+AS508+AT508+AU508)</f>
        <v>0.04</v>
      </c>
      <c r="AN511" s="44">
        <f>AQ508/(AP508+AQ508+AR508+AS508+AT508+AU508)</f>
        <v>0.04</v>
      </c>
      <c r="AO511" s="44">
        <f>AR508/(AP508+AQ508+AR508+AS508+AT508+AU508)</f>
        <v>0.05</v>
      </c>
      <c r="AP511" s="44">
        <f>AS508/(AP508+AQ508+AR508+AS508+AT508+AU508)</f>
        <v>0.13</v>
      </c>
      <c r="AQ511" s="44">
        <f>AT508/(AP508+AQ508+AR508+AS508+AT508+AU508)</f>
        <v>0.32</v>
      </c>
      <c r="AR511" s="57">
        <f>AU508/(AP508+AQ508+AR508+AS508+AT508+AU508)</f>
        <v>0.42</v>
      </c>
      <c r="AS511" s="50"/>
      <c r="AT511" s="49"/>
      <c r="AU511" s="50"/>
      <c r="AV511" s="50"/>
      <c r="AW511" s="50"/>
      <c r="AX511" s="50"/>
      <c r="AY511" s="50"/>
      <c r="AZ511" s="62"/>
      <c r="BA511" s="17">
        <f t="shared" si="23"/>
        <v>1</v>
      </c>
    </row>
    <row r="512" spans="36:53" ht="15.75" thickBot="1">
      <c r="AJ512" s="116" t="s">
        <v>14</v>
      </c>
      <c r="AK512" s="109">
        <v>9</v>
      </c>
      <c r="AL512" s="47">
        <v>5</v>
      </c>
      <c r="AM512" s="44">
        <f>AQ508/(AQ508+AR508+AS508+AT508+AU508)</f>
        <v>4.1666666666666671E-2</v>
      </c>
      <c r="AN512" s="44">
        <f>AR508/(AQ508+AR508+AS508+AT508+AU508)</f>
        <v>5.2083333333333336E-2</v>
      </c>
      <c r="AO512" s="44">
        <f>AS508/(AQ508+AR508+AS508+AT508+AU508)</f>
        <v>0.13541666666666669</v>
      </c>
      <c r="AP512" s="44">
        <f>AT508/(AQ508+AR508+AS508+AT508+AU508)</f>
        <v>0.33333333333333337</v>
      </c>
      <c r="AQ512" s="57">
        <f>AU508/(AQ508+AR508+AS508+AT508+AU508)</f>
        <v>0.4375</v>
      </c>
      <c r="AR512" s="49"/>
      <c r="AS512" s="49"/>
      <c r="AT512" s="49"/>
      <c r="AU512" s="49"/>
      <c r="AV512" s="49"/>
      <c r="AW512" s="49"/>
      <c r="AX512" s="49"/>
      <c r="AY512" s="49"/>
      <c r="AZ512" s="61"/>
      <c r="BA512" s="17">
        <f t="shared" si="23"/>
        <v>1</v>
      </c>
    </row>
    <row r="513" spans="36:53" ht="15.75" thickBot="1">
      <c r="AJ513" s="116" t="s">
        <v>14</v>
      </c>
      <c r="AK513" s="109">
        <v>9</v>
      </c>
      <c r="AL513" s="66">
        <v>4</v>
      </c>
      <c r="AM513" s="55">
        <f>AR508/(AR508+AS508+AT508+AU508)</f>
        <v>5.4347826086956527E-2</v>
      </c>
      <c r="AN513" s="55">
        <f>AS508/(AR508+AS508+AT508+AU508)</f>
        <v>0.14130434782608697</v>
      </c>
      <c r="AO513" s="55">
        <f>AT508/(AR508+AS508+AT508+AU508)</f>
        <v>0.34782608695652178</v>
      </c>
      <c r="AP513" s="57">
        <f>AU508/(AR508+AS508+AT508+AU508)</f>
        <v>0.45652173913043481</v>
      </c>
      <c r="AQ513" s="51"/>
      <c r="AR513" s="51"/>
      <c r="AS513" s="51"/>
      <c r="AT513" s="51"/>
      <c r="AU513" s="51"/>
      <c r="AV513" s="51"/>
      <c r="AW513" s="51"/>
      <c r="AX513" s="51"/>
      <c r="AY513" s="51"/>
      <c r="AZ513" s="73"/>
      <c r="BA513" s="17">
        <f t="shared" si="23"/>
        <v>1</v>
      </c>
    </row>
    <row r="514" spans="36:53" ht="15.75" thickBot="1">
      <c r="AJ514" s="116" t="s">
        <v>14</v>
      </c>
      <c r="AK514" s="109">
        <v>9</v>
      </c>
      <c r="AL514" s="47">
        <v>3</v>
      </c>
      <c r="AM514" s="55">
        <f>AS508/(AS508+AT508+AU508)</f>
        <v>0.14942528735632185</v>
      </c>
      <c r="AN514" s="55">
        <f>AT508/(AS508+AT508+AU508)</f>
        <v>0.36781609195402298</v>
      </c>
      <c r="AO514" s="57">
        <f>AU508/(AS508+AT508+AU508)</f>
        <v>0.48275862068965514</v>
      </c>
      <c r="AP514" s="51"/>
      <c r="AQ514" s="51"/>
      <c r="AR514" s="51"/>
      <c r="AS514" s="51"/>
      <c r="AT514" s="51"/>
      <c r="AU514" s="51"/>
      <c r="AV514" s="51"/>
      <c r="AW514" s="51"/>
      <c r="AX514" s="51"/>
      <c r="AY514" s="51"/>
      <c r="AZ514" s="73"/>
      <c r="BA514" s="17">
        <f t="shared" si="23"/>
        <v>1</v>
      </c>
    </row>
    <row r="515" spans="36:53" ht="15.75" thickBot="1">
      <c r="AJ515" s="116" t="s">
        <v>14</v>
      </c>
      <c r="AK515" s="109">
        <v>9</v>
      </c>
      <c r="AL515" s="66">
        <v>2</v>
      </c>
      <c r="AM515" s="55">
        <f>AT508/(AT508+AU508)</f>
        <v>0.43243243243243246</v>
      </c>
      <c r="AN515" s="57">
        <f>100%-AM515</f>
        <v>0.56756756756756754</v>
      </c>
      <c r="AO515" s="51"/>
      <c r="AP515" s="51"/>
      <c r="AQ515" s="51"/>
      <c r="AR515" s="51"/>
      <c r="AS515" s="51"/>
      <c r="AT515" s="51"/>
      <c r="AU515" s="51"/>
      <c r="AV515" s="51"/>
      <c r="AW515" s="51"/>
      <c r="AX515" s="51"/>
      <c r="AY515" s="51"/>
      <c r="AZ515" s="73"/>
      <c r="BA515" s="17">
        <f t="shared" si="23"/>
        <v>1</v>
      </c>
    </row>
    <row r="516" spans="36:53" ht="15.75" thickBot="1">
      <c r="AJ516" s="116" t="s">
        <v>14</v>
      </c>
      <c r="AK516" s="109">
        <v>9</v>
      </c>
      <c r="AL516" s="47">
        <v>1</v>
      </c>
      <c r="AM516" s="57">
        <v>1</v>
      </c>
      <c r="AN516" s="51"/>
      <c r="AO516" s="51"/>
      <c r="AP516" s="51"/>
      <c r="AQ516" s="51"/>
      <c r="AR516" s="51"/>
      <c r="AS516" s="51"/>
      <c r="AT516" s="51"/>
      <c r="AU516" s="51"/>
      <c r="AV516" s="51"/>
      <c r="AW516" s="51"/>
      <c r="AX516" s="51"/>
      <c r="AY516" s="51"/>
      <c r="AZ516" s="73"/>
      <c r="BA516" s="17">
        <f t="shared" si="23"/>
        <v>1</v>
      </c>
    </row>
    <row r="517" spans="36:53" ht="15.75" thickBot="1">
      <c r="AJ517" s="116" t="s">
        <v>14</v>
      </c>
      <c r="AK517" s="109">
        <v>9</v>
      </c>
      <c r="AL517" s="66">
        <v>0</v>
      </c>
      <c r="AM517" s="59"/>
      <c r="AN517" s="74"/>
      <c r="AO517" s="74"/>
      <c r="AP517" s="74"/>
      <c r="AQ517" s="74"/>
      <c r="AR517" s="74"/>
      <c r="AS517" s="74"/>
      <c r="AT517" s="74"/>
      <c r="AU517" s="74"/>
      <c r="AV517" s="74"/>
      <c r="AW517" s="74"/>
      <c r="AX517" s="74"/>
      <c r="AY517" s="74"/>
      <c r="AZ517" s="75"/>
      <c r="BA517" s="17">
        <f t="shared" si="23"/>
        <v>0</v>
      </c>
    </row>
    <row r="518" spans="36:53" ht="15.75" thickBot="1">
      <c r="AJ518" s="116" t="s">
        <v>14</v>
      </c>
      <c r="AK518" s="109">
        <v>8</v>
      </c>
      <c r="AL518" s="66">
        <v>8</v>
      </c>
      <c r="AM518" s="88">
        <v>0</v>
      </c>
      <c r="AN518" s="88">
        <v>0</v>
      </c>
      <c r="AO518" s="88">
        <v>0</v>
      </c>
      <c r="AP518" s="88">
        <v>0.04</v>
      </c>
      <c r="AQ518" s="89">
        <v>0.05</v>
      </c>
      <c r="AR518" s="89">
        <v>0.08</v>
      </c>
      <c r="AS518" s="88">
        <v>0.38</v>
      </c>
      <c r="AT518" s="90">
        <v>0.45</v>
      </c>
      <c r="AU518" s="76"/>
      <c r="AV518" s="76"/>
      <c r="AW518" s="76"/>
      <c r="AX518" s="76"/>
      <c r="AY518" s="76"/>
      <c r="AZ518" s="77"/>
      <c r="BA518" s="17">
        <f t="shared" si="23"/>
        <v>1</v>
      </c>
    </row>
    <row r="519" spans="36:53" ht="15.75" thickBot="1">
      <c r="AJ519" s="116" t="s">
        <v>14</v>
      </c>
      <c r="AK519" s="109">
        <v>8</v>
      </c>
      <c r="AL519" s="47">
        <v>7</v>
      </c>
      <c r="AM519" s="55">
        <f>AN518/(AN518+AO518+AP518+AQ518+AR518+AS518+AT518)</f>
        <v>0</v>
      </c>
      <c r="AN519" s="55">
        <f>AO518/(AN518+AO518+AP518+AQ518+AR518+AS518+AT518)</f>
        <v>0</v>
      </c>
      <c r="AO519" s="55">
        <f>AP518/(AN518+AO518+AP518+AQ518+AR518+AS518+AT518)</f>
        <v>0.04</v>
      </c>
      <c r="AP519" s="55">
        <f>AQ518/(AN518+AO518+AP518+AQ518+AR518+AS518+AT518)</f>
        <v>0.05</v>
      </c>
      <c r="AQ519" s="55">
        <f>AR518/(AN518+AO518+AP518+AQ518+AR518+AS518+AT518)</f>
        <v>0.08</v>
      </c>
      <c r="AR519" s="55">
        <f>AS518/(AN518+AO518+AP518+AQ518+AR518+AS518+AT518)</f>
        <v>0.38</v>
      </c>
      <c r="AS519" s="57">
        <f>AT518/(AN518+AO518+AP518+AQ518+AR518+AS518+AT518)</f>
        <v>0.45</v>
      </c>
      <c r="AT519" s="51"/>
      <c r="AU519" s="51"/>
      <c r="AV519" s="51"/>
      <c r="AW519" s="51"/>
      <c r="AX519" s="51"/>
      <c r="AY519" s="51"/>
      <c r="AZ519" s="73"/>
      <c r="BA519" s="17">
        <f t="shared" si="23"/>
        <v>1</v>
      </c>
    </row>
    <row r="520" spans="36:53" ht="15.75" thickBot="1">
      <c r="AJ520" s="116" t="s">
        <v>14</v>
      </c>
      <c r="AK520" s="109">
        <v>8</v>
      </c>
      <c r="AL520" s="66">
        <v>6</v>
      </c>
      <c r="AM520" s="55">
        <f>AO518/(AO518+AP518+AQ518+AR518+AS518+AT518)</f>
        <v>0</v>
      </c>
      <c r="AN520" s="55">
        <f>AP518/(AO518+AP518+AQ518+AR518+AS518+AT518)</f>
        <v>0.04</v>
      </c>
      <c r="AO520" s="55">
        <f>AQ518/(AO518+AP518+AQ518+AR518+AS518+AT518)</f>
        <v>0.05</v>
      </c>
      <c r="AP520" s="55">
        <f>AR518/(AO518+AP518+AQ518+AR518+AS518+AT518)</f>
        <v>0.08</v>
      </c>
      <c r="AQ520" s="55">
        <f>AS518/(AO518+AP518+AQ518+AR518+AS518+AT518)</f>
        <v>0.38</v>
      </c>
      <c r="AR520" s="57">
        <f>AT518/(AO518+AP518+AQ518+AR518+AS518+AT518)</f>
        <v>0.45</v>
      </c>
      <c r="AS520" s="51"/>
      <c r="AT520" s="51"/>
      <c r="AU520" s="51"/>
      <c r="AV520" s="51"/>
      <c r="AW520" s="51"/>
      <c r="AX520" s="51"/>
      <c r="AY520" s="51"/>
      <c r="AZ520" s="73"/>
      <c r="BA520" s="17">
        <f t="shared" si="23"/>
        <v>1</v>
      </c>
    </row>
    <row r="521" spans="36:53" ht="15.75" thickBot="1">
      <c r="AJ521" s="116" t="s">
        <v>14</v>
      </c>
      <c r="AK521" s="109">
        <v>8</v>
      </c>
      <c r="AL521" s="47">
        <v>5</v>
      </c>
      <c r="AM521" s="55">
        <f>AP518/(AP518+AQ518+AR518+AS518+AT518)</f>
        <v>0.04</v>
      </c>
      <c r="AN521" s="55">
        <f>AQ518/(AP518+AQ518+AR518+AS518+AT518)</f>
        <v>0.05</v>
      </c>
      <c r="AO521" s="55">
        <f>AR518/(AP518+AQ518+AR518+AS518+AT518)</f>
        <v>0.08</v>
      </c>
      <c r="AP521" s="55">
        <f>AS518/(AP518+AQ518+AR518+AS518+AT518)</f>
        <v>0.38</v>
      </c>
      <c r="AQ521" s="57">
        <f>AT518/(AP518+AQ518+AR518+AS518+AT518)</f>
        <v>0.45</v>
      </c>
      <c r="AR521" s="51"/>
      <c r="AS521" s="51"/>
      <c r="AT521" s="51"/>
      <c r="AU521" s="51"/>
      <c r="AV521" s="51"/>
      <c r="AW521" s="51"/>
      <c r="AX521" s="51"/>
      <c r="AY521" s="51"/>
      <c r="AZ521" s="73"/>
      <c r="BA521" s="17">
        <f t="shared" si="23"/>
        <v>1</v>
      </c>
    </row>
    <row r="522" spans="36:53" ht="15.75" thickBot="1">
      <c r="AJ522" s="116" t="s">
        <v>14</v>
      </c>
      <c r="AK522" s="109">
        <v>8</v>
      </c>
      <c r="AL522" s="66">
        <v>4</v>
      </c>
      <c r="AM522" s="55">
        <f>AQ518/(AQ518+AR518+AS518+AT518)</f>
        <v>5.2083333333333336E-2</v>
      </c>
      <c r="AN522" s="55">
        <f>AR518/(AQ518+AR518+AS518+AT518)</f>
        <v>8.3333333333333343E-2</v>
      </c>
      <c r="AO522" s="55">
        <f>AS518/(AQ518+AR518+AS518+AT518)</f>
        <v>0.39583333333333337</v>
      </c>
      <c r="AP522" s="57">
        <f>AT518/(AQ518+AR518+AS518+AT518)</f>
        <v>0.46875000000000006</v>
      </c>
      <c r="AQ522" s="51"/>
      <c r="AR522" s="51"/>
      <c r="AS522" s="51"/>
      <c r="AT522" s="51"/>
      <c r="AU522" s="51"/>
      <c r="AV522" s="51"/>
      <c r="AW522" s="51"/>
      <c r="AX522" s="51"/>
      <c r="AY522" s="51"/>
      <c r="AZ522" s="73"/>
      <c r="BA522" s="17">
        <f t="shared" si="23"/>
        <v>1</v>
      </c>
    </row>
    <row r="523" spans="36:53" ht="15.75" thickBot="1">
      <c r="AJ523" s="116" t="s">
        <v>14</v>
      </c>
      <c r="AK523" s="109">
        <v>8</v>
      </c>
      <c r="AL523" s="47">
        <v>3</v>
      </c>
      <c r="AM523" s="55">
        <f>AR518/(AR518+AS518+AT518)</f>
        <v>8.7912087912087905E-2</v>
      </c>
      <c r="AN523" s="55">
        <f>AS518/(AR518+AS518+AT518)</f>
        <v>0.4175824175824176</v>
      </c>
      <c r="AO523" s="57">
        <f>AT518/(AR518+AS518+AT518)</f>
        <v>0.49450549450549453</v>
      </c>
      <c r="AP523" s="51"/>
      <c r="AQ523" s="51"/>
      <c r="AR523" s="51"/>
      <c r="AS523" s="51"/>
      <c r="AT523" s="51"/>
      <c r="AU523" s="51"/>
      <c r="AV523" s="51"/>
      <c r="AW523" s="51"/>
      <c r="AX523" s="51"/>
      <c r="AY523" s="51"/>
      <c r="AZ523" s="73"/>
      <c r="BA523" s="17">
        <f t="shared" ref="BA523:BA552" si="25">SUM(AM523:AX523)</f>
        <v>1</v>
      </c>
    </row>
    <row r="524" spans="36:53" ht="15.75" thickBot="1">
      <c r="AJ524" s="116" t="s">
        <v>14</v>
      </c>
      <c r="AK524" s="109">
        <v>8</v>
      </c>
      <c r="AL524" s="66">
        <v>2</v>
      </c>
      <c r="AM524" s="55">
        <f>AS518/(AS518+AT518)</f>
        <v>0.45783132530120479</v>
      </c>
      <c r="AN524" s="57">
        <f>100%-AM524</f>
        <v>0.54216867469879526</v>
      </c>
      <c r="AO524" s="51"/>
      <c r="AP524" s="51"/>
      <c r="AQ524" s="51"/>
      <c r="AR524" s="51"/>
      <c r="AS524" s="51"/>
      <c r="AT524" s="51"/>
      <c r="AU524" s="51"/>
      <c r="AV524" s="51"/>
      <c r="AW524" s="51"/>
      <c r="AX524" s="51"/>
      <c r="AY524" s="51"/>
      <c r="AZ524" s="73"/>
      <c r="BA524" s="17">
        <f t="shared" si="25"/>
        <v>1</v>
      </c>
    </row>
    <row r="525" spans="36:53" ht="15.75" thickBot="1">
      <c r="AJ525" s="116" t="s">
        <v>14</v>
      </c>
      <c r="AK525" s="109">
        <v>8</v>
      </c>
      <c r="AL525" s="47">
        <v>1</v>
      </c>
      <c r="AM525" s="57">
        <v>1</v>
      </c>
      <c r="AN525" s="51"/>
      <c r="AO525" s="51"/>
      <c r="AP525" s="51"/>
      <c r="AQ525" s="51"/>
      <c r="AR525" s="51"/>
      <c r="AS525" s="51"/>
      <c r="AT525" s="51"/>
      <c r="AU525" s="51"/>
      <c r="AV525" s="51"/>
      <c r="AW525" s="51"/>
      <c r="AX525" s="51"/>
      <c r="AY525" s="51"/>
      <c r="AZ525" s="73"/>
      <c r="BA525" s="17">
        <f t="shared" si="25"/>
        <v>1</v>
      </c>
    </row>
    <row r="526" spans="36:53" ht="15.75" thickBot="1">
      <c r="AJ526" s="116" t="s">
        <v>14</v>
      </c>
      <c r="AK526" s="109">
        <v>8</v>
      </c>
      <c r="AL526" s="66">
        <v>0</v>
      </c>
      <c r="AM526" s="59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5"/>
      <c r="BA526" s="17">
        <f t="shared" si="25"/>
        <v>0</v>
      </c>
    </row>
    <row r="527" spans="36:53" ht="15.75" thickBot="1">
      <c r="AJ527" s="116" t="s">
        <v>14</v>
      </c>
      <c r="AK527" s="114">
        <v>7</v>
      </c>
      <c r="AL527" s="47">
        <v>7</v>
      </c>
      <c r="AM527" s="88">
        <v>0</v>
      </c>
      <c r="AN527" s="88">
        <v>0</v>
      </c>
      <c r="AO527" s="88">
        <v>0</v>
      </c>
      <c r="AP527" s="88">
        <v>0.05</v>
      </c>
      <c r="AQ527" s="89">
        <v>7.0000000000000007E-2</v>
      </c>
      <c r="AR527" s="89">
        <v>0.4</v>
      </c>
      <c r="AS527" s="90">
        <v>0.48</v>
      </c>
      <c r="AT527" s="76"/>
      <c r="AU527" s="76"/>
      <c r="AV527" s="76"/>
      <c r="AW527" s="76"/>
      <c r="AX527" s="76"/>
      <c r="AY527" s="76"/>
      <c r="AZ527" s="77"/>
      <c r="BA527" s="17">
        <f t="shared" si="25"/>
        <v>1</v>
      </c>
    </row>
    <row r="528" spans="36:53" ht="15.75" thickBot="1">
      <c r="AJ528" s="116" t="s">
        <v>14</v>
      </c>
      <c r="AK528" s="114">
        <v>7</v>
      </c>
      <c r="AL528" s="66">
        <v>6</v>
      </c>
      <c r="AM528" s="55">
        <f>AN527/(AN527+AO527+AP527+AQ527+AR527+AS527)</f>
        <v>0</v>
      </c>
      <c r="AN528" s="55">
        <f>AO527/(AN527+AO527+AP527+AQ527+AR527+AS527)</f>
        <v>0</v>
      </c>
      <c r="AO528" s="55">
        <f>AP527/(AN527+AO527+AP527+AQ527+AR527+AS527)</f>
        <v>0.05</v>
      </c>
      <c r="AP528" s="55">
        <f>AQ527/(AN527+AO527+AP527+AQ527+AR527+AS527)</f>
        <v>7.0000000000000007E-2</v>
      </c>
      <c r="AQ528" s="55">
        <f>AR527/(AN527+AO527+AP527+AQ527+AR527+AS527)</f>
        <v>0.4</v>
      </c>
      <c r="AR528" s="57">
        <f>AS527/(AN527+AO527+AP527+AQ527+AR527+AS527)</f>
        <v>0.48</v>
      </c>
      <c r="AS528" s="51"/>
      <c r="AT528" s="51"/>
      <c r="AU528" s="51"/>
      <c r="AV528" s="51"/>
      <c r="AW528" s="51"/>
      <c r="AX528" s="51"/>
      <c r="AY528" s="51"/>
      <c r="AZ528" s="73"/>
      <c r="BA528" s="17">
        <f t="shared" si="25"/>
        <v>1</v>
      </c>
    </row>
    <row r="529" spans="36:53" ht="15.75" thickBot="1">
      <c r="AJ529" s="116" t="s">
        <v>14</v>
      </c>
      <c r="AK529" s="114">
        <v>7</v>
      </c>
      <c r="AL529" s="47">
        <v>5</v>
      </c>
      <c r="AM529" s="55">
        <f>AO527/(AO527+AP527+AQ527+AR527+AS527)</f>
        <v>0</v>
      </c>
      <c r="AN529" s="55">
        <f>AP527/(AO527+AP527+AQ527+AR527+AS527)</f>
        <v>0.05</v>
      </c>
      <c r="AO529" s="55">
        <f>AQ527/(AO527+AP527+AQ527+AR527+AS527)</f>
        <v>7.0000000000000007E-2</v>
      </c>
      <c r="AP529" s="55">
        <f>AR527/(AO527+AP527+AQ527+AR527+AS527)</f>
        <v>0.4</v>
      </c>
      <c r="AQ529" s="57">
        <f>AS527/(AO527+AP527+AQ527+AR527+AS527)</f>
        <v>0.48</v>
      </c>
      <c r="AR529" s="51"/>
      <c r="AS529" s="51"/>
      <c r="AT529" s="51"/>
      <c r="AU529" s="51"/>
      <c r="AV529" s="51"/>
      <c r="AW529" s="51"/>
      <c r="AX529" s="51"/>
      <c r="AY529" s="51"/>
      <c r="AZ529" s="73"/>
      <c r="BA529" s="17">
        <f t="shared" si="25"/>
        <v>1</v>
      </c>
    </row>
    <row r="530" spans="36:53" ht="15.75" thickBot="1">
      <c r="AJ530" s="116" t="s">
        <v>14</v>
      </c>
      <c r="AK530" s="114">
        <v>7</v>
      </c>
      <c r="AL530" s="66">
        <v>4</v>
      </c>
      <c r="AM530" s="55">
        <f>AP527/(AP527+AQ527+AR527+AS527)</f>
        <v>0.05</v>
      </c>
      <c r="AN530" s="55">
        <f>AQ527/(AP527+AQ527+AR527+AS527)</f>
        <v>7.0000000000000007E-2</v>
      </c>
      <c r="AO530" s="55">
        <f>AR527/(AP527+AQ527+AR527+AS527)</f>
        <v>0.4</v>
      </c>
      <c r="AP530" s="57">
        <f>AS527/(AP527+AQ527+AR527+AS527)</f>
        <v>0.48</v>
      </c>
      <c r="AQ530" s="51"/>
      <c r="AR530" s="51"/>
      <c r="AS530" s="51"/>
      <c r="AT530" s="51"/>
      <c r="AU530" s="51"/>
      <c r="AV530" s="51"/>
      <c r="AW530" s="51"/>
      <c r="AX530" s="51"/>
      <c r="AY530" s="51"/>
      <c r="AZ530" s="73"/>
      <c r="BA530" s="17">
        <f t="shared" si="25"/>
        <v>1</v>
      </c>
    </row>
    <row r="531" spans="36:53" ht="15.75" thickBot="1">
      <c r="AJ531" s="116" t="s">
        <v>14</v>
      </c>
      <c r="AK531" s="114">
        <v>7</v>
      </c>
      <c r="AL531" s="47">
        <v>3</v>
      </c>
      <c r="AM531" s="55">
        <f>AQ527/(AQ527+AR527+AS527)</f>
        <v>7.3684210526315796E-2</v>
      </c>
      <c r="AN531" s="55">
        <f>AR527/(AQ527+AR527+AS527)</f>
        <v>0.4210526315789474</v>
      </c>
      <c r="AO531" s="57">
        <f>AS527/(AQ527+AR527+AS527)</f>
        <v>0.50526315789473686</v>
      </c>
      <c r="AP531" s="51"/>
      <c r="AQ531" s="51"/>
      <c r="AR531" s="51"/>
      <c r="AS531" s="51"/>
      <c r="AT531" s="51"/>
      <c r="AU531" s="51"/>
      <c r="AV531" s="51"/>
      <c r="AW531" s="51"/>
      <c r="AX531" s="51"/>
      <c r="AY531" s="51"/>
      <c r="AZ531" s="73"/>
      <c r="BA531" s="17">
        <f t="shared" si="25"/>
        <v>1</v>
      </c>
    </row>
    <row r="532" spans="36:53" ht="15.75" thickBot="1">
      <c r="AJ532" s="116" t="s">
        <v>14</v>
      </c>
      <c r="AK532" s="114">
        <v>7</v>
      </c>
      <c r="AL532" s="66">
        <v>2</v>
      </c>
      <c r="AM532" s="55">
        <f>AR527/(AR527+AS527)</f>
        <v>0.45454545454545459</v>
      </c>
      <c r="AN532" s="57">
        <f>100%-AM532</f>
        <v>0.54545454545454541</v>
      </c>
      <c r="AO532" s="51"/>
      <c r="AP532" s="51"/>
      <c r="AQ532" s="51"/>
      <c r="AR532" s="51"/>
      <c r="AS532" s="51"/>
      <c r="AT532" s="51"/>
      <c r="AU532" s="51"/>
      <c r="AV532" s="51"/>
      <c r="AW532" s="51"/>
      <c r="AX532" s="51"/>
      <c r="AY532" s="51"/>
      <c r="AZ532" s="73"/>
      <c r="BA532" s="17">
        <f t="shared" si="25"/>
        <v>1</v>
      </c>
    </row>
    <row r="533" spans="36:53" ht="15.75" thickBot="1">
      <c r="AJ533" s="116" t="s">
        <v>14</v>
      </c>
      <c r="AK533" s="114">
        <v>7</v>
      </c>
      <c r="AL533" s="47">
        <v>1</v>
      </c>
      <c r="AM533" s="57">
        <v>1</v>
      </c>
      <c r="AN533" s="51"/>
      <c r="AO533" s="51"/>
      <c r="AP533" s="51"/>
      <c r="AQ533" s="51"/>
      <c r="AR533" s="51"/>
      <c r="AS533" s="51"/>
      <c r="AT533" s="51"/>
      <c r="AU533" s="51"/>
      <c r="AV533" s="51"/>
      <c r="AW533" s="51"/>
      <c r="AX533" s="51"/>
      <c r="AY533" s="51"/>
      <c r="AZ533" s="73"/>
      <c r="BA533" s="17">
        <f t="shared" si="25"/>
        <v>1</v>
      </c>
    </row>
    <row r="534" spans="36:53" ht="15.75" thickBot="1">
      <c r="AJ534" s="116" t="s">
        <v>14</v>
      </c>
      <c r="AK534" s="114">
        <v>7</v>
      </c>
      <c r="AL534" s="66">
        <v>0</v>
      </c>
      <c r="AM534" s="59"/>
      <c r="AN534" s="74"/>
      <c r="AO534" s="74"/>
      <c r="AP534" s="74"/>
      <c r="AQ534" s="74"/>
      <c r="AR534" s="74"/>
      <c r="AS534" s="74"/>
      <c r="AT534" s="74"/>
      <c r="AU534" s="74"/>
      <c r="AV534" s="74"/>
      <c r="AW534" s="74"/>
      <c r="AX534" s="74"/>
      <c r="AY534" s="74"/>
      <c r="AZ534" s="75"/>
      <c r="BA534" s="17">
        <f t="shared" si="25"/>
        <v>0</v>
      </c>
    </row>
    <row r="535" spans="36:53" ht="15.75" thickBot="1">
      <c r="AJ535" s="116" t="s">
        <v>14</v>
      </c>
      <c r="AK535" s="109">
        <v>6</v>
      </c>
      <c r="AL535" s="66">
        <v>6</v>
      </c>
      <c r="AM535" s="88">
        <v>0</v>
      </c>
      <c r="AN535" s="88">
        <v>0</v>
      </c>
      <c r="AO535" s="88">
        <v>0.06</v>
      </c>
      <c r="AP535" s="88">
        <v>0.15</v>
      </c>
      <c r="AQ535" s="89">
        <v>0.28999999999999998</v>
      </c>
      <c r="AR535" s="90">
        <v>0.5</v>
      </c>
      <c r="AS535" s="76"/>
      <c r="AT535" s="76"/>
      <c r="AU535" s="76"/>
      <c r="AV535" s="76"/>
      <c r="AW535" s="76"/>
      <c r="AX535" s="76"/>
      <c r="AY535" s="76"/>
      <c r="AZ535" s="77"/>
      <c r="BA535" s="17">
        <f t="shared" si="25"/>
        <v>1</v>
      </c>
    </row>
    <row r="536" spans="36:53" ht="15.75" thickBot="1">
      <c r="AJ536" s="116" t="s">
        <v>14</v>
      </c>
      <c r="AK536" s="109">
        <v>6</v>
      </c>
      <c r="AL536" s="47">
        <v>5</v>
      </c>
      <c r="AM536" s="55">
        <f>AN535/(AN535+AO535+AP535+AQ535+AR535)</f>
        <v>0</v>
      </c>
      <c r="AN536" s="55">
        <f>AO535/(AN535+AO535+AP535+AQ535+AR535)</f>
        <v>0.06</v>
      </c>
      <c r="AO536" s="55">
        <f>AP535/(AN535+AO535+AP535+AQ535+AR535)</f>
        <v>0.15</v>
      </c>
      <c r="AP536" s="55">
        <f>AQ535/(AN535+AO535+AP535+AQ535+AR535)</f>
        <v>0.28999999999999998</v>
      </c>
      <c r="AQ536" s="57">
        <f>AR535/(AN535+AO535+AP535+AQ535+AR535)</f>
        <v>0.5</v>
      </c>
      <c r="AR536" s="51"/>
      <c r="AS536" s="51"/>
      <c r="AT536" s="51"/>
      <c r="AU536" s="51"/>
      <c r="AV536" s="51"/>
      <c r="AW536" s="51"/>
      <c r="AX536" s="51"/>
      <c r="AY536" s="51"/>
      <c r="AZ536" s="73"/>
      <c r="BA536" s="17">
        <f t="shared" si="25"/>
        <v>1</v>
      </c>
    </row>
    <row r="537" spans="36:53" ht="15.75" thickBot="1">
      <c r="AJ537" s="116" t="s">
        <v>14</v>
      </c>
      <c r="AK537" s="109">
        <v>6</v>
      </c>
      <c r="AL537" s="66">
        <v>4</v>
      </c>
      <c r="AM537" s="55">
        <f>AO535/(AO535+AP535+AQ535+AR535)</f>
        <v>0.06</v>
      </c>
      <c r="AN537" s="55">
        <f>AP535/(AO535+AP535+AQ535+AR535)</f>
        <v>0.15</v>
      </c>
      <c r="AO537" s="55">
        <f>AQ535/(AO535+AP535+AQ535+AR535)</f>
        <v>0.28999999999999998</v>
      </c>
      <c r="AP537" s="57">
        <f>AR535/(AO535+AP535+AQ535+AR535)</f>
        <v>0.5</v>
      </c>
      <c r="AQ537" s="51"/>
      <c r="AR537" s="51"/>
      <c r="AS537" s="51"/>
      <c r="AT537" s="51"/>
      <c r="AU537" s="51"/>
      <c r="AV537" s="51"/>
      <c r="AW537" s="51"/>
      <c r="AX537" s="51"/>
      <c r="AY537" s="51"/>
      <c r="AZ537" s="73"/>
      <c r="BA537" s="17">
        <f t="shared" si="25"/>
        <v>1</v>
      </c>
    </row>
    <row r="538" spans="36:53" ht="15.75" thickBot="1">
      <c r="AJ538" s="116" t="s">
        <v>14</v>
      </c>
      <c r="AK538" s="109">
        <v>6</v>
      </c>
      <c r="AL538" s="47">
        <v>3</v>
      </c>
      <c r="AM538" s="55">
        <f>AP535/(AP535+AQ535+AR535)</f>
        <v>0.15957446808510639</v>
      </c>
      <c r="AN538" s="55">
        <f>AQ535/(AP535+AQ535+AR535)</f>
        <v>0.30851063829787234</v>
      </c>
      <c r="AO538" s="57">
        <f>AR535/(AP535+AQ535+AR535)</f>
        <v>0.53191489361702127</v>
      </c>
      <c r="AP538" s="51"/>
      <c r="AQ538" s="51"/>
      <c r="AR538" s="51"/>
      <c r="AS538" s="51"/>
      <c r="AT538" s="51"/>
      <c r="AU538" s="51"/>
      <c r="AV538" s="51"/>
      <c r="AW538" s="51"/>
      <c r="AX538" s="51"/>
      <c r="AY538" s="51"/>
      <c r="AZ538" s="73"/>
      <c r="BA538" s="17">
        <f t="shared" si="25"/>
        <v>1</v>
      </c>
    </row>
    <row r="539" spans="36:53" ht="15.75" thickBot="1">
      <c r="AJ539" s="116" t="s">
        <v>14</v>
      </c>
      <c r="AK539" s="109">
        <v>6</v>
      </c>
      <c r="AL539" s="66">
        <v>2</v>
      </c>
      <c r="AM539" s="55">
        <f>AQ535/(AQ535+AR535)</f>
        <v>0.36708860759493667</v>
      </c>
      <c r="AN539" s="57">
        <f>100%-AM539</f>
        <v>0.63291139240506333</v>
      </c>
      <c r="AO539" s="51"/>
      <c r="AP539" s="51"/>
      <c r="AQ539" s="51"/>
      <c r="AR539" s="51"/>
      <c r="AS539" s="51"/>
      <c r="AT539" s="51"/>
      <c r="AU539" s="51"/>
      <c r="AV539" s="51"/>
      <c r="AW539" s="51"/>
      <c r="AX539" s="51"/>
      <c r="AY539" s="51"/>
      <c r="AZ539" s="73"/>
      <c r="BA539" s="17">
        <f t="shared" si="25"/>
        <v>1</v>
      </c>
    </row>
    <row r="540" spans="36:53" ht="15.75" thickBot="1">
      <c r="AJ540" s="116" t="s">
        <v>14</v>
      </c>
      <c r="AK540" s="109">
        <v>6</v>
      </c>
      <c r="AL540" s="47">
        <v>1</v>
      </c>
      <c r="AM540" s="57">
        <v>1</v>
      </c>
      <c r="AN540" s="51"/>
      <c r="AO540" s="51"/>
      <c r="AP540" s="51"/>
      <c r="AQ540" s="51"/>
      <c r="AR540" s="51"/>
      <c r="AS540" s="51"/>
      <c r="AT540" s="51"/>
      <c r="AU540" s="51"/>
      <c r="AV540" s="51"/>
      <c r="AW540" s="51"/>
      <c r="AX540" s="51"/>
      <c r="AY540" s="51"/>
      <c r="AZ540" s="73"/>
      <c r="BA540" s="17">
        <f t="shared" si="25"/>
        <v>1</v>
      </c>
    </row>
    <row r="541" spans="36:53" ht="15.75" thickBot="1">
      <c r="AJ541" s="116" t="s">
        <v>14</v>
      </c>
      <c r="AK541" s="109">
        <v>6</v>
      </c>
      <c r="AL541" s="66">
        <v>0</v>
      </c>
      <c r="AM541" s="78"/>
      <c r="AN541" s="74"/>
      <c r="AO541" s="74"/>
      <c r="AP541" s="74"/>
      <c r="AQ541" s="74"/>
      <c r="AR541" s="74"/>
      <c r="AS541" s="74"/>
      <c r="AT541" s="74"/>
      <c r="AU541" s="74"/>
      <c r="AV541" s="74"/>
      <c r="AW541" s="74"/>
      <c r="AX541" s="74"/>
      <c r="AY541" s="74"/>
      <c r="AZ541" s="75"/>
      <c r="BA541" s="17">
        <f t="shared" si="25"/>
        <v>0</v>
      </c>
    </row>
    <row r="542" spans="36:53">
      <c r="AJ542" s="116" t="s">
        <v>14</v>
      </c>
      <c r="AK542" s="109">
        <v>5</v>
      </c>
      <c r="AL542" s="47">
        <v>5</v>
      </c>
      <c r="AM542" s="88">
        <v>0</v>
      </c>
      <c r="AN542" s="88">
        <v>0.06</v>
      </c>
      <c r="AO542" s="88">
        <v>0.21</v>
      </c>
      <c r="AP542" s="88">
        <v>0.28999999999999998</v>
      </c>
      <c r="AQ542" s="89">
        <v>0.44</v>
      </c>
      <c r="AR542" s="76"/>
      <c r="AS542" s="76"/>
      <c r="AT542" s="76"/>
      <c r="AU542" s="76"/>
      <c r="AV542" s="76"/>
      <c r="AW542" s="76"/>
      <c r="AX542" s="76"/>
      <c r="AY542" s="76"/>
      <c r="AZ542" s="77"/>
      <c r="BA542" s="17">
        <f t="shared" si="25"/>
        <v>1</v>
      </c>
    </row>
    <row r="543" spans="36:53" ht="15.75" thickBot="1">
      <c r="AJ543" s="116" t="s">
        <v>14</v>
      </c>
      <c r="AK543" s="109">
        <v>5</v>
      </c>
      <c r="AL543" s="66">
        <v>4</v>
      </c>
      <c r="AM543" s="56">
        <f>AN542/(AN542+AO542+AP542+AQ542)</f>
        <v>0.06</v>
      </c>
      <c r="AN543" s="56">
        <f>AO542/(AN542+AO542+AP542+AQ542)</f>
        <v>0.21</v>
      </c>
      <c r="AO543" s="56">
        <f>AP542/(AN542+AO542+AP542+AQ542)</f>
        <v>0.28999999999999998</v>
      </c>
      <c r="AP543" s="57">
        <f>AQ542/(AN542+AO542+AP542+AQ542)</f>
        <v>0.44</v>
      </c>
      <c r="AQ543" s="51"/>
      <c r="AR543" s="51"/>
      <c r="AS543" s="51"/>
      <c r="AT543" s="51"/>
      <c r="AU543" s="51"/>
      <c r="AV543" s="51"/>
      <c r="AW543" s="51"/>
      <c r="AX543" s="51"/>
      <c r="AY543" s="51"/>
      <c r="AZ543" s="73"/>
      <c r="BA543" s="17">
        <f t="shared" si="25"/>
        <v>1</v>
      </c>
    </row>
    <row r="544" spans="36:53" ht="15.75" thickBot="1">
      <c r="AJ544" s="116" t="s">
        <v>14</v>
      </c>
      <c r="AK544" s="109">
        <v>5</v>
      </c>
      <c r="AL544" s="47">
        <v>3</v>
      </c>
      <c r="AM544" s="56">
        <f>AO542/(AO542+AP542+AQ542)</f>
        <v>0.22340425531914895</v>
      </c>
      <c r="AN544" s="56">
        <f>AP542/(AO542+AP542+AQ542)</f>
        <v>0.30851063829787234</v>
      </c>
      <c r="AO544" s="57">
        <f>AQ542/(AO542+AP542+AQ542)</f>
        <v>0.46808510638297873</v>
      </c>
      <c r="AP544" s="51"/>
      <c r="AQ544" s="51"/>
      <c r="AR544" s="51"/>
      <c r="AS544" s="51"/>
      <c r="AT544" s="51"/>
      <c r="AU544" s="51"/>
      <c r="AV544" s="51"/>
      <c r="AW544" s="51"/>
      <c r="AX544" s="51"/>
      <c r="AY544" s="51"/>
      <c r="AZ544" s="73"/>
      <c r="BA544" s="17">
        <f t="shared" si="25"/>
        <v>1</v>
      </c>
    </row>
    <row r="545" spans="36:53" ht="15.75" thickBot="1">
      <c r="AJ545" s="116" t="s">
        <v>14</v>
      </c>
      <c r="AK545" s="109">
        <v>5</v>
      </c>
      <c r="AL545" s="66">
        <v>2</v>
      </c>
      <c r="AM545" s="56">
        <f>AP542/(AP542+AQ542)</f>
        <v>0.39726027397260272</v>
      </c>
      <c r="AN545" s="57">
        <f>100%-AM545</f>
        <v>0.60273972602739723</v>
      </c>
      <c r="AO545" s="51"/>
      <c r="AP545" s="51"/>
      <c r="AQ545" s="51"/>
      <c r="AR545" s="51"/>
      <c r="AS545" s="51"/>
      <c r="AT545" s="51"/>
      <c r="AU545" s="51"/>
      <c r="AV545" s="51"/>
      <c r="AW545" s="51"/>
      <c r="AX545" s="51"/>
      <c r="AY545" s="51"/>
      <c r="AZ545" s="73"/>
      <c r="BA545" s="17">
        <f t="shared" si="25"/>
        <v>1</v>
      </c>
    </row>
    <row r="546" spans="36:53" ht="15.75" thickBot="1">
      <c r="AJ546" s="116" t="s">
        <v>14</v>
      </c>
      <c r="AK546" s="109">
        <v>5</v>
      </c>
      <c r="AL546" s="47">
        <v>1</v>
      </c>
      <c r="AM546" s="57">
        <v>1</v>
      </c>
      <c r="AN546" s="51"/>
      <c r="AO546" s="51"/>
      <c r="AP546" s="51"/>
      <c r="AQ546" s="51"/>
      <c r="AR546" s="51"/>
      <c r="AS546" s="51"/>
      <c r="AT546" s="51"/>
      <c r="AU546" s="51"/>
      <c r="AV546" s="51"/>
      <c r="AW546" s="51"/>
      <c r="AX546" s="51"/>
      <c r="AY546" s="51"/>
      <c r="AZ546" s="73"/>
      <c r="BA546" s="17">
        <f t="shared" si="25"/>
        <v>1</v>
      </c>
    </row>
    <row r="547" spans="36:53" ht="15.75" thickBot="1">
      <c r="AJ547" s="116" t="s">
        <v>14</v>
      </c>
      <c r="AK547" s="109">
        <v>5</v>
      </c>
      <c r="AL547" s="66">
        <v>0</v>
      </c>
      <c r="AM547" s="78"/>
      <c r="AN547" s="74"/>
      <c r="AO547" s="74"/>
      <c r="AP547" s="74"/>
      <c r="AQ547" s="74"/>
      <c r="AR547" s="74"/>
      <c r="AS547" s="74"/>
      <c r="AT547" s="74"/>
      <c r="AU547" s="74"/>
      <c r="AV547" s="74"/>
      <c r="AW547" s="74"/>
      <c r="AX547" s="74"/>
      <c r="AY547" s="74"/>
      <c r="AZ547" s="75"/>
      <c r="BA547" s="17">
        <f t="shared" si="25"/>
        <v>0</v>
      </c>
    </row>
    <row r="548" spans="36:53">
      <c r="AJ548" s="116" t="s">
        <v>14</v>
      </c>
      <c r="AK548" s="109">
        <v>4</v>
      </c>
      <c r="AL548" s="66">
        <v>4</v>
      </c>
      <c r="AM548" s="88">
        <v>0.01</v>
      </c>
      <c r="AN548" s="88">
        <v>0.16</v>
      </c>
      <c r="AO548" s="88">
        <v>0.28000000000000003</v>
      </c>
      <c r="AP548" s="88">
        <v>0.55000000000000004</v>
      </c>
      <c r="AQ548" s="76"/>
      <c r="AR548" s="76"/>
      <c r="AS548" s="76"/>
      <c r="AT548" s="76"/>
      <c r="AU548" s="76"/>
      <c r="AV548" s="76"/>
      <c r="AW548" s="76"/>
      <c r="AX548" s="76"/>
      <c r="AY548" s="76"/>
      <c r="AZ548" s="77"/>
      <c r="BA548" s="17">
        <f t="shared" si="25"/>
        <v>1</v>
      </c>
    </row>
    <row r="549" spans="36:53" ht="15.75" thickBot="1">
      <c r="AJ549" s="116" t="s">
        <v>14</v>
      </c>
      <c r="AK549" s="109">
        <v>4</v>
      </c>
      <c r="AL549" s="47">
        <v>3</v>
      </c>
      <c r="AM549" s="56">
        <f>AN548/(AN548+AO548+AP548)</f>
        <v>0.1616161616161616</v>
      </c>
      <c r="AN549" s="56">
        <f>AO548/(AN548+AO548+AP548)</f>
        <v>0.28282828282828282</v>
      </c>
      <c r="AO549" s="57">
        <f>AP548/(AN548+AO548+AP548)</f>
        <v>0.55555555555555558</v>
      </c>
      <c r="AP549" s="51"/>
      <c r="AQ549" s="51"/>
      <c r="AR549" s="51"/>
      <c r="AS549" s="51"/>
      <c r="AT549" s="51"/>
      <c r="AU549" s="51"/>
      <c r="AV549" s="51"/>
      <c r="AW549" s="51"/>
      <c r="AX549" s="51"/>
      <c r="AY549" s="51"/>
      <c r="AZ549" s="73"/>
      <c r="BA549" s="17">
        <f t="shared" si="25"/>
        <v>1</v>
      </c>
    </row>
    <row r="550" spans="36:53" ht="15.75" thickBot="1">
      <c r="AJ550" s="116" t="s">
        <v>14</v>
      </c>
      <c r="AK550" s="109">
        <v>4</v>
      </c>
      <c r="AL550" s="66">
        <v>2</v>
      </c>
      <c r="AM550" s="56">
        <f>AO548/(AO548+AP548)</f>
        <v>0.33734939759036142</v>
      </c>
      <c r="AN550" s="57">
        <f>100%-AM550</f>
        <v>0.66265060240963858</v>
      </c>
      <c r="AO550" s="51"/>
      <c r="AP550" s="51"/>
      <c r="AQ550" s="51"/>
      <c r="AR550" s="51"/>
      <c r="AS550" s="51"/>
      <c r="AT550" s="51"/>
      <c r="AU550" s="51"/>
      <c r="AV550" s="51"/>
      <c r="AW550" s="51"/>
      <c r="AX550" s="51"/>
      <c r="AY550" s="51"/>
      <c r="AZ550" s="73"/>
      <c r="BA550" s="17">
        <f t="shared" si="25"/>
        <v>1</v>
      </c>
    </row>
    <row r="551" spans="36:53" ht="15.75" thickBot="1">
      <c r="AJ551" s="116" t="s">
        <v>14</v>
      </c>
      <c r="AK551" s="109">
        <v>4</v>
      </c>
      <c r="AL551" s="47">
        <v>1</v>
      </c>
      <c r="AM551" s="57">
        <v>1</v>
      </c>
      <c r="AN551" s="51"/>
      <c r="AO551" s="51"/>
      <c r="AP551" s="51"/>
      <c r="AQ551" s="51"/>
      <c r="AR551" s="51"/>
      <c r="AS551" s="51"/>
      <c r="AT551" s="51"/>
      <c r="AU551" s="51"/>
      <c r="AV551" s="51"/>
      <c r="AW551" s="51"/>
      <c r="AX551" s="51"/>
      <c r="AY551" s="51"/>
      <c r="AZ551" s="73"/>
      <c r="BA551" s="17">
        <f t="shared" si="25"/>
        <v>1</v>
      </c>
    </row>
    <row r="552" spans="36:53" ht="15.75" thickBot="1">
      <c r="AJ552" s="117" t="s">
        <v>14</v>
      </c>
      <c r="AK552" s="109">
        <v>4</v>
      </c>
      <c r="AL552" s="66">
        <v>0</v>
      </c>
      <c r="AM552" s="59"/>
      <c r="AN552" s="74"/>
      <c r="AO552" s="74"/>
      <c r="AP552" s="74"/>
      <c r="AQ552" s="74"/>
      <c r="AR552" s="74"/>
      <c r="AS552" s="74"/>
      <c r="AT552" s="74"/>
      <c r="AU552" s="74"/>
      <c r="AV552" s="74"/>
      <c r="AW552" s="74"/>
      <c r="AX552" s="74"/>
      <c r="AY552" s="74"/>
      <c r="AZ552" s="75"/>
      <c r="BA552" s="17">
        <f t="shared" si="25"/>
        <v>0</v>
      </c>
    </row>
  </sheetData>
  <mergeCells count="6">
    <mergeCell ref="M1:R1"/>
    <mergeCell ref="S1:AF1"/>
    <mergeCell ref="AM1:AX1"/>
    <mergeCell ref="D3:D8"/>
    <mergeCell ref="E3:E8"/>
    <mergeCell ref="F3:F8"/>
  </mergeCells>
  <phoneticPr fontId="12" type="noConversion"/>
  <conditionalFormatting sqref="G4:K6">
    <cfRule type="expression" dxfId="3" priority="4">
      <formula>#REF!&lt;&gt;Commitment</formula>
    </cfRule>
  </conditionalFormatting>
  <conditionalFormatting sqref="G7:K7">
    <cfRule type="expression" dxfId="2" priority="3">
      <formula>#REF!&lt;&gt;Commitment</formula>
    </cfRule>
  </conditionalFormatting>
  <conditionalFormatting sqref="G8:K8">
    <cfRule type="expression" dxfId="1" priority="2">
      <formula>#REF!&lt;&gt;Commitment</formula>
    </cfRule>
  </conditionalFormatting>
  <conditionalFormatting sqref="L6:AF8">
    <cfRule type="expression" dxfId="0" priority="1">
      <formula>#REF!&lt;&gt;Commitment</formula>
    </cfRule>
  </conditionalFormatting>
  <dataValidations disablePrompts="1" count="2">
    <dataValidation type="list" allowBlank="1" showInputMessage="1" showErrorMessage="1" sqref="F3" xr:uid="{D858B645-EE86-4A4E-8170-9ABA8A8AF83F}">
      <formula1>"Normal, Rapide"</formula1>
    </dataValidation>
    <dataValidation type="list" allowBlank="1" showInputMessage="1" showErrorMessage="1" sqref="E3" xr:uid="{42C590A0-202B-4FCB-887E-1CDDBDA91745}">
      <formula1>"Type 1, Type 2, Type 3, Type 4"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2023-02-25T18:22:38Z</dcterms:created>
  <dcterms:modified xsi:type="dcterms:W3CDTF">2023-03-01T23:17:02Z</dcterms:modified>
</cp:coreProperties>
</file>