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\Downloads\"/>
    </mc:Choice>
  </mc:AlternateContent>
  <xr:revisionPtr revIDLastSave="0" documentId="8_{4DFCA41A-9025-4474-9433-72B70699162F}" xr6:coauthVersionLast="47" xr6:coauthVersionMax="47" xr10:uidLastSave="{00000000-0000-0000-0000-000000000000}"/>
  <bookViews>
    <workbookView xWindow="-28920" yWindow="-120" windowWidth="29040" windowHeight="15840" xr2:uid="{701DBB09-50E4-48F7-8359-F80B5788A3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2" i="1" l="1" a="1"/>
  <c r="K32" i="1" s="1"/>
  <c r="H35" i="1" l="1"/>
  <c r="H34" i="1"/>
  <c r="H33" i="1"/>
  <c r="H32" i="1"/>
  <c r="H26" i="1"/>
  <c r="H15" i="1"/>
  <c r="H16" i="1"/>
  <c r="H5" i="1"/>
  <c r="H6" i="1"/>
  <c r="H7" i="1"/>
  <c r="H8" i="1"/>
  <c r="H9" i="1"/>
  <c r="H10" i="1"/>
  <c r="H11" i="1"/>
  <c r="H12" i="1"/>
  <c r="H13" i="1"/>
  <c r="H14" i="1"/>
  <c r="H17" i="1"/>
  <c r="H18" i="1"/>
  <c r="H19" i="1"/>
  <c r="H20" i="1"/>
  <c r="H21" i="1"/>
  <c r="H22" i="1"/>
  <c r="H23" i="1"/>
  <c r="H24" i="1"/>
  <c r="H25" i="1"/>
  <c r="H27" i="1"/>
  <c r="H4" i="1"/>
  <c r="E32" i="1" a="1"/>
  <c r="E32" i="1" s="1"/>
  <c r="B32" i="1" l="1" a="1"/>
  <c r="B32" i="1" s="1"/>
  <c r="D32" i="1" a="1"/>
  <c r="D32" i="1" s="1"/>
  <c r="C32" i="1" a="1"/>
  <c r="C3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<sst xmlns="http://schemas.openxmlformats.org/spreadsheetml/2006/main" count="165" uniqueCount="34">
  <si>
    <t>Pays</t>
  </si>
  <si>
    <t>Ville</t>
  </si>
  <si>
    <t>Magasin</t>
  </si>
  <si>
    <t>Produit</t>
  </si>
  <si>
    <t>Type</t>
  </si>
  <si>
    <t>Année d'achat</t>
  </si>
  <si>
    <t>Devise</t>
  </si>
  <si>
    <t>Colonne1</t>
  </si>
  <si>
    <t>France</t>
  </si>
  <si>
    <t xml:space="preserve">Paris </t>
  </si>
  <si>
    <t>Carrefour</t>
  </si>
  <si>
    <t>Pomme</t>
  </si>
  <si>
    <t>EUR</t>
  </si>
  <si>
    <t>Lyon</t>
  </si>
  <si>
    <t>Auchan</t>
  </si>
  <si>
    <t>Fraises</t>
  </si>
  <si>
    <t>Grenoble</t>
  </si>
  <si>
    <t>Monoprix</t>
  </si>
  <si>
    <t>Banane</t>
  </si>
  <si>
    <t>Poire</t>
  </si>
  <si>
    <t>Proposition :</t>
  </si>
  <si>
    <t>Espagne</t>
  </si>
  <si>
    <t>Barcelone</t>
  </si>
  <si>
    <t>Achat</t>
  </si>
  <si>
    <t>Vente</t>
  </si>
  <si>
    <t>indice des prix</t>
  </si>
  <si>
    <t>Date</t>
  </si>
  <si>
    <t>Prix de l'indice</t>
  </si>
  <si>
    <t>Prix d'achat</t>
  </si>
  <si>
    <t>Prix de vente</t>
  </si>
  <si>
    <t>Date dernier indice</t>
  </si>
  <si>
    <t>Evaluation</t>
  </si>
  <si>
    <t>Dernier prix de l'Indice</t>
  </si>
  <si>
    <t>Résultats à afficher en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</si>
</sst>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0" fillId="3" borderId="0" xfId="0" applyFill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/>
    <xf numFmtId="0" fontId="5" fillId="0" borderId="0" xfId="0" applyFont="1"/>
    <xf numFmtId="14" fontId="5" fillId="0" borderId="0" xfId="0" applyNumberFormat="1" applyFont="1"/>
    <xf numFmtId="0" fontId="5" fillId="3" borderId="0" xfId="0" applyFont="1" applyFill="1"/>
    <xf numFmtId="0" fontId="6" fillId="0" borderId="0" xfId="0" applyFont="1"/>
    <xf numFmtId="14" fontId="6" fillId="0" borderId="0" xfId="0" applyNumberFormat="1" applyFont="1"/>
    <xf numFmtId="0" fontId="6" fillId="3" borderId="0" xfId="0" applyFont="1" applyFill="1"/>
    <xf numFmtId="0" fontId="6" fillId="0" borderId="3" xfId="0" applyFont="1" applyBorder="1"/>
    <xf numFmtId="14" fontId="6" fillId="0" borderId="3" xfId="0" applyNumberFormat="1" applyFont="1" applyBorder="1"/>
    <xf numFmtId="0" fontId="6" fillId="3" borderId="3" xfId="0" applyFont="1" applyFill="1" applyBorder="1"/>
    <xf numFmtId="14" fontId="0" fillId="4" borderId="0" xfId="0" applyNumberFormat="1" applyFill="1" applyAlignment="1">
      <alignment horizontal="center"/>
    </xf>
    <xf numFmtId="0" fontId="3" fillId="5" borderId="0" xfId="0" applyFont="1" applyFill="1" applyBorder="1"/>
  </cellXfs>
  <cellStyles count="1">
    <cellStyle name="Normal" xfId="0" builtinId="0"/>
  </cellStyles>
  <dxfs count="2">
    <dxf>
      <fill>
        <patternFill patternType="solid">
          <fgColor indexed="64"/>
          <bgColor theme="0" tint="-4.9989318521683403E-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0FFD1F-D93D-490D-8C04-129FFF4E168B}" name="Tableau2" displayName="Tableau2" ref="B3:M27" totalsRowShown="0">
  <autoFilter ref="B3:M27" xr:uid="{BA0FFD1F-D93D-490D-8C04-129FFF4E168B}"/>
  <tableColumns count="12">
    <tableColumn id="1" xr3:uid="{C9E167DE-AA90-40A6-B54A-6FC757433F35}" name="Pays"/>
    <tableColumn id="2" xr3:uid="{5459CA44-261C-46E5-A735-00D4122710BA}" name="Ville"/>
    <tableColumn id="3" xr3:uid="{5AE6C5E2-38FF-42F6-AE08-726DA0227E29}" name="Magasin"/>
    <tableColumn id="4" xr3:uid="{464F6D07-4893-43D0-B787-2E1B08926636}" name="Produit"/>
    <tableColumn id="5" xr3:uid="{609353CB-DD40-42F6-91DB-E4417D51E25E}" name="Type"/>
    <tableColumn id="6" xr3:uid="{C42BEE0C-C723-4363-A175-69162B92FA05}" name="Date" dataDxfId="1"/>
    <tableColumn id="7" xr3:uid="{62C7F1D5-B636-421D-83F4-F1E3970A55C1}" name="Année d'achat">
      <calculatedColumnFormula>YEAR(Tableau2[[#This Row],[Date]])</calculatedColumnFormula>
    </tableColumn>
    <tableColumn id="8" xr3:uid="{A3CA4D8D-804C-42F7-A4D0-28E121B7CF53}" name="Devise"/>
    <tableColumn id="9" xr3:uid="{413836B6-5D6C-44A3-8289-20464A1B0E3B}" name="Colonne1" dataDxfId="0"/>
    <tableColumn id="10" xr3:uid="{EA1AB9F6-BC89-484A-A7FF-8ADFD53DF29F}" name="Prix de l'indice"/>
    <tableColumn id="12" xr3:uid="{F4230DC6-9A57-45CF-8B8C-B754D40546AE}" name="Prix d'achat"/>
    <tableColumn id="13" xr3:uid="{15C7E7E8-8C88-4255-8C15-5C66077F44A8}" name="Prix de ven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60CF6-F61A-4F71-AA47-23EF51A8F6A2}">
  <dimension ref="B3:M35"/>
  <sheetViews>
    <sheetView showGridLines="0" tabSelected="1" workbookViewId="0">
      <selection activeCell="H35" sqref="H35"/>
    </sheetView>
  </sheetViews>
  <sheetFormatPr baseColWidth="10" defaultRowHeight="15" x14ac:dyDescent="0.25"/>
  <cols>
    <col min="6" max="6" width="21.5703125" bestFit="1" customWidth="1"/>
    <col min="7" max="7" width="18.140625" bestFit="1" customWidth="1"/>
    <col min="8" max="8" width="15.85546875" customWidth="1"/>
    <col min="10" max="10" width="3.5703125" customWidth="1"/>
    <col min="11" max="11" width="16.42578125" bestFit="1" customWidth="1"/>
    <col min="12" max="12" width="13.5703125" bestFit="1" customWidth="1"/>
    <col min="13" max="13" width="15" bestFit="1" customWidth="1"/>
  </cols>
  <sheetData>
    <row r="3" spans="2:13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26</v>
      </c>
      <c r="H3" t="s">
        <v>5</v>
      </c>
      <c r="I3" t="s">
        <v>6</v>
      </c>
      <c r="J3" s="4" t="s">
        <v>7</v>
      </c>
      <c r="K3" t="s">
        <v>27</v>
      </c>
      <c r="L3" t="s">
        <v>28</v>
      </c>
      <c r="M3" t="s">
        <v>29</v>
      </c>
    </row>
    <row r="4" spans="2:13" x14ac:dyDescent="0.25">
      <c r="B4" s="9" t="s">
        <v>8</v>
      </c>
      <c r="C4" s="9" t="s">
        <v>9</v>
      </c>
      <c r="D4" s="9" t="s">
        <v>10</v>
      </c>
      <c r="E4" s="9" t="s">
        <v>11</v>
      </c>
      <c r="F4" s="9" t="s">
        <v>23</v>
      </c>
      <c r="G4" s="10">
        <v>44831</v>
      </c>
      <c r="H4" s="9">
        <f>YEAR(Tableau2[[#This Row],[Date]])</f>
        <v>2022</v>
      </c>
      <c r="I4" s="9" t="s">
        <v>12</v>
      </c>
      <c r="J4" s="11"/>
      <c r="K4" s="9"/>
      <c r="L4" s="9">
        <v>3.2</v>
      </c>
      <c r="M4" s="9"/>
    </row>
    <row r="5" spans="2:13" x14ac:dyDescent="0.25">
      <c r="B5" s="9" t="s">
        <v>8</v>
      </c>
      <c r="C5" s="9" t="s">
        <v>9</v>
      </c>
      <c r="D5" s="9" t="s">
        <v>10</v>
      </c>
      <c r="E5" s="9" t="s">
        <v>11</v>
      </c>
      <c r="F5" s="9" t="s">
        <v>23</v>
      </c>
      <c r="G5" s="10">
        <v>44849</v>
      </c>
      <c r="H5" s="9">
        <f>YEAR(Tableau2[[#This Row],[Date]])</f>
        <v>2022</v>
      </c>
      <c r="I5" s="9" t="s">
        <v>12</v>
      </c>
      <c r="J5" s="11"/>
      <c r="K5" s="9"/>
      <c r="L5" s="9">
        <v>3.4</v>
      </c>
      <c r="M5" s="9"/>
    </row>
    <row r="6" spans="2:13" x14ac:dyDescent="0.25">
      <c r="B6" s="6" t="s">
        <v>8</v>
      </c>
      <c r="C6" s="6" t="s">
        <v>9</v>
      </c>
      <c r="D6" s="6" t="s">
        <v>10</v>
      </c>
      <c r="E6" s="6" t="s">
        <v>11</v>
      </c>
      <c r="F6" s="6" t="s">
        <v>24</v>
      </c>
      <c r="G6" s="7">
        <v>44851</v>
      </c>
      <c r="H6" s="6">
        <f>YEAR(Tableau2[[#This Row],[Date]])</f>
        <v>2022</v>
      </c>
      <c r="I6" s="6" t="s">
        <v>12</v>
      </c>
      <c r="J6" s="8"/>
      <c r="K6" s="6"/>
      <c r="L6" s="6"/>
      <c r="M6" s="6">
        <v>3.5</v>
      </c>
    </row>
    <row r="7" spans="2:13" x14ac:dyDescent="0.25">
      <c r="B7" s="9" t="s">
        <v>8</v>
      </c>
      <c r="C7" s="9" t="s">
        <v>9</v>
      </c>
      <c r="D7" s="9" t="s">
        <v>10</v>
      </c>
      <c r="E7" s="9" t="s">
        <v>11</v>
      </c>
      <c r="F7" s="9" t="s">
        <v>23</v>
      </c>
      <c r="G7" s="10">
        <v>44913</v>
      </c>
      <c r="H7" s="9">
        <f>YEAR(Tableau2[[#This Row],[Date]])</f>
        <v>2022</v>
      </c>
      <c r="I7" s="9" t="s">
        <v>12</v>
      </c>
      <c r="J7" s="11"/>
      <c r="K7" s="9"/>
      <c r="L7" s="9">
        <v>3.1</v>
      </c>
      <c r="M7" s="9"/>
    </row>
    <row r="8" spans="2:13" x14ac:dyDescent="0.25">
      <c r="B8" s="6" t="s">
        <v>8</v>
      </c>
      <c r="C8" s="6" t="s">
        <v>9</v>
      </c>
      <c r="D8" s="6" t="s">
        <v>10</v>
      </c>
      <c r="E8" s="6" t="s">
        <v>11</v>
      </c>
      <c r="F8" s="6" t="s">
        <v>24</v>
      </c>
      <c r="G8" s="7">
        <v>44943</v>
      </c>
      <c r="H8" s="6">
        <f>YEAR(Tableau2[[#This Row],[Date]])</f>
        <v>2023</v>
      </c>
      <c r="I8" s="6" t="s">
        <v>12</v>
      </c>
      <c r="J8" s="8"/>
      <c r="K8" s="6"/>
      <c r="L8" s="6"/>
      <c r="M8" s="6">
        <v>3.4</v>
      </c>
    </row>
    <row r="9" spans="2:13" x14ac:dyDescent="0.25">
      <c r="B9" s="6" t="s">
        <v>8</v>
      </c>
      <c r="C9" s="6" t="s">
        <v>9</v>
      </c>
      <c r="D9" s="6" t="s">
        <v>10</v>
      </c>
      <c r="E9" s="6" t="s">
        <v>11</v>
      </c>
      <c r="F9" s="6" t="s">
        <v>24</v>
      </c>
      <c r="G9" s="7">
        <v>44945</v>
      </c>
      <c r="H9" s="6">
        <f>YEAR(Tableau2[[#This Row],[Date]])</f>
        <v>2023</v>
      </c>
      <c r="I9" s="6" t="s">
        <v>12</v>
      </c>
      <c r="J9" s="8"/>
      <c r="K9" s="6"/>
      <c r="L9" s="6"/>
      <c r="M9" s="6">
        <v>3.2</v>
      </c>
    </row>
    <row r="10" spans="2:13" x14ac:dyDescent="0.25">
      <c r="B10" s="6" t="s">
        <v>8</v>
      </c>
      <c r="C10" s="6" t="s">
        <v>9</v>
      </c>
      <c r="D10" s="6" t="s">
        <v>10</v>
      </c>
      <c r="E10" s="6" t="s">
        <v>11</v>
      </c>
      <c r="F10" s="6" t="s">
        <v>24</v>
      </c>
      <c r="G10" s="7">
        <v>44956</v>
      </c>
      <c r="H10" s="6">
        <f>YEAR(Tableau2[[#This Row],[Date]])</f>
        <v>2023</v>
      </c>
      <c r="I10" s="6" t="s">
        <v>12</v>
      </c>
      <c r="J10" s="8"/>
      <c r="K10" s="6"/>
      <c r="L10" s="6"/>
      <c r="M10" s="6">
        <v>3.3</v>
      </c>
    </row>
    <row r="11" spans="2:13" x14ac:dyDescent="0.25">
      <c r="B11" s="9" t="s">
        <v>8</v>
      </c>
      <c r="C11" s="9" t="s">
        <v>9</v>
      </c>
      <c r="D11" s="9" t="s">
        <v>10</v>
      </c>
      <c r="E11" s="9" t="s">
        <v>11</v>
      </c>
      <c r="F11" s="9" t="s">
        <v>23</v>
      </c>
      <c r="G11" s="10">
        <v>44960</v>
      </c>
      <c r="H11" s="9">
        <f>YEAR(Tableau2[[#This Row],[Date]])</f>
        <v>2023</v>
      </c>
      <c r="I11" s="9" t="s">
        <v>12</v>
      </c>
      <c r="J11" s="11"/>
      <c r="K11" s="9"/>
      <c r="L11" s="9">
        <v>3.6</v>
      </c>
      <c r="M11" s="9"/>
    </row>
    <row r="12" spans="2:13" x14ac:dyDescent="0.25">
      <c r="B12" s="12" t="s">
        <v>8</v>
      </c>
      <c r="C12" s="12" t="s">
        <v>9</v>
      </c>
      <c r="D12" s="12" t="s">
        <v>10</v>
      </c>
      <c r="E12" s="12" t="s">
        <v>11</v>
      </c>
      <c r="F12" s="12" t="s">
        <v>25</v>
      </c>
      <c r="G12" s="13">
        <v>44926</v>
      </c>
      <c r="H12" s="12">
        <f>YEAR(Tableau2[[#This Row],[Date]])</f>
        <v>2022</v>
      </c>
      <c r="I12" s="12" t="s">
        <v>12</v>
      </c>
      <c r="J12" s="14"/>
      <c r="K12" s="12">
        <v>3.2</v>
      </c>
      <c r="L12" s="12"/>
      <c r="M12" s="12"/>
    </row>
    <row r="13" spans="2:13" ht="15.75" thickBot="1" x14ac:dyDescent="0.3">
      <c r="B13" s="15" t="s">
        <v>8</v>
      </c>
      <c r="C13" s="15" t="s">
        <v>9</v>
      </c>
      <c r="D13" s="15" t="s">
        <v>10</v>
      </c>
      <c r="E13" s="15" t="s">
        <v>11</v>
      </c>
      <c r="F13" s="15" t="s">
        <v>25</v>
      </c>
      <c r="G13" s="16">
        <v>44910</v>
      </c>
      <c r="H13" s="15">
        <f>YEAR(Tableau2[[#This Row],[Date]])</f>
        <v>2022</v>
      </c>
      <c r="I13" s="15" t="s">
        <v>12</v>
      </c>
      <c r="J13" s="17"/>
      <c r="K13" s="15">
        <v>3.1</v>
      </c>
      <c r="L13" s="15"/>
      <c r="M13" s="15"/>
    </row>
    <row r="14" spans="2:13" x14ac:dyDescent="0.25">
      <c r="B14" s="9" t="s">
        <v>8</v>
      </c>
      <c r="C14" s="9" t="s">
        <v>13</v>
      </c>
      <c r="D14" s="9" t="s">
        <v>14</v>
      </c>
      <c r="E14" s="9" t="s">
        <v>15</v>
      </c>
      <c r="F14" s="9" t="s">
        <v>23</v>
      </c>
      <c r="G14" s="10">
        <v>44926</v>
      </c>
      <c r="H14" s="9">
        <f>YEAR(Tableau2[[#This Row],[Date]])</f>
        <v>2022</v>
      </c>
      <c r="I14" s="9" t="s">
        <v>12</v>
      </c>
      <c r="J14" s="11"/>
      <c r="K14" s="9"/>
      <c r="L14" s="9">
        <v>2.1</v>
      </c>
      <c r="M14" s="9"/>
    </row>
    <row r="15" spans="2:13" x14ac:dyDescent="0.25">
      <c r="B15" s="9" t="s">
        <v>8</v>
      </c>
      <c r="C15" s="9" t="s">
        <v>13</v>
      </c>
      <c r="D15" s="9" t="s">
        <v>14</v>
      </c>
      <c r="E15" s="9" t="s">
        <v>15</v>
      </c>
      <c r="F15" s="9" t="s">
        <v>23</v>
      </c>
      <c r="G15" s="10">
        <v>44929</v>
      </c>
      <c r="H15" s="9">
        <f>YEAR(Tableau2[[#This Row],[Date]])</f>
        <v>2023</v>
      </c>
      <c r="I15" s="9" t="s">
        <v>12</v>
      </c>
      <c r="J15" s="11"/>
      <c r="K15" s="9"/>
      <c r="L15" s="9">
        <v>2.2000000000000002</v>
      </c>
      <c r="M15" s="9"/>
    </row>
    <row r="16" spans="2:13" x14ac:dyDescent="0.25">
      <c r="B16" s="9" t="s">
        <v>8</v>
      </c>
      <c r="C16" s="9" t="s">
        <v>13</v>
      </c>
      <c r="D16" s="9" t="s">
        <v>14</v>
      </c>
      <c r="E16" s="9" t="s">
        <v>15</v>
      </c>
      <c r="F16" s="9" t="s">
        <v>23</v>
      </c>
      <c r="G16" s="10">
        <v>44941</v>
      </c>
      <c r="H16" s="9">
        <f>YEAR(Tableau2[[#This Row],[Date]])</f>
        <v>2023</v>
      </c>
      <c r="I16" s="9" t="s">
        <v>12</v>
      </c>
      <c r="J16" s="11"/>
      <c r="K16" s="9"/>
      <c r="L16" s="9">
        <v>2.2999999999999998</v>
      </c>
      <c r="M16" s="9"/>
    </row>
    <row r="17" spans="2:13" x14ac:dyDescent="0.25">
      <c r="B17" s="6" t="s">
        <v>8</v>
      </c>
      <c r="C17" s="6" t="s">
        <v>13</v>
      </c>
      <c r="D17" s="6" t="s">
        <v>14</v>
      </c>
      <c r="E17" s="6" t="s">
        <v>15</v>
      </c>
      <c r="F17" s="6" t="s">
        <v>24</v>
      </c>
      <c r="G17" s="7">
        <v>44974</v>
      </c>
      <c r="H17" s="6">
        <f>YEAR(Tableau2[[#This Row],[Date]])</f>
        <v>2023</v>
      </c>
      <c r="I17" s="6" t="s">
        <v>12</v>
      </c>
      <c r="J17" s="8"/>
      <c r="K17" s="6"/>
      <c r="L17" s="6"/>
      <c r="M17" s="6">
        <v>2.6</v>
      </c>
    </row>
    <row r="18" spans="2:13" x14ac:dyDescent="0.25">
      <c r="B18" s="12" t="s">
        <v>8</v>
      </c>
      <c r="C18" s="12" t="s">
        <v>13</v>
      </c>
      <c r="D18" s="12" t="s">
        <v>14</v>
      </c>
      <c r="E18" s="12" t="s">
        <v>15</v>
      </c>
      <c r="F18" s="12" t="s">
        <v>25</v>
      </c>
      <c r="G18" s="13">
        <v>44956</v>
      </c>
      <c r="H18" s="12">
        <f>YEAR(Tableau2[[#This Row],[Date]])</f>
        <v>2023</v>
      </c>
      <c r="I18" s="12" t="s">
        <v>12</v>
      </c>
      <c r="J18" s="14"/>
      <c r="K18" s="12">
        <v>2.4</v>
      </c>
      <c r="L18" s="12"/>
      <c r="M18" s="12"/>
    </row>
    <row r="19" spans="2:13" x14ac:dyDescent="0.25">
      <c r="B19" s="12" t="s">
        <v>8</v>
      </c>
      <c r="C19" s="12" t="s">
        <v>13</v>
      </c>
      <c r="D19" s="12" t="s">
        <v>14</v>
      </c>
      <c r="E19" s="12" t="s">
        <v>15</v>
      </c>
      <c r="F19" s="12" t="s">
        <v>25</v>
      </c>
      <c r="G19" s="13">
        <v>44897</v>
      </c>
      <c r="H19" s="12">
        <f>YEAR(Tableau2[[#This Row],[Date]])</f>
        <v>2022</v>
      </c>
      <c r="I19" s="12" t="s">
        <v>12</v>
      </c>
      <c r="J19" s="14"/>
      <c r="K19" s="12">
        <v>2.2999999999999998</v>
      </c>
      <c r="L19" s="12"/>
      <c r="M19" s="12"/>
    </row>
    <row r="20" spans="2:13" ht="15.75" thickBot="1" x14ac:dyDescent="0.3">
      <c r="B20" s="15" t="s">
        <v>8</v>
      </c>
      <c r="C20" s="15" t="s">
        <v>13</v>
      </c>
      <c r="D20" s="15" t="s">
        <v>14</v>
      </c>
      <c r="E20" s="15" t="s">
        <v>15</v>
      </c>
      <c r="F20" s="15" t="s">
        <v>25</v>
      </c>
      <c r="G20" s="16">
        <v>44893</v>
      </c>
      <c r="H20" s="15">
        <f>YEAR(Tableau2[[#This Row],[Date]])</f>
        <v>2022</v>
      </c>
      <c r="I20" s="15" t="s">
        <v>12</v>
      </c>
      <c r="J20" s="17"/>
      <c r="K20" s="15">
        <v>2.2999999999999998</v>
      </c>
      <c r="L20" s="15"/>
      <c r="M20" s="15"/>
    </row>
    <row r="21" spans="2:13" x14ac:dyDescent="0.25">
      <c r="B21" s="9" t="s">
        <v>8</v>
      </c>
      <c r="C21" s="9" t="s">
        <v>16</v>
      </c>
      <c r="D21" s="9" t="s">
        <v>17</v>
      </c>
      <c r="E21" s="9" t="s">
        <v>18</v>
      </c>
      <c r="F21" s="9" t="s">
        <v>23</v>
      </c>
      <c r="G21" s="10">
        <v>44926</v>
      </c>
      <c r="H21" s="9">
        <f>YEAR(Tableau2[[#This Row],[Date]])</f>
        <v>2022</v>
      </c>
      <c r="I21" s="9" t="s">
        <v>12</v>
      </c>
      <c r="J21" s="11"/>
      <c r="K21" s="9"/>
      <c r="L21" s="9">
        <v>5.3</v>
      </c>
      <c r="M21" s="9"/>
    </row>
    <row r="22" spans="2:13" x14ac:dyDescent="0.25">
      <c r="B22" s="6" t="s">
        <v>8</v>
      </c>
      <c r="C22" s="6" t="s">
        <v>16</v>
      </c>
      <c r="D22" s="6" t="s">
        <v>17</v>
      </c>
      <c r="E22" s="6" t="s">
        <v>18</v>
      </c>
      <c r="F22" s="6" t="s">
        <v>24</v>
      </c>
      <c r="G22" s="7">
        <v>44926</v>
      </c>
      <c r="H22" s="6">
        <f>YEAR(Tableau2[[#This Row],[Date]])</f>
        <v>2022</v>
      </c>
      <c r="I22" s="6" t="s">
        <v>12</v>
      </c>
      <c r="J22" s="8"/>
      <c r="K22" s="6"/>
      <c r="L22" s="6"/>
      <c r="M22" s="6">
        <v>5.5</v>
      </c>
    </row>
    <row r="23" spans="2:13" x14ac:dyDescent="0.25">
      <c r="B23" s="12" t="s">
        <v>8</v>
      </c>
      <c r="C23" s="12" t="s">
        <v>16</v>
      </c>
      <c r="D23" s="12" t="s">
        <v>17</v>
      </c>
      <c r="E23" s="12" t="s">
        <v>18</v>
      </c>
      <c r="F23" s="12" t="s">
        <v>25</v>
      </c>
      <c r="G23" s="13">
        <v>44926</v>
      </c>
      <c r="H23" s="12">
        <f>YEAR(Tableau2[[#This Row],[Date]])</f>
        <v>2022</v>
      </c>
      <c r="I23" s="12" t="s">
        <v>12</v>
      </c>
      <c r="J23" s="14"/>
      <c r="K23" s="12">
        <v>5</v>
      </c>
      <c r="L23" s="12"/>
      <c r="M23" s="12"/>
    </row>
    <row r="24" spans="2:13" ht="15.75" thickBot="1" x14ac:dyDescent="0.3">
      <c r="B24" s="15" t="s">
        <v>8</v>
      </c>
      <c r="C24" s="15" t="s">
        <v>16</v>
      </c>
      <c r="D24" s="15" t="s">
        <v>17</v>
      </c>
      <c r="E24" s="15" t="s">
        <v>18</v>
      </c>
      <c r="F24" s="15" t="s">
        <v>25</v>
      </c>
      <c r="G24" s="16">
        <v>44862</v>
      </c>
      <c r="H24" s="15">
        <f>YEAR(Tableau2[[#This Row],[Date]])</f>
        <v>2022</v>
      </c>
      <c r="I24" s="15" t="s">
        <v>12</v>
      </c>
      <c r="J24" s="17"/>
      <c r="K24" s="15">
        <v>4.9000000000000004</v>
      </c>
      <c r="L24" s="15"/>
      <c r="M24" s="15"/>
    </row>
    <row r="25" spans="2:13" x14ac:dyDescent="0.25">
      <c r="B25" s="9" t="s">
        <v>21</v>
      </c>
      <c r="C25" s="9" t="s">
        <v>22</v>
      </c>
      <c r="D25" s="9" t="s">
        <v>14</v>
      </c>
      <c r="E25" s="9" t="s">
        <v>19</v>
      </c>
      <c r="F25" s="9" t="s">
        <v>23</v>
      </c>
      <c r="G25" s="10">
        <v>44970</v>
      </c>
      <c r="H25" s="9">
        <f>YEAR(Tableau2[[#This Row],[Date]])</f>
        <v>2023</v>
      </c>
      <c r="I25" s="9" t="s">
        <v>12</v>
      </c>
      <c r="J25" s="11"/>
      <c r="K25" s="9"/>
      <c r="L25" s="9">
        <v>7.1</v>
      </c>
      <c r="M25" s="9"/>
    </row>
    <row r="26" spans="2:13" x14ac:dyDescent="0.25">
      <c r="B26" s="6" t="s">
        <v>21</v>
      </c>
      <c r="C26" s="6" t="s">
        <v>22</v>
      </c>
      <c r="D26" s="6" t="s">
        <v>14</v>
      </c>
      <c r="E26" s="6" t="s">
        <v>19</v>
      </c>
      <c r="F26" s="6" t="s">
        <v>24</v>
      </c>
      <c r="G26" s="7">
        <v>44940</v>
      </c>
      <c r="H26" s="6">
        <f>YEAR(Tableau2[[#This Row],[Date]])</f>
        <v>2023</v>
      </c>
      <c r="I26" s="9" t="s">
        <v>12</v>
      </c>
      <c r="J26" s="8"/>
      <c r="K26" s="6"/>
      <c r="L26" s="6"/>
      <c r="M26" s="6">
        <v>7.2</v>
      </c>
    </row>
    <row r="27" spans="2:13" ht="15.75" thickBot="1" x14ac:dyDescent="0.3">
      <c r="B27" s="15" t="s">
        <v>21</v>
      </c>
      <c r="C27" s="15" t="s">
        <v>22</v>
      </c>
      <c r="D27" s="15" t="s">
        <v>14</v>
      </c>
      <c r="E27" s="15" t="s">
        <v>19</v>
      </c>
      <c r="F27" s="15" t="s">
        <v>25</v>
      </c>
      <c r="G27" s="16">
        <v>44972</v>
      </c>
      <c r="H27" s="15">
        <f>YEAR(Tableau2[[#This Row],[Date]])</f>
        <v>2023</v>
      </c>
      <c r="I27" s="15" t="s">
        <v>12</v>
      </c>
      <c r="J27" s="17"/>
      <c r="K27" s="15">
        <v>7.5</v>
      </c>
      <c r="L27" s="15"/>
      <c r="M27" s="15"/>
    </row>
    <row r="29" spans="2:13" x14ac:dyDescent="0.25">
      <c r="B29" t="s">
        <v>20</v>
      </c>
    </row>
    <row r="30" spans="2:13" x14ac:dyDescent="0.25">
      <c r="F30" s="18" t="s">
        <v>33</v>
      </c>
      <c r="G30" s="18"/>
      <c r="H30" s="18"/>
    </row>
    <row r="31" spans="2:13" x14ac:dyDescent="0.25">
      <c r="B31" s="2" t="s">
        <v>0</v>
      </c>
      <c r="C31" s="3" t="s">
        <v>1</v>
      </c>
      <c r="D31" s="3" t="s">
        <v>2</v>
      </c>
      <c r="E31" s="3" t="s">
        <v>3</v>
      </c>
      <c r="F31" s="19" t="s">
        <v>32</v>
      </c>
      <c r="G31" s="19" t="s">
        <v>30</v>
      </c>
      <c r="H31" s="19" t="s">
        <v>31</v>
      </c>
    </row>
    <row r="32" spans="2:13" x14ac:dyDescent="0.25">
      <c r="B32" s="5" t="str" cm="1">
        <f t="array" ref="B32:B35">_xlfn.BYROW(_xlfn.ANCHORARRAY(E32),_xlfn.LAMBDA(_xlpm.r,_xlfn.UNIQUE(_xlfn._xlws.FILTER(Tableau2[Pays],Tableau2[Produit]=_xlpm.r))))</f>
        <v>France</v>
      </c>
      <c r="C32" s="5" t="str" cm="1">
        <f t="array" ref="C32:C35">_xlfn.BYROW(_xlfn.ANCHORARRAY(E32),_xlfn.LAMBDA(_xlpm.r,_xlfn.UNIQUE(_xlfn._xlws.FILTER(Tableau2[Ville],Tableau2[Produit]=_xlpm.r))))</f>
        <v xml:space="preserve">Paris </v>
      </c>
      <c r="D32" s="5" t="str" cm="1">
        <f t="array" ref="D32:D35">_xlfn.BYROW(_xlfn.ANCHORARRAY(E32),_xlfn.LAMBDA(_xlpm.r,_xlfn.UNIQUE(_xlfn._xlws.FILTER(Tableau2[Magasin],Tableau2[Produit]=_xlpm.r))))</f>
        <v>Carrefour</v>
      </c>
      <c r="E32" s="5" t="str" cm="1">
        <f t="array" ref="E32:E35">_xlfn.UNIQUE(Tableau2[Produit])</f>
        <v>Pomme</v>
      </c>
      <c r="F32">
        <v>3.2</v>
      </c>
      <c r="G32" s="1">
        <v>44926</v>
      </c>
      <c r="H32">
        <f>K12-M8-M9-M10+L11</f>
        <v>-3.0999999999999992</v>
      </c>
      <c r="K32" t="e" cm="1" vm="1">
        <f t="array" ref="K32">_xlfn.BYROW(_xlfn.ANCHORARRAY(E32),_xlfn.LAMBDA(_xlpm.r,_xlfn._xlws.FILTER(Tableau2[Prix de l''indice],(Tableau2[Produit]=_xlpm.r)*(Tableau2[Date]=MAX((Tableau2[Produit]=_xlpm.r)*Tableau2[Date])))))</f>
        <v>#VALUE!</v>
      </c>
    </row>
    <row r="33" spans="2:8" x14ac:dyDescent="0.25">
      <c r="B33" s="5" t="str">
        <v>France</v>
      </c>
      <c r="C33" s="5" t="str">
        <v>Lyon</v>
      </c>
      <c r="D33" s="5" t="str">
        <v>Auchan</v>
      </c>
      <c r="E33" s="5" t="str">
        <v>Fraises</v>
      </c>
      <c r="F33">
        <v>2.4</v>
      </c>
      <c r="G33" s="1">
        <v>44956</v>
      </c>
      <c r="H33">
        <f>K18-M17</f>
        <v>-0.20000000000000018</v>
      </c>
    </row>
    <row r="34" spans="2:8" x14ac:dyDescent="0.25">
      <c r="B34" s="5" t="str">
        <v>France</v>
      </c>
      <c r="C34" s="5" t="str">
        <v>Grenoble</v>
      </c>
      <c r="D34" s="5" t="str">
        <v>Monoprix</v>
      </c>
      <c r="E34" s="5" t="str">
        <v>Banane</v>
      </c>
      <c r="F34">
        <v>5</v>
      </c>
      <c r="G34" s="1">
        <v>44926</v>
      </c>
      <c r="H34">
        <f>K23</f>
        <v>5</v>
      </c>
    </row>
    <row r="35" spans="2:8" x14ac:dyDescent="0.25">
      <c r="B35" s="5" t="str">
        <v>Espagne</v>
      </c>
      <c r="C35" s="5" t="str">
        <v>Barcelone</v>
      </c>
      <c r="D35" s="5" t="str">
        <v>Auchan</v>
      </c>
      <c r="E35" s="5" t="str">
        <v>Poire</v>
      </c>
      <c r="F35">
        <v>7.5</v>
      </c>
      <c r="G35" s="1">
        <v>44972</v>
      </c>
      <c r="H35">
        <f>K27</f>
        <v>7.5</v>
      </c>
    </row>
  </sheetData>
  <mergeCells count="1">
    <mergeCell ref="F30:H30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2023-02-15T23:13:32Z</dcterms:created>
  <dcterms:modified xsi:type="dcterms:W3CDTF">2023-02-19T19:36:03Z</dcterms:modified>
</cp:coreProperties>
</file>