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testchallenge\"/>
    </mc:Choice>
  </mc:AlternateContent>
  <bookViews>
    <workbookView xWindow="0" yWindow="0" windowWidth="24000" windowHeight="10800" activeTab="1"/>
  </bookViews>
  <sheets>
    <sheet name="Les résultats" sheetId="4" r:id="rId1"/>
    <sheet name="Classement" sheetId="6" r:id="rId2"/>
    <sheet name="data" sheetId="5" r:id="rId3"/>
  </sheets>
  <definedNames>
    <definedName name="Bdom">data!$O$2:$O$381</definedName>
    <definedName name="Bext">data!$P$2:$P$381</definedName>
    <definedName name="BonusDom">data!$Q$2:$Q$381</definedName>
    <definedName name="BonusExt">data!$R$2:$R$381</definedName>
    <definedName name="Ddom">data!$L$2:$L$381</definedName>
    <definedName name="Dext">data!$M$2:$M$381</definedName>
    <definedName name="Dom">data!$A$2:$A$381</definedName>
    <definedName name="Equipe">data!$T$3:$T$22</definedName>
    <definedName name="Ext">data!$D$2:$D$381</definedName>
    <definedName name="Gdom">data!$H$2:$H$381</definedName>
    <definedName name="Gext">data!$I$2:$I$381</definedName>
    <definedName name="Mjoue">data!$N$2:$N$381</definedName>
    <definedName name="Ndom">data!$J$2:$J$381</definedName>
    <definedName name="Next">data!$K$2:$K$381</definedName>
    <definedName name="Pdom">data!$F$2:$F$381</definedName>
    <definedName name="Pext">data!$G$2:$G$381</definedName>
  </definedNames>
  <calcPr calcId="162913"/>
</workbook>
</file>

<file path=xl/calcChain.xml><?xml version="1.0" encoding="utf-8"?>
<calcChain xmlns="http://schemas.openxmlformats.org/spreadsheetml/2006/main">
  <c r="V38" i="4" l="1"/>
  <c r="U38" i="4"/>
  <c r="T38" i="4"/>
  <c r="P38" i="4"/>
  <c r="O38" i="4"/>
  <c r="N38" i="4"/>
  <c r="J38" i="4"/>
  <c r="I38" i="4"/>
  <c r="H38" i="4"/>
  <c r="D38" i="4"/>
  <c r="C38" i="4"/>
  <c r="B38" i="4"/>
  <c r="W37" i="4"/>
  <c r="Q37" i="4"/>
  <c r="K37" i="4"/>
  <c r="E37" i="4"/>
  <c r="W36" i="4"/>
  <c r="Q36" i="4"/>
  <c r="K36" i="4"/>
  <c r="E36" i="4"/>
  <c r="W35" i="4"/>
  <c r="Q35" i="4"/>
  <c r="K35" i="4"/>
  <c r="E35" i="4"/>
  <c r="W34" i="4"/>
  <c r="Q34" i="4"/>
  <c r="K34" i="4"/>
  <c r="E34" i="4"/>
  <c r="W33" i="4"/>
  <c r="Q33" i="4"/>
  <c r="K33" i="4"/>
  <c r="E33" i="4"/>
  <c r="W32" i="4"/>
  <c r="Q32" i="4"/>
  <c r="K32" i="4"/>
  <c r="E32" i="4"/>
  <c r="W31" i="4"/>
  <c r="Q31" i="4"/>
  <c r="K31" i="4"/>
  <c r="E31" i="4"/>
  <c r="W30" i="4"/>
  <c r="Q30" i="4"/>
  <c r="K30" i="4"/>
  <c r="E30" i="4"/>
  <c r="W29" i="4"/>
  <c r="Q29" i="4"/>
  <c r="K29" i="4"/>
  <c r="E29" i="4"/>
  <c r="W28" i="4"/>
  <c r="Q28" i="4"/>
  <c r="K28" i="4"/>
  <c r="E28" i="4"/>
  <c r="V26" i="4"/>
  <c r="U26" i="4"/>
  <c r="T26" i="4"/>
  <c r="P26" i="4"/>
  <c r="O26" i="4"/>
  <c r="N26" i="4"/>
  <c r="J26" i="4"/>
  <c r="I26" i="4"/>
  <c r="H26" i="4"/>
  <c r="D26" i="4"/>
  <c r="C26" i="4"/>
  <c r="B26" i="4"/>
  <c r="W25" i="4"/>
  <c r="Q25" i="4"/>
  <c r="K25" i="4"/>
  <c r="E25" i="4"/>
  <c r="W24" i="4"/>
  <c r="Q24" i="4"/>
  <c r="K24" i="4"/>
  <c r="E24" i="4"/>
  <c r="W23" i="4"/>
  <c r="Q23" i="4"/>
  <c r="K23" i="4"/>
  <c r="E23" i="4"/>
  <c r="W22" i="4"/>
  <c r="Q22" i="4"/>
  <c r="K22" i="4"/>
  <c r="E22" i="4"/>
  <c r="W21" i="4"/>
  <c r="Q21" i="4"/>
  <c r="K21" i="4"/>
  <c r="E21" i="4"/>
  <c r="W20" i="4"/>
  <c r="Q20" i="4"/>
  <c r="K20" i="4"/>
  <c r="E20" i="4"/>
  <c r="W19" i="4"/>
  <c r="Q19" i="4"/>
  <c r="K19" i="4"/>
  <c r="E19" i="4"/>
  <c r="W18" i="4"/>
  <c r="Q18" i="4"/>
  <c r="K18" i="4"/>
  <c r="E18" i="4"/>
  <c r="W17" i="4"/>
  <c r="Q17" i="4"/>
  <c r="K17" i="4"/>
  <c r="E17" i="4"/>
  <c r="W16" i="4"/>
  <c r="Q16" i="4"/>
  <c r="K16" i="4"/>
  <c r="E16" i="4"/>
  <c r="U14" i="4"/>
  <c r="T14" i="4"/>
  <c r="V14" i="4" s="1"/>
  <c r="W13" i="4"/>
  <c r="W12" i="4"/>
  <c r="W11" i="4"/>
  <c r="W10" i="4"/>
  <c r="W9" i="4"/>
  <c r="W8" i="4"/>
  <c r="W7" i="4"/>
  <c r="W6" i="4"/>
  <c r="W5" i="4"/>
  <c r="W4" i="4"/>
  <c r="O14" i="4"/>
  <c r="P14" i="4" s="1"/>
  <c r="N14" i="4"/>
  <c r="Q13" i="4"/>
  <c r="Q12" i="4"/>
  <c r="Q11" i="4"/>
  <c r="Q10" i="4"/>
  <c r="Q9" i="4"/>
  <c r="Q8" i="4"/>
  <c r="Q7" i="4"/>
  <c r="Q6" i="4"/>
  <c r="Q5" i="4"/>
  <c r="Q4" i="4"/>
  <c r="I14" i="4"/>
  <c r="H14" i="4"/>
  <c r="J14" i="4" s="1"/>
  <c r="K13" i="4"/>
  <c r="K12" i="4"/>
  <c r="K11" i="4"/>
  <c r="K10" i="4"/>
  <c r="K9" i="4"/>
  <c r="K8" i="4"/>
  <c r="K7" i="4"/>
  <c r="K6" i="4"/>
  <c r="K5" i="4"/>
  <c r="K4" i="4"/>
  <c r="C2" i="5" l="1"/>
  <c r="B2" i="5"/>
  <c r="C8" i="5"/>
  <c r="C9" i="5"/>
  <c r="C10" i="5"/>
  <c r="C11" i="5"/>
  <c r="B8" i="5"/>
  <c r="B9" i="5"/>
  <c r="B10" i="5"/>
  <c r="B11" i="5"/>
  <c r="C14" i="4"/>
  <c r="B14" i="4"/>
  <c r="D8" i="5"/>
  <c r="D9" i="5"/>
  <c r="D10" i="5"/>
  <c r="D11" i="5"/>
  <c r="A8" i="5"/>
  <c r="A9" i="5"/>
  <c r="A10" i="5"/>
  <c r="A11" i="5"/>
  <c r="E10" i="4"/>
  <c r="E8" i="5" s="1"/>
  <c r="O8" i="5" s="1"/>
  <c r="E11" i="4"/>
  <c r="E9" i="5" s="1"/>
  <c r="P9" i="5" s="1"/>
  <c r="E12" i="4"/>
  <c r="E10" i="5" s="1"/>
  <c r="E13" i="4"/>
  <c r="E11" i="5" s="1"/>
  <c r="E5" i="4"/>
  <c r="E3" i="5" s="1"/>
  <c r="R3" i="5" s="1"/>
  <c r="E6" i="4"/>
  <c r="E4" i="5" s="1"/>
  <c r="M4" i="5" s="1"/>
  <c r="E7" i="4"/>
  <c r="E5" i="5" s="1"/>
  <c r="E8" i="4"/>
  <c r="E6" i="5" s="1"/>
  <c r="G6" i="5" s="1"/>
  <c r="E9" i="4"/>
  <c r="E7" i="5" s="1"/>
  <c r="N7" i="5" s="1"/>
  <c r="E4" i="4"/>
  <c r="E2" i="5" s="1"/>
  <c r="C3" i="5"/>
  <c r="C4" i="5"/>
  <c r="C5" i="5"/>
  <c r="C6" i="5"/>
  <c r="C7" i="5"/>
  <c r="B3" i="5"/>
  <c r="B4" i="5"/>
  <c r="B5" i="5"/>
  <c r="B6" i="5"/>
  <c r="B7" i="5"/>
  <c r="D3" i="5"/>
  <c r="D4" i="5"/>
  <c r="D5" i="5"/>
  <c r="D6" i="5"/>
  <c r="D7" i="5"/>
  <c r="D2" i="5"/>
  <c r="A3" i="5"/>
  <c r="A4" i="5"/>
  <c r="A5" i="5"/>
  <c r="A6" i="5"/>
  <c r="A7" i="5"/>
  <c r="A2" i="5"/>
  <c r="I6" i="5" l="1"/>
  <c r="O6" i="5"/>
  <c r="AB14" i="5"/>
  <c r="Q10" i="5"/>
  <c r="AB11" i="5" s="1"/>
  <c r="G11" i="5"/>
  <c r="J6" i="5"/>
  <c r="K7" i="5"/>
  <c r="X18" i="5" s="1"/>
  <c r="X7" i="5"/>
  <c r="Z7" i="5"/>
  <c r="AA19" i="5"/>
  <c r="AA17" i="5"/>
  <c r="N4" i="5"/>
  <c r="V15" i="5" s="1"/>
  <c r="Z20" i="5"/>
  <c r="Y15" i="5"/>
  <c r="U17" i="5"/>
  <c r="V18" i="5"/>
  <c r="Z9" i="5"/>
  <c r="W17" i="5"/>
  <c r="AA10" i="5"/>
  <c r="U22" i="5"/>
  <c r="V8" i="5"/>
  <c r="F5" i="5"/>
  <c r="U6" i="5" s="1"/>
  <c r="G4" i="5"/>
  <c r="U15" i="5" s="1"/>
  <c r="K8" i="5"/>
  <c r="X19" i="5" s="1"/>
  <c r="O5" i="5"/>
  <c r="AA16" i="5" s="1"/>
  <c r="G3" i="5"/>
  <c r="U14" i="5" s="1"/>
  <c r="L9" i="5"/>
  <c r="Y10" i="5" s="1"/>
  <c r="P7" i="5"/>
  <c r="AA8" i="5" s="1"/>
  <c r="H5" i="5"/>
  <c r="W6" i="5" s="1"/>
  <c r="L8" i="5"/>
  <c r="Y9" i="5" s="1"/>
  <c r="P6" i="5"/>
  <c r="AA7" i="5" s="1"/>
  <c r="H4" i="5"/>
  <c r="W5" i="5" s="1"/>
  <c r="Q8" i="5"/>
  <c r="AB9" i="5" s="1"/>
  <c r="R11" i="5"/>
  <c r="AB22" i="5" s="1"/>
  <c r="Q7" i="5"/>
  <c r="AB8" i="5" s="1"/>
  <c r="F11" i="5"/>
  <c r="U12" i="5" s="1"/>
  <c r="I5" i="5"/>
  <c r="W16" i="5" s="1"/>
  <c r="N5" i="5"/>
  <c r="V6" i="5" s="1"/>
  <c r="R9" i="5"/>
  <c r="AB20" i="5" s="1"/>
  <c r="F3" i="5"/>
  <c r="U4" i="5" s="1"/>
  <c r="J7" i="5"/>
  <c r="X8" i="5" s="1"/>
  <c r="R8" i="5"/>
  <c r="AB19" i="5" s="1"/>
  <c r="F4" i="5"/>
  <c r="U5" i="5" s="1"/>
  <c r="G5" i="5"/>
  <c r="U16" i="5" s="1"/>
  <c r="H6" i="5"/>
  <c r="W7" i="5" s="1"/>
  <c r="I7" i="5"/>
  <c r="W18" i="5" s="1"/>
  <c r="J8" i="5"/>
  <c r="X9" i="5" s="1"/>
  <c r="K9" i="5"/>
  <c r="X20" i="5" s="1"/>
  <c r="L10" i="5"/>
  <c r="Y11" i="5" s="1"/>
  <c r="M11" i="5"/>
  <c r="Y22" i="5" s="1"/>
  <c r="M3" i="5"/>
  <c r="Y14" i="5" s="1"/>
  <c r="N6" i="5"/>
  <c r="V7" i="5" s="1"/>
  <c r="O7" i="5"/>
  <c r="Z8" i="5" s="1"/>
  <c r="AC8" i="5" s="1"/>
  <c r="P8" i="5"/>
  <c r="AA9" i="5" s="1"/>
  <c r="Q9" i="5"/>
  <c r="AB10" i="5" s="1"/>
  <c r="R10" i="5"/>
  <c r="M10" i="5"/>
  <c r="Y21" i="5" s="1"/>
  <c r="F10" i="5"/>
  <c r="U11" i="5" s="1"/>
  <c r="M9" i="5"/>
  <c r="Y20" i="5" s="1"/>
  <c r="F9" i="5"/>
  <c r="U10" i="5" s="1"/>
  <c r="G10" i="5"/>
  <c r="U21" i="5" s="1"/>
  <c r="H11" i="5"/>
  <c r="W12" i="5" s="1"/>
  <c r="H3" i="5"/>
  <c r="W4" i="5" s="1"/>
  <c r="I4" i="5"/>
  <c r="W15" i="5" s="1"/>
  <c r="J5" i="5"/>
  <c r="X6" i="5" s="1"/>
  <c r="K6" i="5"/>
  <c r="X17" i="5" s="1"/>
  <c r="L7" i="5"/>
  <c r="Y8" i="5" s="1"/>
  <c r="M8" i="5"/>
  <c r="Y19" i="5" s="1"/>
  <c r="N11" i="5"/>
  <c r="V22" i="5" s="1"/>
  <c r="N3" i="5"/>
  <c r="V4" i="5" s="1"/>
  <c r="O4" i="5"/>
  <c r="AA15" i="5" s="1"/>
  <c r="P5" i="5"/>
  <c r="Z16" i="5" s="1"/>
  <c r="Q6" i="5"/>
  <c r="AB7" i="5" s="1"/>
  <c r="R7" i="5"/>
  <c r="AB18" i="5" s="1"/>
  <c r="R2" i="5"/>
  <c r="AB13" i="5" s="1"/>
  <c r="F8" i="5"/>
  <c r="U9" i="5" s="1"/>
  <c r="G9" i="5"/>
  <c r="U20" i="5" s="1"/>
  <c r="H10" i="5"/>
  <c r="W11" i="5" s="1"/>
  <c r="I11" i="5"/>
  <c r="W22" i="5" s="1"/>
  <c r="I3" i="5"/>
  <c r="W14" i="5" s="1"/>
  <c r="J4" i="5"/>
  <c r="X5" i="5" s="1"/>
  <c r="K5" i="5"/>
  <c r="X16" i="5" s="1"/>
  <c r="L6" i="5"/>
  <c r="Y7" i="5" s="1"/>
  <c r="M7" i="5"/>
  <c r="Y18" i="5" s="1"/>
  <c r="N10" i="5"/>
  <c r="V11" i="5" s="1"/>
  <c r="O11" i="5"/>
  <c r="AA22" i="5" s="1"/>
  <c r="O3" i="5"/>
  <c r="Z4" i="5" s="1"/>
  <c r="P4" i="5"/>
  <c r="Z15" i="5" s="1"/>
  <c r="Q5" i="5"/>
  <c r="AB6" i="5" s="1"/>
  <c r="R6" i="5"/>
  <c r="AB17" i="5" s="1"/>
  <c r="F7" i="5"/>
  <c r="U8" i="5" s="1"/>
  <c r="G8" i="5"/>
  <c r="U19" i="5" s="1"/>
  <c r="H9" i="5"/>
  <c r="W10" i="5" s="1"/>
  <c r="I10" i="5"/>
  <c r="W21" i="5" s="1"/>
  <c r="J11" i="5"/>
  <c r="X12" i="5" s="1"/>
  <c r="J3" i="5"/>
  <c r="X4" i="5" s="1"/>
  <c r="K4" i="5"/>
  <c r="X15" i="5" s="1"/>
  <c r="L5" i="5"/>
  <c r="Y6" i="5" s="1"/>
  <c r="M6" i="5"/>
  <c r="Y17" i="5" s="1"/>
  <c r="N9" i="5"/>
  <c r="V10" i="5" s="1"/>
  <c r="O10" i="5"/>
  <c r="AA21" i="5" s="1"/>
  <c r="P11" i="5"/>
  <c r="Z22" i="5" s="1"/>
  <c r="AC22" i="5" s="1"/>
  <c r="P3" i="5"/>
  <c r="AA4" i="5" s="1"/>
  <c r="Q4" i="5"/>
  <c r="AB5" i="5" s="1"/>
  <c r="R5" i="5"/>
  <c r="AB16" i="5" s="1"/>
  <c r="F6" i="5"/>
  <c r="U7" i="5" s="1"/>
  <c r="G7" i="5"/>
  <c r="U18" i="5" s="1"/>
  <c r="H8" i="5"/>
  <c r="W9" i="5" s="1"/>
  <c r="I9" i="5"/>
  <c r="W20" i="5" s="1"/>
  <c r="J10" i="5"/>
  <c r="X11" i="5" s="1"/>
  <c r="K11" i="5"/>
  <c r="X22" i="5" s="1"/>
  <c r="K3" i="5"/>
  <c r="X14" i="5" s="1"/>
  <c r="L4" i="5"/>
  <c r="Y5" i="5" s="1"/>
  <c r="M5" i="5"/>
  <c r="Y16" i="5" s="1"/>
  <c r="N8" i="5"/>
  <c r="V19" i="5" s="1"/>
  <c r="O9" i="5"/>
  <c r="AA20" i="5" s="1"/>
  <c r="P10" i="5"/>
  <c r="AA11" i="5" s="1"/>
  <c r="Q11" i="5"/>
  <c r="AB12" i="5" s="1"/>
  <c r="Q3" i="5"/>
  <c r="AB4" i="5" s="1"/>
  <c r="R4" i="5"/>
  <c r="AB15" i="5" s="1"/>
  <c r="H7" i="5"/>
  <c r="W8" i="5" s="1"/>
  <c r="I8" i="5"/>
  <c r="W19" i="5" s="1"/>
  <c r="J9" i="5"/>
  <c r="X10" i="5" s="1"/>
  <c r="K10" i="5"/>
  <c r="X21" i="5" s="1"/>
  <c r="L11" i="5"/>
  <c r="Y12" i="5" s="1"/>
  <c r="L3" i="5"/>
  <c r="Y4" i="5" s="1"/>
  <c r="Q2" i="5"/>
  <c r="AB3" i="5" s="1"/>
  <c r="P2" i="5"/>
  <c r="Z13" i="5" s="1"/>
  <c r="L2" i="5"/>
  <c r="Y3" i="5" s="1"/>
  <c r="F2" i="5"/>
  <c r="U3" i="5" s="1"/>
  <c r="O2" i="5"/>
  <c r="Z3" i="5" s="1"/>
  <c r="N2" i="5"/>
  <c r="V13" i="5" s="1"/>
  <c r="J2" i="5"/>
  <c r="X3" i="5" s="1"/>
  <c r="I2" i="5"/>
  <c r="W13" i="5" s="1"/>
  <c r="D14" i="4"/>
  <c r="G2" i="5"/>
  <c r="U13" i="5" s="1"/>
  <c r="H2" i="5"/>
  <c r="W3" i="5" s="1"/>
  <c r="M2" i="5"/>
  <c r="Y13" i="5" s="1"/>
  <c r="K2" i="5"/>
  <c r="X13" i="5" s="1"/>
  <c r="B6" i="6" l="1" a="1"/>
  <c r="B6" i="6" s="1"/>
  <c r="B19" i="6" a="1"/>
  <c r="B19" i="6" s="1"/>
  <c r="B5" i="6" a="1"/>
  <c r="B5" i="6" s="1"/>
  <c r="C5" i="6" s="1"/>
  <c r="B7" i="6" a="1"/>
  <c r="B7" i="6" s="1"/>
  <c r="B13" i="6" a="1"/>
  <c r="B13" i="6" s="1"/>
  <c r="B20" i="6" a="1"/>
  <c r="B20" i="6" s="1"/>
  <c r="B8" i="6" a="1"/>
  <c r="B8" i="6" s="1"/>
  <c r="B14" i="6" a="1"/>
  <c r="B14" i="6" s="1"/>
  <c r="B15" i="6" a="1"/>
  <c r="B15" i="6" s="1"/>
  <c r="B21" i="6" a="1"/>
  <c r="B21" i="6" s="1"/>
  <c r="B9" i="6" a="1"/>
  <c r="B9" i="6" s="1"/>
  <c r="B16" i="6" a="1"/>
  <c r="B16" i="6" s="1"/>
  <c r="B22" i="6" a="1"/>
  <c r="B22" i="6" s="1"/>
  <c r="B10" i="6" a="1"/>
  <c r="B10" i="6" s="1"/>
  <c r="B23" i="6" a="1"/>
  <c r="B23" i="6" s="1"/>
  <c r="B18" i="6" a="1"/>
  <c r="B18" i="6" s="1"/>
  <c r="B11" i="6" a="1"/>
  <c r="B11" i="6" s="1"/>
  <c r="B17" i="6" a="1"/>
  <c r="B17" i="6" s="1"/>
  <c r="B24" i="6" a="1"/>
  <c r="B24" i="6" s="1"/>
  <c r="B12" i="6" a="1"/>
  <c r="B12" i="6" s="1"/>
  <c r="V5" i="5"/>
  <c r="AD22" i="5"/>
  <c r="AC20" i="5"/>
  <c r="AD20" i="5" s="1"/>
  <c r="AD8" i="5"/>
  <c r="AC9" i="5"/>
  <c r="AD9" i="5" s="1"/>
  <c r="AC15" i="5"/>
  <c r="AD15" i="5" s="1"/>
  <c r="AC16" i="5"/>
  <c r="AD16" i="5" s="1"/>
  <c r="AC7" i="5"/>
  <c r="AD7" i="5" s="1"/>
  <c r="AC4" i="5"/>
  <c r="AD4" i="5" s="1"/>
  <c r="V9" i="5"/>
  <c r="V14" i="5"/>
  <c r="AB21" i="5"/>
  <c r="V16" i="5"/>
  <c r="AA6" i="5"/>
  <c r="AA12" i="5"/>
  <c r="AA13" i="5"/>
  <c r="AC13" i="5" s="1"/>
  <c r="AD13" i="5" s="1"/>
  <c r="Z21" i="5"/>
  <c r="Z17" i="5"/>
  <c r="AC17" i="5" s="1"/>
  <c r="AD17" i="5" s="1"/>
  <c r="Z12" i="5"/>
  <c r="Z6" i="5"/>
  <c r="V3" i="5"/>
  <c r="V17" i="5"/>
  <c r="AA14" i="5"/>
  <c r="Z5" i="5"/>
  <c r="V12" i="5"/>
  <c r="V20" i="5"/>
  <c r="AA5" i="5"/>
  <c r="Z10" i="5"/>
  <c r="AC10" i="5" s="1"/>
  <c r="AD10" i="5" s="1"/>
  <c r="AA18" i="5"/>
  <c r="AA3" i="5"/>
  <c r="AC3" i="5" s="1"/>
  <c r="AD3" i="5" s="1"/>
  <c r="Z18" i="5"/>
  <c r="Z11" i="5"/>
  <c r="AC11" i="5" s="1"/>
  <c r="AD11" i="5" s="1"/>
  <c r="Z19" i="5"/>
  <c r="AC19" i="5" s="1"/>
  <c r="AD19" i="5" s="1"/>
  <c r="V21" i="5"/>
  <c r="Z14" i="5"/>
  <c r="AC14" i="5" l="1"/>
  <c r="AD14" i="5" s="1"/>
  <c r="AC6" i="5"/>
  <c r="AD6" i="5" s="1"/>
  <c r="AC12" i="5"/>
  <c r="AD12" i="5" s="1"/>
  <c r="AC18" i="5"/>
  <c r="AD18" i="5" s="1"/>
  <c r="K5" i="6"/>
  <c r="J5" i="6"/>
  <c r="I5" i="6"/>
  <c r="H5" i="6"/>
  <c r="G5" i="6"/>
  <c r="F5" i="6"/>
  <c r="E5" i="6"/>
  <c r="D5" i="6"/>
  <c r="AC21" i="5"/>
  <c r="AD21" i="5" s="1"/>
  <c r="AC5" i="5"/>
  <c r="AD5" i="5" s="1"/>
</calcChain>
</file>

<file path=xl/sharedStrings.xml><?xml version="1.0" encoding="utf-8"?>
<sst xmlns="http://schemas.openxmlformats.org/spreadsheetml/2006/main" count="317" uniqueCount="47">
  <si>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</si>
  <si>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</si>
  <si>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</si>
  <si>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</si>
  <si>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</si>
  <si>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</si>
  <si>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</si>
  <si>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</si>
  <si>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</si>
  <si>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</si>
  <si>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</si>
  <si>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</si>
  <si>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</si>
  <si>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</si>
  <si>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</si>
  <si>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</si>
  <si>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</si>
  <si>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</si>
  <si>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</si>
  <si>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</si>
  <si>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Total Buts</t>
  </si>
  <si>
    <t>Journée 1</t>
  </si>
  <si>
    <t>Pdom</t>
  </si>
  <si>
    <t>Pext</t>
  </si>
  <si>
    <t>Gdom</t>
  </si>
  <si>
    <t>Gext</t>
  </si>
  <si>
    <t>Ndom</t>
  </si>
  <si>
    <t>Next</t>
  </si>
  <si>
    <t>Ddom</t>
  </si>
  <si>
    <t>Dext</t>
  </si>
  <si>
    <t>Mjoue</t>
  </si>
  <si>
    <t>Bdom</t>
  </si>
  <si>
    <t>Bext</t>
  </si>
  <si>
    <t>BonusDom</t>
  </si>
  <si>
    <t>BonusExt</t>
  </si>
  <si>
    <t>Points</t>
  </si>
  <si>
    <t>Matchs</t>
  </si>
  <si>
    <t>G</t>
  </si>
  <si>
    <t>N</t>
  </si>
  <si>
    <t>P</t>
  </si>
  <si>
    <t>Buts P</t>
  </si>
  <si>
    <t>Buts C</t>
  </si>
  <si>
    <t>diff</t>
  </si>
  <si>
    <t>Dom</t>
  </si>
  <si>
    <t>Ext</t>
  </si>
  <si>
    <t>Bonus</t>
  </si>
  <si>
    <t>Diff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</si>
</sst>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7"/>
      <name val="Verdana"/>
      <family val="2"/>
    </font>
    <font>
      <b/>
      <sz val="7"/>
      <color indexed="9"/>
      <name val="Arial"/>
      <family val="2"/>
    </font>
    <font>
      <b/>
      <sz val="7"/>
      <color indexed="12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rgb="FFFFC000"/>
        <bgColor indexed="26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3" fillId="4" borderId="4" xfId="0" applyNumberFormat="1" applyFont="1" applyFill="1" applyBorder="1" applyAlignment="1">
      <alignment horizontal="center"/>
    </xf>
    <xf numFmtId="0" fontId="4" fillId="3" borderId="5" xfId="0" applyFon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1" fillId="5" borderId="3" xfId="0" applyFont="1" applyFill="1" applyBorder="1" applyAlignment="1">
      <alignment horizontal="center"/>
    </xf>
  </cellXfs>
  <cellStyles count="1">
    <cellStyle name="Normal" xfId="0" builtinId="0"/>
  </cellStyles>
  <dxfs count="440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38"/>
  <sheetViews>
    <sheetView zoomScaleNormal="100" workbookViewId="0">
      <selection activeCell="C8" sqref="C8"/>
    </sheetView>
  </sheetViews>
  <sheetFormatPr baseColWidth="10" defaultRowHeight="15" x14ac:dyDescent="0.25"/>
  <cols>
    <col min="3" max="3" width="15.5703125" bestFit="1" customWidth="1"/>
    <col min="6" max="6" width="3.7109375" customWidth="1"/>
    <col min="12" max="12" width="3.7109375" customWidth="1"/>
    <col min="18" max="18" width="3.7109375" customWidth="1"/>
  </cols>
  <sheetData>
    <row r="2" spans="1:23" ht="15.75" thickBot="1" x14ac:dyDescent="0.3"/>
    <row r="3" spans="1:23" x14ac:dyDescent="0.25">
      <c r="A3" s="5" t="s">
        <v>21</v>
      </c>
      <c r="B3" s="5"/>
      <c r="C3" s="6">
        <v>42461</v>
      </c>
      <c r="D3" s="5"/>
      <c r="G3" s="5" t="s">
        <v>21</v>
      </c>
      <c r="H3" s="5"/>
      <c r="I3" s="6">
        <v>42461</v>
      </c>
      <c r="J3" s="5"/>
      <c r="M3" s="5" t="s">
        <v>21</v>
      </c>
      <c r="N3" s="5"/>
      <c r="O3" s="6">
        <v>42461</v>
      </c>
      <c r="P3" s="5"/>
      <c r="S3" s="5" t="s">
        <v>21</v>
      </c>
      <c r="T3" s="5"/>
      <c r="U3" s="6">
        <v>42461</v>
      </c>
      <c r="V3" s="5"/>
    </row>
    <row r="4" spans="1:23" x14ac:dyDescent="0.25">
      <c r="A4" s="4" t="s">
        <v>0</v>
      </c>
      <c r="B4" s="7">
        <v>10</v>
      </c>
      <c r="C4" s="7">
        <v>7</v>
      </c>
      <c r="D4" s="4" t="s">
        <v>10</v>
      </c>
      <c r="E4" s="8" t="str">
        <f>IF(AND(B4&lt;&gt;"",C4&lt;&gt;""),"X","")</f>
        <v>X</v>
      </c>
      <c r="G4" s="4" t="s">
        <v>0</v>
      </c>
      <c r="H4" s="7">
        <v>10</v>
      </c>
      <c r="I4" s="7">
        <v>7</v>
      </c>
      <c r="J4" s="4" t="s">
        <v>10</v>
      </c>
      <c r="K4" s="8" t="str">
        <f>IF(AND(H4&lt;&gt;"",I4&lt;&gt;""),"X","")</f>
        <v>X</v>
      </c>
      <c r="M4" s="4" t="s">
        <v>0</v>
      </c>
      <c r="N4" s="7">
        <v>10</v>
      </c>
      <c r="O4" s="7">
        <v>7</v>
      </c>
      <c r="P4" s="4" t="s">
        <v>10</v>
      </c>
      <c r="Q4" s="8" t="str">
        <f>IF(AND(N4&lt;&gt;"",O4&lt;&gt;""),"X","")</f>
        <v>X</v>
      </c>
      <c r="S4" s="4" t="s">
        <v>0</v>
      </c>
      <c r="T4" s="7">
        <v>10</v>
      </c>
      <c r="U4" s="7">
        <v>7</v>
      </c>
      <c r="V4" s="4" t="s">
        <v>10</v>
      </c>
      <c r="W4" s="8" t="str">
        <f>IF(AND(T4&lt;&gt;"",U4&lt;&gt;""),"X","")</f>
        <v>X</v>
      </c>
    </row>
    <row r="5" spans="1:23" x14ac:dyDescent="0.25">
      <c r="A5" s="4" t="s">
        <v>1</v>
      </c>
      <c r="B5" s="7"/>
      <c r="C5" s="7"/>
      <c r="D5" s="4" t="s">
        <v>11</v>
      </c>
      <c r="E5" t="str">
        <f t="shared" ref="E5:E13" si="0">IF(AND(B5&lt;&gt;"",C5&lt;&gt;""),"X","")</f>
        <v/>
      </c>
      <c r="G5" s="4" t="s">
        <v>1</v>
      </c>
      <c r="H5" s="7"/>
      <c r="I5" s="7"/>
      <c r="J5" s="4" t="s">
        <v>11</v>
      </c>
      <c r="K5" t="str">
        <f t="shared" ref="K5:K13" si="1">IF(AND(H5&lt;&gt;"",I5&lt;&gt;""),"X","")</f>
        <v/>
      </c>
      <c r="M5" s="4" t="s">
        <v>1</v>
      </c>
      <c r="N5" s="7"/>
      <c r="O5" s="7"/>
      <c r="P5" s="4" t="s">
        <v>11</v>
      </c>
      <c r="Q5" t="str">
        <f t="shared" ref="Q5:Q13" si="2">IF(AND(N5&lt;&gt;"",O5&lt;&gt;""),"X","")</f>
        <v/>
      </c>
      <c r="S5" s="4" t="s">
        <v>1</v>
      </c>
      <c r="T5" s="7"/>
      <c r="U5" s="7"/>
      <c r="V5" s="4" t="s">
        <v>11</v>
      </c>
      <c r="W5" t="str">
        <f t="shared" ref="W5:W13" si="3">IF(AND(T5&lt;&gt;"",U5&lt;&gt;""),"X","")</f>
        <v/>
      </c>
    </row>
    <row r="6" spans="1:23" x14ac:dyDescent="0.25">
      <c r="A6" s="4" t="s">
        <v>2</v>
      </c>
      <c r="B6" s="7">
        <v>0</v>
      </c>
      <c r="C6" s="7">
        <v>10</v>
      </c>
      <c r="D6" s="4" t="s">
        <v>12</v>
      </c>
      <c r="E6" t="str">
        <f t="shared" si="0"/>
        <v>X</v>
      </c>
      <c r="G6" s="4" t="s">
        <v>2</v>
      </c>
      <c r="H6" s="7"/>
      <c r="I6" s="7"/>
      <c r="J6" s="4" t="s">
        <v>12</v>
      </c>
      <c r="K6" t="str">
        <f t="shared" si="1"/>
        <v/>
      </c>
      <c r="M6" s="4" t="s">
        <v>2</v>
      </c>
      <c r="N6" s="7"/>
      <c r="O6" s="7"/>
      <c r="P6" s="4" t="s">
        <v>12</v>
      </c>
      <c r="Q6" t="str">
        <f t="shared" si="2"/>
        <v/>
      </c>
      <c r="S6" s="4" t="s">
        <v>2</v>
      </c>
      <c r="T6" s="7"/>
      <c r="U6" s="7"/>
      <c r="V6" s="4" t="s">
        <v>12</v>
      </c>
      <c r="W6" t="str">
        <f t="shared" si="3"/>
        <v/>
      </c>
    </row>
    <row r="7" spans="1:23" x14ac:dyDescent="0.25">
      <c r="A7" s="4" t="s">
        <v>3</v>
      </c>
      <c r="B7" s="7">
        <v>7</v>
      </c>
      <c r="C7" s="7">
        <v>10</v>
      </c>
      <c r="D7" s="4" t="s">
        <v>13</v>
      </c>
      <c r="E7" t="str">
        <f t="shared" si="0"/>
        <v>X</v>
      </c>
      <c r="G7" s="4" t="s">
        <v>3</v>
      </c>
      <c r="H7" s="7">
        <v>7</v>
      </c>
      <c r="I7" s="7">
        <v>10</v>
      </c>
      <c r="J7" s="4" t="s">
        <v>13</v>
      </c>
      <c r="K7" t="str">
        <f t="shared" si="1"/>
        <v>X</v>
      </c>
      <c r="M7" s="4" t="s">
        <v>3</v>
      </c>
      <c r="N7" s="7">
        <v>7</v>
      </c>
      <c r="O7" s="7">
        <v>10</v>
      </c>
      <c r="P7" s="4" t="s">
        <v>13</v>
      </c>
      <c r="Q7" t="str">
        <f t="shared" si="2"/>
        <v>X</v>
      </c>
      <c r="S7" s="4" t="s">
        <v>3</v>
      </c>
      <c r="T7" s="7">
        <v>7</v>
      </c>
      <c r="U7" s="7">
        <v>10</v>
      </c>
      <c r="V7" s="4" t="s">
        <v>13</v>
      </c>
      <c r="W7" t="str">
        <f t="shared" si="3"/>
        <v>X</v>
      </c>
    </row>
    <row r="8" spans="1:23" x14ac:dyDescent="0.25">
      <c r="A8" s="4" t="s">
        <v>4</v>
      </c>
      <c r="B8" s="7"/>
      <c r="C8" s="7"/>
      <c r="D8" s="4" t="s">
        <v>14</v>
      </c>
      <c r="E8" t="str">
        <f t="shared" si="0"/>
        <v/>
      </c>
      <c r="G8" s="4" t="s">
        <v>4</v>
      </c>
      <c r="H8" s="7"/>
      <c r="I8" s="7"/>
      <c r="J8" s="4" t="s">
        <v>14</v>
      </c>
      <c r="K8" t="str">
        <f t="shared" si="1"/>
        <v/>
      </c>
      <c r="M8" s="4" t="s">
        <v>4</v>
      </c>
      <c r="N8" s="7"/>
      <c r="O8" s="7"/>
      <c r="P8" s="4" t="s">
        <v>14</v>
      </c>
      <c r="Q8" t="str">
        <f t="shared" si="2"/>
        <v/>
      </c>
      <c r="S8" s="4" t="s">
        <v>4</v>
      </c>
      <c r="T8" s="7"/>
      <c r="U8" s="7"/>
      <c r="V8" s="4" t="s">
        <v>14</v>
      </c>
      <c r="W8" t="str">
        <f t="shared" si="3"/>
        <v/>
      </c>
    </row>
    <row r="9" spans="1:23" x14ac:dyDescent="0.25">
      <c r="A9" s="4" t="s">
        <v>5</v>
      </c>
      <c r="B9" s="7">
        <v>8</v>
      </c>
      <c r="C9" s="7">
        <v>10</v>
      </c>
      <c r="D9" s="4" t="s">
        <v>15</v>
      </c>
      <c r="E9" t="str">
        <f t="shared" si="0"/>
        <v>X</v>
      </c>
      <c r="G9" s="4" t="s">
        <v>5</v>
      </c>
      <c r="H9" s="7">
        <v>8</v>
      </c>
      <c r="I9" s="7">
        <v>10</v>
      </c>
      <c r="J9" s="4" t="s">
        <v>15</v>
      </c>
      <c r="K9" t="str">
        <f t="shared" si="1"/>
        <v>X</v>
      </c>
      <c r="M9" s="4" t="s">
        <v>5</v>
      </c>
      <c r="N9" s="7">
        <v>8</v>
      </c>
      <c r="O9" s="7">
        <v>10</v>
      </c>
      <c r="P9" s="4" t="s">
        <v>15</v>
      </c>
      <c r="Q9" t="str">
        <f t="shared" si="2"/>
        <v>X</v>
      </c>
      <c r="S9" s="4" t="s">
        <v>5</v>
      </c>
      <c r="T9" s="7">
        <v>8</v>
      </c>
      <c r="U9" s="7">
        <v>10</v>
      </c>
      <c r="V9" s="4" t="s">
        <v>15</v>
      </c>
      <c r="W9" t="str">
        <f t="shared" si="3"/>
        <v>X</v>
      </c>
    </row>
    <row r="10" spans="1:23" x14ac:dyDescent="0.25">
      <c r="A10" s="4" t="s">
        <v>6</v>
      </c>
      <c r="B10" s="7">
        <v>10</v>
      </c>
      <c r="C10" s="7">
        <v>9</v>
      </c>
      <c r="D10" s="4" t="s">
        <v>16</v>
      </c>
      <c r="E10" t="str">
        <f t="shared" si="0"/>
        <v>X</v>
      </c>
      <c r="G10" s="4" t="s">
        <v>6</v>
      </c>
      <c r="H10" s="7">
        <v>10</v>
      </c>
      <c r="I10" s="7">
        <v>9</v>
      </c>
      <c r="J10" s="4" t="s">
        <v>16</v>
      </c>
      <c r="K10" t="str">
        <f t="shared" si="1"/>
        <v>X</v>
      </c>
      <c r="M10" s="4" t="s">
        <v>6</v>
      </c>
      <c r="N10" s="7">
        <v>10</v>
      </c>
      <c r="O10" s="7">
        <v>9</v>
      </c>
      <c r="P10" s="4" t="s">
        <v>16</v>
      </c>
      <c r="Q10" t="str">
        <f t="shared" si="2"/>
        <v>X</v>
      </c>
      <c r="S10" s="4" t="s">
        <v>6</v>
      </c>
      <c r="T10" s="7">
        <v>10</v>
      </c>
      <c r="U10" s="7">
        <v>9</v>
      </c>
      <c r="V10" s="4" t="s">
        <v>16</v>
      </c>
      <c r="W10" t="str">
        <f t="shared" si="3"/>
        <v>X</v>
      </c>
    </row>
    <row r="11" spans="1:23" x14ac:dyDescent="0.25">
      <c r="A11" s="4" t="s">
        <v>7</v>
      </c>
      <c r="B11" s="7"/>
      <c r="C11" s="7"/>
      <c r="D11" s="4" t="s">
        <v>17</v>
      </c>
      <c r="E11" t="str">
        <f t="shared" si="0"/>
        <v/>
      </c>
      <c r="G11" s="4" t="s">
        <v>7</v>
      </c>
      <c r="H11" s="7"/>
      <c r="I11" s="7"/>
      <c r="J11" s="4" t="s">
        <v>17</v>
      </c>
      <c r="K11" t="str">
        <f t="shared" si="1"/>
        <v/>
      </c>
      <c r="M11" s="4" t="s">
        <v>7</v>
      </c>
      <c r="N11" s="7"/>
      <c r="O11" s="7"/>
      <c r="P11" s="4" t="s">
        <v>17</v>
      </c>
      <c r="Q11" t="str">
        <f t="shared" si="2"/>
        <v/>
      </c>
      <c r="S11" s="4" t="s">
        <v>7</v>
      </c>
      <c r="T11" s="7"/>
      <c r="U11" s="7"/>
      <c r="V11" s="4" t="s">
        <v>17</v>
      </c>
      <c r="W11" t="str">
        <f t="shared" si="3"/>
        <v/>
      </c>
    </row>
    <row r="12" spans="1:23" x14ac:dyDescent="0.25">
      <c r="A12" s="4" t="s">
        <v>8</v>
      </c>
      <c r="B12" s="7">
        <v>10</v>
      </c>
      <c r="C12" s="7">
        <v>7</v>
      </c>
      <c r="D12" s="4" t="s">
        <v>18</v>
      </c>
      <c r="E12" t="str">
        <f t="shared" si="0"/>
        <v>X</v>
      </c>
      <c r="G12" s="4" t="s">
        <v>8</v>
      </c>
      <c r="H12" s="7">
        <v>10</v>
      </c>
      <c r="I12" s="7">
        <v>7</v>
      </c>
      <c r="J12" s="4" t="s">
        <v>18</v>
      </c>
      <c r="K12" t="str">
        <f t="shared" si="1"/>
        <v>X</v>
      </c>
      <c r="M12" s="4" t="s">
        <v>8</v>
      </c>
      <c r="N12" s="7">
        <v>10</v>
      </c>
      <c r="O12" s="7">
        <v>7</v>
      </c>
      <c r="P12" s="4" t="s">
        <v>18</v>
      </c>
      <c r="Q12" t="str">
        <f t="shared" si="2"/>
        <v>X</v>
      </c>
      <c r="S12" s="4" t="s">
        <v>8</v>
      </c>
      <c r="T12" s="7">
        <v>10</v>
      </c>
      <c r="U12" s="7">
        <v>7</v>
      </c>
      <c r="V12" s="4" t="s">
        <v>18</v>
      </c>
      <c r="W12" t="str">
        <f t="shared" si="3"/>
        <v>X</v>
      </c>
    </row>
    <row r="13" spans="1:23" x14ac:dyDescent="0.25">
      <c r="A13" s="4" t="s">
        <v>9</v>
      </c>
      <c r="B13" s="7">
        <v>3</v>
      </c>
      <c r="C13" s="7">
        <v>10</v>
      </c>
      <c r="D13" s="4" t="s">
        <v>19</v>
      </c>
      <c r="E13" t="str">
        <f t="shared" si="0"/>
        <v>X</v>
      </c>
      <c r="G13" s="4" t="s">
        <v>9</v>
      </c>
      <c r="H13" s="7">
        <v>3</v>
      </c>
      <c r="I13" s="7">
        <v>10</v>
      </c>
      <c r="J13" s="4" t="s">
        <v>19</v>
      </c>
      <c r="K13" t="str">
        <f t="shared" si="1"/>
        <v>X</v>
      </c>
      <c r="M13" s="4" t="s">
        <v>9</v>
      </c>
      <c r="N13" s="7">
        <v>3</v>
      </c>
      <c r="O13" s="7">
        <v>10</v>
      </c>
      <c r="P13" s="4" t="s">
        <v>19</v>
      </c>
      <c r="Q13" t="str">
        <f t="shared" si="2"/>
        <v>X</v>
      </c>
      <c r="S13" s="4" t="s">
        <v>9</v>
      </c>
      <c r="T13" s="7">
        <v>3</v>
      </c>
      <c r="U13" s="7">
        <v>10</v>
      </c>
      <c r="V13" s="4" t="s">
        <v>19</v>
      </c>
      <c r="W13" t="str">
        <f t="shared" si="3"/>
        <v>X</v>
      </c>
    </row>
    <row r="14" spans="1:23" ht="15.75" thickBot="1" x14ac:dyDescent="0.3">
      <c r="A14" t="s">
        <v>20</v>
      </c>
      <c r="B14">
        <f>SUM(B4:B13)</f>
        <v>48</v>
      </c>
      <c r="C14">
        <f>SUM(C4:C13)</f>
        <v>63</v>
      </c>
      <c r="D14">
        <f>B14+C14</f>
        <v>111</v>
      </c>
      <c r="G14" t="s">
        <v>20</v>
      </c>
      <c r="H14">
        <f>SUM(H4:H13)</f>
        <v>48</v>
      </c>
      <c r="I14">
        <f>SUM(I4:I13)</f>
        <v>53</v>
      </c>
      <c r="J14">
        <f>H14+I14</f>
        <v>101</v>
      </c>
      <c r="M14" t="s">
        <v>20</v>
      </c>
      <c r="N14">
        <f>SUM(N4:N13)</f>
        <v>48</v>
      </c>
      <c r="O14">
        <f>SUM(O4:O13)</f>
        <v>53</v>
      </c>
      <c r="P14">
        <f>N14+O14</f>
        <v>101</v>
      </c>
      <c r="S14" t="s">
        <v>20</v>
      </c>
      <c r="T14">
        <f>SUM(T4:T13)</f>
        <v>48</v>
      </c>
      <c r="U14">
        <f>SUM(U4:U13)</f>
        <v>53</v>
      </c>
      <c r="V14">
        <f>T14+U14</f>
        <v>101</v>
      </c>
    </row>
    <row r="15" spans="1:23" x14ac:dyDescent="0.25">
      <c r="A15" s="5" t="s">
        <v>21</v>
      </c>
      <c r="B15" s="5"/>
      <c r="C15" s="6">
        <v>42461</v>
      </c>
      <c r="D15" s="5"/>
      <c r="G15" s="5" t="s">
        <v>21</v>
      </c>
      <c r="H15" s="5"/>
      <c r="I15" s="6">
        <v>42461</v>
      </c>
      <c r="J15" s="5"/>
      <c r="M15" s="5" t="s">
        <v>21</v>
      </c>
      <c r="N15" s="5"/>
      <c r="O15" s="6">
        <v>42461</v>
      </c>
      <c r="P15" s="5"/>
      <c r="S15" s="5" t="s">
        <v>21</v>
      </c>
      <c r="T15" s="5"/>
      <c r="U15" s="6">
        <v>42461</v>
      </c>
      <c r="V15" s="5"/>
    </row>
    <row r="16" spans="1:23" x14ac:dyDescent="0.25">
      <c r="A16" s="4" t="s">
        <v>0</v>
      </c>
      <c r="B16" s="7">
        <v>10</v>
      </c>
      <c r="C16" s="7">
        <v>7</v>
      </c>
      <c r="D16" s="4" t="s">
        <v>10</v>
      </c>
      <c r="E16" s="8" t="str">
        <f>IF(AND(B16&lt;&gt;"",C16&lt;&gt;""),"X","")</f>
        <v>X</v>
      </c>
      <c r="G16" s="4" t="s">
        <v>0</v>
      </c>
      <c r="H16" s="7">
        <v>10</v>
      </c>
      <c r="I16" s="7">
        <v>7</v>
      </c>
      <c r="J16" s="4" t="s">
        <v>10</v>
      </c>
      <c r="K16" s="8" t="str">
        <f>IF(AND(H16&lt;&gt;"",I16&lt;&gt;""),"X","")</f>
        <v>X</v>
      </c>
      <c r="M16" s="4" t="s">
        <v>0</v>
      </c>
      <c r="N16" s="7">
        <v>10</v>
      </c>
      <c r="O16" s="7">
        <v>7</v>
      </c>
      <c r="P16" s="4" t="s">
        <v>10</v>
      </c>
      <c r="Q16" s="8" t="str">
        <f>IF(AND(N16&lt;&gt;"",O16&lt;&gt;""),"X","")</f>
        <v>X</v>
      </c>
      <c r="S16" s="4" t="s">
        <v>0</v>
      </c>
      <c r="T16" s="7">
        <v>10</v>
      </c>
      <c r="U16" s="7">
        <v>7</v>
      </c>
      <c r="V16" s="4" t="s">
        <v>10</v>
      </c>
      <c r="W16" s="8" t="str">
        <f>IF(AND(T16&lt;&gt;"",U16&lt;&gt;""),"X","")</f>
        <v>X</v>
      </c>
    </row>
    <row r="17" spans="1:23" x14ac:dyDescent="0.25">
      <c r="A17" s="4" t="s">
        <v>1</v>
      </c>
      <c r="B17" s="7"/>
      <c r="C17" s="7"/>
      <c r="D17" s="4" t="s">
        <v>11</v>
      </c>
      <c r="E17" t="str">
        <f t="shared" ref="E17:E25" si="4">IF(AND(B17&lt;&gt;"",C17&lt;&gt;""),"X","")</f>
        <v/>
      </c>
      <c r="G17" s="4" t="s">
        <v>1</v>
      </c>
      <c r="H17" s="7"/>
      <c r="I17" s="7"/>
      <c r="J17" s="4" t="s">
        <v>11</v>
      </c>
      <c r="K17" t="str">
        <f t="shared" ref="K17:K25" si="5">IF(AND(H17&lt;&gt;"",I17&lt;&gt;""),"X","")</f>
        <v/>
      </c>
      <c r="M17" s="4" t="s">
        <v>1</v>
      </c>
      <c r="N17" s="7"/>
      <c r="O17" s="7"/>
      <c r="P17" s="4" t="s">
        <v>11</v>
      </c>
      <c r="Q17" t="str">
        <f t="shared" ref="Q17:Q25" si="6">IF(AND(N17&lt;&gt;"",O17&lt;&gt;""),"X","")</f>
        <v/>
      </c>
      <c r="S17" s="4" t="s">
        <v>1</v>
      </c>
      <c r="T17" s="7"/>
      <c r="U17" s="7"/>
      <c r="V17" s="4" t="s">
        <v>11</v>
      </c>
      <c r="W17" t="str">
        <f t="shared" ref="W17:W25" si="7">IF(AND(T17&lt;&gt;"",U17&lt;&gt;""),"X","")</f>
        <v/>
      </c>
    </row>
    <row r="18" spans="1:23" x14ac:dyDescent="0.25">
      <c r="A18" s="4" t="s">
        <v>2</v>
      </c>
      <c r="B18" s="7"/>
      <c r="C18" s="7"/>
      <c r="D18" s="4" t="s">
        <v>12</v>
      </c>
      <c r="E18" t="str">
        <f t="shared" si="4"/>
        <v/>
      </c>
      <c r="G18" s="4" t="s">
        <v>2</v>
      </c>
      <c r="H18" s="7"/>
      <c r="I18" s="7"/>
      <c r="J18" s="4" t="s">
        <v>12</v>
      </c>
      <c r="K18" t="str">
        <f t="shared" si="5"/>
        <v/>
      </c>
      <c r="M18" s="4" t="s">
        <v>2</v>
      </c>
      <c r="N18" s="7"/>
      <c r="O18" s="7"/>
      <c r="P18" s="4" t="s">
        <v>12</v>
      </c>
      <c r="Q18" t="str">
        <f t="shared" si="6"/>
        <v/>
      </c>
      <c r="S18" s="4" t="s">
        <v>2</v>
      </c>
      <c r="T18" s="7"/>
      <c r="U18" s="7"/>
      <c r="V18" s="4" t="s">
        <v>12</v>
      </c>
      <c r="W18" t="str">
        <f t="shared" si="7"/>
        <v/>
      </c>
    </row>
    <row r="19" spans="1:23" x14ac:dyDescent="0.25">
      <c r="A19" s="4" t="s">
        <v>3</v>
      </c>
      <c r="B19" s="7">
        <v>7</v>
      </c>
      <c r="C19" s="7">
        <v>10</v>
      </c>
      <c r="D19" s="4" t="s">
        <v>13</v>
      </c>
      <c r="E19" t="str">
        <f t="shared" si="4"/>
        <v>X</v>
      </c>
      <c r="G19" s="4" t="s">
        <v>3</v>
      </c>
      <c r="H19" s="7">
        <v>7</v>
      </c>
      <c r="I19" s="7">
        <v>10</v>
      </c>
      <c r="J19" s="4" t="s">
        <v>13</v>
      </c>
      <c r="K19" t="str">
        <f t="shared" si="5"/>
        <v>X</v>
      </c>
      <c r="M19" s="4" t="s">
        <v>3</v>
      </c>
      <c r="N19" s="7">
        <v>7</v>
      </c>
      <c r="O19" s="7">
        <v>10</v>
      </c>
      <c r="P19" s="4" t="s">
        <v>13</v>
      </c>
      <c r="Q19" t="str">
        <f t="shared" si="6"/>
        <v>X</v>
      </c>
      <c r="S19" s="4" t="s">
        <v>3</v>
      </c>
      <c r="T19" s="7">
        <v>7</v>
      </c>
      <c r="U19" s="7">
        <v>10</v>
      </c>
      <c r="V19" s="4" t="s">
        <v>13</v>
      </c>
      <c r="W19" t="str">
        <f t="shared" si="7"/>
        <v>X</v>
      </c>
    </row>
    <row r="20" spans="1:23" x14ac:dyDescent="0.25">
      <c r="A20" s="4" t="s">
        <v>4</v>
      </c>
      <c r="B20" s="7"/>
      <c r="C20" s="7"/>
      <c r="D20" s="4" t="s">
        <v>14</v>
      </c>
      <c r="E20" t="str">
        <f t="shared" si="4"/>
        <v/>
      </c>
      <c r="G20" s="4" t="s">
        <v>4</v>
      </c>
      <c r="H20" s="7"/>
      <c r="I20" s="7"/>
      <c r="J20" s="4" t="s">
        <v>14</v>
      </c>
      <c r="K20" t="str">
        <f t="shared" si="5"/>
        <v/>
      </c>
      <c r="M20" s="4" t="s">
        <v>4</v>
      </c>
      <c r="N20" s="7"/>
      <c r="O20" s="7"/>
      <c r="P20" s="4" t="s">
        <v>14</v>
      </c>
      <c r="Q20" t="str">
        <f t="shared" si="6"/>
        <v/>
      </c>
      <c r="S20" s="4" t="s">
        <v>4</v>
      </c>
      <c r="T20" s="7"/>
      <c r="U20" s="7"/>
      <c r="V20" s="4" t="s">
        <v>14</v>
      </c>
      <c r="W20" t="str">
        <f t="shared" si="7"/>
        <v/>
      </c>
    </row>
    <row r="21" spans="1:23" x14ac:dyDescent="0.25">
      <c r="A21" s="4" t="s">
        <v>5</v>
      </c>
      <c r="B21" s="7">
        <v>8</v>
      </c>
      <c r="C21" s="7">
        <v>10</v>
      </c>
      <c r="D21" s="4" t="s">
        <v>15</v>
      </c>
      <c r="E21" t="str">
        <f t="shared" si="4"/>
        <v>X</v>
      </c>
      <c r="G21" s="4" t="s">
        <v>5</v>
      </c>
      <c r="H21" s="7">
        <v>8</v>
      </c>
      <c r="I21" s="7">
        <v>10</v>
      </c>
      <c r="J21" s="4" t="s">
        <v>15</v>
      </c>
      <c r="K21" t="str">
        <f t="shared" si="5"/>
        <v>X</v>
      </c>
      <c r="M21" s="4" t="s">
        <v>5</v>
      </c>
      <c r="N21" s="7">
        <v>8</v>
      </c>
      <c r="O21" s="7">
        <v>10</v>
      </c>
      <c r="P21" s="4" t="s">
        <v>15</v>
      </c>
      <c r="Q21" t="str">
        <f t="shared" si="6"/>
        <v>X</v>
      </c>
      <c r="S21" s="4" t="s">
        <v>5</v>
      </c>
      <c r="T21" s="7">
        <v>8</v>
      </c>
      <c r="U21" s="7">
        <v>10</v>
      </c>
      <c r="V21" s="4" t="s">
        <v>15</v>
      </c>
      <c r="W21" t="str">
        <f t="shared" si="7"/>
        <v>X</v>
      </c>
    </row>
    <row r="22" spans="1:23" x14ac:dyDescent="0.25">
      <c r="A22" s="4" t="s">
        <v>6</v>
      </c>
      <c r="B22" s="7">
        <v>10</v>
      </c>
      <c r="C22" s="7">
        <v>9</v>
      </c>
      <c r="D22" s="4" t="s">
        <v>16</v>
      </c>
      <c r="E22" t="str">
        <f t="shared" si="4"/>
        <v>X</v>
      </c>
      <c r="G22" s="4" t="s">
        <v>6</v>
      </c>
      <c r="H22" s="7">
        <v>10</v>
      </c>
      <c r="I22" s="7">
        <v>9</v>
      </c>
      <c r="J22" s="4" t="s">
        <v>16</v>
      </c>
      <c r="K22" t="str">
        <f t="shared" si="5"/>
        <v>X</v>
      </c>
      <c r="M22" s="4" t="s">
        <v>6</v>
      </c>
      <c r="N22" s="7">
        <v>10</v>
      </c>
      <c r="O22" s="7">
        <v>9</v>
      </c>
      <c r="P22" s="4" t="s">
        <v>16</v>
      </c>
      <c r="Q22" t="str">
        <f t="shared" si="6"/>
        <v>X</v>
      </c>
      <c r="S22" s="4" t="s">
        <v>6</v>
      </c>
      <c r="T22" s="7">
        <v>10</v>
      </c>
      <c r="U22" s="7">
        <v>9</v>
      </c>
      <c r="V22" s="4" t="s">
        <v>16</v>
      </c>
      <c r="W22" t="str">
        <f t="shared" si="7"/>
        <v>X</v>
      </c>
    </row>
    <row r="23" spans="1:23" x14ac:dyDescent="0.25">
      <c r="A23" s="4" t="s">
        <v>7</v>
      </c>
      <c r="B23" s="7"/>
      <c r="C23" s="7"/>
      <c r="D23" s="4" t="s">
        <v>17</v>
      </c>
      <c r="E23" t="str">
        <f t="shared" si="4"/>
        <v/>
      </c>
      <c r="G23" s="4" t="s">
        <v>7</v>
      </c>
      <c r="H23" s="7"/>
      <c r="I23" s="7"/>
      <c r="J23" s="4" t="s">
        <v>17</v>
      </c>
      <c r="K23" t="str">
        <f t="shared" si="5"/>
        <v/>
      </c>
      <c r="M23" s="4" t="s">
        <v>7</v>
      </c>
      <c r="N23" s="7"/>
      <c r="O23" s="7"/>
      <c r="P23" s="4" t="s">
        <v>17</v>
      </c>
      <c r="Q23" t="str">
        <f t="shared" si="6"/>
        <v/>
      </c>
      <c r="S23" s="4" t="s">
        <v>7</v>
      </c>
      <c r="T23" s="7"/>
      <c r="U23" s="7"/>
      <c r="V23" s="4" t="s">
        <v>17</v>
      </c>
      <c r="W23" t="str">
        <f t="shared" si="7"/>
        <v/>
      </c>
    </row>
    <row r="24" spans="1:23" x14ac:dyDescent="0.25">
      <c r="A24" s="4" t="s">
        <v>8</v>
      </c>
      <c r="B24" s="7">
        <v>10</v>
      </c>
      <c r="C24" s="7">
        <v>7</v>
      </c>
      <c r="D24" s="4" t="s">
        <v>18</v>
      </c>
      <c r="E24" t="str">
        <f t="shared" si="4"/>
        <v>X</v>
      </c>
      <c r="G24" s="4" t="s">
        <v>8</v>
      </c>
      <c r="H24" s="7">
        <v>10</v>
      </c>
      <c r="I24" s="7">
        <v>7</v>
      </c>
      <c r="J24" s="4" t="s">
        <v>18</v>
      </c>
      <c r="K24" t="str">
        <f t="shared" si="5"/>
        <v>X</v>
      </c>
      <c r="M24" s="4" t="s">
        <v>8</v>
      </c>
      <c r="N24" s="7">
        <v>10</v>
      </c>
      <c r="O24" s="7">
        <v>7</v>
      </c>
      <c r="P24" s="4" t="s">
        <v>18</v>
      </c>
      <c r="Q24" t="str">
        <f t="shared" si="6"/>
        <v>X</v>
      </c>
      <c r="S24" s="4" t="s">
        <v>8</v>
      </c>
      <c r="T24" s="7">
        <v>10</v>
      </c>
      <c r="U24" s="7">
        <v>7</v>
      </c>
      <c r="V24" s="4" t="s">
        <v>18</v>
      </c>
      <c r="W24" t="str">
        <f t="shared" si="7"/>
        <v>X</v>
      </c>
    </row>
    <row r="25" spans="1:23" x14ac:dyDescent="0.25">
      <c r="A25" s="4" t="s">
        <v>9</v>
      </c>
      <c r="B25" s="7">
        <v>3</v>
      </c>
      <c r="C25" s="7">
        <v>10</v>
      </c>
      <c r="D25" s="4" t="s">
        <v>19</v>
      </c>
      <c r="E25" t="str">
        <f t="shared" si="4"/>
        <v>X</v>
      </c>
      <c r="G25" s="4" t="s">
        <v>9</v>
      </c>
      <c r="H25" s="7">
        <v>3</v>
      </c>
      <c r="I25" s="7">
        <v>10</v>
      </c>
      <c r="J25" s="4" t="s">
        <v>19</v>
      </c>
      <c r="K25" t="str">
        <f t="shared" si="5"/>
        <v>X</v>
      </c>
      <c r="M25" s="4" t="s">
        <v>9</v>
      </c>
      <c r="N25" s="7">
        <v>3</v>
      </c>
      <c r="O25" s="7">
        <v>10</v>
      </c>
      <c r="P25" s="4" t="s">
        <v>19</v>
      </c>
      <c r="Q25" t="str">
        <f t="shared" si="6"/>
        <v>X</v>
      </c>
      <c r="S25" s="4" t="s">
        <v>9</v>
      </c>
      <c r="T25" s="7">
        <v>3</v>
      </c>
      <c r="U25" s="7">
        <v>10</v>
      </c>
      <c r="V25" s="4" t="s">
        <v>19</v>
      </c>
      <c r="W25" t="str">
        <f t="shared" si="7"/>
        <v>X</v>
      </c>
    </row>
    <row r="26" spans="1:23" ht="15.75" thickBot="1" x14ac:dyDescent="0.3">
      <c r="A26" t="s">
        <v>20</v>
      </c>
      <c r="B26">
        <f>SUM(B16:B25)</f>
        <v>48</v>
      </c>
      <c r="C26">
        <f>SUM(C16:C25)</f>
        <v>53</v>
      </c>
      <c r="D26">
        <f>B26+C26</f>
        <v>101</v>
      </c>
      <c r="G26" t="s">
        <v>20</v>
      </c>
      <c r="H26">
        <f>SUM(H16:H25)</f>
        <v>48</v>
      </c>
      <c r="I26">
        <f>SUM(I16:I25)</f>
        <v>53</v>
      </c>
      <c r="J26">
        <f>H26+I26</f>
        <v>101</v>
      </c>
      <c r="M26" t="s">
        <v>20</v>
      </c>
      <c r="N26">
        <f>SUM(N16:N25)</f>
        <v>48</v>
      </c>
      <c r="O26">
        <f>SUM(O16:O25)</f>
        <v>53</v>
      </c>
      <c r="P26">
        <f>N26+O26</f>
        <v>101</v>
      </c>
      <c r="S26" t="s">
        <v>20</v>
      </c>
      <c r="T26">
        <f>SUM(T16:T25)</f>
        <v>48</v>
      </c>
      <c r="U26">
        <f>SUM(U16:U25)</f>
        <v>53</v>
      </c>
      <c r="V26">
        <f>T26+U26</f>
        <v>101</v>
      </c>
    </row>
    <row r="27" spans="1:23" x14ac:dyDescent="0.25">
      <c r="A27" s="5" t="s">
        <v>21</v>
      </c>
      <c r="B27" s="5"/>
      <c r="C27" s="6">
        <v>42461</v>
      </c>
      <c r="D27" s="5"/>
      <c r="G27" s="5" t="s">
        <v>21</v>
      </c>
      <c r="H27" s="5"/>
      <c r="I27" s="6">
        <v>42461</v>
      </c>
      <c r="J27" s="5"/>
      <c r="M27" s="5" t="s">
        <v>21</v>
      </c>
      <c r="N27" s="5"/>
      <c r="O27" s="6">
        <v>42461</v>
      </c>
      <c r="P27" s="5"/>
      <c r="S27" s="5" t="s">
        <v>21</v>
      </c>
      <c r="T27" s="5"/>
      <c r="U27" s="6">
        <v>42461</v>
      </c>
      <c r="V27" s="5"/>
    </row>
    <row r="28" spans="1:23" x14ac:dyDescent="0.25">
      <c r="A28" s="4" t="s">
        <v>0</v>
      </c>
      <c r="B28" s="7">
        <v>10</v>
      </c>
      <c r="C28" s="7">
        <v>7</v>
      </c>
      <c r="D28" s="4" t="s">
        <v>10</v>
      </c>
      <c r="E28" s="8" t="str">
        <f>IF(AND(B28&lt;&gt;"",C28&lt;&gt;""),"X","")</f>
        <v>X</v>
      </c>
      <c r="G28" s="4" t="s">
        <v>0</v>
      </c>
      <c r="H28" s="7">
        <v>10</v>
      </c>
      <c r="I28" s="7">
        <v>7</v>
      </c>
      <c r="J28" s="4" t="s">
        <v>10</v>
      </c>
      <c r="K28" s="8" t="str">
        <f>IF(AND(H28&lt;&gt;"",I28&lt;&gt;""),"X","")</f>
        <v>X</v>
      </c>
      <c r="M28" s="4" t="s">
        <v>0</v>
      </c>
      <c r="N28" s="7">
        <v>10</v>
      </c>
      <c r="O28" s="7">
        <v>7</v>
      </c>
      <c r="P28" s="4" t="s">
        <v>10</v>
      </c>
      <c r="Q28" s="8" t="str">
        <f>IF(AND(N28&lt;&gt;"",O28&lt;&gt;""),"X","")</f>
        <v>X</v>
      </c>
      <c r="S28" s="4" t="s">
        <v>0</v>
      </c>
      <c r="T28" s="7">
        <v>10</v>
      </c>
      <c r="U28" s="7">
        <v>7</v>
      </c>
      <c r="V28" s="4" t="s">
        <v>10</v>
      </c>
      <c r="W28" s="8" t="str">
        <f>IF(AND(T28&lt;&gt;"",U28&lt;&gt;""),"X","")</f>
        <v>X</v>
      </c>
    </row>
    <row r="29" spans="1:23" x14ac:dyDescent="0.25">
      <c r="A29" s="4" t="s">
        <v>1</v>
      </c>
      <c r="B29" s="7"/>
      <c r="C29" s="7"/>
      <c r="D29" s="4" t="s">
        <v>11</v>
      </c>
      <c r="E29" t="str">
        <f t="shared" ref="E29:E37" si="8">IF(AND(B29&lt;&gt;"",C29&lt;&gt;""),"X","")</f>
        <v/>
      </c>
      <c r="G29" s="4" t="s">
        <v>1</v>
      </c>
      <c r="H29" s="7"/>
      <c r="I29" s="7"/>
      <c r="J29" s="4" t="s">
        <v>11</v>
      </c>
      <c r="K29" t="str">
        <f t="shared" ref="K29:K37" si="9">IF(AND(H29&lt;&gt;"",I29&lt;&gt;""),"X","")</f>
        <v/>
      </c>
      <c r="M29" s="4" t="s">
        <v>1</v>
      </c>
      <c r="N29" s="7"/>
      <c r="O29" s="7"/>
      <c r="P29" s="4" t="s">
        <v>11</v>
      </c>
      <c r="Q29" t="str">
        <f t="shared" ref="Q29:Q37" si="10">IF(AND(N29&lt;&gt;"",O29&lt;&gt;""),"X","")</f>
        <v/>
      </c>
      <c r="S29" s="4" t="s">
        <v>1</v>
      </c>
      <c r="T29" s="7"/>
      <c r="U29" s="7"/>
      <c r="V29" s="4" t="s">
        <v>11</v>
      </c>
      <c r="W29" t="str">
        <f t="shared" ref="W29:W37" si="11">IF(AND(T29&lt;&gt;"",U29&lt;&gt;""),"X","")</f>
        <v/>
      </c>
    </row>
    <row r="30" spans="1:23" x14ac:dyDescent="0.25">
      <c r="A30" s="4" t="s">
        <v>2</v>
      </c>
      <c r="B30" s="7"/>
      <c r="C30" s="7"/>
      <c r="D30" s="4" t="s">
        <v>12</v>
      </c>
      <c r="E30" t="str">
        <f t="shared" si="8"/>
        <v/>
      </c>
      <c r="G30" s="4" t="s">
        <v>2</v>
      </c>
      <c r="H30" s="7"/>
      <c r="I30" s="7"/>
      <c r="J30" s="4" t="s">
        <v>12</v>
      </c>
      <c r="K30" t="str">
        <f t="shared" si="9"/>
        <v/>
      </c>
      <c r="M30" s="4" t="s">
        <v>2</v>
      </c>
      <c r="N30" s="7"/>
      <c r="O30" s="7"/>
      <c r="P30" s="4" t="s">
        <v>12</v>
      </c>
      <c r="Q30" t="str">
        <f t="shared" si="10"/>
        <v/>
      </c>
      <c r="S30" s="4" t="s">
        <v>2</v>
      </c>
      <c r="T30" s="7"/>
      <c r="U30" s="7"/>
      <c r="V30" s="4" t="s">
        <v>12</v>
      </c>
      <c r="W30" t="str">
        <f t="shared" si="11"/>
        <v/>
      </c>
    </row>
    <row r="31" spans="1:23" x14ac:dyDescent="0.25">
      <c r="A31" s="4" t="s">
        <v>3</v>
      </c>
      <c r="B31" s="7">
        <v>7</v>
      </c>
      <c r="C31" s="7">
        <v>10</v>
      </c>
      <c r="D31" s="4" t="s">
        <v>13</v>
      </c>
      <c r="E31" t="str">
        <f t="shared" si="8"/>
        <v>X</v>
      </c>
      <c r="G31" s="4" t="s">
        <v>3</v>
      </c>
      <c r="H31" s="7">
        <v>7</v>
      </c>
      <c r="I31" s="7">
        <v>10</v>
      </c>
      <c r="J31" s="4" t="s">
        <v>13</v>
      </c>
      <c r="K31" t="str">
        <f t="shared" si="9"/>
        <v>X</v>
      </c>
      <c r="M31" s="4" t="s">
        <v>3</v>
      </c>
      <c r="N31" s="7">
        <v>7</v>
      </c>
      <c r="O31" s="7">
        <v>10</v>
      </c>
      <c r="P31" s="4" t="s">
        <v>13</v>
      </c>
      <c r="Q31" t="str">
        <f t="shared" si="10"/>
        <v>X</v>
      </c>
      <c r="S31" s="4" t="s">
        <v>3</v>
      </c>
      <c r="T31" s="7">
        <v>7</v>
      </c>
      <c r="U31" s="7">
        <v>10</v>
      </c>
      <c r="V31" s="4" t="s">
        <v>13</v>
      </c>
      <c r="W31" t="str">
        <f t="shared" si="11"/>
        <v>X</v>
      </c>
    </row>
    <row r="32" spans="1:23" x14ac:dyDescent="0.25">
      <c r="A32" s="4" t="s">
        <v>4</v>
      </c>
      <c r="B32" s="7"/>
      <c r="C32" s="7"/>
      <c r="D32" s="4" t="s">
        <v>14</v>
      </c>
      <c r="E32" t="str">
        <f t="shared" si="8"/>
        <v/>
      </c>
      <c r="G32" s="4" t="s">
        <v>4</v>
      </c>
      <c r="H32" s="7"/>
      <c r="I32" s="7"/>
      <c r="J32" s="4" t="s">
        <v>14</v>
      </c>
      <c r="K32" t="str">
        <f t="shared" si="9"/>
        <v/>
      </c>
      <c r="M32" s="4" t="s">
        <v>4</v>
      </c>
      <c r="N32" s="7"/>
      <c r="O32" s="7"/>
      <c r="P32" s="4" t="s">
        <v>14</v>
      </c>
      <c r="Q32" t="str">
        <f t="shared" si="10"/>
        <v/>
      </c>
      <c r="S32" s="4" t="s">
        <v>4</v>
      </c>
      <c r="T32" s="7"/>
      <c r="U32" s="7"/>
      <c r="V32" s="4" t="s">
        <v>14</v>
      </c>
      <c r="W32" t="str">
        <f t="shared" si="11"/>
        <v/>
      </c>
    </row>
    <row r="33" spans="1:23" x14ac:dyDescent="0.25">
      <c r="A33" s="4" t="s">
        <v>5</v>
      </c>
      <c r="B33" s="7">
        <v>8</v>
      </c>
      <c r="C33" s="7">
        <v>10</v>
      </c>
      <c r="D33" s="4" t="s">
        <v>15</v>
      </c>
      <c r="E33" t="str">
        <f t="shared" si="8"/>
        <v>X</v>
      </c>
      <c r="G33" s="4" t="s">
        <v>5</v>
      </c>
      <c r="H33" s="7">
        <v>8</v>
      </c>
      <c r="I33" s="7">
        <v>10</v>
      </c>
      <c r="J33" s="4" t="s">
        <v>15</v>
      </c>
      <c r="K33" t="str">
        <f t="shared" si="9"/>
        <v>X</v>
      </c>
      <c r="M33" s="4" t="s">
        <v>5</v>
      </c>
      <c r="N33" s="7">
        <v>8</v>
      </c>
      <c r="O33" s="7">
        <v>10</v>
      </c>
      <c r="P33" s="4" t="s">
        <v>15</v>
      </c>
      <c r="Q33" t="str">
        <f t="shared" si="10"/>
        <v>X</v>
      </c>
      <c r="S33" s="4" t="s">
        <v>5</v>
      </c>
      <c r="T33" s="7">
        <v>8</v>
      </c>
      <c r="U33" s="7">
        <v>10</v>
      </c>
      <c r="V33" s="4" t="s">
        <v>15</v>
      </c>
      <c r="W33" t="str">
        <f t="shared" si="11"/>
        <v>X</v>
      </c>
    </row>
    <row r="34" spans="1:23" x14ac:dyDescent="0.25">
      <c r="A34" s="4" t="s">
        <v>6</v>
      </c>
      <c r="B34" s="7">
        <v>10</v>
      </c>
      <c r="C34" s="7">
        <v>9</v>
      </c>
      <c r="D34" s="4" t="s">
        <v>16</v>
      </c>
      <c r="E34" t="str">
        <f t="shared" si="8"/>
        <v>X</v>
      </c>
      <c r="G34" s="4" t="s">
        <v>6</v>
      </c>
      <c r="H34" s="7">
        <v>10</v>
      </c>
      <c r="I34" s="7">
        <v>9</v>
      </c>
      <c r="J34" s="4" t="s">
        <v>16</v>
      </c>
      <c r="K34" t="str">
        <f t="shared" si="9"/>
        <v>X</v>
      </c>
      <c r="M34" s="4" t="s">
        <v>6</v>
      </c>
      <c r="N34" s="7">
        <v>10</v>
      </c>
      <c r="O34" s="7">
        <v>9</v>
      </c>
      <c r="P34" s="4" t="s">
        <v>16</v>
      </c>
      <c r="Q34" t="str">
        <f t="shared" si="10"/>
        <v>X</v>
      </c>
      <c r="S34" s="4" t="s">
        <v>6</v>
      </c>
      <c r="T34" s="7">
        <v>10</v>
      </c>
      <c r="U34" s="7">
        <v>9</v>
      </c>
      <c r="V34" s="4" t="s">
        <v>16</v>
      </c>
      <c r="W34" t="str">
        <f t="shared" si="11"/>
        <v>X</v>
      </c>
    </row>
    <row r="35" spans="1:23" x14ac:dyDescent="0.25">
      <c r="A35" s="4" t="s">
        <v>7</v>
      </c>
      <c r="B35" s="7"/>
      <c r="C35" s="7"/>
      <c r="D35" s="4" t="s">
        <v>17</v>
      </c>
      <c r="E35" t="str">
        <f t="shared" si="8"/>
        <v/>
      </c>
      <c r="G35" s="4" t="s">
        <v>7</v>
      </c>
      <c r="H35" s="7"/>
      <c r="I35" s="7"/>
      <c r="J35" s="4" t="s">
        <v>17</v>
      </c>
      <c r="K35" t="str">
        <f t="shared" si="9"/>
        <v/>
      </c>
      <c r="M35" s="4" t="s">
        <v>7</v>
      </c>
      <c r="N35" s="7"/>
      <c r="O35" s="7"/>
      <c r="P35" s="4" t="s">
        <v>17</v>
      </c>
      <c r="Q35" t="str">
        <f t="shared" si="10"/>
        <v/>
      </c>
      <c r="S35" s="4" t="s">
        <v>7</v>
      </c>
      <c r="T35" s="7"/>
      <c r="U35" s="7"/>
      <c r="V35" s="4" t="s">
        <v>17</v>
      </c>
      <c r="W35" t="str">
        <f t="shared" si="11"/>
        <v/>
      </c>
    </row>
    <row r="36" spans="1:23" x14ac:dyDescent="0.25">
      <c r="A36" s="4" t="s">
        <v>8</v>
      </c>
      <c r="B36" s="7">
        <v>10</v>
      </c>
      <c r="C36" s="7">
        <v>7</v>
      </c>
      <c r="D36" s="4" t="s">
        <v>18</v>
      </c>
      <c r="E36" t="str">
        <f t="shared" si="8"/>
        <v>X</v>
      </c>
      <c r="G36" s="4" t="s">
        <v>8</v>
      </c>
      <c r="H36" s="7">
        <v>10</v>
      </c>
      <c r="I36" s="7">
        <v>7</v>
      </c>
      <c r="J36" s="4" t="s">
        <v>18</v>
      </c>
      <c r="K36" t="str">
        <f t="shared" si="9"/>
        <v>X</v>
      </c>
      <c r="M36" s="4" t="s">
        <v>8</v>
      </c>
      <c r="N36" s="7">
        <v>10</v>
      </c>
      <c r="O36" s="7">
        <v>7</v>
      </c>
      <c r="P36" s="4" t="s">
        <v>18</v>
      </c>
      <c r="Q36" t="str">
        <f t="shared" si="10"/>
        <v>X</v>
      </c>
      <c r="S36" s="4" t="s">
        <v>8</v>
      </c>
      <c r="T36" s="7">
        <v>10</v>
      </c>
      <c r="U36" s="7">
        <v>7</v>
      </c>
      <c r="V36" s="4" t="s">
        <v>18</v>
      </c>
      <c r="W36" t="str">
        <f t="shared" si="11"/>
        <v>X</v>
      </c>
    </row>
    <row r="37" spans="1:23" x14ac:dyDescent="0.25">
      <c r="A37" s="4" t="s">
        <v>9</v>
      </c>
      <c r="B37" s="7">
        <v>3</v>
      </c>
      <c r="C37" s="7">
        <v>10</v>
      </c>
      <c r="D37" s="4" t="s">
        <v>19</v>
      </c>
      <c r="E37" t="str">
        <f t="shared" si="8"/>
        <v>X</v>
      </c>
      <c r="G37" s="4" t="s">
        <v>9</v>
      </c>
      <c r="H37" s="7">
        <v>3</v>
      </c>
      <c r="I37" s="7">
        <v>10</v>
      </c>
      <c r="J37" s="4" t="s">
        <v>19</v>
      </c>
      <c r="K37" t="str">
        <f t="shared" si="9"/>
        <v>X</v>
      </c>
      <c r="M37" s="4" t="s">
        <v>9</v>
      </c>
      <c r="N37" s="7">
        <v>3</v>
      </c>
      <c r="O37" s="7">
        <v>10</v>
      </c>
      <c r="P37" s="4" t="s">
        <v>19</v>
      </c>
      <c r="Q37" t="str">
        <f t="shared" si="10"/>
        <v>X</v>
      </c>
      <c r="S37" s="4" t="s">
        <v>9</v>
      </c>
      <c r="T37" s="7">
        <v>3</v>
      </c>
      <c r="U37" s="7">
        <v>10</v>
      </c>
      <c r="V37" s="4" t="s">
        <v>19</v>
      </c>
      <c r="W37" t="str">
        <f t="shared" si="11"/>
        <v>X</v>
      </c>
    </row>
    <row r="38" spans="1:23" x14ac:dyDescent="0.25">
      <c r="A38" t="s">
        <v>20</v>
      </c>
      <c r="B38">
        <f>SUM(B28:B37)</f>
        <v>48</v>
      </c>
      <c r="C38">
        <f>SUM(C28:C37)</f>
        <v>53</v>
      </c>
      <c r="D38">
        <f>B38+C38</f>
        <v>101</v>
      </c>
      <c r="G38" t="s">
        <v>20</v>
      </c>
      <c r="H38">
        <f>SUM(H28:H37)</f>
        <v>48</v>
      </c>
      <c r="I38">
        <f>SUM(I28:I37)</f>
        <v>53</v>
      </c>
      <c r="J38">
        <f>H38+I38</f>
        <v>101</v>
      </c>
      <c r="M38" t="s">
        <v>20</v>
      </c>
      <c r="N38">
        <f>SUM(N28:N37)</f>
        <v>48</v>
      </c>
      <c r="O38">
        <f>SUM(O28:O37)</f>
        <v>53</v>
      </c>
      <c r="P38">
        <f>N38+O38</f>
        <v>101</v>
      </c>
      <c r="S38" t="s">
        <v>20</v>
      </c>
      <c r="T38">
        <f>SUM(T28:T37)</f>
        <v>48</v>
      </c>
      <c r="U38">
        <f>SUM(U28:U37)</f>
        <v>53</v>
      </c>
      <c r="V38">
        <f>T38+U38</f>
        <v>101</v>
      </c>
    </row>
  </sheetData>
  <conditionalFormatting sqref="A4">
    <cfRule type="cellIs" dxfId="439" priority="260" stopIfTrue="1" operator="equal">
      <formula>#REF!</formula>
    </cfRule>
  </conditionalFormatting>
  <conditionalFormatting sqref="D4">
    <cfRule type="cellIs" dxfId="438" priority="259" stopIfTrue="1" operator="equal">
      <formula>#REF!</formula>
    </cfRule>
  </conditionalFormatting>
  <conditionalFormatting sqref="D5">
    <cfRule type="cellIs" dxfId="437" priority="258" stopIfTrue="1" operator="equal">
      <formula>#REF!</formula>
    </cfRule>
  </conditionalFormatting>
  <conditionalFormatting sqref="D6">
    <cfRule type="cellIs" dxfId="436" priority="257" stopIfTrue="1" operator="equal">
      <formula>#REF!</formula>
    </cfRule>
  </conditionalFormatting>
  <conditionalFormatting sqref="D7">
    <cfRule type="cellIs" dxfId="435" priority="256" stopIfTrue="1" operator="equal">
      <formula>#REF!</formula>
    </cfRule>
  </conditionalFormatting>
  <conditionalFormatting sqref="D8">
    <cfRule type="cellIs" dxfId="434" priority="255" stopIfTrue="1" operator="equal">
      <formula>#REF!</formula>
    </cfRule>
  </conditionalFormatting>
  <conditionalFormatting sqref="D9">
    <cfRule type="cellIs" dxfId="433" priority="254" stopIfTrue="1" operator="equal">
      <formula>#REF!</formula>
    </cfRule>
  </conditionalFormatting>
  <conditionalFormatting sqref="A5">
    <cfRule type="cellIs" dxfId="432" priority="253" stopIfTrue="1" operator="equal">
      <formula>#REF!</formula>
    </cfRule>
  </conditionalFormatting>
  <conditionalFormatting sqref="A6">
    <cfRule type="cellIs" dxfId="431" priority="252" stopIfTrue="1" operator="equal">
      <formula>#REF!</formula>
    </cfRule>
  </conditionalFormatting>
  <conditionalFormatting sqref="A7">
    <cfRule type="cellIs" dxfId="430" priority="251" stopIfTrue="1" operator="equal">
      <formula>#REF!</formula>
    </cfRule>
  </conditionalFormatting>
  <conditionalFormatting sqref="A8">
    <cfRule type="cellIs" dxfId="429" priority="250" stopIfTrue="1" operator="equal">
      <formula>#REF!</formula>
    </cfRule>
  </conditionalFormatting>
  <conditionalFormatting sqref="A9">
    <cfRule type="cellIs" dxfId="428" priority="249" stopIfTrue="1" operator="equal">
      <formula>#REF!</formula>
    </cfRule>
  </conditionalFormatting>
  <conditionalFormatting sqref="A10">
    <cfRule type="cellIs" dxfId="427" priority="248" stopIfTrue="1" operator="equal">
      <formula>#REF!</formula>
    </cfRule>
  </conditionalFormatting>
  <conditionalFormatting sqref="A11">
    <cfRule type="cellIs" dxfId="426" priority="247" stopIfTrue="1" operator="equal">
      <formula>#REF!</formula>
    </cfRule>
  </conditionalFormatting>
  <conditionalFormatting sqref="A12">
    <cfRule type="cellIs" dxfId="425" priority="246" stopIfTrue="1" operator="equal">
      <formula>#REF!</formula>
    </cfRule>
  </conditionalFormatting>
  <conditionalFormatting sqref="A13">
    <cfRule type="cellIs" dxfId="424" priority="245" stopIfTrue="1" operator="equal">
      <formula>#REF!</formula>
    </cfRule>
  </conditionalFormatting>
  <conditionalFormatting sqref="D10">
    <cfRule type="cellIs" dxfId="423" priority="244" stopIfTrue="1" operator="equal">
      <formula>#REF!</formula>
    </cfRule>
  </conditionalFormatting>
  <conditionalFormatting sqref="D11">
    <cfRule type="cellIs" dxfId="422" priority="243" stopIfTrue="1" operator="equal">
      <formula>#REF!</formula>
    </cfRule>
  </conditionalFormatting>
  <conditionalFormatting sqref="D12">
    <cfRule type="cellIs" dxfId="421" priority="242" stopIfTrue="1" operator="equal">
      <formula>#REF!</formula>
    </cfRule>
  </conditionalFormatting>
  <conditionalFormatting sqref="D13">
    <cfRule type="cellIs" dxfId="420" priority="241" stopIfTrue="1" operator="equal">
      <formula>#REF!</formula>
    </cfRule>
  </conditionalFormatting>
  <conditionalFormatting sqref="G4">
    <cfRule type="cellIs" dxfId="399" priority="220" stopIfTrue="1" operator="equal">
      <formula>#REF!</formula>
    </cfRule>
  </conditionalFormatting>
  <conditionalFormatting sqref="J4">
    <cfRule type="cellIs" dxfId="398" priority="219" stopIfTrue="1" operator="equal">
      <formula>#REF!</formula>
    </cfRule>
  </conditionalFormatting>
  <conditionalFormatting sqref="J5">
    <cfRule type="cellIs" dxfId="397" priority="218" stopIfTrue="1" operator="equal">
      <formula>#REF!</formula>
    </cfRule>
  </conditionalFormatting>
  <conditionalFormatting sqref="J6">
    <cfRule type="cellIs" dxfId="396" priority="217" stopIfTrue="1" operator="equal">
      <formula>#REF!</formula>
    </cfRule>
  </conditionalFormatting>
  <conditionalFormatting sqref="J7">
    <cfRule type="cellIs" dxfId="395" priority="216" stopIfTrue="1" operator="equal">
      <formula>#REF!</formula>
    </cfRule>
  </conditionalFormatting>
  <conditionalFormatting sqref="J8">
    <cfRule type="cellIs" dxfId="394" priority="215" stopIfTrue="1" operator="equal">
      <formula>#REF!</formula>
    </cfRule>
  </conditionalFormatting>
  <conditionalFormatting sqref="J9">
    <cfRule type="cellIs" dxfId="393" priority="214" stopIfTrue="1" operator="equal">
      <formula>#REF!</formula>
    </cfRule>
  </conditionalFormatting>
  <conditionalFormatting sqref="G5">
    <cfRule type="cellIs" dxfId="392" priority="213" stopIfTrue="1" operator="equal">
      <formula>#REF!</formula>
    </cfRule>
  </conditionalFormatting>
  <conditionalFormatting sqref="G6">
    <cfRule type="cellIs" dxfId="391" priority="212" stopIfTrue="1" operator="equal">
      <formula>#REF!</formula>
    </cfRule>
  </conditionalFormatting>
  <conditionalFormatting sqref="G7">
    <cfRule type="cellIs" dxfId="390" priority="211" stopIfTrue="1" operator="equal">
      <formula>#REF!</formula>
    </cfRule>
  </conditionalFormatting>
  <conditionalFormatting sqref="G8">
    <cfRule type="cellIs" dxfId="389" priority="210" stopIfTrue="1" operator="equal">
      <formula>#REF!</formula>
    </cfRule>
  </conditionalFormatting>
  <conditionalFormatting sqref="G9">
    <cfRule type="cellIs" dxfId="388" priority="209" stopIfTrue="1" operator="equal">
      <formula>#REF!</formula>
    </cfRule>
  </conditionalFormatting>
  <conditionalFormatting sqref="G10">
    <cfRule type="cellIs" dxfId="387" priority="208" stopIfTrue="1" operator="equal">
      <formula>#REF!</formula>
    </cfRule>
  </conditionalFormatting>
  <conditionalFormatting sqref="G11">
    <cfRule type="cellIs" dxfId="386" priority="207" stopIfTrue="1" operator="equal">
      <formula>#REF!</formula>
    </cfRule>
  </conditionalFormatting>
  <conditionalFormatting sqref="G12">
    <cfRule type="cellIs" dxfId="385" priority="206" stopIfTrue="1" operator="equal">
      <formula>#REF!</formula>
    </cfRule>
  </conditionalFormatting>
  <conditionalFormatting sqref="G13">
    <cfRule type="cellIs" dxfId="384" priority="205" stopIfTrue="1" operator="equal">
      <formula>#REF!</formula>
    </cfRule>
  </conditionalFormatting>
  <conditionalFormatting sqref="J10">
    <cfRule type="cellIs" dxfId="383" priority="204" stopIfTrue="1" operator="equal">
      <formula>#REF!</formula>
    </cfRule>
  </conditionalFormatting>
  <conditionalFormatting sqref="J11">
    <cfRule type="cellIs" dxfId="382" priority="203" stopIfTrue="1" operator="equal">
      <formula>#REF!</formula>
    </cfRule>
  </conditionalFormatting>
  <conditionalFormatting sqref="J12">
    <cfRule type="cellIs" dxfId="381" priority="202" stopIfTrue="1" operator="equal">
      <formula>#REF!</formula>
    </cfRule>
  </conditionalFormatting>
  <conditionalFormatting sqref="J13">
    <cfRule type="cellIs" dxfId="380" priority="201" stopIfTrue="1" operator="equal">
      <formula>#REF!</formula>
    </cfRule>
  </conditionalFormatting>
  <conditionalFormatting sqref="M4">
    <cfRule type="cellIs" dxfId="379" priority="200" stopIfTrue="1" operator="equal">
      <formula>#REF!</formula>
    </cfRule>
  </conditionalFormatting>
  <conditionalFormatting sqref="P4">
    <cfRule type="cellIs" dxfId="378" priority="199" stopIfTrue="1" operator="equal">
      <formula>#REF!</formula>
    </cfRule>
  </conditionalFormatting>
  <conditionalFormatting sqref="P5">
    <cfRule type="cellIs" dxfId="377" priority="198" stopIfTrue="1" operator="equal">
      <formula>#REF!</formula>
    </cfRule>
  </conditionalFormatting>
  <conditionalFormatting sqref="P6">
    <cfRule type="cellIs" dxfId="376" priority="197" stopIfTrue="1" operator="equal">
      <formula>#REF!</formula>
    </cfRule>
  </conditionalFormatting>
  <conditionalFormatting sqref="P7">
    <cfRule type="cellIs" dxfId="375" priority="196" stopIfTrue="1" operator="equal">
      <formula>#REF!</formula>
    </cfRule>
  </conditionalFormatting>
  <conditionalFormatting sqref="P8">
    <cfRule type="cellIs" dxfId="374" priority="195" stopIfTrue="1" operator="equal">
      <formula>#REF!</formula>
    </cfRule>
  </conditionalFormatting>
  <conditionalFormatting sqref="P9">
    <cfRule type="cellIs" dxfId="373" priority="194" stopIfTrue="1" operator="equal">
      <formula>#REF!</formula>
    </cfRule>
  </conditionalFormatting>
  <conditionalFormatting sqref="M5">
    <cfRule type="cellIs" dxfId="372" priority="193" stopIfTrue="1" operator="equal">
      <formula>#REF!</formula>
    </cfRule>
  </conditionalFormatting>
  <conditionalFormatting sqref="M6">
    <cfRule type="cellIs" dxfId="371" priority="192" stopIfTrue="1" operator="equal">
      <formula>#REF!</formula>
    </cfRule>
  </conditionalFormatting>
  <conditionalFormatting sqref="M7">
    <cfRule type="cellIs" dxfId="370" priority="191" stopIfTrue="1" operator="equal">
      <formula>#REF!</formula>
    </cfRule>
  </conditionalFormatting>
  <conditionalFormatting sqref="M8">
    <cfRule type="cellIs" dxfId="369" priority="190" stopIfTrue="1" operator="equal">
      <formula>#REF!</formula>
    </cfRule>
  </conditionalFormatting>
  <conditionalFormatting sqref="M9">
    <cfRule type="cellIs" dxfId="368" priority="189" stopIfTrue="1" operator="equal">
      <formula>#REF!</formula>
    </cfRule>
  </conditionalFormatting>
  <conditionalFormatting sqref="M10">
    <cfRule type="cellIs" dxfId="367" priority="188" stopIfTrue="1" operator="equal">
      <formula>#REF!</formula>
    </cfRule>
  </conditionalFormatting>
  <conditionalFormatting sqref="M11">
    <cfRule type="cellIs" dxfId="366" priority="187" stopIfTrue="1" operator="equal">
      <formula>#REF!</formula>
    </cfRule>
  </conditionalFormatting>
  <conditionalFormatting sqref="M12">
    <cfRule type="cellIs" dxfId="365" priority="186" stopIfTrue="1" operator="equal">
      <formula>#REF!</formula>
    </cfRule>
  </conditionalFormatting>
  <conditionalFormatting sqref="M13">
    <cfRule type="cellIs" dxfId="364" priority="185" stopIfTrue="1" operator="equal">
      <formula>#REF!</formula>
    </cfRule>
  </conditionalFormatting>
  <conditionalFormatting sqref="P10">
    <cfRule type="cellIs" dxfId="363" priority="184" stopIfTrue="1" operator="equal">
      <formula>#REF!</formula>
    </cfRule>
  </conditionalFormatting>
  <conditionalFormatting sqref="P11">
    <cfRule type="cellIs" dxfId="362" priority="183" stopIfTrue="1" operator="equal">
      <formula>#REF!</formula>
    </cfRule>
  </conditionalFormatting>
  <conditionalFormatting sqref="P12">
    <cfRule type="cellIs" dxfId="361" priority="182" stopIfTrue="1" operator="equal">
      <formula>#REF!</formula>
    </cfRule>
  </conditionalFormatting>
  <conditionalFormatting sqref="P13">
    <cfRule type="cellIs" dxfId="360" priority="181" stopIfTrue="1" operator="equal">
      <formula>#REF!</formula>
    </cfRule>
  </conditionalFormatting>
  <conditionalFormatting sqref="S4">
    <cfRule type="cellIs" dxfId="339" priority="180" stopIfTrue="1" operator="equal">
      <formula>#REF!</formula>
    </cfRule>
  </conditionalFormatting>
  <conditionalFormatting sqref="V4">
    <cfRule type="cellIs" dxfId="338" priority="179" stopIfTrue="1" operator="equal">
      <formula>#REF!</formula>
    </cfRule>
  </conditionalFormatting>
  <conditionalFormatting sqref="V5">
    <cfRule type="cellIs" dxfId="337" priority="178" stopIfTrue="1" operator="equal">
      <formula>#REF!</formula>
    </cfRule>
  </conditionalFormatting>
  <conditionalFormatting sqref="V6">
    <cfRule type="cellIs" dxfId="336" priority="177" stopIfTrue="1" operator="equal">
      <formula>#REF!</formula>
    </cfRule>
  </conditionalFormatting>
  <conditionalFormatting sqref="V7">
    <cfRule type="cellIs" dxfId="335" priority="176" stopIfTrue="1" operator="equal">
      <formula>#REF!</formula>
    </cfRule>
  </conditionalFormatting>
  <conditionalFormatting sqref="V8">
    <cfRule type="cellIs" dxfId="334" priority="175" stopIfTrue="1" operator="equal">
      <formula>#REF!</formula>
    </cfRule>
  </conditionalFormatting>
  <conditionalFormatting sqref="V9">
    <cfRule type="cellIs" dxfId="333" priority="174" stopIfTrue="1" operator="equal">
      <formula>#REF!</formula>
    </cfRule>
  </conditionalFormatting>
  <conditionalFormatting sqref="S5">
    <cfRule type="cellIs" dxfId="332" priority="173" stopIfTrue="1" operator="equal">
      <formula>#REF!</formula>
    </cfRule>
  </conditionalFormatting>
  <conditionalFormatting sqref="S6">
    <cfRule type="cellIs" dxfId="331" priority="172" stopIfTrue="1" operator="equal">
      <formula>#REF!</formula>
    </cfRule>
  </conditionalFormatting>
  <conditionalFormatting sqref="S7">
    <cfRule type="cellIs" dxfId="330" priority="171" stopIfTrue="1" operator="equal">
      <formula>#REF!</formula>
    </cfRule>
  </conditionalFormatting>
  <conditionalFormatting sqref="S8">
    <cfRule type="cellIs" dxfId="329" priority="170" stopIfTrue="1" operator="equal">
      <formula>#REF!</formula>
    </cfRule>
  </conditionalFormatting>
  <conditionalFormatting sqref="S9">
    <cfRule type="cellIs" dxfId="328" priority="169" stopIfTrue="1" operator="equal">
      <formula>#REF!</formula>
    </cfRule>
  </conditionalFormatting>
  <conditionalFormatting sqref="S10">
    <cfRule type="cellIs" dxfId="327" priority="168" stopIfTrue="1" operator="equal">
      <formula>#REF!</formula>
    </cfRule>
  </conditionalFormatting>
  <conditionalFormatting sqref="S11">
    <cfRule type="cellIs" dxfId="326" priority="167" stopIfTrue="1" operator="equal">
      <formula>#REF!</formula>
    </cfRule>
  </conditionalFormatting>
  <conditionalFormatting sqref="S12">
    <cfRule type="cellIs" dxfId="325" priority="166" stopIfTrue="1" operator="equal">
      <formula>#REF!</formula>
    </cfRule>
  </conditionalFormatting>
  <conditionalFormatting sqref="S13">
    <cfRule type="cellIs" dxfId="324" priority="165" stopIfTrue="1" operator="equal">
      <formula>#REF!</formula>
    </cfRule>
  </conditionalFormatting>
  <conditionalFormatting sqref="V10">
    <cfRule type="cellIs" dxfId="323" priority="164" stopIfTrue="1" operator="equal">
      <formula>#REF!</formula>
    </cfRule>
  </conditionalFormatting>
  <conditionalFormatting sqref="V11">
    <cfRule type="cellIs" dxfId="322" priority="163" stopIfTrue="1" operator="equal">
      <formula>#REF!</formula>
    </cfRule>
  </conditionalFormatting>
  <conditionalFormatting sqref="V12">
    <cfRule type="cellIs" dxfId="321" priority="162" stopIfTrue="1" operator="equal">
      <formula>#REF!</formula>
    </cfRule>
  </conditionalFormatting>
  <conditionalFormatting sqref="V13">
    <cfRule type="cellIs" dxfId="320" priority="161" stopIfTrue="1" operator="equal">
      <formula>#REF!</formula>
    </cfRule>
  </conditionalFormatting>
  <conditionalFormatting sqref="A16">
    <cfRule type="cellIs" dxfId="239" priority="160" stopIfTrue="1" operator="equal">
      <formula>#REF!</formula>
    </cfRule>
  </conditionalFormatting>
  <conditionalFormatting sqref="D16">
    <cfRule type="cellIs" dxfId="238" priority="159" stopIfTrue="1" operator="equal">
      <formula>#REF!</formula>
    </cfRule>
  </conditionalFormatting>
  <conditionalFormatting sqref="D17">
    <cfRule type="cellIs" dxfId="237" priority="158" stopIfTrue="1" operator="equal">
      <formula>#REF!</formula>
    </cfRule>
  </conditionalFormatting>
  <conditionalFormatting sqref="D18">
    <cfRule type="cellIs" dxfId="236" priority="157" stopIfTrue="1" operator="equal">
      <formula>#REF!</formula>
    </cfRule>
  </conditionalFormatting>
  <conditionalFormatting sqref="D19">
    <cfRule type="cellIs" dxfId="235" priority="156" stopIfTrue="1" operator="equal">
      <formula>#REF!</formula>
    </cfRule>
  </conditionalFormatting>
  <conditionalFormatting sqref="D20">
    <cfRule type="cellIs" dxfId="234" priority="155" stopIfTrue="1" operator="equal">
      <formula>#REF!</formula>
    </cfRule>
  </conditionalFormatting>
  <conditionalFormatting sqref="D21">
    <cfRule type="cellIs" dxfId="233" priority="154" stopIfTrue="1" operator="equal">
      <formula>#REF!</formula>
    </cfRule>
  </conditionalFormatting>
  <conditionalFormatting sqref="A17">
    <cfRule type="cellIs" dxfId="232" priority="153" stopIfTrue="1" operator="equal">
      <formula>#REF!</formula>
    </cfRule>
  </conditionalFormatting>
  <conditionalFormatting sqref="A18">
    <cfRule type="cellIs" dxfId="231" priority="152" stopIfTrue="1" operator="equal">
      <formula>#REF!</formula>
    </cfRule>
  </conditionalFormatting>
  <conditionalFormatting sqref="A19">
    <cfRule type="cellIs" dxfId="230" priority="151" stopIfTrue="1" operator="equal">
      <formula>#REF!</formula>
    </cfRule>
  </conditionalFormatting>
  <conditionalFormatting sqref="A20">
    <cfRule type="cellIs" dxfId="229" priority="150" stopIfTrue="1" operator="equal">
      <formula>#REF!</formula>
    </cfRule>
  </conditionalFormatting>
  <conditionalFormatting sqref="A21">
    <cfRule type="cellIs" dxfId="228" priority="149" stopIfTrue="1" operator="equal">
      <formula>#REF!</formula>
    </cfRule>
  </conditionalFormatting>
  <conditionalFormatting sqref="A22">
    <cfRule type="cellIs" dxfId="227" priority="148" stopIfTrue="1" operator="equal">
      <formula>#REF!</formula>
    </cfRule>
  </conditionalFormatting>
  <conditionalFormatting sqref="A23">
    <cfRule type="cellIs" dxfId="226" priority="147" stopIfTrue="1" operator="equal">
      <formula>#REF!</formula>
    </cfRule>
  </conditionalFormatting>
  <conditionalFormatting sqref="A24">
    <cfRule type="cellIs" dxfId="225" priority="146" stopIfTrue="1" operator="equal">
      <formula>#REF!</formula>
    </cfRule>
  </conditionalFormatting>
  <conditionalFormatting sqref="A25">
    <cfRule type="cellIs" dxfId="224" priority="145" stopIfTrue="1" operator="equal">
      <formula>#REF!</formula>
    </cfRule>
  </conditionalFormatting>
  <conditionalFormatting sqref="D22">
    <cfRule type="cellIs" dxfId="223" priority="144" stopIfTrue="1" operator="equal">
      <formula>#REF!</formula>
    </cfRule>
  </conditionalFormatting>
  <conditionalFormatting sqref="D23">
    <cfRule type="cellIs" dxfId="222" priority="143" stopIfTrue="1" operator="equal">
      <formula>#REF!</formula>
    </cfRule>
  </conditionalFormatting>
  <conditionalFormatting sqref="D24">
    <cfRule type="cellIs" dxfId="221" priority="142" stopIfTrue="1" operator="equal">
      <formula>#REF!</formula>
    </cfRule>
  </conditionalFormatting>
  <conditionalFormatting sqref="D25">
    <cfRule type="cellIs" dxfId="220" priority="141" stopIfTrue="1" operator="equal">
      <formula>#REF!</formula>
    </cfRule>
  </conditionalFormatting>
  <conditionalFormatting sqref="G16">
    <cfRule type="cellIs" dxfId="219" priority="140" stopIfTrue="1" operator="equal">
      <formula>#REF!</formula>
    </cfRule>
  </conditionalFormatting>
  <conditionalFormatting sqref="J16">
    <cfRule type="cellIs" dxfId="218" priority="139" stopIfTrue="1" operator="equal">
      <formula>#REF!</formula>
    </cfRule>
  </conditionalFormatting>
  <conditionalFormatting sqref="J17">
    <cfRule type="cellIs" dxfId="217" priority="138" stopIfTrue="1" operator="equal">
      <formula>#REF!</formula>
    </cfRule>
  </conditionalFormatting>
  <conditionalFormatting sqref="J18">
    <cfRule type="cellIs" dxfId="216" priority="137" stopIfTrue="1" operator="equal">
      <formula>#REF!</formula>
    </cfRule>
  </conditionalFormatting>
  <conditionalFormatting sqref="J19">
    <cfRule type="cellIs" dxfId="215" priority="136" stopIfTrue="1" operator="equal">
      <formula>#REF!</formula>
    </cfRule>
  </conditionalFormatting>
  <conditionalFormatting sqref="J20">
    <cfRule type="cellIs" dxfId="214" priority="135" stopIfTrue="1" operator="equal">
      <formula>#REF!</formula>
    </cfRule>
  </conditionalFormatting>
  <conditionalFormatting sqref="J21">
    <cfRule type="cellIs" dxfId="213" priority="134" stopIfTrue="1" operator="equal">
      <formula>#REF!</formula>
    </cfRule>
  </conditionalFormatting>
  <conditionalFormatting sqref="G17">
    <cfRule type="cellIs" dxfId="212" priority="133" stopIfTrue="1" operator="equal">
      <formula>#REF!</formula>
    </cfRule>
  </conditionalFormatting>
  <conditionalFormatting sqref="G18">
    <cfRule type="cellIs" dxfId="211" priority="132" stopIfTrue="1" operator="equal">
      <formula>#REF!</formula>
    </cfRule>
  </conditionalFormatting>
  <conditionalFormatting sqref="G19">
    <cfRule type="cellIs" dxfId="210" priority="131" stopIfTrue="1" operator="equal">
      <formula>#REF!</formula>
    </cfRule>
  </conditionalFormatting>
  <conditionalFormatting sqref="G20">
    <cfRule type="cellIs" dxfId="209" priority="130" stopIfTrue="1" operator="equal">
      <formula>#REF!</formula>
    </cfRule>
  </conditionalFormatting>
  <conditionalFormatting sqref="G21">
    <cfRule type="cellIs" dxfId="208" priority="129" stopIfTrue="1" operator="equal">
      <formula>#REF!</formula>
    </cfRule>
  </conditionalFormatting>
  <conditionalFormatting sqref="G22">
    <cfRule type="cellIs" dxfId="207" priority="128" stopIfTrue="1" operator="equal">
      <formula>#REF!</formula>
    </cfRule>
  </conditionalFormatting>
  <conditionalFormatting sqref="G23">
    <cfRule type="cellIs" dxfId="206" priority="127" stopIfTrue="1" operator="equal">
      <formula>#REF!</formula>
    </cfRule>
  </conditionalFormatting>
  <conditionalFormatting sqref="G24">
    <cfRule type="cellIs" dxfId="205" priority="126" stopIfTrue="1" operator="equal">
      <formula>#REF!</formula>
    </cfRule>
  </conditionalFormatting>
  <conditionalFormatting sqref="G25">
    <cfRule type="cellIs" dxfId="204" priority="125" stopIfTrue="1" operator="equal">
      <formula>#REF!</formula>
    </cfRule>
  </conditionalFormatting>
  <conditionalFormatting sqref="J22">
    <cfRule type="cellIs" dxfId="203" priority="124" stopIfTrue="1" operator="equal">
      <formula>#REF!</formula>
    </cfRule>
  </conditionalFormatting>
  <conditionalFormatting sqref="J23">
    <cfRule type="cellIs" dxfId="202" priority="123" stopIfTrue="1" operator="equal">
      <formula>#REF!</formula>
    </cfRule>
  </conditionalFormatting>
  <conditionalFormatting sqref="J24">
    <cfRule type="cellIs" dxfId="201" priority="122" stopIfTrue="1" operator="equal">
      <formula>#REF!</formula>
    </cfRule>
  </conditionalFormatting>
  <conditionalFormatting sqref="J25">
    <cfRule type="cellIs" dxfId="200" priority="121" stopIfTrue="1" operator="equal">
      <formula>#REF!</formula>
    </cfRule>
  </conditionalFormatting>
  <conditionalFormatting sqref="M16">
    <cfRule type="cellIs" dxfId="199" priority="120" stopIfTrue="1" operator="equal">
      <formula>#REF!</formula>
    </cfRule>
  </conditionalFormatting>
  <conditionalFormatting sqref="P16">
    <cfRule type="cellIs" dxfId="198" priority="119" stopIfTrue="1" operator="equal">
      <formula>#REF!</formula>
    </cfRule>
  </conditionalFormatting>
  <conditionalFormatting sqref="P17">
    <cfRule type="cellIs" dxfId="197" priority="118" stopIfTrue="1" operator="equal">
      <formula>#REF!</formula>
    </cfRule>
  </conditionalFormatting>
  <conditionalFormatting sqref="P18">
    <cfRule type="cellIs" dxfId="196" priority="117" stopIfTrue="1" operator="equal">
      <formula>#REF!</formula>
    </cfRule>
  </conditionalFormatting>
  <conditionalFormatting sqref="P19">
    <cfRule type="cellIs" dxfId="195" priority="116" stopIfTrue="1" operator="equal">
      <formula>#REF!</formula>
    </cfRule>
  </conditionalFormatting>
  <conditionalFormatting sqref="P20">
    <cfRule type="cellIs" dxfId="194" priority="115" stopIfTrue="1" operator="equal">
      <formula>#REF!</formula>
    </cfRule>
  </conditionalFormatting>
  <conditionalFormatting sqref="P21">
    <cfRule type="cellIs" dxfId="193" priority="114" stopIfTrue="1" operator="equal">
      <formula>#REF!</formula>
    </cfRule>
  </conditionalFormatting>
  <conditionalFormatting sqref="M17">
    <cfRule type="cellIs" dxfId="192" priority="113" stopIfTrue="1" operator="equal">
      <formula>#REF!</formula>
    </cfRule>
  </conditionalFormatting>
  <conditionalFormatting sqref="M18">
    <cfRule type="cellIs" dxfId="191" priority="112" stopIfTrue="1" operator="equal">
      <formula>#REF!</formula>
    </cfRule>
  </conditionalFormatting>
  <conditionalFormatting sqref="M19">
    <cfRule type="cellIs" dxfId="190" priority="111" stopIfTrue="1" operator="equal">
      <formula>#REF!</formula>
    </cfRule>
  </conditionalFormatting>
  <conditionalFormatting sqref="M20">
    <cfRule type="cellIs" dxfId="189" priority="110" stopIfTrue="1" operator="equal">
      <formula>#REF!</formula>
    </cfRule>
  </conditionalFormatting>
  <conditionalFormatting sqref="M21">
    <cfRule type="cellIs" dxfId="188" priority="109" stopIfTrue="1" operator="equal">
      <formula>#REF!</formula>
    </cfRule>
  </conditionalFormatting>
  <conditionalFormatting sqref="M22">
    <cfRule type="cellIs" dxfId="187" priority="108" stopIfTrue="1" operator="equal">
      <formula>#REF!</formula>
    </cfRule>
  </conditionalFormatting>
  <conditionalFormatting sqref="M23">
    <cfRule type="cellIs" dxfId="186" priority="107" stopIfTrue="1" operator="equal">
      <formula>#REF!</formula>
    </cfRule>
  </conditionalFormatting>
  <conditionalFormatting sqref="M24">
    <cfRule type="cellIs" dxfId="185" priority="106" stopIfTrue="1" operator="equal">
      <formula>#REF!</formula>
    </cfRule>
  </conditionalFormatting>
  <conditionalFormatting sqref="M25">
    <cfRule type="cellIs" dxfId="184" priority="105" stopIfTrue="1" operator="equal">
      <formula>#REF!</formula>
    </cfRule>
  </conditionalFormatting>
  <conditionalFormatting sqref="P22">
    <cfRule type="cellIs" dxfId="183" priority="104" stopIfTrue="1" operator="equal">
      <formula>#REF!</formula>
    </cfRule>
  </conditionalFormatting>
  <conditionalFormatting sqref="P23">
    <cfRule type="cellIs" dxfId="182" priority="103" stopIfTrue="1" operator="equal">
      <formula>#REF!</formula>
    </cfRule>
  </conditionalFormatting>
  <conditionalFormatting sqref="P24">
    <cfRule type="cellIs" dxfId="181" priority="102" stopIfTrue="1" operator="equal">
      <formula>#REF!</formula>
    </cfRule>
  </conditionalFormatting>
  <conditionalFormatting sqref="P25">
    <cfRule type="cellIs" dxfId="180" priority="101" stopIfTrue="1" operator="equal">
      <formula>#REF!</formula>
    </cfRule>
  </conditionalFormatting>
  <conditionalFormatting sqref="S16">
    <cfRule type="cellIs" dxfId="179" priority="100" stopIfTrue="1" operator="equal">
      <formula>#REF!</formula>
    </cfRule>
  </conditionalFormatting>
  <conditionalFormatting sqref="V16">
    <cfRule type="cellIs" dxfId="178" priority="99" stopIfTrue="1" operator="equal">
      <formula>#REF!</formula>
    </cfRule>
  </conditionalFormatting>
  <conditionalFormatting sqref="V17">
    <cfRule type="cellIs" dxfId="177" priority="98" stopIfTrue="1" operator="equal">
      <formula>#REF!</formula>
    </cfRule>
  </conditionalFormatting>
  <conditionalFormatting sqref="V18">
    <cfRule type="cellIs" dxfId="176" priority="97" stopIfTrue="1" operator="equal">
      <formula>#REF!</formula>
    </cfRule>
  </conditionalFormatting>
  <conditionalFormatting sqref="V19">
    <cfRule type="cellIs" dxfId="175" priority="96" stopIfTrue="1" operator="equal">
      <formula>#REF!</formula>
    </cfRule>
  </conditionalFormatting>
  <conditionalFormatting sqref="V20">
    <cfRule type="cellIs" dxfId="174" priority="95" stopIfTrue="1" operator="equal">
      <formula>#REF!</formula>
    </cfRule>
  </conditionalFormatting>
  <conditionalFormatting sqref="V21">
    <cfRule type="cellIs" dxfId="173" priority="94" stopIfTrue="1" operator="equal">
      <formula>#REF!</formula>
    </cfRule>
  </conditionalFormatting>
  <conditionalFormatting sqref="S17">
    <cfRule type="cellIs" dxfId="172" priority="93" stopIfTrue="1" operator="equal">
      <formula>#REF!</formula>
    </cfRule>
  </conditionalFormatting>
  <conditionalFormatting sqref="S18">
    <cfRule type="cellIs" dxfId="171" priority="92" stopIfTrue="1" operator="equal">
      <formula>#REF!</formula>
    </cfRule>
  </conditionalFormatting>
  <conditionalFormatting sqref="S19">
    <cfRule type="cellIs" dxfId="170" priority="91" stopIfTrue="1" operator="equal">
      <formula>#REF!</formula>
    </cfRule>
  </conditionalFormatting>
  <conditionalFormatting sqref="S20">
    <cfRule type="cellIs" dxfId="169" priority="90" stopIfTrue="1" operator="equal">
      <formula>#REF!</formula>
    </cfRule>
  </conditionalFormatting>
  <conditionalFormatting sqref="S21">
    <cfRule type="cellIs" dxfId="168" priority="89" stopIfTrue="1" operator="equal">
      <formula>#REF!</formula>
    </cfRule>
  </conditionalFormatting>
  <conditionalFormatting sqref="S22">
    <cfRule type="cellIs" dxfId="167" priority="88" stopIfTrue="1" operator="equal">
      <formula>#REF!</formula>
    </cfRule>
  </conditionalFormatting>
  <conditionalFormatting sqref="S23">
    <cfRule type="cellIs" dxfId="166" priority="87" stopIfTrue="1" operator="equal">
      <formula>#REF!</formula>
    </cfRule>
  </conditionalFormatting>
  <conditionalFormatting sqref="S24">
    <cfRule type="cellIs" dxfId="165" priority="86" stopIfTrue="1" operator="equal">
      <formula>#REF!</formula>
    </cfRule>
  </conditionalFormatting>
  <conditionalFormatting sqref="S25">
    <cfRule type="cellIs" dxfId="164" priority="85" stopIfTrue="1" operator="equal">
      <formula>#REF!</formula>
    </cfRule>
  </conditionalFormatting>
  <conditionalFormatting sqref="V22">
    <cfRule type="cellIs" dxfId="163" priority="84" stopIfTrue="1" operator="equal">
      <formula>#REF!</formula>
    </cfRule>
  </conditionalFormatting>
  <conditionalFormatting sqref="V23">
    <cfRule type="cellIs" dxfId="162" priority="83" stopIfTrue="1" operator="equal">
      <formula>#REF!</formula>
    </cfRule>
  </conditionalFormatting>
  <conditionalFormatting sqref="V24">
    <cfRule type="cellIs" dxfId="161" priority="82" stopIfTrue="1" operator="equal">
      <formula>#REF!</formula>
    </cfRule>
  </conditionalFormatting>
  <conditionalFormatting sqref="V25">
    <cfRule type="cellIs" dxfId="160" priority="81" stopIfTrue="1" operator="equal">
      <formula>#REF!</formula>
    </cfRule>
  </conditionalFormatting>
  <conditionalFormatting sqref="A28">
    <cfRule type="cellIs" dxfId="79" priority="80" stopIfTrue="1" operator="equal">
      <formula>#REF!</formula>
    </cfRule>
  </conditionalFormatting>
  <conditionalFormatting sqref="D28">
    <cfRule type="cellIs" dxfId="78" priority="79" stopIfTrue="1" operator="equal">
      <formula>#REF!</formula>
    </cfRule>
  </conditionalFormatting>
  <conditionalFormatting sqref="D29">
    <cfRule type="cellIs" dxfId="77" priority="78" stopIfTrue="1" operator="equal">
      <formula>#REF!</formula>
    </cfRule>
  </conditionalFormatting>
  <conditionalFormatting sqref="D30">
    <cfRule type="cellIs" dxfId="76" priority="77" stopIfTrue="1" operator="equal">
      <formula>#REF!</formula>
    </cfRule>
  </conditionalFormatting>
  <conditionalFormatting sqref="D31">
    <cfRule type="cellIs" dxfId="75" priority="76" stopIfTrue="1" operator="equal">
      <formula>#REF!</formula>
    </cfRule>
  </conditionalFormatting>
  <conditionalFormatting sqref="D32">
    <cfRule type="cellIs" dxfId="74" priority="75" stopIfTrue="1" operator="equal">
      <formula>#REF!</formula>
    </cfRule>
  </conditionalFormatting>
  <conditionalFormatting sqref="D33">
    <cfRule type="cellIs" dxfId="73" priority="74" stopIfTrue="1" operator="equal">
      <formula>#REF!</formula>
    </cfRule>
  </conditionalFormatting>
  <conditionalFormatting sqref="A29">
    <cfRule type="cellIs" dxfId="72" priority="73" stopIfTrue="1" operator="equal">
      <formula>#REF!</formula>
    </cfRule>
  </conditionalFormatting>
  <conditionalFormatting sqref="A30">
    <cfRule type="cellIs" dxfId="71" priority="72" stopIfTrue="1" operator="equal">
      <formula>#REF!</formula>
    </cfRule>
  </conditionalFormatting>
  <conditionalFormatting sqref="A31">
    <cfRule type="cellIs" dxfId="70" priority="71" stopIfTrue="1" operator="equal">
      <formula>#REF!</formula>
    </cfRule>
  </conditionalFormatting>
  <conditionalFormatting sqref="A32">
    <cfRule type="cellIs" dxfId="69" priority="70" stopIfTrue="1" operator="equal">
      <formula>#REF!</formula>
    </cfRule>
  </conditionalFormatting>
  <conditionalFormatting sqref="A33">
    <cfRule type="cellIs" dxfId="68" priority="69" stopIfTrue="1" operator="equal">
      <formula>#REF!</formula>
    </cfRule>
  </conditionalFormatting>
  <conditionalFormatting sqref="A34">
    <cfRule type="cellIs" dxfId="67" priority="68" stopIfTrue="1" operator="equal">
      <formula>#REF!</formula>
    </cfRule>
  </conditionalFormatting>
  <conditionalFormatting sqref="A35">
    <cfRule type="cellIs" dxfId="66" priority="67" stopIfTrue="1" operator="equal">
      <formula>#REF!</formula>
    </cfRule>
  </conditionalFormatting>
  <conditionalFormatting sqref="A36">
    <cfRule type="cellIs" dxfId="65" priority="66" stopIfTrue="1" operator="equal">
      <formula>#REF!</formula>
    </cfRule>
  </conditionalFormatting>
  <conditionalFormatting sqref="A37">
    <cfRule type="cellIs" dxfId="64" priority="65" stopIfTrue="1" operator="equal">
      <formula>#REF!</formula>
    </cfRule>
  </conditionalFormatting>
  <conditionalFormatting sqref="D34">
    <cfRule type="cellIs" dxfId="63" priority="64" stopIfTrue="1" operator="equal">
      <formula>#REF!</formula>
    </cfRule>
  </conditionalFormatting>
  <conditionalFormatting sqref="D35">
    <cfRule type="cellIs" dxfId="62" priority="63" stopIfTrue="1" operator="equal">
      <formula>#REF!</formula>
    </cfRule>
  </conditionalFormatting>
  <conditionalFormatting sqref="D36">
    <cfRule type="cellIs" dxfId="61" priority="62" stopIfTrue="1" operator="equal">
      <formula>#REF!</formula>
    </cfRule>
  </conditionalFormatting>
  <conditionalFormatting sqref="D37">
    <cfRule type="cellIs" dxfId="60" priority="61" stopIfTrue="1" operator="equal">
      <formula>#REF!</formula>
    </cfRule>
  </conditionalFormatting>
  <conditionalFormatting sqref="G28">
    <cfRule type="cellIs" dxfId="59" priority="60" stopIfTrue="1" operator="equal">
      <formula>#REF!</formula>
    </cfRule>
  </conditionalFormatting>
  <conditionalFormatting sqref="J28">
    <cfRule type="cellIs" dxfId="58" priority="59" stopIfTrue="1" operator="equal">
      <formula>#REF!</formula>
    </cfRule>
  </conditionalFormatting>
  <conditionalFormatting sqref="J29">
    <cfRule type="cellIs" dxfId="57" priority="58" stopIfTrue="1" operator="equal">
      <formula>#REF!</formula>
    </cfRule>
  </conditionalFormatting>
  <conditionalFormatting sqref="J30">
    <cfRule type="cellIs" dxfId="56" priority="57" stopIfTrue="1" operator="equal">
      <formula>#REF!</formula>
    </cfRule>
  </conditionalFormatting>
  <conditionalFormatting sqref="J31">
    <cfRule type="cellIs" dxfId="55" priority="56" stopIfTrue="1" operator="equal">
      <formula>#REF!</formula>
    </cfRule>
  </conditionalFormatting>
  <conditionalFormatting sqref="J32">
    <cfRule type="cellIs" dxfId="54" priority="55" stopIfTrue="1" operator="equal">
      <formula>#REF!</formula>
    </cfRule>
  </conditionalFormatting>
  <conditionalFormatting sqref="J33">
    <cfRule type="cellIs" dxfId="53" priority="54" stopIfTrue="1" operator="equal">
      <formula>#REF!</formula>
    </cfRule>
  </conditionalFormatting>
  <conditionalFormatting sqref="G29">
    <cfRule type="cellIs" dxfId="52" priority="53" stopIfTrue="1" operator="equal">
      <formula>#REF!</formula>
    </cfRule>
  </conditionalFormatting>
  <conditionalFormatting sqref="G30">
    <cfRule type="cellIs" dxfId="51" priority="52" stopIfTrue="1" operator="equal">
      <formula>#REF!</formula>
    </cfRule>
  </conditionalFormatting>
  <conditionalFormatting sqref="G31">
    <cfRule type="cellIs" dxfId="50" priority="51" stopIfTrue="1" operator="equal">
      <formula>#REF!</formula>
    </cfRule>
  </conditionalFormatting>
  <conditionalFormatting sqref="G32">
    <cfRule type="cellIs" dxfId="49" priority="50" stopIfTrue="1" operator="equal">
      <formula>#REF!</formula>
    </cfRule>
  </conditionalFormatting>
  <conditionalFormatting sqref="G33">
    <cfRule type="cellIs" dxfId="48" priority="49" stopIfTrue="1" operator="equal">
      <formula>#REF!</formula>
    </cfRule>
  </conditionalFormatting>
  <conditionalFormatting sqref="G34">
    <cfRule type="cellIs" dxfId="47" priority="48" stopIfTrue="1" operator="equal">
      <formula>#REF!</formula>
    </cfRule>
  </conditionalFormatting>
  <conditionalFormatting sqref="G35">
    <cfRule type="cellIs" dxfId="46" priority="47" stopIfTrue="1" operator="equal">
      <formula>#REF!</formula>
    </cfRule>
  </conditionalFormatting>
  <conditionalFormatting sqref="G36">
    <cfRule type="cellIs" dxfId="45" priority="46" stopIfTrue="1" operator="equal">
      <formula>#REF!</formula>
    </cfRule>
  </conditionalFormatting>
  <conditionalFormatting sqref="G37">
    <cfRule type="cellIs" dxfId="44" priority="45" stopIfTrue="1" operator="equal">
      <formula>#REF!</formula>
    </cfRule>
  </conditionalFormatting>
  <conditionalFormatting sqref="J34">
    <cfRule type="cellIs" dxfId="43" priority="44" stopIfTrue="1" operator="equal">
      <formula>#REF!</formula>
    </cfRule>
  </conditionalFormatting>
  <conditionalFormatting sqref="J35">
    <cfRule type="cellIs" dxfId="42" priority="43" stopIfTrue="1" operator="equal">
      <formula>#REF!</formula>
    </cfRule>
  </conditionalFormatting>
  <conditionalFormatting sqref="J36">
    <cfRule type="cellIs" dxfId="41" priority="42" stopIfTrue="1" operator="equal">
      <formula>#REF!</formula>
    </cfRule>
  </conditionalFormatting>
  <conditionalFormatting sqref="J37">
    <cfRule type="cellIs" dxfId="40" priority="41" stopIfTrue="1" operator="equal">
      <formula>#REF!</formula>
    </cfRule>
  </conditionalFormatting>
  <conditionalFormatting sqref="M28">
    <cfRule type="cellIs" dxfId="39" priority="40" stopIfTrue="1" operator="equal">
      <formula>#REF!</formula>
    </cfRule>
  </conditionalFormatting>
  <conditionalFormatting sqref="P28">
    <cfRule type="cellIs" dxfId="38" priority="39" stopIfTrue="1" operator="equal">
      <formula>#REF!</formula>
    </cfRule>
  </conditionalFormatting>
  <conditionalFormatting sqref="P29">
    <cfRule type="cellIs" dxfId="37" priority="38" stopIfTrue="1" operator="equal">
      <formula>#REF!</formula>
    </cfRule>
  </conditionalFormatting>
  <conditionalFormatting sqref="P30">
    <cfRule type="cellIs" dxfId="36" priority="37" stopIfTrue="1" operator="equal">
      <formula>#REF!</formula>
    </cfRule>
  </conditionalFormatting>
  <conditionalFormatting sqref="P31">
    <cfRule type="cellIs" dxfId="35" priority="36" stopIfTrue="1" operator="equal">
      <formula>#REF!</formula>
    </cfRule>
  </conditionalFormatting>
  <conditionalFormatting sqref="P32">
    <cfRule type="cellIs" dxfId="34" priority="35" stopIfTrue="1" operator="equal">
      <formula>#REF!</formula>
    </cfRule>
  </conditionalFormatting>
  <conditionalFormatting sqref="P33">
    <cfRule type="cellIs" dxfId="33" priority="34" stopIfTrue="1" operator="equal">
      <formula>#REF!</formula>
    </cfRule>
  </conditionalFormatting>
  <conditionalFormatting sqref="M29">
    <cfRule type="cellIs" dxfId="32" priority="33" stopIfTrue="1" operator="equal">
      <formula>#REF!</formula>
    </cfRule>
  </conditionalFormatting>
  <conditionalFormatting sqref="M30">
    <cfRule type="cellIs" dxfId="31" priority="32" stopIfTrue="1" operator="equal">
      <formula>#REF!</formula>
    </cfRule>
  </conditionalFormatting>
  <conditionalFormatting sqref="M31">
    <cfRule type="cellIs" dxfId="30" priority="31" stopIfTrue="1" operator="equal">
      <formula>#REF!</formula>
    </cfRule>
  </conditionalFormatting>
  <conditionalFormatting sqref="M32">
    <cfRule type="cellIs" dxfId="29" priority="30" stopIfTrue="1" operator="equal">
      <formula>#REF!</formula>
    </cfRule>
  </conditionalFormatting>
  <conditionalFormatting sqref="M33">
    <cfRule type="cellIs" dxfId="28" priority="29" stopIfTrue="1" operator="equal">
      <formula>#REF!</formula>
    </cfRule>
  </conditionalFormatting>
  <conditionalFormatting sqref="M34">
    <cfRule type="cellIs" dxfId="27" priority="28" stopIfTrue="1" operator="equal">
      <formula>#REF!</formula>
    </cfRule>
  </conditionalFormatting>
  <conditionalFormatting sqref="M35">
    <cfRule type="cellIs" dxfId="26" priority="27" stopIfTrue="1" operator="equal">
      <formula>#REF!</formula>
    </cfRule>
  </conditionalFormatting>
  <conditionalFormatting sqref="M36">
    <cfRule type="cellIs" dxfId="25" priority="26" stopIfTrue="1" operator="equal">
      <formula>#REF!</formula>
    </cfRule>
  </conditionalFormatting>
  <conditionalFormatting sqref="M37">
    <cfRule type="cellIs" dxfId="24" priority="25" stopIfTrue="1" operator="equal">
      <formula>#REF!</formula>
    </cfRule>
  </conditionalFormatting>
  <conditionalFormatting sqref="P34">
    <cfRule type="cellIs" dxfId="23" priority="24" stopIfTrue="1" operator="equal">
      <formula>#REF!</formula>
    </cfRule>
  </conditionalFormatting>
  <conditionalFormatting sqref="P35">
    <cfRule type="cellIs" dxfId="22" priority="23" stopIfTrue="1" operator="equal">
      <formula>#REF!</formula>
    </cfRule>
  </conditionalFormatting>
  <conditionalFormatting sqref="P36">
    <cfRule type="cellIs" dxfId="21" priority="22" stopIfTrue="1" operator="equal">
      <formula>#REF!</formula>
    </cfRule>
  </conditionalFormatting>
  <conditionalFormatting sqref="P37">
    <cfRule type="cellIs" dxfId="20" priority="21" stopIfTrue="1" operator="equal">
      <formula>#REF!</formula>
    </cfRule>
  </conditionalFormatting>
  <conditionalFormatting sqref="S28">
    <cfRule type="cellIs" dxfId="19" priority="20" stopIfTrue="1" operator="equal">
      <formula>#REF!</formula>
    </cfRule>
  </conditionalFormatting>
  <conditionalFormatting sqref="V28">
    <cfRule type="cellIs" dxfId="18" priority="19" stopIfTrue="1" operator="equal">
      <formula>#REF!</formula>
    </cfRule>
  </conditionalFormatting>
  <conditionalFormatting sqref="V29">
    <cfRule type="cellIs" dxfId="17" priority="18" stopIfTrue="1" operator="equal">
      <formula>#REF!</formula>
    </cfRule>
  </conditionalFormatting>
  <conditionalFormatting sqref="V30">
    <cfRule type="cellIs" dxfId="16" priority="17" stopIfTrue="1" operator="equal">
      <formula>#REF!</formula>
    </cfRule>
  </conditionalFormatting>
  <conditionalFormatting sqref="V31">
    <cfRule type="cellIs" dxfId="15" priority="16" stopIfTrue="1" operator="equal">
      <formula>#REF!</formula>
    </cfRule>
  </conditionalFormatting>
  <conditionalFormatting sqref="V32">
    <cfRule type="cellIs" dxfId="14" priority="15" stopIfTrue="1" operator="equal">
      <formula>#REF!</formula>
    </cfRule>
  </conditionalFormatting>
  <conditionalFormatting sqref="V33">
    <cfRule type="cellIs" dxfId="13" priority="14" stopIfTrue="1" operator="equal">
      <formula>#REF!</formula>
    </cfRule>
  </conditionalFormatting>
  <conditionalFormatting sqref="S29">
    <cfRule type="cellIs" dxfId="12" priority="13" stopIfTrue="1" operator="equal">
      <formula>#REF!</formula>
    </cfRule>
  </conditionalFormatting>
  <conditionalFormatting sqref="S30">
    <cfRule type="cellIs" dxfId="11" priority="12" stopIfTrue="1" operator="equal">
      <formula>#REF!</formula>
    </cfRule>
  </conditionalFormatting>
  <conditionalFormatting sqref="S31">
    <cfRule type="cellIs" dxfId="10" priority="11" stopIfTrue="1" operator="equal">
      <formula>#REF!</formula>
    </cfRule>
  </conditionalFormatting>
  <conditionalFormatting sqref="S32">
    <cfRule type="cellIs" dxfId="9" priority="10" stopIfTrue="1" operator="equal">
      <formula>#REF!</formula>
    </cfRule>
  </conditionalFormatting>
  <conditionalFormatting sqref="S33">
    <cfRule type="cellIs" dxfId="8" priority="9" stopIfTrue="1" operator="equal">
      <formula>#REF!</formula>
    </cfRule>
  </conditionalFormatting>
  <conditionalFormatting sqref="S34">
    <cfRule type="cellIs" dxfId="7" priority="8" stopIfTrue="1" operator="equal">
      <formula>#REF!</formula>
    </cfRule>
  </conditionalFormatting>
  <conditionalFormatting sqref="S35">
    <cfRule type="cellIs" dxfId="6" priority="7" stopIfTrue="1" operator="equal">
      <formula>#REF!</formula>
    </cfRule>
  </conditionalFormatting>
  <conditionalFormatting sqref="S36">
    <cfRule type="cellIs" dxfId="5" priority="6" stopIfTrue="1" operator="equal">
      <formula>#REF!</formula>
    </cfRule>
  </conditionalFormatting>
  <conditionalFormatting sqref="S37">
    <cfRule type="cellIs" dxfId="4" priority="5" stopIfTrue="1" operator="equal">
      <formula>#REF!</formula>
    </cfRule>
  </conditionalFormatting>
  <conditionalFormatting sqref="V34">
    <cfRule type="cellIs" dxfId="3" priority="4" stopIfTrue="1" operator="equal">
      <formula>#REF!</formula>
    </cfRule>
  </conditionalFormatting>
  <conditionalFormatting sqref="V35">
    <cfRule type="cellIs" dxfId="2" priority="3" stopIfTrue="1" operator="equal">
      <formula>#REF!</formula>
    </cfRule>
  </conditionalFormatting>
  <conditionalFormatting sqref="V36">
    <cfRule type="cellIs" dxfId="1" priority="2" stopIfTrue="1" operator="equal">
      <formula>#REF!</formula>
    </cfRule>
  </conditionalFormatting>
  <conditionalFormatting sqref="V37">
    <cfRule type="cellIs" dxfId="0" priority="1" stopIfTrue="1" operator="equal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24"/>
  <sheetViews>
    <sheetView tabSelected="1" workbookViewId="0">
      <selection activeCell="C5" sqref="C5"/>
    </sheetView>
  </sheetViews>
  <sheetFormatPr baseColWidth="10" defaultRowHeight="15" x14ac:dyDescent="0.25"/>
  <sheetData>
    <row r="3" spans="1:11" ht="15.75" thickBot="1" x14ac:dyDescent="0.3"/>
    <row r="4" spans="1:11" x14ac:dyDescent="0.25">
      <c r="C4" s="1" t="s">
        <v>35</v>
      </c>
      <c r="D4" s="1" t="s">
        <v>36</v>
      </c>
      <c r="E4" s="1" t="s">
        <v>37</v>
      </c>
      <c r="F4" s="1" t="s">
        <v>38</v>
      </c>
      <c r="G4" s="1" t="s">
        <v>39</v>
      </c>
      <c r="H4" s="1" t="s">
        <v>40</v>
      </c>
      <c r="I4" s="1" t="s">
        <v>41</v>
      </c>
      <c r="J4" s="3" t="s">
        <v>46</v>
      </c>
      <c r="K4" s="3" t="s">
        <v>45</v>
      </c>
    </row>
    <row r="5" spans="1:11" x14ac:dyDescent="0.25">
      <c r="A5">
        <v>1</v>
      </c>
      <c r="B5" s="9" t="str">
        <f t="array" ref="B5">INDEX(Equipe,MATCH(LARGE(data!$U$3:$U$22+ROW($1:$20)/1000,ROW()-4),data!$U$3:$U$22+ROW($1:$20)/1000,0))</f>
        <v>Equipe 20</v>
      </c>
      <c r="C5" t="e">
        <f>VLOOKUP($B5,data,2)</f>
        <v>#NAME?</v>
      </c>
      <c r="D5" t="e">
        <f>VLOOKUP($B5,data,3)</f>
        <v>#NAME?</v>
      </c>
      <c r="E5" t="e">
        <f>VLOOKUP($B5,data,4)</f>
        <v>#NAME?</v>
      </c>
      <c r="F5" t="e">
        <f>VLOOKUP($B5,data,5)</f>
        <v>#NAME?</v>
      </c>
      <c r="G5" t="e">
        <f>VLOOKUP($B5,data,6)</f>
        <v>#NAME?</v>
      </c>
      <c r="H5" t="e">
        <f>VLOOKUP($B5,data,7)</f>
        <v>#NAME?</v>
      </c>
      <c r="I5" t="e">
        <f>VLOOKUP($B5,data,8)</f>
        <v>#NAME?</v>
      </c>
      <c r="J5" t="e">
        <f>VLOOKUP($B5,data,9)</f>
        <v>#NAME?</v>
      </c>
      <c r="K5" t="e">
        <f>VLOOKUP($B5,data,10)</f>
        <v>#NAME?</v>
      </c>
    </row>
    <row r="6" spans="1:11" x14ac:dyDescent="0.25">
      <c r="A6">
        <v>2</v>
      </c>
      <c r="B6" s="9" t="str">
        <f t="array" ref="B6">INDEX(Equipe,MATCH(LARGE(data!$U$3:$U$22+ROW($1:$20)/1000,ROW()-4),data!$U$3:$U$22+ROW($1:$20)/1000,0))</f>
        <v>Equipe 16</v>
      </c>
    </row>
    <row r="7" spans="1:11" x14ac:dyDescent="0.25">
      <c r="A7">
        <v>3</v>
      </c>
      <c r="B7" s="9" t="str">
        <f t="array" ref="B7">INDEX(Equipe,MATCH(LARGE(data!$U$3:$U$22+ROW($1:$20)/1000,ROW()-4),data!$U$3:$U$22+ROW($1:$20)/1000,0))</f>
        <v>Equipe 14</v>
      </c>
    </row>
    <row r="8" spans="1:11" x14ac:dyDescent="0.25">
      <c r="A8">
        <v>4</v>
      </c>
      <c r="B8" s="9" t="str">
        <f t="array" ref="B8">INDEX(Equipe,MATCH(LARGE(data!$U$3:$U$22+ROW($1:$20)/1000,ROW()-4),data!$U$3:$U$22+ROW($1:$20)/1000,0))</f>
        <v>Equipe 13</v>
      </c>
    </row>
    <row r="9" spans="1:11" x14ac:dyDescent="0.25">
      <c r="A9">
        <v>5</v>
      </c>
      <c r="B9" s="9" t="str">
        <f t="array" ref="B9">INDEX(Equipe,MATCH(LARGE(data!$U$3:$U$22+ROW($1:$20)/1000,ROW()-4),data!$U$3:$U$22+ROW($1:$20)/1000,0))</f>
        <v>Equipe 9</v>
      </c>
    </row>
    <row r="10" spans="1:11" x14ac:dyDescent="0.25">
      <c r="A10">
        <v>6</v>
      </c>
      <c r="B10" s="9" t="str">
        <f t="array" ref="B10">INDEX(Equipe,MATCH(LARGE(data!$U$3:$U$22+ROW($1:$20)/1000,ROW()-4),data!$U$3:$U$22+ROW($1:$20)/1000,0))</f>
        <v>Equipe 7</v>
      </c>
    </row>
    <row r="11" spans="1:11" x14ac:dyDescent="0.25">
      <c r="A11">
        <v>7</v>
      </c>
      <c r="B11" s="9" t="str">
        <f t="array" ref="B11">INDEX(Equipe,MATCH(LARGE(data!$U$3:$U$22+ROW($1:$20)/1000,ROW()-4),data!$U$3:$U$22+ROW($1:$20)/1000,0))</f>
        <v>Equipe 1</v>
      </c>
    </row>
    <row r="12" spans="1:11" x14ac:dyDescent="0.25">
      <c r="A12">
        <v>8</v>
      </c>
      <c r="B12" s="9" t="str">
        <f t="array" ref="B12">INDEX(Equipe,MATCH(LARGE(data!$U$3:$U$22+ROW($1:$20)/1000,ROW()-4),data!$U$3:$U$22+ROW($1:$20)/1000,0))</f>
        <v>Equipe 19</v>
      </c>
    </row>
    <row r="13" spans="1:11" x14ac:dyDescent="0.25">
      <c r="A13">
        <v>9</v>
      </c>
      <c r="B13" s="9" t="str">
        <f t="array" ref="B13">INDEX(Equipe,MATCH(LARGE(data!$U$3:$U$22+ROW($1:$20)/1000,ROW()-4),data!$U$3:$U$22+ROW($1:$20)/1000,0))</f>
        <v>Equipe 18</v>
      </c>
    </row>
    <row r="14" spans="1:11" x14ac:dyDescent="0.25">
      <c r="A14">
        <v>10</v>
      </c>
      <c r="B14" s="9" t="str">
        <f t="array" ref="B14">INDEX(Equipe,MATCH(LARGE(data!$U$3:$U$22+ROW($1:$20)/1000,ROW()-4),data!$U$3:$U$22+ROW($1:$20)/1000,0))</f>
        <v>Equipe 17</v>
      </c>
    </row>
    <row r="15" spans="1:11" x14ac:dyDescent="0.25">
      <c r="A15">
        <v>11</v>
      </c>
      <c r="B15" s="9" t="str">
        <f t="array" ref="B15">INDEX(Equipe,MATCH(LARGE(data!$U$3:$U$22+ROW($1:$20)/1000,ROW()-4),data!$U$3:$U$22+ROW($1:$20)/1000,0))</f>
        <v>Equipe 15</v>
      </c>
    </row>
    <row r="16" spans="1:11" x14ac:dyDescent="0.25">
      <c r="A16">
        <v>12</v>
      </c>
      <c r="B16" s="9" t="str">
        <f t="array" ref="B16">INDEX(Equipe,MATCH(LARGE(data!$U$3:$U$22+ROW($1:$20)/1000,ROW()-4),data!$U$3:$U$22+ROW($1:$20)/1000,0))</f>
        <v>Equipe 12</v>
      </c>
    </row>
    <row r="17" spans="1:2" x14ac:dyDescent="0.25">
      <c r="A17">
        <v>13</v>
      </c>
      <c r="B17" s="9" t="str">
        <f t="array" ref="B17">INDEX(Equipe,MATCH(LARGE(data!$U$3:$U$22+ROW($1:$20)/1000,ROW()-4),data!$U$3:$U$22+ROW($1:$20)/1000,0))</f>
        <v>Equipe 11</v>
      </c>
    </row>
    <row r="18" spans="1:2" x14ac:dyDescent="0.25">
      <c r="A18">
        <v>14</v>
      </c>
      <c r="B18" s="9" t="str">
        <f t="array" ref="B18">INDEX(Equipe,MATCH(LARGE(data!$U$3:$U$22+ROW($1:$20)/1000,ROW()-4),data!$U$3:$U$22+ROW($1:$20)/1000,0))</f>
        <v>Equipe 10</v>
      </c>
    </row>
    <row r="19" spans="1:2" x14ac:dyDescent="0.25">
      <c r="A19">
        <v>15</v>
      </c>
      <c r="B19" s="9" t="str">
        <f t="array" ref="B19">INDEX(Equipe,MATCH(LARGE(data!$U$3:$U$22+ROW($1:$20)/1000,ROW()-4),data!$U$3:$U$22+ROW($1:$20)/1000,0))</f>
        <v>Equipe 8</v>
      </c>
    </row>
    <row r="20" spans="1:2" x14ac:dyDescent="0.25">
      <c r="A20">
        <v>16</v>
      </c>
      <c r="B20" s="9" t="str">
        <f t="array" ref="B20">INDEX(Equipe,MATCH(LARGE(data!$U$3:$U$22+ROW($1:$20)/1000,ROW()-4),data!$U$3:$U$22+ROW($1:$20)/1000,0))</f>
        <v>Equipe 6</v>
      </c>
    </row>
    <row r="21" spans="1:2" x14ac:dyDescent="0.25">
      <c r="A21">
        <v>17</v>
      </c>
      <c r="B21" s="9" t="str">
        <f t="array" ref="B21">INDEX(Equipe,MATCH(LARGE(data!$U$3:$U$22+ROW($1:$20)/1000,ROW()-4),data!$U$3:$U$22+ROW($1:$20)/1000,0))</f>
        <v>Equipe 5</v>
      </c>
    </row>
    <row r="22" spans="1:2" x14ac:dyDescent="0.25">
      <c r="A22">
        <v>18</v>
      </c>
      <c r="B22" s="9" t="str">
        <f t="array" ref="B22">INDEX(Equipe,MATCH(LARGE(data!$U$3:$U$22+ROW($1:$20)/1000,ROW()-4),data!$U$3:$U$22+ROW($1:$20)/1000,0))</f>
        <v>Equipe 4</v>
      </c>
    </row>
    <row r="23" spans="1:2" x14ac:dyDescent="0.25">
      <c r="A23">
        <v>19</v>
      </c>
      <c r="B23" s="9" t="str">
        <f t="array" ref="B23">INDEX(Equipe,MATCH(LARGE(data!$U$3:$U$22+ROW($1:$20)/1000,ROW()-4),data!$U$3:$U$22+ROW($1:$20)/1000,0))</f>
        <v>Equipe 3</v>
      </c>
    </row>
    <row r="24" spans="1:2" x14ac:dyDescent="0.25">
      <c r="A24">
        <v>20</v>
      </c>
      <c r="B24" s="9" t="str">
        <f t="array" ref="B24">INDEX(Equipe,MATCH(LARGE(data!$U$3:$U$22+ROW($1:$20)/1000,ROW()-4),data!$U$3:$U$22+ROW($1:$20)/1000,0))</f>
        <v>Equipe 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22"/>
  <sheetViews>
    <sheetView workbookViewId="0">
      <selection activeCell="U3" sqref="U3"/>
    </sheetView>
  </sheetViews>
  <sheetFormatPr baseColWidth="10" defaultRowHeight="15" x14ac:dyDescent="0.25"/>
  <cols>
    <col min="5" max="5" width="3.85546875" customWidth="1"/>
    <col min="6" max="16" width="6.140625" customWidth="1"/>
  </cols>
  <sheetData>
    <row r="1" spans="1:30" x14ac:dyDescent="0.25">
      <c r="A1" t="s">
        <v>43</v>
      </c>
      <c r="D1" t="s">
        <v>44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</row>
    <row r="2" spans="1:30" x14ac:dyDescent="0.25">
      <c r="A2" t="str">
        <f>'Les résultats'!A4</f>
        <v>Equipe 1</v>
      </c>
      <c r="B2">
        <f>'Les résultats'!B4</f>
        <v>10</v>
      </c>
      <c r="C2">
        <f>'Les résultats'!C4</f>
        <v>7</v>
      </c>
      <c r="D2" t="str">
        <f>'Les résultats'!D4</f>
        <v>Equipe 11</v>
      </c>
      <c r="E2" t="str">
        <f>'Les résultats'!E4</f>
        <v>X</v>
      </c>
      <c r="F2">
        <f>IF(E2&lt;&gt;"X","",IF(B2&lt;C2,0,IF(B2=C2,1,3)))</f>
        <v>3</v>
      </c>
      <c r="G2">
        <f>IF(E2&lt;&gt;"X","",IF(C2&lt;B2,0,IF(B2=C2,1,3)))</f>
        <v>0</v>
      </c>
      <c r="H2">
        <f>IF(E2&lt;&gt;"X","",IF(B2&gt;C2,1,0))</f>
        <v>1</v>
      </c>
      <c r="I2">
        <f>IF(E2&lt;&gt;"X","",IF(C2&gt;B2,1,0))</f>
        <v>0</v>
      </c>
      <c r="J2">
        <f>IF(E2&lt;&gt;"X","",IF(B2=C2,1,0))</f>
        <v>0</v>
      </c>
      <c r="K2">
        <f>IF(E2&lt;&gt;"X","",IF(B2=C2,1,0))</f>
        <v>0</v>
      </c>
      <c r="L2">
        <f>IF(E2&lt;&gt;"X","",IF(B2&lt;C2,1,0))</f>
        <v>0</v>
      </c>
      <c r="M2">
        <f>IF(E2&lt;&gt;"X","",IF(C2&lt;B2,1,0))</f>
        <v>1</v>
      </c>
      <c r="N2">
        <f>IF(E2="X",1,"")</f>
        <v>1</v>
      </c>
      <c r="O2">
        <f>IF(E2="X",B2,"")</f>
        <v>10</v>
      </c>
      <c r="P2">
        <f>IF(E2="X",C2,"")</f>
        <v>7</v>
      </c>
      <c r="Q2">
        <f>IF(E2&lt;&gt;"X","",IF(B2="",0,IF(B2&gt;C2,0,IF(B2&gt;=7,2,0))))</f>
        <v>0</v>
      </c>
      <c r="R2">
        <f>IF(E2&lt;&gt;"X","",IF(C2="",0,IF(C2&gt;B2,0,IF(C2&gt;=7,2,0))))</f>
        <v>2</v>
      </c>
      <c r="U2" s="2" t="s">
        <v>35</v>
      </c>
      <c r="V2" s="2" t="s">
        <v>36</v>
      </c>
      <c r="W2" s="2" t="s">
        <v>37</v>
      </c>
      <c r="X2" s="2" t="s">
        <v>38</v>
      </c>
      <c r="Y2" s="2" t="s">
        <v>39</v>
      </c>
      <c r="Z2" s="2" t="s">
        <v>40</v>
      </c>
      <c r="AA2" s="2" t="s">
        <v>41</v>
      </c>
      <c r="AB2" s="2" t="s">
        <v>45</v>
      </c>
      <c r="AC2" s="2" t="s">
        <v>42</v>
      </c>
    </row>
    <row r="3" spans="1:30" x14ac:dyDescent="0.25">
      <c r="A3" t="str">
        <f>'Les résultats'!A5</f>
        <v>Equipe 2</v>
      </c>
      <c r="B3">
        <f>'Les résultats'!B5</f>
        <v>0</v>
      </c>
      <c r="C3">
        <f>'Les résultats'!C5</f>
        <v>0</v>
      </c>
      <c r="D3" t="str">
        <f>'Les résultats'!D5</f>
        <v>Equipe 12</v>
      </c>
      <c r="E3" t="str">
        <f>'Les résultats'!E5</f>
        <v/>
      </c>
      <c r="F3" t="str">
        <f t="shared" ref="F3:F11" si="0">IF(E3&lt;&gt;"X","",IF(B3&lt;C3,0,IF(B3=C3,1,3)))</f>
        <v/>
      </c>
      <c r="G3" t="str">
        <f t="shared" ref="G3:G11" si="1">IF(E3&lt;&gt;"X","",IF(C3&lt;B3,0,IF(B3=C3,1,3)))</f>
        <v/>
      </c>
      <c r="H3" t="str">
        <f t="shared" ref="H3:H11" si="2">IF(E3&lt;&gt;"X","",IF(B3&gt;C3,1,0))</f>
        <v/>
      </c>
      <c r="I3" t="str">
        <f t="shared" ref="I3:I11" si="3">IF(E3&lt;&gt;"X","",IF(C3&gt;B3,1,0))</f>
        <v/>
      </c>
      <c r="J3" t="str">
        <f t="shared" ref="J3:J11" si="4">IF(E3&lt;&gt;"X","",IF(B3=C3,1,0))</f>
        <v/>
      </c>
      <c r="K3" t="str">
        <f t="shared" ref="K3:K11" si="5">IF(E3&lt;&gt;"X","",IF(B3=C3,1,0))</f>
        <v/>
      </c>
      <c r="L3" t="str">
        <f t="shared" ref="L3:L11" si="6">IF(E3&lt;&gt;"X","",IF(B3&lt;C3,1,0))</f>
        <v/>
      </c>
      <c r="M3" t="str">
        <f t="shared" ref="M3:M11" si="7">IF(E3&lt;&gt;"X","",IF(C3&lt;B3,1,0))</f>
        <v/>
      </c>
      <c r="N3" t="str">
        <f t="shared" ref="N3:N11" si="8">IF(E3="X",1,"")</f>
        <v/>
      </c>
      <c r="O3" t="str">
        <f t="shared" ref="O3:O11" si="9">IF(E3="X",B3,"")</f>
        <v/>
      </c>
      <c r="P3" t="str">
        <f t="shared" ref="P3:P11" si="10">IF(E3="X",C3,"")</f>
        <v/>
      </c>
      <c r="Q3" t="str">
        <f t="shared" ref="Q3:Q11" si="11">IF(E3&lt;&gt;"X","",IF(B3="",0,IF(B3&gt;C3,0,IF(B3&gt;=7,2,0))))</f>
        <v/>
      </c>
      <c r="R3" t="str">
        <f t="shared" ref="R3:R11" si="12">IF(E3&lt;&gt;"X","",IF(C3="",0,IF(C3&gt;B3,0,IF(C3&gt;=7,2,0))))</f>
        <v/>
      </c>
      <c r="T3" t="s">
        <v>0</v>
      </c>
      <c r="U3">
        <f t="shared" ref="U3:U22" si="13">SUMIF(Dom,T3,Pdom)+SUMIF(Ext,T3,Pext)</f>
        <v>3</v>
      </c>
      <c r="V3">
        <f t="shared" ref="V3:V22" si="14">SUMIF(Dom,T3,Mjoue)+SUMIF(Ext,T3,Mjoue)</f>
        <v>1</v>
      </c>
      <c r="W3">
        <f t="shared" ref="W3:W22" si="15">SUMIF(Dom,T3,Gdom)+SUMIF(Ext,T3,Gext)</f>
        <v>1</v>
      </c>
      <c r="X3">
        <f t="shared" ref="X3:X22" si="16">SUMIF(Dom,T3,Ndom)+SUMIF(Ext,T3,Next)</f>
        <v>0</v>
      </c>
      <c r="Y3">
        <f t="shared" ref="Y3:Y22" si="17">SUMIF(Dom,T3,Ddom)+SUMIF(Ext,T3,Dext)</f>
        <v>0</v>
      </c>
      <c r="Z3">
        <f t="shared" ref="Z3:Z22" si="18">SUMIF(Dom,T3,Bdom)+SUMIF(Ext,T3,Bext)</f>
        <v>10</v>
      </c>
      <c r="AA3">
        <f t="shared" ref="AA3:AA22" si="19">SUMIF(Dom,T3,Bext)+SUMIF(Ext,T3,Bdom)</f>
        <v>7</v>
      </c>
      <c r="AB3">
        <f t="shared" ref="AB3:AB22" si="20">SUMIF(Dom,T3,BonusDom)+SUMIF(Ext,T3,BonusExt)</f>
        <v>0</v>
      </c>
      <c r="AC3">
        <f>Z3-AA3+AB3</f>
        <v>3</v>
      </c>
      <c r="AD3">
        <f>U3*10000+AC3*10+Z3</f>
        <v>30040</v>
      </c>
    </row>
    <row r="4" spans="1:30" x14ac:dyDescent="0.25">
      <c r="A4" t="str">
        <f>'Les résultats'!A6</f>
        <v>Equipe 3</v>
      </c>
      <c r="B4">
        <f>'Les résultats'!B6</f>
        <v>0</v>
      </c>
      <c r="C4">
        <f>'Les résultats'!C6</f>
        <v>10</v>
      </c>
      <c r="D4" t="str">
        <f>'Les résultats'!D6</f>
        <v>Equipe 13</v>
      </c>
      <c r="E4" t="str">
        <f>'Les résultats'!E6</f>
        <v>X</v>
      </c>
      <c r="F4">
        <f t="shared" si="0"/>
        <v>0</v>
      </c>
      <c r="G4">
        <f t="shared" si="1"/>
        <v>3</v>
      </c>
      <c r="H4">
        <f t="shared" si="2"/>
        <v>0</v>
      </c>
      <c r="I4">
        <f t="shared" si="3"/>
        <v>1</v>
      </c>
      <c r="J4">
        <f t="shared" si="4"/>
        <v>0</v>
      </c>
      <c r="K4">
        <f t="shared" si="5"/>
        <v>0</v>
      </c>
      <c r="L4">
        <f t="shared" si="6"/>
        <v>1</v>
      </c>
      <c r="M4">
        <f t="shared" si="7"/>
        <v>0</v>
      </c>
      <c r="N4">
        <f t="shared" si="8"/>
        <v>1</v>
      </c>
      <c r="O4">
        <f t="shared" si="9"/>
        <v>0</v>
      </c>
      <c r="P4">
        <f t="shared" si="10"/>
        <v>10</v>
      </c>
      <c r="Q4">
        <f t="shared" si="11"/>
        <v>0</v>
      </c>
      <c r="R4">
        <f t="shared" si="12"/>
        <v>0</v>
      </c>
      <c r="T4" t="s">
        <v>1</v>
      </c>
      <c r="U4">
        <f t="shared" si="13"/>
        <v>0</v>
      </c>
      <c r="V4">
        <f t="shared" si="14"/>
        <v>0</v>
      </c>
      <c r="W4">
        <f t="shared" si="15"/>
        <v>0</v>
      </c>
      <c r="X4">
        <f t="shared" si="16"/>
        <v>0</v>
      </c>
      <c r="Y4">
        <f t="shared" si="17"/>
        <v>0</v>
      </c>
      <c r="Z4">
        <f t="shared" si="18"/>
        <v>0</v>
      </c>
      <c r="AA4">
        <f t="shared" si="19"/>
        <v>0</v>
      </c>
      <c r="AB4">
        <f t="shared" si="20"/>
        <v>0</v>
      </c>
      <c r="AC4">
        <f t="shared" ref="AC4:AC22" si="21">Z4-AA4+AB4</f>
        <v>0</v>
      </c>
      <c r="AD4">
        <f t="shared" ref="AD4:AD22" si="22">U4*10000+AC4*10+Z4</f>
        <v>0</v>
      </c>
    </row>
    <row r="5" spans="1:30" x14ac:dyDescent="0.25">
      <c r="A5" t="str">
        <f>'Les résultats'!A7</f>
        <v>Equipe 4</v>
      </c>
      <c r="B5">
        <f>'Les résultats'!B7</f>
        <v>7</v>
      </c>
      <c r="C5">
        <f>'Les résultats'!C7</f>
        <v>10</v>
      </c>
      <c r="D5" t="str">
        <f>'Les résultats'!D7</f>
        <v>Equipe 14</v>
      </c>
      <c r="E5" t="str">
        <f>'Les résultats'!E7</f>
        <v>X</v>
      </c>
      <c r="F5">
        <f t="shared" si="0"/>
        <v>0</v>
      </c>
      <c r="G5">
        <f t="shared" si="1"/>
        <v>3</v>
      </c>
      <c r="H5">
        <f t="shared" si="2"/>
        <v>0</v>
      </c>
      <c r="I5">
        <f t="shared" si="3"/>
        <v>1</v>
      </c>
      <c r="J5">
        <f t="shared" si="4"/>
        <v>0</v>
      </c>
      <c r="K5">
        <f t="shared" si="5"/>
        <v>0</v>
      </c>
      <c r="L5">
        <f t="shared" si="6"/>
        <v>1</v>
      </c>
      <c r="M5">
        <f t="shared" si="7"/>
        <v>0</v>
      </c>
      <c r="N5">
        <f t="shared" si="8"/>
        <v>1</v>
      </c>
      <c r="O5">
        <f t="shared" si="9"/>
        <v>7</v>
      </c>
      <c r="P5">
        <f t="shared" si="10"/>
        <v>10</v>
      </c>
      <c r="Q5">
        <f t="shared" si="11"/>
        <v>2</v>
      </c>
      <c r="R5">
        <f t="shared" si="12"/>
        <v>0</v>
      </c>
      <c r="T5" t="s">
        <v>2</v>
      </c>
      <c r="U5">
        <f t="shared" si="13"/>
        <v>0</v>
      </c>
      <c r="V5">
        <f t="shared" si="14"/>
        <v>1</v>
      </c>
      <c r="W5">
        <f t="shared" si="15"/>
        <v>0</v>
      </c>
      <c r="X5">
        <f t="shared" si="16"/>
        <v>0</v>
      </c>
      <c r="Y5">
        <f t="shared" si="17"/>
        <v>1</v>
      </c>
      <c r="Z5">
        <f t="shared" si="18"/>
        <v>0</v>
      </c>
      <c r="AA5">
        <f t="shared" si="19"/>
        <v>10</v>
      </c>
      <c r="AB5">
        <f t="shared" si="20"/>
        <v>0</v>
      </c>
      <c r="AC5">
        <f t="shared" si="21"/>
        <v>-10</v>
      </c>
      <c r="AD5">
        <f t="shared" si="22"/>
        <v>-100</v>
      </c>
    </row>
    <row r="6" spans="1:30" x14ac:dyDescent="0.25">
      <c r="A6" t="str">
        <f>'Les résultats'!A8</f>
        <v>Equipe 5</v>
      </c>
      <c r="B6">
        <f>'Les résultats'!B8</f>
        <v>0</v>
      </c>
      <c r="C6">
        <f>'Les résultats'!C8</f>
        <v>0</v>
      </c>
      <c r="D6" t="str">
        <f>'Les résultats'!D8</f>
        <v>Equipe 15</v>
      </c>
      <c r="E6" t="str">
        <f>'Les résultats'!E8</f>
        <v/>
      </c>
      <c r="F6" t="str">
        <f t="shared" si="0"/>
        <v/>
      </c>
      <c r="G6" t="str">
        <f t="shared" si="1"/>
        <v/>
      </c>
      <c r="H6" t="str">
        <f t="shared" si="2"/>
        <v/>
      </c>
      <c r="I6" t="str">
        <f t="shared" si="3"/>
        <v/>
      </c>
      <c r="J6" t="str">
        <f t="shared" si="4"/>
        <v/>
      </c>
      <c r="K6" t="str">
        <f t="shared" si="5"/>
        <v/>
      </c>
      <c r="L6" t="str">
        <f t="shared" si="6"/>
        <v/>
      </c>
      <c r="M6" t="str">
        <f t="shared" si="7"/>
        <v/>
      </c>
      <c r="N6" t="str">
        <f t="shared" si="8"/>
        <v/>
      </c>
      <c r="O6" t="str">
        <f t="shared" si="9"/>
        <v/>
      </c>
      <c r="P6" t="str">
        <f t="shared" si="10"/>
        <v/>
      </c>
      <c r="Q6" t="str">
        <f t="shared" si="11"/>
        <v/>
      </c>
      <c r="R6" t="str">
        <f t="shared" si="12"/>
        <v/>
      </c>
      <c r="T6" t="s">
        <v>3</v>
      </c>
      <c r="U6">
        <f t="shared" si="13"/>
        <v>0</v>
      </c>
      <c r="V6">
        <f t="shared" si="14"/>
        <v>1</v>
      </c>
      <c r="W6">
        <f t="shared" si="15"/>
        <v>0</v>
      </c>
      <c r="X6">
        <f t="shared" si="16"/>
        <v>0</v>
      </c>
      <c r="Y6">
        <f t="shared" si="17"/>
        <v>1</v>
      </c>
      <c r="Z6">
        <f t="shared" si="18"/>
        <v>7</v>
      </c>
      <c r="AA6">
        <f t="shared" si="19"/>
        <v>10</v>
      </c>
      <c r="AB6">
        <f t="shared" si="20"/>
        <v>2</v>
      </c>
      <c r="AC6">
        <f t="shared" si="21"/>
        <v>-1</v>
      </c>
      <c r="AD6">
        <f t="shared" si="22"/>
        <v>-3</v>
      </c>
    </row>
    <row r="7" spans="1:30" x14ac:dyDescent="0.25">
      <c r="A7" t="str">
        <f>'Les résultats'!A9</f>
        <v>Equipe 6</v>
      </c>
      <c r="B7">
        <f>'Les résultats'!B9</f>
        <v>8</v>
      </c>
      <c r="C7">
        <f>'Les résultats'!C9</f>
        <v>10</v>
      </c>
      <c r="D7" t="str">
        <f>'Les résultats'!D9</f>
        <v>Equipe 16</v>
      </c>
      <c r="E7" t="str">
        <f>'Les résultats'!E9</f>
        <v>X</v>
      </c>
      <c r="F7">
        <f t="shared" si="0"/>
        <v>0</v>
      </c>
      <c r="G7">
        <f t="shared" si="1"/>
        <v>3</v>
      </c>
      <c r="H7">
        <f t="shared" si="2"/>
        <v>0</v>
      </c>
      <c r="I7">
        <f t="shared" si="3"/>
        <v>1</v>
      </c>
      <c r="J7">
        <f t="shared" si="4"/>
        <v>0</v>
      </c>
      <c r="K7">
        <f t="shared" si="5"/>
        <v>0</v>
      </c>
      <c r="L7">
        <f t="shared" si="6"/>
        <v>1</v>
      </c>
      <c r="M7">
        <f t="shared" si="7"/>
        <v>0</v>
      </c>
      <c r="N7">
        <f t="shared" si="8"/>
        <v>1</v>
      </c>
      <c r="O7">
        <f t="shared" si="9"/>
        <v>8</v>
      </c>
      <c r="P7">
        <f t="shared" si="10"/>
        <v>10</v>
      </c>
      <c r="Q7">
        <f t="shared" si="11"/>
        <v>2</v>
      </c>
      <c r="R7">
        <f t="shared" si="12"/>
        <v>0</v>
      </c>
      <c r="T7" t="s">
        <v>4</v>
      </c>
      <c r="U7">
        <f t="shared" si="13"/>
        <v>0</v>
      </c>
      <c r="V7">
        <f t="shared" si="14"/>
        <v>0</v>
      </c>
      <c r="W7">
        <f t="shared" si="15"/>
        <v>0</v>
      </c>
      <c r="X7">
        <f t="shared" si="16"/>
        <v>0</v>
      </c>
      <c r="Y7">
        <f t="shared" si="17"/>
        <v>0</v>
      </c>
      <c r="Z7">
        <f t="shared" si="18"/>
        <v>0</v>
      </c>
      <c r="AA7">
        <f t="shared" si="19"/>
        <v>0</v>
      </c>
      <c r="AB7">
        <f t="shared" si="20"/>
        <v>0</v>
      </c>
      <c r="AC7">
        <f t="shared" si="21"/>
        <v>0</v>
      </c>
      <c r="AD7">
        <f t="shared" si="22"/>
        <v>0</v>
      </c>
    </row>
    <row r="8" spans="1:30" x14ac:dyDescent="0.25">
      <c r="A8" t="str">
        <f>'Les résultats'!A10</f>
        <v>Equipe 7</v>
      </c>
      <c r="B8">
        <f>'Les résultats'!B10</f>
        <v>10</v>
      </c>
      <c r="C8">
        <f>'Les résultats'!C10</f>
        <v>9</v>
      </c>
      <c r="D8" t="str">
        <f>'Les résultats'!D10</f>
        <v>Equipe 17</v>
      </c>
      <c r="E8" t="str">
        <f>'Les résultats'!E10</f>
        <v>X</v>
      </c>
      <c r="F8">
        <f t="shared" si="0"/>
        <v>3</v>
      </c>
      <c r="G8">
        <f t="shared" si="1"/>
        <v>0</v>
      </c>
      <c r="H8">
        <f t="shared" si="2"/>
        <v>1</v>
      </c>
      <c r="I8">
        <f t="shared" si="3"/>
        <v>0</v>
      </c>
      <c r="J8">
        <f t="shared" si="4"/>
        <v>0</v>
      </c>
      <c r="K8">
        <f t="shared" si="5"/>
        <v>0</v>
      </c>
      <c r="L8">
        <f t="shared" si="6"/>
        <v>0</v>
      </c>
      <c r="M8">
        <f t="shared" si="7"/>
        <v>1</v>
      </c>
      <c r="N8">
        <f t="shared" si="8"/>
        <v>1</v>
      </c>
      <c r="O8">
        <f t="shared" si="9"/>
        <v>10</v>
      </c>
      <c r="P8">
        <f t="shared" si="10"/>
        <v>9</v>
      </c>
      <c r="Q8">
        <f t="shared" si="11"/>
        <v>0</v>
      </c>
      <c r="R8">
        <f t="shared" si="12"/>
        <v>2</v>
      </c>
      <c r="T8" t="s">
        <v>5</v>
      </c>
      <c r="U8">
        <f t="shared" si="13"/>
        <v>0</v>
      </c>
      <c r="V8">
        <f t="shared" si="14"/>
        <v>1</v>
      </c>
      <c r="W8">
        <f t="shared" si="15"/>
        <v>0</v>
      </c>
      <c r="X8">
        <f t="shared" si="16"/>
        <v>0</v>
      </c>
      <c r="Y8">
        <f t="shared" si="17"/>
        <v>1</v>
      </c>
      <c r="Z8">
        <f t="shared" si="18"/>
        <v>8</v>
      </c>
      <c r="AA8">
        <f t="shared" si="19"/>
        <v>10</v>
      </c>
      <c r="AB8">
        <f t="shared" si="20"/>
        <v>2</v>
      </c>
      <c r="AC8">
        <f t="shared" si="21"/>
        <v>0</v>
      </c>
      <c r="AD8">
        <f t="shared" si="22"/>
        <v>8</v>
      </c>
    </row>
    <row r="9" spans="1:30" x14ac:dyDescent="0.25">
      <c r="A9" t="str">
        <f>'Les résultats'!A11</f>
        <v>Equipe 8</v>
      </c>
      <c r="B9">
        <f>'Les résultats'!B11</f>
        <v>0</v>
      </c>
      <c r="C9">
        <f>'Les résultats'!C11</f>
        <v>0</v>
      </c>
      <c r="D9" t="str">
        <f>'Les résultats'!D11</f>
        <v>Equipe 18</v>
      </c>
      <c r="E9" t="str">
        <f>'Les résultats'!E11</f>
        <v/>
      </c>
      <c r="F9" t="str">
        <f t="shared" si="0"/>
        <v/>
      </c>
      <c r="G9" t="str">
        <f t="shared" si="1"/>
        <v/>
      </c>
      <c r="H9" t="str">
        <f t="shared" si="2"/>
        <v/>
      </c>
      <c r="I9" t="str">
        <f t="shared" si="3"/>
        <v/>
      </c>
      <c r="J9" t="str">
        <f t="shared" si="4"/>
        <v/>
      </c>
      <c r="K9" t="str">
        <f t="shared" si="5"/>
        <v/>
      </c>
      <c r="L9" t="str">
        <f t="shared" si="6"/>
        <v/>
      </c>
      <c r="M9" t="str">
        <f t="shared" si="7"/>
        <v/>
      </c>
      <c r="N9" t="str">
        <f t="shared" si="8"/>
        <v/>
      </c>
      <c r="O9" t="str">
        <f t="shared" si="9"/>
        <v/>
      </c>
      <c r="P9" t="str">
        <f t="shared" si="10"/>
        <v/>
      </c>
      <c r="Q9" t="str">
        <f t="shared" si="11"/>
        <v/>
      </c>
      <c r="R9" t="str">
        <f t="shared" si="12"/>
        <v/>
      </c>
      <c r="T9" t="s">
        <v>6</v>
      </c>
      <c r="U9">
        <f t="shared" si="13"/>
        <v>3</v>
      </c>
      <c r="V9">
        <f t="shared" si="14"/>
        <v>1</v>
      </c>
      <c r="W9">
        <f t="shared" si="15"/>
        <v>1</v>
      </c>
      <c r="X9">
        <f t="shared" si="16"/>
        <v>0</v>
      </c>
      <c r="Y9">
        <f t="shared" si="17"/>
        <v>0</v>
      </c>
      <c r="Z9">
        <f t="shared" si="18"/>
        <v>10</v>
      </c>
      <c r="AA9">
        <f t="shared" si="19"/>
        <v>9</v>
      </c>
      <c r="AB9">
        <f t="shared" si="20"/>
        <v>0</v>
      </c>
      <c r="AC9">
        <f t="shared" si="21"/>
        <v>1</v>
      </c>
      <c r="AD9">
        <f t="shared" si="22"/>
        <v>30020</v>
      </c>
    </row>
    <row r="10" spans="1:30" x14ac:dyDescent="0.25">
      <c r="A10" t="str">
        <f>'Les résultats'!A12</f>
        <v>Equipe 9</v>
      </c>
      <c r="B10">
        <f>'Les résultats'!B12</f>
        <v>10</v>
      </c>
      <c r="C10">
        <f>'Les résultats'!C12</f>
        <v>7</v>
      </c>
      <c r="D10" t="str">
        <f>'Les résultats'!D12</f>
        <v>Equipe 19</v>
      </c>
      <c r="E10" t="str">
        <f>'Les résultats'!E12</f>
        <v>X</v>
      </c>
      <c r="F10">
        <f t="shared" si="0"/>
        <v>3</v>
      </c>
      <c r="G10">
        <f t="shared" si="1"/>
        <v>0</v>
      </c>
      <c r="H10">
        <f t="shared" si="2"/>
        <v>1</v>
      </c>
      <c r="I10">
        <f t="shared" si="3"/>
        <v>0</v>
      </c>
      <c r="J10">
        <f t="shared" si="4"/>
        <v>0</v>
      </c>
      <c r="K10">
        <f t="shared" si="5"/>
        <v>0</v>
      </c>
      <c r="L10">
        <f t="shared" si="6"/>
        <v>0</v>
      </c>
      <c r="M10">
        <f t="shared" si="7"/>
        <v>1</v>
      </c>
      <c r="N10">
        <f t="shared" si="8"/>
        <v>1</v>
      </c>
      <c r="O10">
        <f t="shared" si="9"/>
        <v>10</v>
      </c>
      <c r="P10">
        <f t="shared" si="10"/>
        <v>7</v>
      </c>
      <c r="Q10">
        <f t="shared" si="11"/>
        <v>0</v>
      </c>
      <c r="R10">
        <f t="shared" si="12"/>
        <v>2</v>
      </c>
      <c r="T10" t="s">
        <v>7</v>
      </c>
      <c r="U10">
        <f t="shared" si="13"/>
        <v>0</v>
      </c>
      <c r="V10">
        <f t="shared" si="14"/>
        <v>0</v>
      </c>
      <c r="W10">
        <f t="shared" si="15"/>
        <v>0</v>
      </c>
      <c r="X10">
        <f t="shared" si="16"/>
        <v>0</v>
      </c>
      <c r="Y10">
        <f t="shared" si="17"/>
        <v>0</v>
      </c>
      <c r="Z10">
        <f t="shared" si="18"/>
        <v>0</v>
      </c>
      <c r="AA10">
        <f t="shared" si="19"/>
        <v>0</v>
      </c>
      <c r="AB10">
        <f t="shared" si="20"/>
        <v>0</v>
      </c>
      <c r="AC10">
        <f t="shared" si="21"/>
        <v>0</v>
      </c>
      <c r="AD10">
        <f t="shared" si="22"/>
        <v>0</v>
      </c>
    </row>
    <row r="11" spans="1:30" x14ac:dyDescent="0.25">
      <c r="A11" t="str">
        <f>'Les résultats'!A13</f>
        <v>Equipe 10</v>
      </c>
      <c r="B11">
        <f>'Les résultats'!B13</f>
        <v>3</v>
      </c>
      <c r="C11">
        <f>'Les résultats'!C13</f>
        <v>10</v>
      </c>
      <c r="D11" t="str">
        <f>'Les résultats'!D13</f>
        <v>Equipe 20</v>
      </c>
      <c r="E11" t="str">
        <f>'Les résultats'!E13</f>
        <v>X</v>
      </c>
      <c r="F11">
        <f t="shared" si="0"/>
        <v>0</v>
      </c>
      <c r="G11">
        <f t="shared" si="1"/>
        <v>3</v>
      </c>
      <c r="H11">
        <f t="shared" si="2"/>
        <v>0</v>
      </c>
      <c r="I11">
        <f t="shared" si="3"/>
        <v>1</v>
      </c>
      <c r="J11">
        <f t="shared" si="4"/>
        <v>0</v>
      </c>
      <c r="K11">
        <f t="shared" si="5"/>
        <v>0</v>
      </c>
      <c r="L11">
        <f t="shared" si="6"/>
        <v>1</v>
      </c>
      <c r="M11">
        <f t="shared" si="7"/>
        <v>0</v>
      </c>
      <c r="N11">
        <f t="shared" si="8"/>
        <v>1</v>
      </c>
      <c r="O11">
        <f t="shared" si="9"/>
        <v>3</v>
      </c>
      <c r="P11">
        <f t="shared" si="10"/>
        <v>10</v>
      </c>
      <c r="Q11">
        <f t="shared" si="11"/>
        <v>0</v>
      </c>
      <c r="R11">
        <f t="shared" si="12"/>
        <v>0</v>
      </c>
      <c r="T11" t="s">
        <v>8</v>
      </c>
      <c r="U11">
        <f t="shared" si="13"/>
        <v>3</v>
      </c>
      <c r="V11">
        <f t="shared" si="14"/>
        <v>1</v>
      </c>
      <c r="W11">
        <f t="shared" si="15"/>
        <v>1</v>
      </c>
      <c r="X11">
        <f t="shared" si="16"/>
        <v>0</v>
      </c>
      <c r="Y11">
        <f t="shared" si="17"/>
        <v>0</v>
      </c>
      <c r="Z11">
        <f t="shared" si="18"/>
        <v>10</v>
      </c>
      <c r="AA11">
        <f t="shared" si="19"/>
        <v>7</v>
      </c>
      <c r="AB11">
        <f t="shared" si="20"/>
        <v>0</v>
      </c>
      <c r="AC11">
        <f t="shared" si="21"/>
        <v>3</v>
      </c>
      <c r="AD11">
        <f t="shared" si="22"/>
        <v>30040</v>
      </c>
    </row>
    <row r="12" spans="1:30" x14ac:dyDescent="0.25">
      <c r="T12" t="s">
        <v>9</v>
      </c>
      <c r="U12">
        <f t="shared" si="13"/>
        <v>0</v>
      </c>
      <c r="V12">
        <f t="shared" si="14"/>
        <v>1</v>
      </c>
      <c r="W12">
        <f t="shared" si="15"/>
        <v>0</v>
      </c>
      <c r="X12">
        <f t="shared" si="16"/>
        <v>0</v>
      </c>
      <c r="Y12">
        <f t="shared" si="17"/>
        <v>1</v>
      </c>
      <c r="Z12">
        <f t="shared" si="18"/>
        <v>3</v>
      </c>
      <c r="AA12">
        <f t="shared" si="19"/>
        <v>10</v>
      </c>
      <c r="AB12">
        <f t="shared" si="20"/>
        <v>0</v>
      </c>
      <c r="AC12">
        <f t="shared" si="21"/>
        <v>-7</v>
      </c>
      <c r="AD12">
        <f t="shared" si="22"/>
        <v>-67</v>
      </c>
    </row>
    <row r="13" spans="1:30" x14ac:dyDescent="0.25">
      <c r="T13" t="s">
        <v>10</v>
      </c>
      <c r="U13">
        <f t="shared" si="13"/>
        <v>0</v>
      </c>
      <c r="V13">
        <f t="shared" si="14"/>
        <v>1</v>
      </c>
      <c r="W13">
        <f t="shared" si="15"/>
        <v>0</v>
      </c>
      <c r="X13">
        <f t="shared" si="16"/>
        <v>0</v>
      </c>
      <c r="Y13">
        <f t="shared" si="17"/>
        <v>1</v>
      </c>
      <c r="Z13">
        <f t="shared" si="18"/>
        <v>7</v>
      </c>
      <c r="AA13">
        <f t="shared" si="19"/>
        <v>10</v>
      </c>
      <c r="AB13">
        <f t="shared" si="20"/>
        <v>2</v>
      </c>
      <c r="AC13">
        <f t="shared" si="21"/>
        <v>-1</v>
      </c>
      <c r="AD13">
        <f t="shared" si="22"/>
        <v>-3</v>
      </c>
    </row>
    <row r="14" spans="1:30" x14ac:dyDescent="0.25">
      <c r="T14" t="s">
        <v>11</v>
      </c>
      <c r="U14">
        <f t="shared" si="13"/>
        <v>0</v>
      </c>
      <c r="V14">
        <f t="shared" si="14"/>
        <v>0</v>
      </c>
      <c r="W14">
        <f t="shared" si="15"/>
        <v>0</v>
      </c>
      <c r="X14">
        <f t="shared" si="16"/>
        <v>0</v>
      </c>
      <c r="Y14">
        <f t="shared" si="17"/>
        <v>0</v>
      </c>
      <c r="Z14">
        <f t="shared" si="18"/>
        <v>0</v>
      </c>
      <c r="AA14">
        <f t="shared" si="19"/>
        <v>0</v>
      </c>
      <c r="AB14">
        <f t="shared" si="20"/>
        <v>0</v>
      </c>
      <c r="AC14">
        <f t="shared" si="21"/>
        <v>0</v>
      </c>
      <c r="AD14">
        <f t="shared" si="22"/>
        <v>0</v>
      </c>
    </row>
    <row r="15" spans="1:30" x14ac:dyDescent="0.25">
      <c r="T15" t="s">
        <v>12</v>
      </c>
      <c r="U15">
        <f t="shared" si="13"/>
        <v>3</v>
      </c>
      <c r="V15">
        <f t="shared" si="14"/>
        <v>1</v>
      </c>
      <c r="W15">
        <f t="shared" si="15"/>
        <v>1</v>
      </c>
      <c r="X15">
        <f t="shared" si="16"/>
        <v>0</v>
      </c>
      <c r="Y15">
        <f t="shared" si="17"/>
        <v>0</v>
      </c>
      <c r="Z15">
        <f t="shared" si="18"/>
        <v>10</v>
      </c>
      <c r="AA15">
        <f t="shared" si="19"/>
        <v>0</v>
      </c>
      <c r="AB15">
        <f t="shared" si="20"/>
        <v>0</v>
      </c>
      <c r="AC15">
        <f t="shared" si="21"/>
        <v>10</v>
      </c>
      <c r="AD15">
        <f t="shared" si="22"/>
        <v>30110</v>
      </c>
    </row>
    <row r="16" spans="1:30" x14ac:dyDescent="0.25">
      <c r="T16" t="s">
        <v>13</v>
      </c>
      <c r="U16">
        <f t="shared" si="13"/>
        <v>3</v>
      </c>
      <c r="V16">
        <f t="shared" si="14"/>
        <v>1</v>
      </c>
      <c r="W16">
        <f t="shared" si="15"/>
        <v>1</v>
      </c>
      <c r="X16">
        <f t="shared" si="16"/>
        <v>0</v>
      </c>
      <c r="Y16">
        <f t="shared" si="17"/>
        <v>0</v>
      </c>
      <c r="Z16">
        <f t="shared" si="18"/>
        <v>10</v>
      </c>
      <c r="AA16">
        <f t="shared" si="19"/>
        <v>7</v>
      </c>
      <c r="AB16">
        <f t="shared" si="20"/>
        <v>0</v>
      </c>
      <c r="AC16">
        <f t="shared" si="21"/>
        <v>3</v>
      </c>
      <c r="AD16">
        <f t="shared" si="22"/>
        <v>30040</v>
      </c>
    </row>
    <row r="17" spans="20:30" x14ac:dyDescent="0.25">
      <c r="T17" t="s">
        <v>14</v>
      </c>
      <c r="U17">
        <f t="shared" si="13"/>
        <v>0</v>
      </c>
      <c r="V17">
        <f t="shared" si="14"/>
        <v>0</v>
      </c>
      <c r="W17">
        <f t="shared" si="15"/>
        <v>0</v>
      </c>
      <c r="X17">
        <f t="shared" si="16"/>
        <v>0</v>
      </c>
      <c r="Y17">
        <f t="shared" si="17"/>
        <v>0</v>
      </c>
      <c r="Z17">
        <f t="shared" si="18"/>
        <v>0</v>
      </c>
      <c r="AA17">
        <f t="shared" si="19"/>
        <v>0</v>
      </c>
      <c r="AB17">
        <f t="shared" si="20"/>
        <v>0</v>
      </c>
      <c r="AC17">
        <f t="shared" si="21"/>
        <v>0</v>
      </c>
      <c r="AD17">
        <f t="shared" si="22"/>
        <v>0</v>
      </c>
    </row>
    <row r="18" spans="20:30" x14ac:dyDescent="0.25">
      <c r="T18" t="s">
        <v>15</v>
      </c>
      <c r="U18">
        <f t="shared" si="13"/>
        <v>3</v>
      </c>
      <c r="V18">
        <f t="shared" si="14"/>
        <v>1</v>
      </c>
      <c r="W18">
        <f t="shared" si="15"/>
        <v>1</v>
      </c>
      <c r="X18">
        <f t="shared" si="16"/>
        <v>0</v>
      </c>
      <c r="Y18">
        <f t="shared" si="17"/>
        <v>0</v>
      </c>
      <c r="Z18">
        <f t="shared" si="18"/>
        <v>10</v>
      </c>
      <c r="AA18">
        <f t="shared" si="19"/>
        <v>8</v>
      </c>
      <c r="AB18">
        <f t="shared" si="20"/>
        <v>0</v>
      </c>
      <c r="AC18">
        <f t="shared" si="21"/>
        <v>2</v>
      </c>
      <c r="AD18">
        <f t="shared" si="22"/>
        <v>30030</v>
      </c>
    </row>
    <row r="19" spans="20:30" x14ac:dyDescent="0.25">
      <c r="T19" t="s">
        <v>16</v>
      </c>
      <c r="U19">
        <f t="shared" si="13"/>
        <v>0</v>
      </c>
      <c r="V19">
        <f t="shared" si="14"/>
        <v>1</v>
      </c>
      <c r="W19">
        <f t="shared" si="15"/>
        <v>0</v>
      </c>
      <c r="X19">
        <f t="shared" si="16"/>
        <v>0</v>
      </c>
      <c r="Y19">
        <f t="shared" si="17"/>
        <v>1</v>
      </c>
      <c r="Z19">
        <f t="shared" si="18"/>
        <v>9</v>
      </c>
      <c r="AA19">
        <f t="shared" si="19"/>
        <v>10</v>
      </c>
      <c r="AB19">
        <f t="shared" si="20"/>
        <v>2</v>
      </c>
      <c r="AC19">
        <f t="shared" si="21"/>
        <v>1</v>
      </c>
      <c r="AD19">
        <f t="shared" si="22"/>
        <v>19</v>
      </c>
    </row>
    <row r="20" spans="20:30" x14ac:dyDescent="0.25">
      <c r="T20" t="s">
        <v>17</v>
      </c>
      <c r="U20">
        <f t="shared" si="13"/>
        <v>0</v>
      </c>
      <c r="V20">
        <f t="shared" si="14"/>
        <v>0</v>
      </c>
      <c r="W20">
        <f t="shared" si="15"/>
        <v>0</v>
      </c>
      <c r="X20">
        <f t="shared" si="16"/>
        <v>0</v>
      </c>
      <c r="Y20">
        <f t="shared" si="17"/>
        <v>0</v>
      </c>
      <c r="Z20">
        <f t="shared" si="18"/>
        <v>0</v>
      </c>
      <c r="AA20">
        <f t="shared" si="19"/>
        <v>0</v>
      </c>
      <c r="AB20">
        <f t="shared" si="20"/>
        <v>0</v>
      </c>
      <c r="AC20">
        <f t="shared" si="21"/>
        <v>0</v>
      </c>
      <c r="AD20">
        <f t="shared" si="22"/>
        <v>0</v>
      </c>
    </row>
    <row r="21" spans="20:30" x14ac:dyDescent="0.25">
      <c r="T21" t="s">
        <v>18</v>
      </c>
      <c r="U21">
        <f t="shared" si="13"/>
        <v>0</v>
      </c>
      <c r="V21">
        <f t="shared" si="14"/>
        <v>1</v>
      </c>
      <c r="W21">
        <f t="shared" si="15"/>
        <v>0</v>
      </c>
      <c r="X21">
        <f t="shared" si="16"/>
        <v>0</v>
      </c>
      <c r="Y21">
        <f t="shared" si="17"/>
        <v>1</v>
      </c>
      <c r="Z21">
        <f t="shared" si="18"/>
        <v>7</v>
      </c>
      <c r="AA21">
        <f t="shared" si="19"/>
        <v>10</v>
      </c>
      <c r="AB21">
        <f t="shared" si="20"/>
        <v>2</v>
      </c>
      <c r="AC21">
        <f t="shared" si="21"/>
        <v>-1</v>
      </c>
      <c r="AD21">
        <f t="shared" si="22"/>
        <v>-3</v>
      </c>
    </row>
    <row r="22" spans="20:30" x14ac:dyDescent="0.25">
      <c r="T22" t="s">
        <v>19</v>
      </c>
      <c r="U22">
        <f t="shared" si="13"/>
        <v>3</v>
      </c>
      <c r="V22">
        <f t="shared" si="14"/>
        <v>1</v>
      </c>
      <c r="W22">
        <f t="shared" si="15"/>
        <v>1</v>
      </c>
      <c r="X22">
        <f t="shared" si="16"/>
        <v>0</v>
      </c>
      <c r="Y22">
        <f t="shared" si="17"/>
        <v>0</v>
      </c>
      <c r="Z22">
        <f t="shared" si="18"/>
        <v>10</v>
      </c>
      <c r="AA22">
        <f t="shared" si="19"/>
        <v>3</v>
      </c>
      <c r="AB22">
        <f t="shared" si="20"/>
        <v>0</v>
      </c>
      <c r="AC22">
        <f t="shared" si="21"/>
        <v>7</v>
      </c>
      <c r="AD22">
        <f t="shared" si="22"/>
        <v>30080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Les résultats</vt:lpstr>
      <vt:lpstr>Classement</vt:lpstr>
      <vt:lpstr>data</vt:lpstr>
      <vt:lpstr>Bdom</vt:lpstr>
      <vt:lpstr>Bext</vt:lpstr>
      <vt:lpstr>BonusDom</vt:lpstr>
      <vt:lpstr>BonusExt</vt:lpstr>
      <vt:lpstr>Ddom</vt:lpstr>
      <vt:lpstr>Dext</vt:lpstr>
      <vt:lpstr>Dom</vt:lpstr>
      <vt:lpstr>Equipe</vt:lpstr>
      <vt:lpstr>Ext</vt:lpstr>
      <vt:lpstr>Gdom</vt:lpstr>
      <vt:lpstr>Gext</vt:lpstr>
      <vt:lpstr>Mjoue</vt:lpstr>
      <vt:lpstr>Ndom</vt:lpstr>
      <vt:lpstr>Next</vt:lpstr>
      <vt:lpstr>Pdom</vt:lpstr>
      <vt:lpstr>Pext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xtreamer</dc:creator>
  <cp:lastModifiedBy>Michel Pidou</cp:lastModifiedBy>
  <dcterms:created xsi:type="dcterms:W3CDTF">2016-03-13T11:14:45Z</dcterms:created>
  <dcterms:modified xsi:type="dcterms:W3CDTF">2016-03-31T08:30:39Z</dcterms:modified>
</cp:coreProperties>
</file>