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3715" windowHeight="10050"/>
  </bookViews>
  <sheets>
    <sheet name="source" sheetId="1" r:id="rId1"/>
    <sheet name="liste" sheetId="2" r:id="rId2"/>
    <sheet name="tcd" sheetId="3" r:id="rId3"/>
  </sheets>
  <definedNames>
    <definedName name="listeequipe">tequipe[Equipe]</definedName>
    <definedName name="listeproduit">tproduit[Produit]</definedName>
  </definedNames>
  <calcPr calcId="145621"/>
  <pivotCaches>
    <pivotCache cacheId="0" r:id="rId4"/>
  </pivotCaches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H9" i="1"/>
  <c r="J9" i="1" s="1"/>
  <c r="H10" i="1"/>
  <c r="H11" i="1"/>
  <c r="H12" i="1"/>
  <c r="H13" i="1"/>
  <c r="H14" i="1"/>
  <c r="H15" i="1"/>
  <c r="H16" i="1"/>
  <c r="H17" i="1"/>
  <c r="J17" i="1" s="1"/>
  <c r="H18" i="1"/>
  <c r="H19" i="1"/>
  <c r="H20" i="1"/>
  <c r="H21" i="1"/>
  <c r="H22" i="1"/>
  <c r="H23" i="1"/>
  <c r="H24" i="1"/>
  <c r="H25" i="1"/>
  <c r="J25" i="1" s="1"/>
  <c r="H26" i="1"/>
  <c r="H27" i="1"/>
  <c r="H28" i="1"/>
  <c r="H29" i="1"/>
  <c r="H30" i="1"/>
  <c r="H31" i="1"/>
  <c r="H32" i="1"/>
  <c r="H33" i="1"/>
  <c r="J33" i="1" s="1"/>
  <c r="H34" i="1"/>
  <c r="H35" i="1"/>
  <c r="H36" i="1"/>
  <c r="H37" i="1"/>
  <c r="H38" i="1"/>
  <c r="H39" i="1"/>
  <c r="H40" i="1"/>
  <c r="H41" i="1"/>
  <c r="J41" i="1" s="1"/>
  <c r="H42" i="1"/>
  <c r="H43" i="1"/>
  <c r="H44" i="1"/>
  <c r="H45" i="1"/>
  <c r="H46" i="1"/>
  <c r="H47" i="1"/>
  <c r="H48" i="1"/>
  <c r="H49" i="1"/>
  <c r="J49" i="1" s="1"/>
  <c r="H50" i="1"/>
  <c r="H51" i="1"/>
  <c r="H52" i="1"/>
  <c r="H53" i="1"/>
  <c r="H54" i="1"/>
  <c r="H55" i="1"/>
  <c r="H56" i="1"/>
  <c r="H57" i="1"/>
  <c r="J57" i="1" s="1"/>
  <c r="H58" i="1"/>
  <c r="H59" i="1"/>
  <c r="H60" i="1"/>
  <c r="H61" i="1"/>
  <c r="H62" i="1"/>
  <c r="H63" i="1"/>
  <c r="H64" i="1"/>
  <c r="H65" i="1"/>
  <c r="J65" i="1" s="1"/>
  <c r="H66" i="1"/>
  <c r="H67" i="1"/>
  <c r="H68" i="1"/>
  <c r="H69" i="1"/>
  <c r="H70" i="1"/>
  <c r="H71" i="1"/>
  <c r="H72" i="1"/>
  <c r="H73" i="1"/>
  <c r="J73" i="1" s="1"/>
  <c r="H74" i="1"/>
  <c r="H75" i="1"/>
  <c r="H76" i="1"/>
  <c r="H77" i="1"/>
  <c r="H78" i="1"/>
  <c r="H79" i="1"/>
  <c r="H80" i="1"/>
  <c r="H81" i="1"/>
  <c r="J81" i="1" s="1"/>
  <c r="H82" i="1"/>
  <c r="H83" i="1"/>
  <c r="H84" i="1"/>
  <c r="H85" i="1"/>
  <c r="H86" i="1"/>
  <c r="H87" i="1"/>
  <c r="H88" i="1"/>
  <c r="H89" i="1"/>
  <c r="J89" i="1" s="1"/>
  <c r="H90" i="1"/>
  <c r="H91" i="1"/>
  <c r="H92" i="1"/>
  <c r="H93" i="1"/>
  <c r="H94" i="1"/>
  <c r="H95" i="1"/>
  <c r="H96" i="1"/>
  <c r="H97" i="1"/>
  <c r="J97" i="1" s="1"/>
  <c r="H98" i="1"/>
  <c r="H99" i="1"/>
  <c r="H100" i="1"/>
  <c r="H101" i="1"/>
  <c r="H102" i="1"/>
  <c r="H103" i="1"/>
  <c r="H104" i="1"/>
  <c r="H105" i="1"/>
  <c r="J105" i="1" s="1"/>
  <c r="H106" i="1"/>
  <c r="H107" i="1"/>
  <c r="H108" i="1"/>
  <c r="H109" i="1"/>
  <c r="H110" i="1"/>
  <c r="H111" i="1"/>
  <c r="H112" i="1"/>
  <c r="H113" i="1"/>
  <c r="J113" i="1" s="1"/>
  <c r="H114" i="1"/>
  <c r="H115" i="1"/>
  <c r="H116" i="1"/>
  <c r="H117" i="1"/>
  <c r="H118" i="1"/>
  <c r="H119" i="1"/>
  <c r="H120" i="1"/>
  <c r="H121" i="1"/>
  <c r="J121" i="1" s="1"/>
  <c r="H122" i="1"/>
  <c r="H123" i="1"/>
  <c r="H124" i="1"/>
  <c r="H125" i="1"/>
  <c r="H126" i="1"/>
  <c r="H127" i="1"/>
  <c r="H128" i="1"/>
  <c r="H129" i="1"/>
  <c r="J129" i="1" s="1"/>
  <c r="H130" i="1"/>
  <c r="H131" i="1"/>
  <c r="H132" i="1"/>
  <c r="H133" i="1"/>
  <c r="H134" i="1"/>
  <c r="H135" i="1"/>
  <c r="H136" i="1"/>
  <c r="H137" i="1"/>
  <c r="J137" i="1" s="1"/>
  <c r="H138" i="1"/>
  <c r="H139" i="1"/>
  <c r="H140" i="1"/>
  <c r="H141" i="1"/>
  <c r="H142" i="1"/>
  <c r="H143" i="1"/>
  <c r="H144" i="1"/>
  <c r="H145" i="1"/>
  <c r="J145" i="1" s="1"/>
  <c r="H146" i="1"/>
  <c r="H147" i="1"/>
  <c r="H148" i="1"/>
  <c r="H149" i="1"/>
  <c r="H150" i="1"/>
  <c r="H151" i="1"/>
  <c r="H152" i="1"/>
  <c r="H153" i="1"/>
  <c r="J153" i="1" s="1"/>
  <c r="H154" i="1"/>
  <c r="H155" i="1"/>
  <c r="H156" i="1"/>
  <c r="H157" i="1"/>
  <c r="H158" i="1"/>
  <c r="H159" i="1"/>
  <c r="H160" i="1"/>
  <c r="H161" i="1"/>
  <c r="J161" i="1" s="1"/>
  <c r="H162" i="1"/>
  <c r="H163" i="1"/>
  <c r="H164" i="1"/>
  <c r="H165" i="1"/>
  <c r="H166" i="1"/>
  <c r="H167" i="1"/>
  <c r="H168" i="1"/>
  <c r="H169" i="1"/>
  <c r="J169" i="1" s="1"/>
  <c r="H170" i="1"/>
  <c r="H171" i="1"/>
  <c r="H172" i="1"/>
  <c r="H173" i="1"/>
  <c r="H174" i="1"/>
  <c r="H175" i="1"/>
  <c r="H176" i="1"/>
  <c r="H177" i="1"/>
  <c r="J177" i="1" s="1"/>
  <c r="H178" i="1"/>
  <c r="H179" i="1"/>
  <c r="H180" i="1"/>
  <c r="H181" i="1"/>
  <c r="H182" i="1"/>
  <c r="H183" i="1"/>
  <c r="H184" i="1"/>
  <c r="H185" i="1"/>
  <c r="J185" i="1" s="1"/>
  <c r="H186" i="1"/>
  <c r="H187" i="1"/>
  <c r="H188" i="1"/>
  <c r="H189" i="1"/>
  <c r="H190" i="1"/>
  <c r="H191" i="1"/>
  <c r="H192" i="1"/>
  <c r="H193" i="1"/>
  <c r="J193" i="1" s="1"/>
  <c r="H194" i="1"/>
  <c r="H195" i="1"/>
  <c r="H196" i="1"/>
  <c r="H197" i="1"/>
  <c r="H198" i="1"/>
  <c r="H199" i="1"/>
  <c r="H200" i="1"/>
  <c r="H201" i="1"/>
  <c r="J201" i="1" s="1"/>
  <c r="H202" i="1"/>
  <c r="H203" i="1"/>
  <c r="J2" i="1"/>
  <c r="G2" i="1"/>
  <c r="G3" i="1"/>
  <c r="G4" i="1"/>
  <c r="G5" i="1"/>
  <c r="G6" i="1"/>
  <c r="I6" i="1" s="1"/>
  <c r="G7" i="1"/>
  <c r="G8" i="1"/>
  <c r="G9" i="1"/>
  <c r="G10" i="1"/>
  <c r="G11" i="1"/>
  <c r="G12" i="1"/>
  <c r="G13" i="1"/>
  <c r="G14" i="1"/>
  <c r="I14" i="1" s="1"/>
  <c r="G15" i="1"/>
  <c r="G16" i="1"/>
  <c r="G17" i="1"/>
  <c r="G18" i="1"/>
  <c r="G19" i="1"/>
  <c r="G20" i="1"/>
  <c r="G21" i="1"/>
  <c r="G22" i="1"/>
  <c r="I22" i="1" s="1"/>
  <c r="G23" i="1"/>
  <c r="G24" i="1"/>
  <c r="G25" i="1"/>
  <c r="G26" i="1"/>
  <c r="G27" i="1"/>
  <c r="G28" i="1"/>
  <c r="G29" i="1"/>
  <c r="G30" i="1"/>
  <c r="I30" i="1" s="1"/>
  <c r="G31" i="1"/>
  <c r="G32" i="1"/>
  <c r="G33" i="1"/>
  <c r="G34" i="1"/>
  <c r="G35" i="1"/>
  <c r="G36" i="1"/>
  <c r="G37" i="1"/>
  <c r="G38" i="1"/>
  <c r="I38" i="1" s="1"/>
  <c r="G39" i="1"/>
  <c r="G40" i="1"/>
  <c r="G41" i="1"/>
  <c r="G42" i="1"/>
  <c r="G43" i="1"/>
  <c r="G44" i="1"/>
  <c r="G45" i="1"/>
  <c r="G46" i="1"/>
  <c r="I46" i="1" s="1"/>
  <c r="G47" i="1"/>
  <c r="G48" i="1"/>
  <c r="G49" i="1"/>
  <c r="G50" i="1"/>
  <c r="G51" i="1"/>
  <c r="G52" i="1"/>
  <c r="G53" i="1"/>
  <c r="G54" i="1"/>
  <c r="I54" i="1" s="1"/>
  <c r="G55" i="1"/>
  <c r="G56" i="1"/>
  <c r="G57" i="1"/>
  <c r="G58" i="1"/>
  <c r="G59" i="1"/>
  <c r="G60" i="1"/>
  <c r="G61" i="1"/>
  <c r="G62" i="1"/>
  <c r="I62" i="1" s="1"/>
  <c r="G63" i="1"/>
  <c r="G64" i="1"/>
  <c r="G65" i="1"/>
  <c r="G66" i="1"/>
  <c r="G67" i="1"/>
  <c r="G68" i="1"/>
  <c r="G69" i="1"/>
  <c r="G70" i="1"/>
  <c r="I70" i="1" s="1"/>
  <c r="G71" i="1"/>
  <c r="G72" i="1"/>
  <c r="G73" i="1"/>
  <c r="G74" i="1"/>
  <c r="G75" i="1"/>
  <c r="G76" i="1"/>
  <c r="G77" i="1"/>
  <c r="G78" i="1"/>
  <c r="I78" i="1" s="1"/>
  <c r="G79" i="1"/>
  <c r="G80" i="1"/>
  <c r="G81" i="1"/>
  <c r="G82" i="1"/>
  <c r="G83" i="1"/>
  <c r="G84" i="1"/>
  <c r="G85" i="1"/>
  <c r="G86" i="1"/>
  <c r="I86" i="1" s="1"/>
  <c r="G87" i="1"/>
  <c r="G88" i="1"/>
  <c r="G89" i="1"/>
  <c r="G90" i="1"/>
  <c r="G91" i="1"/>
  <c r="G92" i="1"/>
  <c r="G93" i="1"/>
  <c r="G94" i="1"/>
  <c r="I94" i="1" s="1"/>
  <c r="G95" i="1"/>
  <c r="G96" i="1"/>
  <c r="G97" i="1"/>
  <c r="G98" i="1"/>
  <c r="G99" i="1"/>
  <c r="G100" i="1"/>
  <c r="G101" i="1"/>
  <c r="G102" i="1"/>
  <c r="I102" i="1" s="1"/>
  <c r="G103" i="1"/>
  <c r="G104" i="1"/>
  <c r="G105" i="1"/>
  <c r="G106" i="1"/>
  <c r="G107" i="1"/>
  <c r="G108" i="1"/>
  <c r="G109" i="1"/>
  <c r="G110" i="1"/>
  <c r="I110" i="1" s="1"/>
  <c r="G111" i="1"/>
  <c r="G112" i="1"/>
  <c r="G113" i="1"/>
  <c r="G114" i="1"/>
  <c r="G115" i="1"/>
  <c r="G116" i="1"/>
  <c r="G117" i="1"/>
  <c r="G118" i="1"/>
  <c r="I118" i="1" s="1"/>
  <c r="G119" i="1"/>
  <c r="G120" i="1"/>
  <c r="G121" i="1"/>
  <c r="G122" i="1"/>
  <c r="G123" i="1"/>
  <c r="G124" i="1"/>
  <c r="G125" i="1"/>
  <c r="G126" i="1"/>
  <c r="I126" i="1" s="1"/>
  <c r="G127" i="1"/>
  <c r="G128" i="1"/>
  <c r="G129" i="1"/>
  <c r="G130" i="1"/>
  <c r="G131" i="1"/>
  <c r="G132" i="1"/>
  <c r="G133" i="1"/>
  <c r="G134" i="1"/>
  <c r="I134" i="1" s="1"/>
  <c r="G135" i="1"/>
  <c r="G136" i="1"/>
  <c r="G137" i="1"/>
  <c r="G138" i="1"/>
  <c r="G139" i="1"/>
  <c r="G140" i="1"/>
  <c r="G141" i="1"/>
  <c r="G142" i="1"/>
  <c r="I142" i="1" s="1"/>
  <c r="G143" i="1"/>
  <c r="G144" i="1"/>
  <c r="G145" i="1"/>
  <c r="G146" i="1"/>
  <c r="G147" i="1"/>
  <c r="G148" i="1"/>
  <c r="G149" i="1"/>
  <c r="G150" i="1"/>
  <c r="I150" i="1" s="1"/>
  <c r="G151" i="1"/>
  <c r="G152" i="1"/>
  <c r="G153" i="1"/>
  <c r="G154" i="1"/>
  <c r="G155" i="1"/>
  <c r="G156" i="1"/>
  <c r="G157" i="1"/>
  <c r="G158" i="1"/>
  <c r="I158" i="1" s="1"/>
  <c r="G159" i="1"/>
  <c r="G160" i="1"/>
  <c r="G161" i="1"/>
  <c r="G162" i="1"/>
  <c r="G163" i="1"/>
  <c r="G164" i="1"/>
  <c r="G165" i="1"/>
  <c r="G166" i="1"/>
  <c r="I166" i="1" s="1"/>
  <c r="G167" i="1"/>
  <c r="G168" i="1"/>
  <c r="G169" i="1"/>
  <c r="I169" i="1" s="1"/>
  <c r="G170" i="1"/>
  <c r="G171" i="1"/>
  <c r="G172" i="1"/>
  <c r="G173" i="1"/>
  <c r="G174" i="1"/>
  <c r="I174" i="1" s="1"/>
  <c r="G175" i="1"/>
  <c r="G176" i="1"/>
  <c r="G177" i="1"/>
  <c r="I177" i="1" s="1"/>
  <c r="G178" i="1"/>
  <c r="G179" i="1"/>
  <c r="G180" i="1"/>
  <c r="G181" i="1"/>
  <c r="G182" i="1"/>
  <c r="I182" i="1" s="1"/>
  <c r="G183" i="1"/>
  <c r="G184" i="1"/>
  <c r="G185" i="1"/>
  <c r="G186" i="1"/>
  <c r="G187" i="1"/>
  <c r="G188" i="1"/>
  <c r="G189" i="1"/>
  <c r="G190" i="1"/>
  <c r="I190" i="1" s="1"/>
  <c r="G191" i="1"/>
  <c r="G192" i="1"/>
  <c r="G193" i="1"/>
  <c r="G194" i="1"/>
  <c r="G195" i="1"/>
  <c r="G196" i="1"/>
  <c r="G197" i="1"/>
  <c r="G198" i="1"/>
  <c r="I198" i="1" s="1"/>
  <c r="G199" i="1"/>
  <c r="G200" i="1"/>
  <c r="G201" i="1"/>
  <c r="G202" i="1"/>
  <c r="G203" i="1"/>
  <c r="I2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I3" i="1"/>
  <c r="I4" i="1"/>
  <c r="I5" i="1"/>
  <c r="I7" i="1"/>
  <c r="I8" i="1"/>
  <c r="I9" i="1"/>
  <c r="I10" i="1"/>
  <c r="I11" i="1"/>
  <c r="I12" i="1"/>
  <c r="I13" i="1"/>
  <c r="I15" i="1"/>
  <c r="I16" i="1"/>
  <c r="I17" i="1"/>
  <c r="I18" i="1"/>
  <c r="I19" i="1"/>
  <c r="I20" i="1"/>
  <c r="I21" i="1"/>
  <c r="I23" i="1"/>
  <c r="I24" i="1"/>
  <c r="I25" i="1"/>
  <c r="I26" i="1"/>
  <c r="I27" i="1"/>
  <c r="I28" i="1"/>
  <c r="I29" i="1"/>
  <c r="I31" i="1"/>
  <c r="I32" i="1"/>
  <c r="I33" i="1"/>
  <c r="I34" i="1"/>
  <c r="I35" i="1"/>
  <c r="I36" i="1"/>
  <c r="I37" i="1"/>
  <c r="I39" i="1"/>
  <c r="I40" i="1"/>
  <c r="I41" i="1"/>
  <c r="I42" i="1"/>
  <c r="I43" i="1"/>
  <c r="I44" i="1"/>
  <c r="I45" i="1"/>
  <c r="I47" i="1"/>
  <c r="I48" i="1"/>
  <c r="I49" i="1"/>
  <c r="I50" i="1"/>
  <c r="I51" i="1"/>
  <c r="I52" i="1"/>
  <c r="I53" i="1"/>
  <c r="I55" i="1"/>
  <c r="I56" i="1"/>
  <c r="I57" i="1"/>
  <c r="I58" i="1"/>
  <c r="I59" i="1"/>
  <c r="I60" i="1"/>
  <c r="I61" i="1"/>
  <c r="I63" i="1"/>
  <c r="I64" i="1"/>
  <c r="I65" i="1"/>
  <c r="I66" i="1"/>
  <c r="I67" i="1"/>
  <c r="I68" i="1"/>
  <c r="I69" i="1"/>
  <c r="I71" i="1"/>
  <c r="I72" i="1"/>
  <c r="I73" i="1"/>
  <c r="I74" i="1"/>
  <c r="I75" i="1"/>
  <c r="I76" i="1"/>
  <c r="I77" i="1"/>
  <c r="I79" i="1"/>
  <c r="I80" i="1"/>
  <c r="I81" i="1"/>
  <c r="I82" i="1"/>
  <c r="I83" i="1"/>
  <c r="I84" i="1"/>
  <c r="I85" i="1"/>
  <c r="I87" i="1"/>
  <c r="I88" i="1"/>
  <c r="I89" i="1"/>
  <c r="I90" i="1"/>
  <c r="I91" i="1"/>
  <c r="I92" i="1"/>
  <c r="I93" i="1"/>
  <c r="I95" i="1"/>
  <c r="I96" i="1"/>
  <c r="I97" i="1"/>
  <c r="I98" i="1"/>
  <c r="I99" i="1"/>
  <c r="I100" i="1"/>
  <c r="I101" i="1"/>
  <c r="I103" i="1"/>
  <c r="I104" i="1"/>
  <c r="I105" i="1"/>
  <c r="I106" i="1"/>
  <c r="I107" i="1"/>
  <c r="I108" i="1"/>
  <c r="I109" i="1"/>
  <c r="I111" i="1"/>
  <c r="I112" i="1"/>
  <c r="I113" i="1"/>
  <c r="I114" i="1"/>
  <c r="I115" i="1"/>
  <c r="I116" i="1"/>
  <c r="I117" i="1"/>
  <c r="I119" i="1"/>
  <c r="I120" i="1"/>
  <c r="I121" i="1"/>
  <c r="I122" i="1"/>
  <c r="I123" i="1"/>
  <c r="I124" i="1"/>
  <c r="I125" i="1"/>
  <c r="I127" i="1"/>
  <c r="I128" i="1"/>
  <c r="I129" i="1"/>
  <c r="I130" i="1"/>
  <c r="I131" i="1"/>
  <c r="I132" i="1"/>
  <c r="I133" i="1"/>
  <c r="I135" i="1"/>
  <c r="I136" i="1"/>
  <c r="I137" i="1"/>
  <c r="I138" i="1"/>
  <c r="I139" i="1"/>
  <c r="I140" i="1"/>
  <c r="I141" i="1"/>
  <c r="I143" i="1"/>
  <c r="I144" i="1"/>
  <c r="I145" i="1"/>
  <c r="I146" i="1"/>
  <c r="I147" i="1"/>
  <c r="I148" i="1"/>
  <c r="I149" i="1"/>
  <c r="I151" i="1"/>
  <c r="I152" i="1"/>
  <c r="I153" i="1"/>
  <c r="I154" i="1"/>
  <c r="I155" i="1"/>
  <c r="I156" i="1"/>
  <c r="I157" i="1"/>
  <c r="I159" i="1"/>
  <c r="I160" i="1"/>
  <c r="I161" i="1"/>
  <c r="I162" i="1"/>
  <c r="I163" i="1"/>
  <c r="I164" i="1"/>
  <c r="I165" i="1"/>
  <c r="I167" i="1"/>
  <c r="I168" i="1"/>
  <c r="I170" i="1"/>
  <c r="I171" i="1"/>
  <c r="I172" i="1"/>
  <c r="I173" i="1"/>
  <c r="I175" i="1"/>
  <c r="I176" i="1"/>
  <c r="I178" i="1"/>
  <c r="I179" i="1"/>
  <c r="I180" i="1"/>
  <c r="I181" i="1"/>
  <c r="I183" i="1"/>
  <c r="I184" i="1"/>
  <c r="I185" i="1"/>
  <c r="I186" i="1"/>
  <c r="I187" i="1"/>
  <c r="I188" i="1"/>
  <c r="I189" i="1"/>
  <c r="I191" i="1"/>
  <c r="I192" i="1"/>
  <c r="I193" i="1"/>
  <c r="I194" i="1"/>
  <c r="I195" i="1"/>
  <c r="I196" i="1"/>
  <c r="I197" i="1"/>
  <c r="I199" i="1"/>
  <c r="I200" i="1"/>
  <c r="I201" i="1"/>
  <c r="I202" i="1"/>
  <c r="I203" i="1"/>
  <c r="J3" i="1"/>
  <c r="J4" i="1"/>
  <c r="J5" i="1"/>
  <c r="J6" i="1"/>
  <c r="J7" i="1"/>
  <c r="J8" i="1"/>
  <c r="J10" i="1"/>
  <c r="J11" i="1"/>
  <c r="J12" i="1"/>
  <c r="J13" i="1"/>
  <c r="J14" i="1"/>
  <c r="J15" i="1"/>
  <c r="J16" i="1"/>
  <c r="J18" i="1"/>
  <c r="J19" i="1"/>
  <c r="J20" i="1"/>
  <c r="J21" i="1"/>
  <c r="J22" i="1"/>
  <c r="J23" i="1"/>
  <c r="J24" i="1"/>
  <c r="J26" i="1"/>
  <c r="J27" i="1"/>
  <c r="J28" i="1"/>
  <c r="J29" i="1"/>
  <c r="J30" i="1"/>
  <c r="J31" i="1"/>
  <c r="J32" i="1"/>
  <c r="J34" i="1"/>
  <c r="J35" i="1"/>
  <c r="J36" i="1"/>
  <c r="J37" i="1"/>
  <c r="J38" i="1"/>
  <c r="J39" i="1"/>
  <c r="J40" i="1"/>
  <c r="J42" i="1"/>
  <c r="J43" i="1"/>
  <c r="J44" i="1"/>
  <c r="J45" i="1"/>
  <c r="J46" i="1"/>
  <c r="J47" i="1"/>
  <c r="J48" i="1"/>
  <c r="J50" i="1"/>
  <c r="J51" i="1"/>
  <c r="J52" i="1"/>
  <c r="J53" i="1"/>
  <c r="J54" i="1"/>
  <c r="J55" i="1"/>
  <c r="J56" i="1"/>
  <c r="J58" i="1"/>
  <c r="J59" i="1"/>
  <c r="J60" i="1"/>
  <c r="J61" i="1"/>
  <c r="J62" i="1"/>
  <c r="J63" i="1"/>
  <c r="J64" i="1"/>
  <c r="J66" i="1"/>
  <c r="J67" i="1"/>
  <c r="J68" i="1"/>
  <c r="J69" i="1"/>
  <c r="J70" i="1"/>
  <c r="J71" i="1"/>
  <c r="J72" i="1"/>
  <c r="J74" i="1"/>
  <c r="J75" i="1"/>
  <c r="J76" i="1"/>
  <c r="J77" i="1"/>
  <c r="J78" i="1"/>
  <c r="J79" i="1"/>
  <c r="J80" i="1"/>
  <c r="J82" i="1"/>
  <c r="J83" i="1"/>
  <c r="J84" i="1"/>
  <c r="J85" i="1"/>
  <c r="J86" i="1"/>
  <c r="J87" i="1"/>
  <c r="J88" i="1"/>
  <c r="J90" i="1"/>
  <c r="J91" i="1"/>
  <c r="J92" i="1"/>
  <c r="J93" i="1"/>
  <c r="J94" i="1"/>
  <c r="J95" i="1"/>
  <c r="J96" i="1"/>
  <c r="J98" i="1"/>
  <c r="J99" i="1"/>
  <c r="J100" i="1"/>
  <c r="J101" i="1"/>
  <c r="J102" i="1"/>
  <c r="J103" i="1"/>
  <c r="J104" i="1"/>
  <c r="J106" i="1"/>
  <c r="J107" i="1"/>
  <c r="J108" i="1"/>
  <c r="J109" i="1"/>
  <c r="J110" i="1"/>
  <c r="J111" i="1"/>
  <c r="J112" i="1"/>
  <c r="J114" i="1"/>
  <c r="J115" i="1"/>
  <c r="J116" i="1"/>
  <c r="J117" i="1"/>
  <c r="J118" i="1"/>
  <c r="J119" i="1"/>
  <c r="J120" i="1"/>
  <c r="J122" i="1"/>
  <c r="J123" i="1"/>
  <c r="J124" i="1"/>
  <c r="J125" i="1"/>
  <c r="J126" i="1"/>
  <c r="J127" i="1"/>
  <c r="J128" i="1"/>
  <c r="J130" i="1"/>
  <c r="J131" i="1"/>
  <c r="J132" i="1"/>
  <c r="J133" i="1"/>
  <c r="J134" i="1"/>
  <c r="J135" i="1"/>
  <c r="J136" i="1"/>
  <c r="J138" i="1"/>
  <c r="J139" i="1"/>
  <c r="J140" i="1"/>
  <c r="J141" i="1"/>
  <c r="J142" i="1"/>
  <c r="J143" i="1"/>
  <c r="J144" i="1"/>
  <c r="J146" i="1"/>
  <c r="J147" i="1"/>
  <c r="J148" i="1"/>
  <c r="J149" i="1"/>
  <c r="J150" i="1"/>
  <c r="J151" i="1"/>
  <c r="J152" i="1"/>
  <c r="J154" i="1"/>
  <c r="J155" i="1"/>
  <c r="J156" i="1"/>
  <c r="J157" i="1"/>
  <c r="J158" i="1"/>
  <c r="J159" i="1"/>
  <c r="J160" i="1"/>
  <c r="J162" i="1"/>
  <c r="J163" i="1"/>
  <c r="J164" i="1"/>
  <c r="J165" i="1"/>
  <c r="J166" i="1"/>
  <c r="J167" i="1"/>
  <c r="J168" i="1"/>
  <c r="J170" i="1"/>
  <c r="J171" i="1"/>
  <c r="J172" i="1"/>
  <c r="J173" i="1"/>
  <c r="J174" i="1"/>
  <c r="J175" i="1"/>
  <c r="J176" i="1"/>
  <c r="J178" i="1"/>
  <c r="J179" i="1"/>
  <c r="J180" i="1"/>
  <c r="J181" i="1"/>
  <c r="J182" i="1"/>
  <c r="J183" i="1"/>
  <c r="J184" i="1"/>
  <c r="J186" i="1"/>
  <c r="J187" i="1"/>
  <c r="J188" i="1"/>
  <c r="J189" i="1"/>
  <c r="J190" i="1"/>
  <c r="J191" i="1"/>
  <c r="J192" i="1"/>
  <c r="J194" i="1"/>
  <c r="J195" i="1"/>
  <c r="J196" i="1"/>
  <c r="J197" i="1"/>
  <c r="J198" i="1"/>
  <c r="J199" i="1"/>
  <c r="J200" i="1"/>
  <c r="J202" i="1"/>
  <c r="J203" i="1"/>
  <c r="K203" i="1" l="1"/>
  <c r="K202" i="1"/>
  <c r="K201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K2" i="1"/>
</calcChain>
</file>

<file path=xl/sharedStrings.xml><?xml version="1.0" encoding="utf-8"?>
<sst xmlns="http://schemas.openxmlformats.org/spreadsheetml/2006/main" count="438" uniqueCount="34">
  <si>
    <t>Désignation</t>
  </si>
  <si>
    <t>Date</t>
  </si>
  <si>
    <t>Equipe n°</t>
  </si>
  <si>
    <t>Nbre de Bouteilles réelles</t>
  </si>
  <si>
    <t>Prix U Ht</t>
  </si>
  <si>
    <t>Prix U TTC</t>
  </si>
  <si>
    <t>Prix Ventes</t>
  </si>
  <si>
    <t>Total TTC</t>
  </si>
  <si>
    <t>Total des Ventes</t>
  </si>
  <si>
    <t>Années</t>
  </si>
  <si>
    <t>Saumur Rouge</t>
  </si>
  <si>
    <t>Equipe 5</t>
  </si>
  <si>
    <t>Champigny</t>
  </si>
  <si>
    <t>Rosé</t>
  </si>
  <si>
    <t>Equipe 6</t>
  </si>
  <si>
    <t>Blanc</t>
  </si>
  <si>
    <t>Equipe 2</t>
  </si>
  <si>
    <t>Equipe 4</t>
  </si>
  <si>
    <t>Equipe  3</t>
  </si>
  <si>
    <t>Equipe 1</t>
  </si>
  <si>
    <t>Equipe Divers</t>
  </si>
  <si>
    <t xml:space="preserve">Equipe 7 </t>
  </si>
  <si>
    <t>Pranic Michel</t>
  </si>
  <si>
    <t>Saint Nicolas</t>
  </si>
  <si>
    <t>Gélineau Jacky</t>
  </si>
  <si>
    <t>Audebault Noel</t>
  </si>
  <si>
    <t>Pidou Michel</t>
  </si>
  <si>
    <t>Equipe 7</t>
  </si>
  <si>
    <t>Produit</t>
  </si>
  <si>
    <t>Equipe</t>
  </si>
  <si>
    <t>Prix Ht</t>
  </si>
  <si>
    <t>Prix TTC</t>
  </si>
  <si>
    <t>Prix Vente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</si>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</sst>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0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 wrapText="1"/>
    </xf>
    <xf numFmtId="164" fontId="0" fillId="2" borderId="1" xfId="1" applyNumberFormat="1" applyFont="1" applyFill="1" applyBorder="1" applyAlignment="1">
      <alignment horizontal="center" vertical="center" wrapText="1"/>
    </xf>
    <xf numFmtId="0" fontId="0" fillId="2" borderId="1" xfId="0" applyNumberFormat="1" applyFill="1" applyBorder="1" applyAlignment="1">
      <alignment horizontal="center" vertical="center" wrapText="1"/>
    </xf>
    <xf numFmtId="14" fontId="0" fillId="0" borderId="0" xfId="0" applyNumberFormat="1"/>
    <xf numFmtId="164" fontId="0" fillId="0" borderId="0" xfId="0" applyNumberFormat="1"/>
    <xf numFmtId="164" fontId="0" fillId="0" borderId="0" xfId="1" applyNumberFormat="1" applyFont="1"/>
    <xf numFmtId="0" fontId="0" fillId="2" borderId="0" xfId="0" applyNumberFormat="1" applyFill="1"/>
    <xf numFmtId="0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</cellXfs>
  <cellStyles count="2">
    <cellStyle name="Normal" xfId="0" builtinId="0"/>
    <cellStyle name="Pourcentage" xfId="1" builtinId="5"/>
  </cellStyles>
  <dxfs count="10">
    <dxf>
      <numFmt numFmtId="0" formatCode="General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</dxf>
    <dxf>
      <numFmt numFmtId="164" formatCode="#,##0.00\ &quot;€&quot;"/>
    </dxf>
    <dxf>
      <numFmt numFmtId="19" formatCode="dd/mm/yyyy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numFmt numFmtId="164" formatCode="#,##0.0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752475</xdr:colOff>
          <xdr:row>2</xdr:row>
          <xdr:rowOff>0</xdr:rowOff>
        </xdr:from>
        <xdr:to>
          <xdr:col>14</xdr:col>
          <xdr:colOff>314325</xdr:colOff>
          <xdr:row>3</xdr:row>
          <xdr:rowOff>85725</xdr:rowOff>
        </xdr:to>
        <xdr:sp macro="" textlink="">
          <xdr:nvSpPr>
            <xdr:cNvPr id="1025" name="BtnAjout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et Sandrine" refreshedDate="42762.709757638891" createdVersion="4" refreshedVersion="4" minRefreshableVersion="3" recordCount="203">
  <cacheSource type="worksheet">
    <worksheetSource name="tsource"/>
  </cacheSource>
  <cacheFields count="11">
    <cacheField name="N°" numFmtId="0">
      <sharedItems containsMixedTypes="1" containsNumber="1" containsInteger="1" minValue="1" maxValue="202"/>
    </cacheField>
    <cacheField name="Désignation" numFmtId="0">
      <sharedItems/>
    </cacheField>
    <cacheField name="Date" numFmtId="14">
      <sharedItems containsDate="1" containsMixedTypes="1" minDate="2007-01-11T00:00:00" maxDate="2016-11-20T00:00:00"/>
    </cacheField>
    <cacheField name="Equipe n°" numFmtId="0">
      <sharedItems containsMixedTypes="1" containsNumber="1" containsInteger="1" minValue="25" maxValue="25"/>
    </cacheField>
    <cacheField name="Nbre de Bouteilles réelles" numFmtId="0">
      <sharedItems containsString="0" containsBlank="1" containsNumber="1" containsInteger="1" minValue="42" maxValue="612"/>
    </cacheField>
    <cacheField name="Prix U Ht" numFmtId="164">
      <sharedItems containsMixedTypes="1" containsNumber="1" minValue="1.83" maxValue="2.5"/>
    </cacheField>
    <cacheField name="Prix U TTC" numFmtId="164">
      <sharedItems containsMixedTypes="1" containsNumber="1" minValue="2.2000000000000002" maxValue="3"/>
    </cacheField>
    <cacheField name="Prix Ventes" numFmtId="164">
      <sharedItems containsMixedTypes="1" containsNumber="1" containsInteger="1" minValue="3" maxValue="3"/>
    </cacheField>
    <cacheField name="Total TTC" numFmtId="164">
      <sharedItems containsMixedTypes="1" containsNumber="1" minValue="92.4" maxValue="1454.3999999999999"/>
    </cacheField>
    <cacheField name="Total des Ventes" numFmtId="164">
      <sharedItems containsMixedTypes="1" containsNumber="1" containsInteger="1" minValue="126" maxValue="1836"/>
    </cacheField>
    <cacheField name="Années" numFmtId="0">
      <sharedItems containsMixedTypes="1" containsNumber="1" containsInteger="1" minValue="2007" maxValue="201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3">
  <r>
    <n v="1"/>
    <s v="Saumur Rouge"/>
    <d v="2007-06-11T00:00:00"/>
    <s v="Equipe 5"/>
    <n v="524"/>
    <n v="2"/>
    <n v="2.4"/>
    <n v="3"/>
    <n v="1257.5999999999999"/>
    <n v="1572"/>
    <n v="2007"/>
  </r>
  <r>
    <n v="2"/>
    <s v="Champigny"/>
    <d v="2007-01-11T00:00:00"/>
    <s v="Equipe 5"/>
    <n v="126"/>
    <n v="2.5"/>
    <n v="3"/>
    <n v="3"/>
    <n v="378"/>
    <n v="378"/>
    <n v="2007"/>
  </r>
  <r>
    <n v="3"/>
    <s v="Rosé"/>
    <d v="2007-01-27T00:00:00"/>
    <s v="Equipe 6"/>
    <n v="477"/>
    <n v="1.83"/>
    <n v="2.2000000000000002"/>
    <n v="3"/>
    <n v="1049.4000000000001"/>
    <n v="1431"/>
    <n v="2007"/>
  </r>
  <r>
    <n v="4"/>
    <s v="Blanc"/>
    <d v="2007-02-13T00:00:00"/>
    <s v="Equipe 6"/>
    <n v="42"/>
    <n v="1.83"/>
    <n v="2.2000000000000002"/>
    <n v="3"/>
    <n v="92.4"/>
    <n v="126"/>
    <n v="2007"/>
  </r>
  <r>
    <n v="5"/>
    <s v="Champigny"/>
    <d v="2007-02-13T00:00:00"/>
    <s v="Equipe 6"/>
    <n v="103"/>
    <n v="2.5"/>
    <n v="3"/>
    <n v="3"/>
    <n v="309"/>
    <n v="309"/>
    <n v="2007"/>
  </r>
  <r>
    <n v="6"/>
    <s v="Saumur Rouge"/>
    <d v="2007-04-06T00:00:00"/>
    <s v="Equipe 6"/>
    <n v="522"/>
    <n v="2"/>
    <n v="2.4"/>
    <n v="3"/>
    <n v="1252.8"/>
    <n v="1566"/>
    <n v="2007"/>
  </r>
  <r>
    <n v="7"/>
    <s v="Rosé"/>
    <d v="2007-05-12T00:00:00"/>
    <s v="Equipe 2"/>
    <n v="521"/>
    <n v="1.83"/>
    <n v="2.2000000000000002"/>
    <n v="3"/>
    <n v="1146.2"/>
    <n v="1563"/>
    <n v="2007"/>
  </r>
  <r>
    <n v="8"/>
    <s v="Champigny"/>
    <d v="2007-05-12T00:00:00"/>
    <s v="Equipe 2"/>
    <n v="63"/>
    <n v="2.5"/>
    <n v="3"/>
    <n v="3"/>
    <n v="189"/>
    <n v="189"/>
    <n v="2007"/>
  </r>
  <r>
    <n v="9"/>
    <s v="Rosé"/>
    <d v="2007-07-13T00:00:00"/>
    <s v="Equipe 4"/>
    <n v="510"/>
    <n v="1.83"/>
    <n v="2.2000000000000002"/>
    <n v="3"/>
    <n v="1122"/>
    <n v="1530"/>
    <n v="2007"/>
  </r>
  <r>
    <n v="10"/>
    <s v="Champigny"/>
    <d v="2007-07-13T00:00:00"/>
    <s v="Equipe 4"/>
    <n v="120"/>
    <n v="2.5"/>
    <n v="3"/>
    <n v="3"/>
    <n v="360"/>
    <n v="360"/>
    <n v="2007"/>
  </r>
  <r>
    <n v="11"/>
    <s v="Saumur Rouge"/>
    <d v="2007-07-21T00:00:00"/>
    <s v="Equipe  3"/>
    <n v="525"/>
    <n v="2"/>
    <n v="2.4"/>
    <n v="3"/>
    <n v="1260"/>
    <n v="1575"/>
    <n v="2007"/>
  </r>
  <r>
    <n v="12"/>
    <s v="Champigny"/>
    <d v="2007-08-13T00:00:00"/>
    <s v="Equipe 6"/>
    <n v="133"/>
    <n v="2.5"/>
    <n v="3"/>
    <n v="3"/>
    <n v="399"/>
    <n v="399"/>
    <n v="2007"/>
  </r>
  <r>
    <n v="13"/>
    <s v="Blanc"/>
    <d v="2007-08-13T00:00:00"/>
    <s v="Equipe 6"/>
    <n v="42"/>
    <n v="1.83"/>
    <n v="2.2000000000000002"/>
    <n v="3"/>
    <n v="92.4"/>
    <n v="126"/>
    <n v="2007"/>
  </r>
  <r>
    <n v="14"/>
    <s v="Rosé"/>
    <d v="2007-08-31T00:00:00"/>
    <s v="Equipe 6"/>
    <n v="550"/>
    <n v="1.83"/>
    <n v="2.2000000000000002"/>
    <n v="3"/>
    <n v="1210"/>
    <n v="1650"/>
    <n v="2007"/>
  </r>
  <r>
    <n v="15"/>
    <s v="Champigny"/>
    <d v="2007-08-31T00:00:00"/>
    <s v="Equipe 6"/>
    <n v="128"/>
    <n v="2.5"/>
    <n v="3"/>
    <n v="3"/>
    <n v="384"/>
    <n v="384"/>
    <n v="2007"/>
  </r>
  <r>
    <n v="16"/>
    <s v="Saumur Rouge"/>
    <d v="2007-09-21T00:00:00"/>
    <s v="Equipe 5"/>
    <n v="521"/>
    <n v="2"/>
    <n v="2.4"/>
    <n v="3"/>
    <n v="1250.3999999999999"/>
    <n v="1563"/>
    <n v="2007"/>
  </r>
  <r>
    <n v="17"/>
    <s v="Champigny"/>
    <d v="2007-10-04T00:00:00"/>
    <s v="Equipe 4"/>
    <n v="128"/>
    <n v="2.5"/>
    <n v="3"/>
    <n v="3"/>
    <n v="384"/>
    <n v="384"/>
    <n v="2007"/>
  </r>
  <r>
    <n v="18"/>
    <s v="Blanc"/>
    <d v="2007-10-04T00:00:00"/>
    <s v="Equipe 4"/>
    <n v="43"/>
    <n v="1.83"/>
    <n v="2.2000000000000002"/>
    <n v="3"/>
    <n v="94.600000000000009"/>
    <n v="129"/>
    <n v="2007"/>
  </r>
  <r>
    <n v="19"/>
    <s v="Champigny"/>
    <d v="2007-10-26T00:00:00"/>
    <s v="Equipe 1"/>
    <n v="269"/>
    <n v="2.5"/>
    <n v="3"/>
    <n v="3"/>
    <n v="807"/>
    <n v="807"/>
    <n v="2007"/>
  </r>
  <r>
    <n v="20"/>
    <s v="Rosé"/>
    <d v="2007-10-26T00:00:00"/>
    <s v="Equipe 1"/>
    <n v="427"/>
    <n v="1.83"/>
    <n v="2.2000000000000002"/>
    <n v="3"/>
    <n v="939.40000000000009"/>
    <n v="1281"/>
    <n v="2007"/>
  </r>
  <r>
    <n v="21"/>
    <s v="Champigny"/>
    <d v="2007-12-05T00:00:00"/>
    <s v="Equipe 2"/>
    <n v="64"/>
    <n v="2.5"/>
    <n v="3"/>
    <n v="3"/>
    <n v="192"/>
    <n v="192"/>
    <n v="2007"/>
  </r>
  <r>
    <n v="22"/>
    <s v="Blanc"/>
    <d v="2007-12-08T00:00:00"/>
    <s v="Equipe 2"/>
    <n v="86"/>
    <n v="1.83"/>
    <n v="2.2000000000000002"/>
    <n v="3"/>
    <n v="189.20000000000002"/>
    <n v="258"/>
    <n v="2007"/>
  </r>
  <r>
    <n v="23"/>
    <s v="Rosé"/>
    <d v="2007-12-08T00:00:00"/>
    <s v="Equipe 2"/>
    <n v="306"/>
    <n v="1.83"/>
    <n v="2.2000000000000002"/>
    <n v="3"/>
    <n v="673.2"/>
    <n v="918"/>
    <n v="2007"/>
  </r>
  <r>
    <n v="24"/>
    <s v="Champigny"/>
    <d v="2007-12-08T00:00:00"/>
    <s v="Equipe 2"/>
    <n v="193"/>
    <n v="2.5"/>
    <n v="3"/>
    <n v="3"/>
    <n v="579"/>
    <n v="579"/>
    <n v="2007"/>
  </r>
  <r>
    <n v="25"/>
    <s v="Rosé"/>
    <d v="2007-12-22T00:00:00"/>
    <s v="Equipe 1"/>
    <n v="43"/>
    <n v="1.83"/>
    <n v="2.2000000000000002"/>
    <n v="3"/>
    <n v="94.600000000000009"/>
    <n v="129"/>
    <n v="2007"/>
  </r>
  <r>
    <n v="26"/>
    <s v="Saumur Rouge"/>
    <d v="2007-12-22T00:00:00"/>
    <s v="Equipe 1"/>
    <n v="563"/>
    <n v="2"/>
    <n v="2.4"/>
    <n v="3"/>
    <n v="1351.2"/>
    <n v="1689"/>
    <n v="2007"/>
  </r>
  <r>
    <n v="27"/>
    <s v="Blanc"/>
    <d v="2008-01-26T00:00:00"/>
    <s v="Equipe 1"/>
    <n v="87"/>
    <n v="1.83"/>
    <n v="2.2000000000000002"/>
    <n v="3"/>
    <n v="191.4"/>
    <n v="261"/>
    <n v="2008"/>
  </r>
  <r>
    <n v="28"/>
    <s v="Rosé"/>
    <d v="2008-01-26T00:00:00"/>
    <s v="Equipe 1"/>
    <n v="231"/>
    <n v="1.83"/>
    <n v="2.2000000000000002"/>
    <n v="3"/>
    <n v="508.20000000000005"/>
    <n v="693"/>
    <n v="2008"/>
  </r>
  <r>
    <n v="29"/>
    <s v="Champigny"/>
    <d v="2008-01-26T00:00:00"/>
    <s v="Equipe 1"/>
    <n v="369"/>
    <n v="2.5"/>
    <n v="3"/>
    <n v="3"/>
    <n v="1107"/>
    <n v="1107"/>
    <n v="2008"/>
  </r>
  <r>
    <n v="30"/>
    <s v="Saumur Rouge"/>
    <d v="2008-06-21T00:00:00"/>
    <s v="Equipe 1"/>
    <n v="530"/>
    <n v="2"/>
    <n v="2.4"/>
    <n v="3"/>
    <n v="1272"/>
    <n v="1590"/>
    <n v="2008"/>
  </r>
  <r>
    <n v="31"/>
    <s v="Rosé"/>
    <d v="2008-03-21T00:00:00"/>
    <s v="Equipe 1"/>
    <n v="423"/>
    <n v="1.83"/>
    <n v="2.2000000000000002"/>
    <n v="3"/>
    <n v="930.6"/>
    <n v="1269"/>
    <n v="2008"/>
  </r>
  <r>
    <n v="32"/>
    <s v="Blanc"/>
    <d v="2008-03-21T00:00:00"/>
    <s v="Equipe 1"/>
    <n v="89"/>
    <n v="1.83"/>
    <n v="2.2000000000000002"/>
    <n v="3"/>
    <n v="195.8"/>
    <n v="267"/>
    <n v="2008"/>
  </r>
  <r>
    <n v="33"/>
    <s v="Champigny"/>
    <d v="2008-03-21T00:00:00"/>
    <s v="Equipe Divers"/>
    <n v="132"/>
    <n v="2.5"/>
    <n v="3"/>
    <n v="3"/>
    <n v="396"/>
    <n v="396"/>
    <n v="2008"/>
  </r>
  <r>
    <n v="34"/>
    <s v="Saumur Rouge"/>
    <d v="2008-04-28T00:00:00"/>
    <s v="Equipe Divers"/>
    <n v="550"/>
    <n v="2"/>
    <n v="2.4"/>
    <n v="3"/>
    <n v="1320"/>
    <n v="1650"/>
    <n v="2008"/>
  </r>
  <r>
    <n v="35"/>
    <s v="Rosé"/>
    <d v="2008-05-23T00:00:00"/>
    <s v="Equipe Divers"/>
    <n v="563"/>
    <n v="1.83"/>
    <n v="2.2000000000000002"/>
    <n v="3"/>
    <n v="1238.6000000000001"/>
    <n v="1689"/>
    <n v="2008"/>
  </r>
  <r>
    <n v="36"/>
    <s v="Blanc"/>
    <d v="2008-07-05T00:00:00"/>
    <s v="Equipe 2"/>
    <n v="87"/>
    <n v="1.83"/>
    <n v="2.2000000000000002"/>
    <n v="3"/>
    <n v="191.4"/>
    <n v="261"/>
    <n v="2008"/>
  </r>
  <r>
    <n v="37"/>
    <s v="Champigny"/>
    <d v="2008-07-05T00:00:00"/>
    <s v="Equipe 2"/>
    <n v="132"/>
    <n v="2.5"/>
    <n v="3"/>
    <n v="3"/>
    <n v="396"/>
    <n v="396"/>
    <n v="2008"/>
  </r>
  <r>
    <n v="38"/>
    <s v="Saumur Rouge"/>
    <d v="2008-07-05T00:00:00"/>
    <s v="Equipe 2"/>
    <n v="353"/>
    <n v="2"/>
    <n v="2.4"/>
    <n v="3"/>
    <n v="847.19999999999993"/>
    <n v="1059"/>
    <n v="2008"/>
  </r>
  <r>
    <n v="39"/>
    <s v="Rosé"/>
    <d v="2008-08-01T00:00:00"/>
    <s v="Equipe  3"/>
    <n v="556"/>
    <n v="1.83"/>
    <n v="2.2000000000000002"/>
    <n v="3"/>
    <n v="1223.2"/>
    <n v="1668"/>
    <n v="2008"/>
  </r>
  <r>
    <n v="40"/>
    <s v="Saumur Rouge"/>
    <d v="2008-09-20T00:00:00"/>
    <s v="Equipe 4"/>
    <n v="578"/>
    <n v="2"/>
    <n v="2.4"/>
    <n v="3"/>
    <n v="1387.2"/>
    <n v="1734"/>
    <n v="2008"/>
  </r>
  <r>
    <n v="41"/>
    <s v="Blanc"/>
    <d v="2008-10-24T00:00:00"/>
    <s v="Equipe 5"/>
    <n v="82"/>
    <n v="1.83"/>
    <n v="2.2000000000000002"/>
    <n v="3"/>
    <n v="180.4"/>
    <n v="246"/>
    <n v="2008"/>
  </r>
  <r>
    <n v="42"/>
    <s v="Rosé"/>
    <d v="2008-10-24T00:00:00"/>
    <s v="Equipe 5"/>
    <n v="510"/>
    <n v="1.83"/>
    <n v="2.2000000000000002"/>
    <n v="3"/>
    <n v="1122"/>
    <n v="1530"/>
    <n v="2008"/>
  </r>
  <r>
    <n v="43"/>
    <s v="Champigny"/>
    <d v="2008-11-18T00:00:00"/>
    <s v="Equipe Divers"/>
    <n v="65"/>
    <n v="2.5"/>
    <n v="3"/>
    <n v="3"/>
    <n v="195"/>
    <n v="195"/>
    <n v="2008"/>
  </r>
  <r>
    <n v="44"/>
    <s v="Saumur Rouge"/>
    <d v="2008-12-19T00:00:00"/>
    <s v="Equipe Divers"/>
    <n v="130"/>
    <n v="2"/>
    <n v="2.4"/>
    <n v="3"/>
    <n v="312"/>
    <n v="390"/>
    <n v="2008"/>
  </r>
  <r>
    <n v="45"/>
    <s v="Champigny"/>
    <d v="2008-12-19T00:00:00"/>
    <s v="Equipe Divers"/>
    <n v="64"/>
    <n v="2.5"/>
    <n v="3"/>
    <n v="3"/>
    <n v="192"/>
    <n v="192"/>
    <n v="2008"/>
  </r>
  <r>
    <n v="46"/>
    <s v="Blanc"/>
    <d v="2008-12-19T00:00:00"/>
    <s v="Equipe Divers"/>
    <n v="42"/>
    <n v="1.83"/>
    <n v="2.2000000000000002"/>
    <n v="3"/>
    <n v="92.4"/>
    <n v="126"/>
    <n v="2008"/>
  </r>
  <r>
    <n v="47"/>
    <s v="Rosé"/>
    <d v="2008-12-19T00:00:00"/>
    <s v="Equipe Divers"/>
    <n v="126"/>
    <n v="1.83"/>
    <n v="2.2000000000000002"/>
    <n v="3"/>
    <n v="277.20000000000005"/>
    <n v="378"/>
    <n v="2008"/>
  </r>
  <r>
    <n v="48"/>
    <s v="Rosé"/>
    <d v="2009-01-23T00:00:00"/>
    <s v="Equipe 1"/>
    <n v="559"/>
    <n v="1.83"/>
    <n v="2.2000000000000002"/>
    <n v="3"/>
    <n v="1229.8000000000002"/>
    <n v="1677"/>
    <n v="2009"/>
  </r>
  <r>
    <n v="49"/>
    <s v="Saumur Rouge"/>
    <d v="2009-04-04T00:00:00"/>
    <s v="Equipe 2"/>
    <n v="594"/>
    <n v="2"/>
    <n v="2.4"/>
    <n v="3"/>
    <n v="1425.6"/>
    <n v="1782"/>
    <n v="2009"/>
  </r>
  <r>
    <n v="50"/>
    <s v="Rosé"/>
    <d v="2009-05-09T00:00:00"/>
    <s v="Equipe  3"/>
    <n v="612"/>
    <n v="1.83"/>
    <n v="2.2000000000000002"/>
    <n v="3"/>
    <n v="1346.4"/>
    <n v="1836"/>
    <n v="2009"/>
  </r>
  <r>
    <n v="51"/>
    <s v="Blanc"/>
    <d v="2009-06-15T00:00:00"/>
    <s v="Equipe 4"/>
    <n v="132"/>
    <n v="1.83"/>
    <n v="2.2000000000000002"/>
    <n v="3"/>
    <n v="290.40000000000003"/>
    <n v="396"/>
    <n v="2009"/>
  </r>
  <r>
    <n v="52"/>
    <s v="Champigny"/>
    <d v="2009-06-15T00:00:00"/>
    <s v="Equipe 4"/>
    <n v="186"/>
    <n v="2.5"/>
    <n v="3"/>
    <n v="3"/>
    <n v="558"/>
    <n v="558"/>
    <n v="2009"/>
  </r>
  <r>
    <n v="53"/>
    <s v="Saumur Rouge"/>
    <d v="2009-07-07T00:00:00"/>
    <s v="Equipe 5"/>
    <n v="88"/>
    <n v="2"/>
    <n v="2.4"/>
    <n v="3"/>
    <n v="211.2"/>
    <n v="264"/>
    <n v="2009"/>
  </r>
  <r>
    <n v="54"/>
    <s v="Saumur Rouge"/>
    <d v="2009-07-10T00:00:00"/>
    <s v="Equipe 5"/>
    <n v="528"/>
    <n v="2"/>
    <n v="2.4"/>
    <n v="3"/>
    <n v="1267.2"/>
    <n v="1584"/>
    <n v="2009"/>
  </r>
  <r>
    <n v="55"/>
    <s v="Rosé"/>
    <d v="2009-09-17T00:00:00"/>
    <s v="Equipe Divers"/>
    <n v="216"/>
    <n v="1.83"/>
    <n v="2.2000000000000002"/>
    <n v="3"/>
    <n v="475.20000000000005"/>
    <n v="648"/>
    <n v="2009"/>
  </r>
  <r>
    <n v="56"/>
    <s v="Rosé"/>
    <d v="2009-09-18T00:00:00"/>
    <s v="Equipe Divers"/>
    <n v="296"/>
    <n v="1.83"/>
    <n v="2.2000000000000002"/>
    <n v="3"/>
    <n v="651.20000000000005"/>
    <n v="888"/>
    <n v="2009"/>
  </r>
  <r>
    <n v="57"/>
    <s v="Champigny"/>
    <d v="2009-09-18T00:00:00"/>
    <s v="Equipe Divers"/>
    <n v="129"/>
    <n v="2.5"/>
    <n v="3"/>
    <n v="3"/>
    <n v="387"/>
    <n v="387"/>
    <n v="2009"/>
  </r>
  <r>
    <n v="58"/>
    <s v="Saumur Rouge"/>
    <d v="2009-10-09T00:00:00"/>
    <s v="Equipe Divers"/>
    <n v="590"/>
    <n v="2"/>
    <n v="2.4"/>
    <n v="3"/>
    <n v="1416"/>
    <n v="1770"/>
    <n v="2009"/>
  </r>
  <r>
    <n v="59"/>
    <s v="Blanc"/>
    <d v="2009-10-26T00:00:00"/>
    <s v="Equipe Divers"/>
    <n v="135"/>
    <n v="1.83"/>
    <n v="2.2000000000000002"/>
    <n v="3"/>
    <n v="297"/>
    <n v="405"/>
    <n v="2009"/>
  </r>
  <r>
    <n v="60"/>
    <s v="Champigny"/>
    <d v="2009-12-11T00:00:00"/>
    <s v="Equipe Divers"/>
    <n v="185"/>
    <n v="2.5"/>
    <n v="3"/>
    <n v="3"/>
    <n v="555"/>
    <n v="555"/>
    <n v="2009"/>
  </r>
  <r>
    <n v="61"/>
    <s v="Saumur Rouge"/>
    <d v="2010-01-08T00:00:00"/>
    <s v="Equipe 1"/>
    <n v="433"/>
    <n v="2"/>
    <n v="2.4"/>
    <n v="3"/>
    <n v="1039.2"/>
    <n v="1299"/>
    <n v="2010"/>
  </r>
  <r>
    <n v="62"/>
    <s v="Blanc"/>
    <d v="2010-01-08T00:00:00"/>
    <s v="Equipe 1"/>
    <n v="157"/>
    <n v="1.83"/>
    <n v="2.2000000000000002"/>
    <n v="3"/>
    <n v="345.40000000000003"/>
    <n v="471"/>
    <n v="2010"/>
  </r>
  <r>
    <n v="63"/>
    <s v="Champigny"/>
    <d v="2010-02-04T00:00:00"/>
    <s v="Equipe Divers"/>
    <n v="64"/>
    <n v="2.5"/>
    <n v="3"/>
    <n v="3"/>
    <n v="192"/>
    <n v="192"/>
    <n v="2010"/>
  </r>
  <r>
    <n v="64"/>
    <s v="Champigny"/>
    <d v="2010-02-06T00:00:00"/>
    <s v="Equipe Divers"/>
    <n v="126"/>
    <n v="2.5"/>
    <n v="3"/>
    <n v="3"/>
    <n v="378"/>
    <n v="378"/>
    <n v="2010"/>
  </r>
  <r>
    <n v="65"/>
    <s v="Champigny"/>
    <d v="2010-02-27T00:00:00"/>
    <s v="Equipe 2"/>
    <n v="190"/>
    <n v="2.5"/>
    <n v="3"/>
    <n v="3"/>
    <n v="570"/>
    <n v="570"/>
    <n v="2010"/>
  </r>
  <r>
    <n v="66"/>
    <s v="Blanc"/>
    <d v="2010-02-27T00:00:00"/>
    <s v="Equipe 2"/>
    <n v="213"/>
    <n v="1.83"/>
    <n v="2.2000000000000002"/>
    <n v="3"/>
    <n v="468.6"/>
    <n v="639"/>
    <n v="2010"/>
  </r>
  <r>
    <n v="67"/>
    <s v="Saumur Rouge"/>
    <d v="2010-03-25T00:00:00"/>
    <s v="Equipe  3"/>
    <n v="605"/>
    <n v="2"/>
    <n v="2.4"/>
    <n v="3"/>
    <n v="1452"/>
    <n v="1815"/>
    <n v="2010"/>
  </r>
  <r>
    <n v="68"/>
    <s v="Blanc"/>
    <d v="2010-04-14T00:00:00"/>
    <s v="Equipe 4"/>
    <n v="431"/>
    <n v="1.83"/>
    <n v="2.2000000000000002"/>
    <n v="3"/>
    <n v="948.2"/>
    <n v="1293"/>
    <n v="2010"/>
  </r>
  <r>
    <n v="69"/>
    <s v="Champigny"/>
    <d v="2010-04-14T00:00:00"/>
    <s v="Equipe 4"/>
    <n v="119"/>
    <n v="2.5"/>
    <n v="3"/>
    <n v="3"/>
    <n v="357"/>
    <n v="357"/>
    <n v="2010"/>
  </r>
  <r>
    <n v="70"/>
    <s v="Saumur Rouge"/>
    <d v="2010-07-07T00:00:00"/>
    <s v="Equipe 5"/>
    <n v="527"/>
    <n v="2"/>
    <n v="2.4"/>
    <n v="3"/>
    <n v="1264.8"/>
    <n v="1581"/>
    <n v="2010"/>
  </r>
  <r>
    <n v="71"/>
    <s v="Champigny"/>
    <d v="2010-08-03T00:00:00"/>
    <s v="Equipe Divers"/>
    <n v="252"/>
    <n v="2.5"/>
    <n v="3"/>
    <n v="3"/>
    <n v="756"/>
    <n v="756"/>
    <n v="2010"/>
  </r>
  <r>
    <n v="72"/>
    <s v="Saumur Rouge"/>
    <d v="2010-09-11T00:00:00"/>
    <s v="Equipe Divers"/>
    <n v="245"/>
    <n v="2"/>
    <n v="2.4"/>
    <n v="3"/>
    <n v="588"/>
    <n v="735"/>
    <n v="2010"/>
  </r>
  <r>
    <n v="73"/>
    <s v="Blanc"/>
    <d v="2010-09-11T00:00:00"/>
    <s v="Equipe Divers"/>
    <n v="242"/>
    <n v="1.83"/>
    <n v="2.2000000000000002"/>
    <n v="3"/>
    <n v="532.40000000000009"/>
    <n v="726"/>
    <n v="2010"/>
  </r>
  <r>
    <n v="74"/>
    <s v="Saumur Rouge"/>
    <d v="2010-10-30T00:00:00"/>
    <s v="Equipe Divers"/>
    <n v="350"/>
    <n v="2"/>
    <n v="2.4"/>
    <n v="3"/>
    <n v="840"/>
    <n v="1050"/>
    <n v="2010"/>
  </r>
  <r>
    <n v="75"/>
    <s v="Champigny"/>
    <d v="2010-10-30T00:00:00"/>
    <s v="Equipe Divers"/>
    <n v="195"/>
    <n v="2.5"/>
    <n v="3"/>
    <n v="3"/>
    <n v="585"/>
    <n v="585"/>
    <n v="2010"/>
  </r>
  <r>
    <n v="76"/>
    <s v="Champigny"/>
    <d v="2011-04-05T00:00:00"/>
    <s v="Equipe Divers"/>
    <n v="194"/>
    <n v="2.5"/>
    <n v="3"/>
    <n v="3"/>
    <n v="582"/>
    <n v="582"/>
    <n v="2011"/>
  </r>
  <r>
    <n v="77"/>
    <s v="Blanc"/>
    <d v="2012-03-12T00:00:00"/>
    <s v="Equipe 4"/>
    <n v="180"/>
    <n v="1.83"/>
    <n v="2.2000000000000002"/>
    <n v="3"/>
    <n v="396.00000000000006"/>
    <n v="540"/>
    <n v="2012"/>
  </r>
  <r>
    <n v="78"/>
    <s v="Champigny"/>
    <d v="2012-03-12T00:00:00"/>
    <s v="Equipe 4"/>
    <n v="192"/>
    <n v="2.5"/>
    <n v="3"/>
    <n v="3"/>
    <n v="576"/>
    <n v="576"/>
    <n v="2012"/>
  </r>
  <r>
    <n v="79"/>
    <s v="Rosé"/>
    <d v="2012-03-12T00:00:00"/>
    <s v="Equipe 4"/>
    <n v="215"/>
    <n v="1.83"/>
    <n v="2.2000000000000002"/>
    <n v="3"/>
    <n v="473.00000000000006"/>
    <n v="645"/>
    <n v="2012"/>
  </r>
  <r>
    <n v="80"/>
    <s v="Blanc"/>
    <d v="2010-12-10T00:00:00"/>
    <s v="Equipe 1"/>
    <n v="259"/>
    <n v="1.83"/>
    <n v="2.2000000000000002"/>
    <n v="3"/>
    <n v="569.80000000000007"/>
    <n v="777"/>
    <n v="2010"/>
  </r>
  <r>
    <n v="81"/>
    <s v="Saumur Rouge"/>
    <d v="2010-12-10T00:00:00"/>
    <s v="Equipe 1"/>
    <n v="348"/>
    <n v="2"/>
    <n v="2.4"/>
    <n v="3"/>
    <n v="835.19999999999993"/>
    <n v="1044"/>
    <n v="2010"/>
  </r>
  <r>
    <n v="82"/>
    <s v="Blanc"/>
    <d v="2011-01-22T00:00:00"/>
    <s v="Equipe  3"/>
    <n v="126"/>
    <n v="1.83"/>
    <n v="2.2000000000000002"/>
    <n v="3"/>
    <n v="277.20000000000005"/>
    <n v="378"/>
    <n v="2011"/>
  </r>
  <r>
    <n v="83"/>
    <s v="Champigny"/>
    <d v="2011-01-22T00:00:00"/>
    <s v="Equipe  3"/>
    <n v="191"/>
    <n v="2.5"/>
    <n v="3"/>
    <n v="3"/>
    <n v="573"/>
    <n v="573"/>
    <n v="2011"/>
  </r>
  <r>
    <n v="84"/>
    <s v="Rosé"/>
    <d v="2011-01-22T00:00:00"/>
    <s v="Equipe  3"/>
    <n v="259"/>
    <n v="1.83"/>
    <n v="2.2000000000000002"/>
    <n v="3"/>
    <n v="569.80000000000007"/>
    <n v="777"/>
    <n v="2011"/>
  </r>
  <r>
    <n v="85"/>
    <s v="Saumur Rouge"/>
    <d v="2011-02-18T00:00:00"/>
    <s v="Equipe 4"/>
    <n v="606"/>
    <n v="2"/>
    <n v="2.4"/>
    <n v="3"/>
    <n v="1454.3999999999999"/>
    <n v="1818"/>
    <n v="2011"/>
  </r>
  <r>
    <n v="86"/>
    <s v="Saumur Rouge"/>
    <d v="2011-04-29T00:00:00"/>
    <s v="Equipe 5"/>
    <n v="581"/>
    <n v="2"/>
    <n v="2.4"/>
    <n v="3"/>
    <n v="1394.3999999999999"/>
    <n v="1743"/>
    <n v="2011"/>
  </r>
  <r>
    <n v="87"/>
    <s v="Champigny"/>
    <d v="2011-05-14T00:00:00"/>
    <s v="Equipe 6"/>
    <n v="134"/>
    <n v="2.5"/>
    <n v="3"/>
    <n v="3"/>
    <n v="402"/>
    <n v="402"/>
    <n v="2011"/>
  </r>
  <r>
    <n v="88"/>
    <s v="Rosé"/>
    <d v="2011-05-14T00:00:00"/>
    <s v="Equipe 6"/>
    <n v="266"/>
    <n v="1.83"/>
    <n v="2.2000000000000002"/>
    <n v="3"/>
    <n v="585.20000000000005"/>
    <n v="798"/>
    <n v="2011"/>
  </r>
  <r>
    <n v="89"/>
    <s v="Blanc"/>
    <d v="2011-05-14T00:00:00"/>
    <s v="Equipe 6"/>
    <n v="175"/>
    <n v="1.83"/>
    <n v="2.2000000000000002"/>
    <n v="3"/>
    <n v="385.00000000000006"/>
    <n v="525"/>
    <n v="2011"/>
  </r>
  <r>
    <n v="90"/>
    <s v="Rosé"/>
    <d v="2011-07-02T00:00:00"/>
    <s v="Equipe 7 "/>
    <n v="178"/>
    <n v="1.83"/>
    <n v="2.2000000000000002"/>
    <n v="3"/>
    <n v="391.6"/>
    <n v="534"/>
    <n v="2011"/>
  </r>
  <r>
    <n v="91"/>
    <s v="Blanc"/>
    <d v="2011-07-02T00:00:00"/>
    <s v="Equipe 7 "/>
    <n v="177"/>
    <n v="1.83"/>
    <n v="2.2000000000000002"/>
    <n v="3"/>
    <n v="389.40000000000003"/>
    <n v="531"/>
    <n v="2011"/>
  </r>
  <r>
    <n v="92"/>
    <s v="Champigny"/>
    <d v="2011-07-02T00:00:00"/>
    <s v="Equipe 7 "/>
    <n v="132"/>
    <n v="2.5"/>
    <n v="3"/>
    <n v="3"/>
    <n v="396"/>
    <n v="396"/>
    <n v="2011"/>
  </r>
  <r>
    <n v="93"/>
    <s v="Saumur Rouge"/>
    <d v="2011-07-08T00:00:00"/>
    <s v="Equipe 1"/>
    <n v="525"/>
    <n v="2"/>
    <n v="2.4"/>
    <n v="3"/>
    <n v="1260"/>
    <n v="1575"/>
    <n v="2011"/>
  </r>
  <r>
    <n v="94"/>
    <s v="Rosé"/>
    <d v="2011-08-16T00:00:00"/>
    <s v="Pranic Michel"/>
    <n v="88"/>
    <n v="1.83"/>
    <n v="2.2000000000000002"/>
    <n v="3"/>
    <n v="193.60000000000002"/>
    <n v="264"/>
    <n v="2011"/>
  </r>
  <r>
    <n v="95"/>
    <s v="Rosé"/>
    <d v="2011-09-02T00:00:00"/>
    <s v="Pranic Michel"/>
    <n v="89"/>
    <n v="1.83"/>
    <n v="2.2000000000000002"/>
    <n v="3"/>
    <n v="195.8"/>
    <n v="267"/>
    <n v="2011"/>
  </r>
  <r>
    <n v="96"/>
    <s v="Blanc"/>
    <d v="2011-09-10T00:00:00"/>
    <s v="Equipe 2"/>
    <n v="43"/>
    <n v="1.83"/>
    <n v="2.2000000000000002"/>
    <n v="3"/>
    <n v="94.600000000000009"/>
    <n v="129"/>
    <n v="2011"/>
  </r>
  <r>
    <n v="97"/>
    <s v="Rosé"/>
    <d v="2011-09-10T00:00:00"/>
    <s v="Equipe 2"/>
    <n v="265"/>
    <n v="1.83"/>
    <n v="2.2000000000000002"/>
    <n v="3"/>
    <n v="583"/>
    <n v="795"/>
    <n v="2011"/>
  </r>
  <r>
    <n v="98"/>
    <s v="Champigny"/>
    <d v="2011-09-10T00:00:00"/>
    <s v="Equipe 2"/>
    <n v="132"/>
    <n v="2.5"/>
    <n v="3"/>
    <n v="3"/>
    <n v="396"/>
    <n v="396"/>
    <n v="2011"/>
  </r>
  <r>
    <n v="99"/>
    <s v="Blanc"/>
    <d v="2011-10-05T00:00:00"/>
    <s v="Pranic Michel"/>
    <n v="88"/>
    <n v="1.83"/>
    <n v="2.2000000000000002"/>
    <n v="3"/>
    <n v="193.60000000000002"/>
    <n v="264"/>
    <n v="2011"/>
  </r>
  <r>
    <n v="100"/>
    <s v="Saumur Rouge"/>
    <d v="2011-10-07T00:00:00"/>
    <s v="Equipe  3"/>
    <n v="570"/>
    <n v="2"/>
    <n v="2.4"/>
    <n v="3"/>
    <n v="1368"/>
    <n v="1710"/>
    <n v="2011"/>
  </r>
  <r>
    <n v="101"/>
    <s v="Champigny"/>
    <d v="2011-11-17T00:00:00"/>
    <s v="Equipe 4"/>
    <n v="66"/>
    <n v="2.5"/>
    <n v="3"/>
    <n v="3"/>
    <n v="198"/>
    <n v="198"/>
    <n v="2011"/>
  </r>
  <r>
    <n v="102"/>
    <s v="Champigny"/>
    <d v="2011-11-18T00:00:00"/>
    <s v="Equipe 4"/>
    <n v="198"/>
    <n v="2.5"/>
    <n v="3"/>
    <n v="3"/>
    <n v="594"/>
    <n v="594"/>
    <n v="2011"/>
  </r>
  <r>
    <n v="103"/>
    <s v="Blanc"/>
    <d v="2011-11-18T00:00:00"/>
    <s v="Equipe 4"/>
    <n v="132"/>
    <n v="1.83"/>
    <n v="2.2000000000000002"/>
    <n v="3"/>
    <n v="290.40000000000003"/>
    <n v="396"/>
    <n v="2011"/>
  </r>
  <r>
    <n v="104"/>
    <s v="Rosé"/>
    <d v="2011-11-17T00:00:00"/>
    <s v="Equipe 4"/>
    <n v="88"/>
    <n v="1.83"/>
    <n v="2.2000000000000002"/>
    <n v="3"/>
    <n v="193.60000000000002"/>
    <n v="264"/>
    <n v="2011"/>
  </r>
  <r>
    <n v="105"/>
    <s v="Rosé"/>
    <d v="2011-12-16T00:00:00"/>
    <s v="Equipe 5"/>
    <n v="220"/>
    <n v="1.83"/>
    <n v="2.2000000000000002"/>
    <n v="3"/>
    <n v="484.00000000000006"/>
    <n v="660"/>
    <n v="2011"/>
  </r>
  <r>
    <n v="106"/>
    <s v="Blanc"/>
    <d v="2011-12-16T00:00:00"/>
    <s v="Equipe 5"/>
    <n v="132"/>
    <n v="1.83"/>
    <n v="2.2000000000000002"/>
    <n v="3"/>
    <n v="290.40000000000003"/>
    <n v="396"/>
    <n v="2011"/>
  </r>
  <r>
    <n v="107"/>
    <s v="Champigny"/>
    <d v="2011-12-16T00:00:00"/>
    <s v="Equipe 5"/>
    <n v="261"/>
    <n v="2.5"/>
    <n v="3"/>
    <n v="3"/>
    <n v="783"/>
    <n v="783"/>
    <n v="2011"/>
  </r>
  <r>
    <n v="108"/>
    <s v="Saumur Rouge"/>
    <d v="2016-02-12T00:00:00"/>
    <s v="Equipe 1"/>
    <n v="263"/>
    <n v="2"/>
    <n v="2.4"/>
    <n v="3"/>
    <n v="631.19999999999993"/>
    <n v="789"/>
    <n v="2016"/>
  </r>
  <r>
    <n v="109"/>
    <s v="Rosé"/>
    <d v="2016-02-12T00:00:00"/>
    <s v="Equipe 1"/>
    <n v="352"/>
    <n v="1.83"/>
    <n v="2.2000000000000002"/>
    <n v="3"/>
    <n v="774.40000000000009"/>
    <n v="1056"/>
    <n v="2016"/>
  </r>
  <r>
    <n v="110"/>
    <s v="Blanc"/>
    <d v="2016-04-09T00:00:00"/>
    <s v="Equipe 2"/>
    <n v="87"/>
    <n v="1.83"/>
    <n v="2.2000000000000002"/>
    <n v="3"/>
    <n v="191.4"/>
    <n v="261"/>
    <n v="2016"/>
  </r>
  <r>
    <n v="111"/>
    <s v="Rosé"/>
    <d v="2016-04-09T00:00:00"/>
    <s v="Equipe 2"/>
    <n v="216"/>
    <n v="1.83"/>
    <n v="2.2000000000000002"/>
    <n v="3"/>
    <n v="475.20000000000005"/>
    <n v="648"/>
    <n v="2016"/>
  </r>
  <r>
    <n v="112"/>
    <s v="Saumur Rouge"/>
    <d v="2016-04-09T00:00:00"/>
    <s v="Equipe 2"/>
    <n v="217"/>
    <n v="2"/>
    <n v="2.4"/>
    <n v="3"/>
    <n v="520.79999999999995"/>
    <n v="651"/>
    <n v="2016"/>
  </r>
  <r>
    <n v="113"/>
    <s v="Saint Nicolas"/>
    <d v="2016-04-09T00:00:00"/>
    <s v="Equipe 2"/>
    <n v="118"/>
    <n v="2.5"/>
    <n v="3"/>
    <n v="3"/>
    <n v="354"/>
    <n v="354"/>
    <n v="2016"/>
  </r>
  <r>
    <n v="114"/>
    <s v="Rosé"/>
    <d v="2016-05-25T00:00:00"/>
    <s v="Equipe 1"/>
    <n v="265"/>
    <n v="1.83"/>
    <n v="2.2000000000000002"/>
    <n v="3"/>
    <n v="583"/>
    <n v="795"/>
    <n v="2016"/>
  </r>
  <r>
    <n v="115"/>
    <s v="Saumur Rouge"/>
    <d v="2016-05-25T00:00:00"/>
    <s v="Equipe 1"/>
    <n v="265"/>
    <n v="2"/>
    <n v="2.4"/>
    <n v="3"/>
    <n v="636"/>
    <n v="795"/>
    <n v="2016"/>
  </r>
  <r>
    <n v="116"/>
    <s v="Saint Nicolas"/>
    <d v="2016-05-25T00:00:00"/>
    <s v="Equipe 1"/>
    <n v="131"/>
    <n v="2.5"/>
    <n v="3"/>
    <n v="3"/>
    <n v="393"/>
    <n v="393"/>
    <n v="2016"/>
  </r>
  <r>
    <n v="117"/>
    <s v="Rosé"/>
    <d v="2015-12-12T00:00:00"/>
    <s v="Equipe 2"/>
    <n v="222"/>
    <n v="1.83"/>
    <n v="2.2000000000000002"/>
    <n v="3"/>
    <n v="488.40000000000003"/>
    <n v="666"/>
    <n v="2015"/>
  </r>
  <r>
    <n v="118"/>
    <s v="Saumur Rouge"/>
    <d v="2015-12-12T00:00:00"/>
    <s v="Equipe 2"/>
    <n v="221"/>
    <n v="2"/>
    <n v="2.4"/>
    <n v="3"/>
    <n v="530.4"/>
    <n v="663"/>
    <n v="2015"/>
  </r>
  <r>
    <n v="119"/>
    <s v="Saint Nicolas"/>
    <d v="2015-12-12T00:00:00"/>
    <s v="Equipe 2"/>
    <n v="198"/>
    <n v="2.5"/>
    <n v="3"/>
    <n v="3"/>
    <n v="594"/>
    <n v="594"/>
    <n v="2015"/>
  </r>
  <r>
    <n v="120"/>
    <s v="Blanc"/>
    <d v="2015-12-12T00:00:00"/>
    <s v="Equipe 2"/>
    <n v="87"/>
    <n v="1.83"/>
    <n v="2.2000000000000002"/>
    <n v="3"/>
    <n v="191.4"/>
    <n v="261"/>
    <n v="2015"/>
  </r>
  <r>
    <n v="121"/>
    <s v="Saumur Rouge"/>
    <d v="2015-10-09T00:00:00"/>
    <s v="Equipe 1"/>
    <n v="307"/>
    <n v="2"/>
    <n v="2.4"/>
    <n v="3"/>
    <n v="736.8"/>
    <n v="921"/>
    <n v="2015"/>
  </r>
  <r>
    <n v="122"/>
    <s v="Saint Nicolas"/>
    <d v="2015-10-09T00:00:00"/>
    <s v="Equipe 1"/>
    <n v="131"/>
    <n v="2.5"/>
    <n v="3"/>
    <n v="3"/>
    <n v="393"/>
    <n v="393"/>
    <n v="2015"/>
  </r>
  <r>
    <n v="123"/>
    <s v="Rosé"/>
    <d v="2015-10-09T00:00:00"/>
    <s v="Equipe 1"/>
    <n v="264"/>
    <n v="1.83"/>
    <n v="2.2000000000000002"/>
    <n v="3"/>
    <n v="580.80000000000007"/>
    <n v="792"/>
    <n v="2015"/>
  </r>
  <r>
    <n v="124"/>
    <s v="Saint Nicolas"/>
    <d v="2015-08-15T00:00:00"/>
    <s v="Gélineau Jacky"/>
    <n v="65"/>
    <n v="2.5"/>
    <n v="3"/>
    <n v="3"/>
    <n v="195"/>
    <n v="195"/>
    <n v="2015"/>
  </r>
  <r>
    <n v="125"/>
    <s v="Blanc"/>
    <d v="2015-07-27T00:00:00"/>
    <s v="Equipe 6"/>
    <n v="43"/>
    <n v="1.83"/>
    <n v="2.2000000000000002"/>
    <n v="3"/>
    <n v="94.600000000000009"/>
    <n v="129"/>
    <n v="2015"/>
  </r>
  <r>
    <n v="126"/>
    <s v="Rosé"/>
    <d v="2015-07-27T00:00:00"/>
    <s v="Equipe 6"/>
    <n v="309"/>
    <n v="1.83"/>
    <n v="2.2000000000000002"/>
    <n v="3"/>
    <n v="679.80000000000007"/>
    <n v="927"/>
    <n v="2015"/>
  </r>
  <r>
    <n v="127"/>
    <s v="Saumur Rouge"/>
    <d v="2015-07-27T00:00:00"/>
    <s v="Equipe 6"/>
    <n v="264"/>
    <n v="2"/>
    <n v="2.4"/>
    <n v="3"/>
    <n v="633.6"/>
    <n v="792"/>
    <n v="2015"/>
  </r>
  <r>
    <n v="128"/>
    <s v="Rosé"/>
    <d v="2015-07-03T00:00:00"/>
    <s v="Audebault Noel"/>
    <n v="88"/>
    <n v="1.83"/>
    <n v="2.2000000000000002"/>
    <n v="3"/>
    <n v="193.60000000000002"/>
    <n v="264"/>
    <n v="2015"/>
  </r>
  <r>
    <n v="129"/>
    <s v="Blanc"/>
    <d v="2015-05-29T00:00:00"/>
    <s v="Equipe 5"/>
    <n v="88"/>
    <n v="1.83"/>
    <n v="2.2000000000000002"/>
    <n v="3"/>
    <n v="193.60000000000002"/>
    <n v="264"/>
    <n v="2015"/>
  </r>
  <r>
    <n v="130"/>
    <s v="Rosé"/>
    <d v="2015-05-29T00:00:00"/>
    <s v="Equipe 5"/>
    <n v="305"/>
    <n v="1.83"/>
    <n v="2.2000000000000002"/>
    <n v="3"/>
    <n v="671"/>
    <n v="915"/>
    <n v="2015"/>
  </r>
  <r>
    <n v="131"/>
    <s v="Saumur Rouge"/>
    <d v="2015-05-29T00:00:00"/>
    <s v="Equipe 5"/>
    <n v="178"/>
    <n v="2"/>
    <n v="2.4"/>
    <n v="3"/>
    <n v="427.2"/>
    <n v="534"/>
    <n v="2015"/>
  </r>
  <r>
    <n v="132"/>
    <s v="Champigny"/>
    <d v="2015-05-29T00:00:00"/>
    <s v="Equipe 5"/>
    <n v="66"/>
    <n v="2.5"/>
    <n v="3"/>
    <n v="3"/>
    <n v="198"/>
    <n v="198"/>
    <n v="2015"/>
  </r>
  <r>
    <n v="133"/>
    <s v="Saumur Rouge"/>
    <d v="2015-04-03T00:00:00"/>
    <s v="Equipe 4"/>
    <n v="307"/>
    <n v="2"/>
    <n v="2.4"/>
    <n v="3"/>
    <n v="736.8"/>
    <n v="921"/>
    <n v="2015"/>
  </r>
  <r>
    <n v="134"/>
    <s v="Rosé"/>
    <d v="2015-04-03T00:00:00"/>
    <s v="Equipe 4"/>
    <n v="309"/>
    <n v="1.83"/>
    <n v="2.2000000000000002"/>
    <n v="3"/>
    <n v="679.80000000000007"/>
    <n v="927"/>
    <n v="2015"/>
  </r>
  <r>
    <n v="135"/>
    <s v="Champigny"/>
    <d v="2015-02-07T00:00:00"/>
    <s v="Equipe  3"/>
    <n v="132"/>
    <n v="2.5"/>
    <n v="3"/>
    <n v="3"/>
    <n v="396"/>
    <n v="396"/>
    <n v="2015"/>
  </r>
  <r>
    <n v="136"/>
    <s v="Blanc"/>
    <d v="2015-02-07T00:00:00"/>
    <s v="Equipe  3"/>
    <n v="44"/>
    <n v="1.83"/>
    <n v="2.2000000000000002"/>
    <n v="3"/>
    <n v="96.800000000000011"/>
    <n v="132"/>
    <n v="2015"/>
  </r>
  <r>
    <n v="137"/>
    <s v="Rosé"/>
    <d v="2015-02-07T00:00:00"/>
    <s v="Equipe  3"/>
    <n v="219"/>
    <n v="1.83"/>
    <n v="2.2000000000000002"/>
    <n v="3"/>
    <n v="481.8"/>
    <n v="657"/>
    <n v="2015"/>
  </r>
  <r>
    <n v="138"/>
    <s v="Saumur Rouge"/>
    <d v="2015-02-07T00:00:00"/>
    <s v="Equipe  3"/>
    <n v="264"/>
    <n v="2"/>
    <n v="2.4"/>
    <n v="3"/>
    <n v="633.6"/>
    <n v="792"/>
    <n v="2015"/>
  </r>
  <r>
    <n v="139"/>
    <s v="Blanc"/>
    <d v="2014-12-16T00:00:00"/>
    <s v="Equipe 1"/>
    <n v="44"/>
    <n v="1.83"/>
    <n v="2.2000000000000002"/>
    <n v="3"/>
    <n v="96.800000000000011"/>
    <n v="132"/>
    <n v="2014"/>
  </r>
  <r>
    <n v="140"/>
    <s v="Rosé"/>
    <d v="2014-12-16T00:00:00"/>
    <s v="Equipe 1"/>
    <n v="87"/>
    <n v="1.83"/>
    <n v="2.2000000000000002"/>
    <n v="3"/>
    <n v="191.4"/>
    <n v="261"/>
    <n v="2014"/>
  </r>
  <r>
    <n v="141"/>
    <s v="Saumur Rouge"/>
    <d v="2014-12-16T00:00:00"/>
    <s v="Equipe 1"/>
    <n v="128"/>
    <n v="2"/>
    <n v="2.4"/>
    <n v="3"/>
    <n v="307.2"/>
    <n v="384"/>
    <n v="2014"/>
  </r>
  <r>
    <n v="142"/>
    <s v="Rosé"/>
    <d v="2014-10-18T00:00:00"/>
    <s v="Equipe Divers"/>
    <n v="216"/>
    <n v="1.83"/>
    <n v="2.2000000000000002"/>
    <n v="3"/>
    <n v="475.20000000000005"/>
    <n v="648"/>
    <n v="2014"/>
  </r>
  <r>
    <n v="143"/>
    <s v="Saumur Rouge"/>
    <d v="2014-10-18T00:00:00"/>
    <s v="Equipe Divers"/>
    <n v="400"/>
    <n v="2"/>
    <n v="2.4"/>
    <n v="3"/>
    <n v="960"/>
    <n v="1200"/>
    <n v="2014"/>
  </r>
  <r>
    <n v="144"/>
    <s v="Rosé"/>
    <d v="2014-09-12T00:00:00"/>
    <s v="Equipe Divers"/>
    <n v="308"/>
    <n v="1.83"/>
    <n v="2.2000000000000002"/>
    <n v="3"/>
    <n v="677.6"/>
    <n v="924"/>
    <n v="2014"/>
  </r>
  <r>
    <n v="145"/>
    <s v="Blanc"/>
    <d v="2014-08-28T00:00:00"/>
    <s v="Equipe 1"/>
    <n v="44"/>
    <n v="1.83"/>
    <n v="2.2000000000000002"/>
    <n v="3"/>
    <n v="96.800000000000011"/>
    <n v="132"/>
    <n v="2014"/>
  </r>
  <r>
    <n v="146"/>
    <s v="Champigny"/>
    <d v="2014-08-29T00:00:00"/>
    <s v="Equipe 1"/>
    <n v="64"/>
    <n v="2.5"/>
    <n v="3"/>
    <n v="3"/>
    <n v="192"/>
    <n v="192"/>
    <n v="2014"/>
  </r>
  <r>
    <n v="147"/>
    <s v="Saumur Rouge"/>
    <d v="2014-08-29T00:00:00"/>
    <s v="Equipe 1"/>
    <n v="218"/>
    <n v="2"/>
    <n v="2.4"/>
    <n v="3"/>
    <n v="523.19999999999993"/>
    <n v="654"/>
    <n v="2014"/>
  </r>
  <r>
    <n v="148"/>
    <s v="Rosé"/>
    <d v="2014-08-29T00:00:00"/>
    <s v="Equipe 1"/>
    <n v="308"/>
    <n v="1.83"/>
    <n v="2.2000000000000002"/>
    <n v="3"/>
    <n v="677.6"/>
    <n v="924"/>
    <n v="2014"/>
  </r>
  <r>
    <n v="149"/>
    <s v="Saumur Rouge"/>
    <d v="2014-07-04T00:00:00"/>
    <s v="Audebault Noel"/>
    <n v="44"/>
    <n v="2"/>
    <n v="2.4"/>
    <n v="3"/>
    <n v="105.6"/>
    <n v="132"/>
    <n v="2014"/>
  </r>
  <r>
    <n v="150"/>
    <s v="Blanc"/>
    <d v="2014-07-07T00:00:00"/>
    <s v="Equipe 6"/>
    <n v="44"/>
    <n v="1.83"/>
    <n v="2.2000000000000002"/>
    <n v="3"/>
    <n v="96.800000000000011"/>
    <n v="132"/>
    <n v="2014"/>
  </r>
  <r>
    <n v="151"/>
    <s v="Rosé"/>
    <d v="2014-07-07T00:00:00"/>
    <s v="Equipe 6"/>
    <n v="311"/>
    <n v="1.83"/>
    <n v="2.2000000000000002"/>
    <n v="3"/>
    <n v="684.2"/>
    <n v="933"/>
    <n v="2014"/>
  </r>
  <r>
    <n v="152"/>
    <s v="Saumur Rouge"/>
    <d v="2014-07-07T00:00:00"/>
    <s v="Equipe 6"/>
    <n v="212"/>
    <n v="2"/>
    <n v="2.4"/>
    <n v="3"/>
    <n v="508.79999999999995"/>
    <n v="636"/>
    <n v="2014"/>
  </r>
  <r>
    <n v="153"/>
    <s v="Rosé"/>
    <d v="2014-06-02T00:00:00"/>
    <s v="Equipe 5"/>
    <n v="308"/>
    <n v="1.83"/>
    <n v="2.2000000000000002"/>
    <n v="3"/>
    <n v="677.6"/>
    <n v="924"/>
    <n v="2014"/>
  </r>
  <r>
    <n v="154"/>
    <s v="Champigny"/>
    <d v="2014-06-02T00:00:00"/>
    <s v="Equipe 5"/>
    <n v="66"/>
    <n v="2.5"/>
    <n v="3"/>
    <n v="3"/>
    <n v="198"/>
    <n v="198"/>
    <n v="2014"/>
  </r>
  <r>
    <n v="155"/>
    <s v="Blanc"/>
    <d v="2014-06-02T00:00:00"/>
    <s v="Equipe 5"/>
    <n v="88"/>
    <n v="1.83"/>
    <n v="2.2000000000000002"/>
    <n v="3"/>
    <n v="193.60000000000002"/>
    <n v="264"/>
    <n v="2014"/>
  </r>
  <r>
    <n v="156"/>
    <s v="Saumur Rouge"/>
    <d v="2014-06-02T00:00:00"/>
    <s v="Equipe 5"/>
    <n v="171"/>
    <n v="2"/>
    <n v="2.4"/>
    <n v="3"/>
    <n v="410.4"/>
    <n v="513"/>
    <n v="2014"/>
  </r>
  <r>
    <n v="157"/>
    <s v="Rosé"/>
    <d v="2014-04-11T00:00:00"/>
    <s v="Equipe 4"/>
    <n v="260"/>
    <n v="1.83"/>
    <n v="2.2000000000000002"/>
    <n v="3"/>
    <n v="572"/>
    <n v="780"/>
    <n v="2014"/>
  </r>
  <r>
    <n v="158"/>
    <s v="Saumur Rouge"/>
    <d v="2014-04-14T00:00:00"/>
    <s v="Equipe 4"/>
    <n v="256"/>
    <n v="2"/>
    <n v="2.4"/>
    <n v="3"/>
    <n v="614.4"/>
    <n v="768"/>
    <n v="2014"/>
  </r>
  <r>
    <n v="159"/>
    <s v="Rosé"/>
    <d v="2014-03-01T00:00:00"/>
    <s v="Equipe  3"/>
    <n v="397"/>
    <n v="1.83"/>
    <n v="2.2000000000000002"/>
    <n v="3"/>
    <n v="873.40000000000009"/>
    <n v="1191"/>
    <n v="2014"/>
  </r>
  <r>
    <n v="160"/>
    <s v="Blanc"/>
    <d v="2014-03-01T00:00:00"/>
    <s v="Equipe  3"/>
    <n v="88"/>
    <n v="1.83"/>
    <n v="2.2000000000000002"/>
    <n v="3"/>
    <n v="193.60000000000002"/>
    <n v="264"/>
    <n v="2014"/>
  </r>
  <r>
    <n v="161"/>
    <s v="Saumur Rouge"/>
    <d v="2014-03-01T00:00:00"/>
    <s v="Equipe  3"/>
    <n v="133"/>
    <n v="2"/>
    <n v="2.4"/>
    <n v="3"/>
    <n v="319.2"/>
    <n v="399"/>
    <n v="2014"/>
  </r>
  <r>
    <n v="162"/>
    <s v="Saumur Rouge"/>
    <d v="2014-01-18T00:00:00"/>
    <s v="Equipe 2"/>
    <n v="134"/>
    <n v="2"/>
    <n v="2.4"/>
    <n v="3"/>
    <n v="321.59999999999997"/>
    <n v="402"/>
    <n v="2014"/>
  </r>
  <r>
    <n v="163"/>
    <s v="Rosé"/>
    <d v="2014-01-18T00:00:00"/>
    <s v="Equipe 2"/>
    <n v="444"/>
    <n v="1.83"/>
    <n v="2.2000000000000002"/>
    <n v="3"/>
    <n v="976.80000000000007"/>
    <n v="1332"/>
    <n v="2014"/>
  </r>
  <r>
    <n v="164"/>
    <s v="Saumur Rouge"/>
    <d v="2013-12-23T00:00:00"/>
    <s v="Equipe Divers"/>
    <n v="176"/>
    <n v="2"/>
    <n v="2.4"/>
    <n v="3"/>
    <n v="422.4"/>
    <n v="528"/>
    <n v="2013"/>
  </r>
  <r>
    <n v="165"/>
    <s v="Rosé"/>
    <d v="2013-11-25T00:00:00"/>
    <s v="Equipe Divers"/>
    <n v="473"/>
    <n v="1.83"/>
    <n v="2.2000000000000002"/>
    <n v="3"/>
    <n v="1040.6000000000001"/>
    <n v="1419"/>
    <n v="2013"/>
  </r>
  <r>
    <n v="166"/>
    <s v="Saumur Rouge"/>
    <d v="2013-11-25T00:00:00"/>
    <s v="Equipe Divers"/>
    <n v="88"/>
    <n v="2"/>
    <n v="2.4"/>
    <n v="3"/>
    <n v="211.2"/>
    <n v="264"/>
    <n v="2013"/>
  </r>
  <r>
    <n v="167"/>
    <s v="Rosé"/>
    <d v="2013-10-15T00:00:00"/>
    <s v="Pidou Michel"/>
    <n v="329"/>
    <n v="1.83"/>
    <n v="2.2000000000000002"/>
    <n v="3"/>
    <n v="723.80000000000007"/>
    <n v="987"/>
    <n v="2013"/>
  </r>
  <r>
    <n v="168"/>
    <s v="Saumur Rouge"/>
    <d v="2013-10-15T00:00:00"/>
    <s v="Pidou Michel"/>
    <n v="107"/>
    <n v="2"/>
    <n v="2.4"/>
    <n v="3"/>
    <n v="256.8"/>
    <n v="321"/>
    <n v="2013"/>
  </r>
  <r>
    <n v="169"/>
    <s v="Saumur Rouge"/>
    <d v="2013-11-15T00:00:00"/>
    <s v="Pidou Michel"/>
    <n v="88"/>
    <n v="2"/>
    <n v="2.4"/>
    <n v="3"/>
    <n v="211.2"/>
    <n v="264"/>
    <n v="2013"/>
  </r>
  <r>
    <n v="170"/>
    <s v="Saumur Rouge"/>
    <d v="2013-09-06T00:00:00"/>
    <s v="Equipe  3"/>
    <n v="200"/>
    <n v="2"/>
    <n v="2.4"/>
    <n v="3"/>
    <n v="480"/>
    <n v="600"/>
    <n v="2013"/>
  </r>
  <r>
    <n v="171"/>
    <s v="Saumur Rouge"/>
    <d v="2013-09-06T00:00:00"/>
    <s v="Equipe  3"/>
    <n v="132"/>
    <n v="2"/>
    <n v="2.4"/>
    <n v="3"/>
    <n v="316.8"/>
    <n v="396"/>
    <n v="2013"/>
  </r>
  <r>
    <n v="172"/>
    <s v="Champigny"/>
    <d v="2013-09-06T00:00:00"/>
    <s v="Equipe  3"/>
    <n v="130"/>
    <n v="2.5"/>
    <n v="3"/>
    <n v="3"/>
    <n v="390"/>
    <n v="390"/>
    <n v="2013"/>
  </r>
  <r>
    <n v="173"/>
    <s v="Blanc"/>
    <d v="2013-09-06T00:00:00"/>
    <s v="Equipe  3"/>
    <n v="128"/>
    <n v="1.83"/>
    <n v="2.2000000000000002"/>
    <n v="3"/>
    <n v="281.60000000000002"/>
    <n v="384"/>
    <n v="2013"/>
  </r>
  <r>
    <n v="174"/>
    <s v="Rosé"/>
    <d v="2013-08-09T00:00:00"/>
    <s v="Equipe 4"/>
    <n v="482"/>
    <n v="1.83"/>
    <n v="2.2000000000000002"/>
    <n v="3"/>
    <n v="1060.4000000000001"/>
    <n v="1446"/>
    <n v="2013"/>
  </r>
  <r>
    <n v="175"/>
    <s v="Blanc"/>
    <d v="2013-08-09T00:00:00"/>
    <s v="Equipe 4"/>
    <n v="43"/>
    <n v="1.83"/>
    <n v="2.2000000000000002"/>
    <n v="3"/>
    <n v="94.600000000000009"/>
    <n v="129"/>
    <n v="2013"/>
  </r>
  <r>
    <n v="176"/>
    <s v="Saumur Rouge"/>
    <d v="2013-08-09T00:00:00"/>
    <s v="Equipe 4"/>
    <n v="44"/>
    <n v="2"/>
    <n v="2.4"/>
    <n v="3"/>
    <n v="105.6"/>
    <n v="132"/>
    <n v="2013"/>
  </r>
  <r>
    <n v="177"/>
    <s v="Champigny"/>
    <d v="2013-08-09T00:00:00"/>
    <s v="Equipe 4"/>
    <n v="65"/>
    <n v="2.5"/>
    <n v="3"/>
    <n v="3"/>
    <n v="195"/>
    <n v="195"/>
    <n v="2013"/>
  </r>
  <r>
    <n v="178"/>
    <s v="Rosé"/>
    <d v="2013-06-27T00:00:00"/>
    <s v="Equipe 4"/>
    <n v="443"/>
    <n v="1.83"/>
    <n v="2.2000000000000002"/>
    <n v="3"/>
    <n v="974.6"/>
    <n v="1329"/>
    <n v="2013"/>
  </r>
  <r>
    <n v="179"/>
    <s v="Saumur Rouge"/>
    <d v="2013-06-27T00:00:00"/>
    <s v="Equipe 4"/>
    <n v="88"/>
    <n v="2"/>
    <n v="2.4"/>
    <n v="3"/>
    <n v="211.2"/>
    <n v="264"/>
    <n v="2013"/>
  </r>
  <r>
    <n v="180"/>
    <s v="Champigny"/>
    <d v="2013-06-27T00:00:00"/>
    <s v="Equipe 4"/>
    <n v="192"/>
    <n v="2.5"/>
    <n v="3"/>
    <n v="3"/>
    <n v="576"/>
    <n v="576"/>
    <n v="2013"/>
  </r>
  <r>
    <n v="181"/>
    <s v="Rosé"/>
    <d v="2013-04-27T00:00:00"/>
    <s v="Equipe  3"/>
    <n v="440"/>
    <n v="1.83"/>
    <n v="2.2000000000000002"/>
    <n v="3"/>
    <n v="968.00000000000011"/>
    <n v="1320"/>
    <n v="2013"/>
  </r>
  <r>
    <n v="182"/>
    <s v="Champigny"/>
    <d v="2013-04-27T00:00:00"/>
    <s v="Equipe  3"/>
    <n v="128"/>
    <n v="2.5"/>
    <n v="3"/>
    <n v="3"/>
    <n v="384"/>
    <n v="384"/>
    <n v="2013"/>
  </r>
  <r>
    <n v="183"/>
    <s v="Blanc"/>
    <d v="2013-04-27T00:00:00"/>
    <s v="Equipe  3"/>
    <n v="87"/>
    <n v="1.83"/>
    <n v="2.2000000000000002"/>
    <n v="3"/>
    <n v="191.4"/>
    <n v="261"/>
    <n v="2013"/>
  </r>
  <r>
    <n v="184"/>
    <s v="Saumur Rouge"/>
    <d v="2013-04-27T00:00:00"/>
    <s v="Equipe  3"/>
    <n v="43"/>
    <n v="2"/>
    <n v="2.4"/>
    <n v="3"/>
    <n v="103.2"/>
    <n v="129"/>
    <n v="2013"/>
  </r>
  <r>
    <n v="185"/>
    <s v="Champigny"/>
    <d v="2013-04-13T00:00:00"/>
    <s v="Equipe  3"/>
    <n v="198"/>
    <n v="2.5"/>
    <n v="3"/>
    <n v="3"/>
    <n v="594"/>
    <n v="594"/>
    <n v="2013"/>
  </r>
  <r>
    <n v="186"/>
    <s v="Saumur Rouge"/>
    <d v="2013-04-13T00:00:00"/>
    <s v="Equipe  3"/>
    <n v="198"/>
    <n v="2"/>
    <n v="2.4"/>
    <n v="3"/>
    <n v="475.2"/>
    <n v="594"/>
    <n v="2013"/>
  </r>
  <r>
    <n v="187"/>
    <s v="Champigny"/>
    <d v="2013-05-30T00:00:00"/>
    <s v="Audebault Noel"/>
    <n v="132"/>
    <n v="2.5"/>
    <n v="3"/>
    <n v="3"/>
    <n v="396"/>
    <n v="396"/>
    <n v="2013"/>
  </r>
  <r>
    <n v="188"/>
    <s v="Blanc"/>
    <d v="2013-04-03T00:00:00"/>
    <s v="Equipe 7"/>
    <n v="44"/>
    <n v="1.83"/>
    <n v="2.2000000000000002"/>
    <n v="3"/>
    <n v="96.800000000000011"/>
    <n v="132"/>
    <n v="2013"/>
  </r>
  <r>
    <n v="189"/>
    <s v="Rosé"/>
    <d v="2013-03-04T00:00:00"/>
    <s v="Equipe 7"/>
    <n v="350"/>
    <n v="1.83"/>
    <n v="2.2000000000000002"/>
    <n v="3"/>
    <n v="770.00000000000011"/>
    <n v="1050"/>
    <n v="2013"/>
  </r>
  <r>
    <n v="190"/>
    <s v="Champigny"/>
    <d v="2013-03-04T00:00:00"/>
    <s v="Equipe 7"/>
    <n v="272"/>
    <n v="2.5"/>
    <n v="3"/>
    <n v="3"/>
    <n v="816"/>
    <n v="816"/>
    <n v="2013"/>
  </r>
  <r>
    <n v="191"/>
    <s v="Blanc"/>
    <d v="2013-01-04T00:00:00"/>
    <s v="Equipe 1"/>
    <n v="44"/>
    <n v="1.83"/>
    <n v="2.2000000000000002"/>
    <n v="3"/>
    <n v="96.800000000000011"/>
    <n v="132"/>
    <n v="2013"/>
  </r>
  <r>
    <n v="192"/>
    <s v="Rosé"/>
    <d v="2013-01-04T00:00:00"/>
    <s v="Equipe 1"/>
    <n v="399"/>
    <n v="1.83"/>
    <n v="2.2000000000000002"/>
    <n v="3"/>
    <n v="877.80000000000007"/>
    <n v="1197"/>
    <n v="2013"/>
  </r>
  <r>
    <n v="193"/>
    <s v="Champigny"/>
    <d v="2013-01-04T00:00:00"/>
    <s v="Equipe 1"/>
    <n v="190"/>
    <n v="2.5"/>
    <n v="3"/>
    <n v="3"/>
    <n v="570"/>
    <n v="570"/>
    <n v="2013"/>
  </r>
  <r>
    <n v="194"/>
    <s v="Blanc"/>
    <d v="2016-07-04T00:00:00"/>
    <s v="Equipe 4"/>
    <n v="44"/>
    <n v="1.83"/>
    <n v="2.2000000000000002"/>
    <n v="3"/>
    <n v="96.800000000000011"/>
    <n v="132"/>
    <n v="2016"/>
  </r>
  <r>
    <n v="195"/>
    <s v="Rosé"/>
    <d v="2016-07-04T00:00:00"/>
    <s v="Equipe 4"/>
    <n v="267"/>
    <n v="1.83"/>
    <n v="2.2000000000000002"/>
    <n v="3"/>
    <n v="587.40000000000009"/>
    <n v="801"/>
    <n v="2016"/>
  </r>
  <r>
    <n v="196"/>
    <s v="Saumur Rouge"/>
    <d v="2016-07-04T00:00:00"/>
    <s v="Equipe 4"/>
    <n v="176"/>
    <n v="2"/>
    <n v="2.4"/>
    <n v="3"/>
    <n v="422.4"/>
    <n v="528"/>
    <n v="2016"/>
  </r>
  <r>
    <n v="197"/>
    <s v="Saint Nicolas"/>
    <d v="2016-07-04T00:00:00"/>
    <s v="Equipe 4"/>
    <n v="190"/>
    <n v="2.5"/>
    <n v="3"/>
    <n v="3"/>
    <n v="570"/>
    <n v="570"/>
    <n v="2016"/>
  </r>
  <r>
    <n v="198"/>
    <s v="Rosé"/>
    <d v="2016-09-06T00:00:00"/>
    <s v="Equipe 1"/>
    <n v="350"/>
    <n v="1.83"/>
    <n v="2.2000000000000002"/>
    <n v="3"/>
    <n v="770.00000000000011"/>
    <n v="1050"/>
    <n v="2016"/>
  </r>
  <r>
    <n v="199"/>
    <s v="Saumur Rouge"/>
    <d v="2016-09-06T00:00:00"/>
    <s v="Equipe 1"/>
    <n v="265"/>
    <n v="2"/>
    <n v="2.4"/>
    <n v="3"/>
    <n v="636"/>
    <n v="795"/>
    <n v="2016"/>
  </r>
  <r>
    <n v="200"/>
    <s v="Blanc"/>
    <d v="2016-11-19T00:00:00"/>
    <s v="Equipe 2"/>
    <n v="44"/>
    <n v="1.83"/>
    <n v="2.2000000000000002"/>
    <n v="3"/>
    <n v="96.800000000000011"/>
    <n v="132"/>
    <n v="2016"/>
  </r>
  <r>
    <n v="201"/>
    <s v="Rosé"/>
    <d v="2016-11-19T00:00:00"/>
    <s v="Equipe 2"/>
    <n v="306"/>
    <n v="1.83"/>
    <n v="2.2000000000000002"/>
    <n v="3"/>
    <n v="673.2"/>
    <n v="918"/>
    <n v="2016"/>
  </r>
  <r>
    <n v="202"/>
    <s v="Saumur Rouge"/>
    <d v="2016-11-19T00:00:00"/>
    <s v="Equipe 2"/>
    <n v="261"/>
    <n v="2"/>
    <n v="2.4"/>
    <n v="3"/>
    <n v="626.4"/>
    <n v="783"/>
    <n v="2016"/>
  </r>
  <r>
    <s v="Rosé"/>
    <s v="25/01/17"/>
    <s v="Equipe 2"/>
    <n v="25"/>
    <m/>
    <e v="#N/A"/>
    <e v="#N/A"/>
    <e v="#N/A"/>
    <e v="#N/A"/>
    <e v="#N/A"/>
    <e v="#VALUE!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4:D21" firstHeaderRow="1" firstDataRow="1" firstDataCol="0"/>
  <pivotFields count="11">
    <pivotField showAll="0"/>
    <pivotField showAll="0"/>
    <pivotField numFmtId="14" showAll="0"/>
    <pivotField showAll="0"/>
    <pivotField showAll="0"/>
    <pivotField numFmtId="164" showAll="0"/>
    <pivotField numFmtId="164" showAll="0"/>
    <pivotField numFmtId="164" showAll="0"/>
    <pivotField numFmtId="164" showAll="0"/>
    <pivotField numFmtId="164"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source" displayName="tsource" ref="A1:K203" totalsRowShown="0" headerRowDxfId="9" headerRowBorderDxfId="8" tableBorderDxfId="7">
  <autoFilter ref="A1:K203"/>
  <tableColumns count="11">
    <tableColumn id="1" name="ID"/>
    <tableColumn id="2" name="Désignation"/>
    <tableColumn id="3" name="Date" dataDxfId="6"/>
    <tableColumn id="4" name="Equipe n°"/>
    <tableColumn id="7" name="Nbre de Bouteilles réelles"/>
    <tableColumn id="10" name="Prix U Ht" dataDxfId="5">
      <calculatedColumnFormula>VLOOKUP(tsource[[#This Row],[Désignation]],tproduit[],2,FALSE)</calculatedColumnFormula>
    </tableColumn>
    <tableColumn id="11" name="Prix U TTC" dataDxfId="4" dataCellStyle="Pourcentage">
      <calculatedColumnFormula>VLOOKUP(tsource[[#This Row],[Désignation]],tproduit[],3,FALSE)</calculatedColumnFormula>
    </tableColumn>
    <tableColumn id="12" name="Prix Ventes" dataDxfId="3">
      <calculatedColumnFormula>VLOOKUP(tsource[[#This Row],[Désignation]],tproduit[],4,FALSE)</calculatedColumnFormula>
    </tableColumn>
    <tableColumn id="13" name="Total TTC" dataDxfId="2">
      <calculatedColumnFormula>tsource[[#This Row],[Prix U TTC]]*tsource[[#This Row],[Nbre de Bouteilles réelles]]</calculatedColumnFormula>
    </tableColumn>
    <tableColumn id="14" name="Total des Ventes" dataDxfId="1">
      <calculatedColumnFormula>tsource[[#This Row],[Prix Ventes]]*tsource[[#This Row],[Nbre de Bouteilles réelles]]</calculatedColumnFormula>
    </tableColumn>
    <tableColumn id="15" name="Années" dataDxfId="0">
      <calculatedColumnFormula>YEAR(tsource[[#This Row],[Date]])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produit" displayName="tproduit" ref="A1:D6" totalsRowShown="0">
  <autoFilter ref="A1:D6"/>
  <tableColumns count="4">
    <tableColumn id="1" name="Produit"/>
    <tableColumn id="2" name="Prix Ht"/>
    <tableColumn id="3" name="Prix TTC"/>
    <tableColumn id="4" name="Prix Vente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equipe" displayName="tequipe" ref="F1:F28" totalsRowShown="0">
  <autoFilter ref="F1:F28"/>
  <tableColumns count="1">
    <tableColumn id="1" name="Equi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203"/>
  <sheetViews>
    <sheetView tabSelected="1" topLeftCell="A175" workbookViewId="0">
      <selection activeCell="A204" sqref="A204:XFD204"/>
    </sheetView>
  </sheetViews>
  <sheetFormatPr baseColWidth="10" defaultRowHeight="15" x14ac:dyDescent="0.25"/>
  <cols>
    <col min="1" max="1" width="7.7109375" bestFit="1" customWidth="1"/>
    <col min="2" max="2" width="15" bestFit="1" customWidth="1"/>
    <col min="3" max="3" width="11.42578125" style="6"/>
    <col min="4" max="4" width="15" bestFit="1" customWidth="1"/>
    <col min="9" max="9" width="13.5703125" bestFit="1" customWidth="1"/>
  </cols>
  <sheetData>
    <row r="1" spans="1:11" ht="45" x14ac:dyDescent="0.25">
      <c r="A1" s="1" t="s">
        <v>33</v>
      </c>
      <c r="B1" s="1" t="s">
        <v>0</v>
      </c>
      <c r="C1" s="2" t="s">
        <v>1</v>
      </c>
      <c r="D1" s="1" t="s">
        <v>2</v>
      </c>
      <c r="E1" s="1" t="s">
        <v>3</v>
      </c>
      <c r="F1" s="3" t="s">
        <v>4</v>
      </c>
      <c r="G1" s="4" t="s">
        <v>5</v>
      </c>
      <c r="H1" s="3" t="s">
        <v>6</v>
      </c>
      <c r="I1" s="3" t="s">
        <v>7</v>
      </c>
      <c r="J1" s="3" t="s">
        <v>8</v>
      </c>
      <c r="K1" s="5" t="s">
        <v>9</v>
      </c>
    </row>
    <row r="2" spans="1:11" x14ac:dyDescent="0.25">
      <c r="A2">
        <v>1</v>
      </c>
      <c r="B2" t="s">
        <v>10</v>
      </c>
      <c r="C2" s="6">
        <v>39244</v>
      </c>
      <c r="D2" t="s">
        <v>11</v>
      </c>
      <c r="E2">
        <v>524</v>
      </c>
      <c r="F2" s="7">
        <f>VLOOKUP(tsource[[#This Row],[Désignation]],tproduit[],2,FALSE)</f>
        <v>2</v>
      </c>
      <c r="G2" s="8">
        <f>VLOOKUP(tsource[[#This Row],[Désignation]],tproduit[],3,FALSE)</f>
        <v>2.4</v>
      </c>
      <c r="H2" s="7">
        <f>VLOOKUP(tsource[[#This Row],[Désignation]],tproduit[],4,FALSE)</f>
        <v>3</v>
      </c>
      <c r="I2" s="7">
        <f>tsource[[#This Row],[Prix U TTC]]*tsource[[#This Row],[Nbre de Bouteilles réelles]]</f>
        <v>1257.5999999999999</v>
      </c>
      <c r="J2" s="7">
        <f>tsource[[#This Row],[Prix Ventes]]*tsource[[#This Row],[Nbre de Bouteilles réelles]]</f>
        <v>1572</v>
      </c>
      <c r="K2" s="9">
        <f>YEAR(tsource[[#This Row],[Date]])</f>
        <v>2007</v>
      </c>
    </row>
    <row r="3" spans="1:11" x14ac:dyDescent="0.25">
      <c r="A3">
        <v>2</v>
      </c>
      <c r="B3" t="s">
        <v>12</v>
      </c>
      <c r="C3" s="6">
        <v>39093</v>
      </c>
      <c r="D3" t="s">
        <v>11</v>
      </c>
      <c r="E3">
        <v>126</v>
      </c>
      <c r="F3" s="7">
        <f>VLOOKUP(tsource[[#This Row],[Désignation]],tproduit[],2,FALSE)</f>
        <v>2.5</v>
      </c>
      <c r="G3" s="8">
        <f>VLOOKUP(tsource[[#This Row],[Désignation]],tproduit[],3,FALSE)</f>
        <v>3</v>
      </c>
      <c r="H3" s="7">
        <f>VLOOKUP(tsource[[#This Row],[Désignation]],tproduit[],4,FALSE)</f>
        <v>3</v>
      </c>
      <c r="I3" s="7">
        <f>tsource[[#This Row],[Prix U TTC]]*tsource[[#This Row],[Nbre de Bouteilles réelles]]</f>
        <v>378</v>
      </c>
      <c r="J3" s="7">
        <f>tsource[[#This Row],[Prix Ventes]]*tsource[[#This Row],[Nbre de Bouteilles réelles]]</f>
        <v>378</v>
      </c>
      <c r="K3" s="9">
        <f>YEAR(tsource[[#This Row],[Date]])</f>
        <v>2007</v>
      </c>
    </row>
    <row r="4" spans="1:11" x14ac:dyDescent="0.25">
      <c r="A4">
        <v>3</v>
      </c>
      <c r="B4" t="s">
        <v>13</v>
      </c>
      <c r="C4" s="6">
        <v>39109</v>
      </c>
      <c r="D4" t="s">
        <v>14</v>
      </c>
      <c r="E4">
        <v>477</v>
      </c>
      <c r="F4" s="7">
        <f>VLOOKUP(tsource[[#This Row],[Désignation]],tproduit[],2,FALSE)</f>
        <v>1.83</v>
      </c>
      <c r="G4" s="8">
        <f>VLOOKUP(tsource[[#This Row],[Désignation]],tproduit[],3,FALSE)</f>
        <v>2.2000000000000002</v>
      </c>
      <c r="H4" s="7">
        <f>VLOOKUP(tsource[[#This Row],[Désignation]],tproduit[],4,FALSE)</f>
        <v>3</v>
      </c>
      <c r="I4" s="7">
        <f>tsource[[#This Row],[Prix U TTC]]*tsource[[#This Row],[Nbre de Bouteilles réelles]]</f>
        <v>1049.4000000000001</v>
      </c>
      <c r="J4" s="7">
        <f>tsource[[#This Row],[Prix Ventes]]*tsource[[#This Row],[Nbre de Bouteilles réelles]]</f>
        <v>1431</v>
      </c>
      <c r="K4" s="9">
        <f>YEAR(tsource[[#This Row],[Date]])</f>
        <v>2007</v>
      </c>
    </row>
    <row r="5" spans="1:11" x14ac:dyDescent="0.25">
      <c r="A5">
        <v>4</v>
      </c>
      <c r="B5" t="s">
        <v>15</v>
      </c>
      <c r="C5" s="6">
        <v>39126</v>
      </c>
      <c r="D5" t="s">
        <v>14</v>
      </c>
      <c r="E5">
        <v>42</v>
      </c>
      <c r="F5" s="7">
        <f>VLOOKUP(tsource[[#This Row],[Désignation]],tproduit[],2,FALSE)</f>
        <v>1.83</v>
      </c>
      <c r="G5" s="8">
        <f>VLOOKUP(tsource[[#This Row],[Désignation]],tproduit[],3,FALSE)</f>
        <v>2.2000000000000002</v>
      </c>
      <c r="H5" s="7">
        <f>VLOOKUP(tsource[[#This Row],[Désignation]],tproduit[],4,FALSE)</f>
        <v>3</v>
      </c>
      <c r="I5" s="7">
        <f>tsource[[#This Row],[Prix U TTC]]*tsource[[#This Row],[Nbre de Bouteilles réelles]]</f>
        <v>92.4</v>
      </c>
      <c r="J5" s="7">
        <f>tsource[[#This Row],[Prix Ventes]]*tsource[[#This Row],[Nbre de Bouteilles réelles]]</f>
        <v>126</v>
      </c>
      <c r="K5" s="9">
        <f>YEAR(tsource[[#This Row],[Date]])</f>
        <v>2007</v>
      </c>
    </row>
    <row r="6" spans="1:11" x14ac:dyDescent="0.25">
      <c r="A6">
        <v>5</v>
      </c>
      <c r="B6" t="s">
        <v>12</v>
      </c>
      <c r="C6" s="6">
        <v>39126</v>
      </c>
      <c r="D6" t="s">
        <v>14</v>
      </c>
      <c r="E6">
        <v>103</v>
      </c>
      <c r="F6" s="7">
        <f>VLOOKUP(tsource[[#This Row],[Désignation]],tproduit[],2,FALSE)</f>
        <v>2.5</v>
      </c>
      <c r="G6" s="8">
        <f>VLOOKUP(tsource[[#This Row],[Désignation]],tproduit[],3,FALSE)</f>
        <v>3</v>
      </c>
      <c r="H6" s="7">
        <f>VLOOKUP(tsource[[#This Row],[Désignation]],tproduit[],4,FALSE)</f>
        <v>3</v>
      </c>
      <c r="I6" s="7">
        <f>tsource[[#This Row],[Prix U TTC]]*tsource[[#This Row],[Nbre de Bouteilles réelles]]</f>
        <v>309</v>
      </c>
      <c r="J6" s="7">
        <f>tsource[[#This Row],[Prix Ventes]]*tsource[[#This Row],[Nbre de Bouteilles réelles]]</f>
        <v>309</v>
      </c>
      <c r="K6" s="9">
        <f>YEAR(tsource[[#This Row],[Date]])</f>
        <v>2007</v>
      </c>
    </row>
    <row r="7" spans="1:11" x14ac:dyDescent="0.25">
      <c r="A7">
        <v>6</v>
      </c>
      <c r="B7" t="s">
        <v>10</v>
      </c>
      <c r="C7" s="6">
        <v>39178</v>
      </c>
      <c r="D7" t="s">
        <v>14</v>
      </c>
      <c r="E7">
        <v>522</v>
      </c>
      <c r="F7" s="7">
        <f>VLOOKUP(tsource[[#This Row],[Désignation]],tproduit[],2,FALSE)</f>
        <v>2</v>
      </c>
      <c r="G7" s="8">
        <f>VLOOKUP(tsource[[#This Row],[Désignation]],tproduit[],3,FALSE)</f>
        <v>2.4</v>
      </c>
      <c r="H7" s="7">
        <f>VLOOKUP(tsource[[#This Row],[Désignation]],tproduit[],4,FALSE)</f>
        <v>3</v>
      </c>
      <c r="I7" s="7">
        <f>tsource[[#This Row],[Prix U TTC]]*tsource[[#This Row],[Nbre de Bouteilles réelles]]</f>
        <v>1252.8</v>
      </c>
      <c r="J7" s="7">
        <f>tsource[[#This Row],[Prix Ventes]]*tsource[[#This Row],[Nbre de Bouteilles réelles]]</f>
        <v>1566</v>
      </c>
      <c r="K7" s="9">
        <f>YEAR(tsource[[#This Row],[Date]])</f>
        <v>2007</v>
      </c>
    </row>
    <row r="8" spans="1:11" x14ac:dyDescent="0.25">
      <c r="A8">
        <v>7</v>
      </c>
      <c r="B8" t="s">
        <v>13</v>
      </c>
      <c r="C8" s="6">
        <v>39214</v>
      </c>
      <c r="D8" t="s">
        <v>16</v>
      </c>
      <c r="E8">
        <v>521</v>
      </c>
      <c r="F8" s="7">
        <f>VLOOKUP(tsource[[#This Row],[Désignation]],tproduit[],2,FALSE)</f>
        <v>1.83</v>
      </c>
      <c r="G8" s="8">
        <f>VLOOKUP(tsource[[#This Row],[Désignation]],tproduit[],3,FALSE)</f>
        <v>2.2000000000000002</v>
      </c>
      <c r="H8" s="7">
        <f>VLOOKUP(tsource[[#This Row],[Désignation]],tproduit[],4,FALSE)</f>
        <v>3</v>
      </c>
      <c r="I8" s="7">
        <f>tsource[[#This Row],[Prix U TTC]]*tsource[[#This Row],[Nbre de Bouteilles réelles]]</f>
        <v>1146.2</v>
      </c>
      <c r="J8" s="7">
        <f>tsource[[#This Row],[Prix Ventes]]*tsource[[#This Row],[Nbre de Bouteilles réelles]]</f>
        <v>1563</v>
      </c>
      <c r="K8" s="9">
        <f>YEAR(tsource[[#This Row],[Date]])</f>
        <v>2007</v>
      </c>
    </row>
    <row r="9" spans="1:11" x14ac:dyDescent="0.25">
      <c r="A9">
        <v>8</v>
      </c>
      <c r="B9" t="s">
        <v>12</v>
      </c>
      <c r="C9" s="6">
        <v>39214</v>
      </c>
      <c r="D9" t="s">
        <v>16</v>
      </c>
      <c r="E9">
        <v>63</v>
      </c>
      <c r="F9" s="7">
        <f>VLOOKUP(tsource[[#This Row],[Désignation]],tproduit[],2,FALSE)</f>
        <v>2.5</v>
      </c>
      <c r="G9" s="8">
        <f>VLOOKUP(tsource[[#This Row],[Désignation]],tproduit[],3,FALSE)</f>
        <v>3</v>
      </c>
      <c r="H9" s="7">
        <f>VLOOKUP(tsource[[#This Row],[Désignation]],tproduit[],4,FALSE)</f>
        <v>3</v>
      </c>
      <c r="I9" s="7">
        <f>tsource[[#This Row],[Prix U TTC]]*tsource[[#This Row],[Nbre de Bouteilles réelles]]</f>
        <v>189</v>
      </c>
      <c r="J9" s="7">
        <f>tsource[[#This Row],[Prix Ventes]]*tsource[[#This Row],[Nbre de Bouteilles réelles]]</f>
        <v>189</v>
      </c>
      <c r="K9" s="9">
        <f>YEAR(tsource[[#This Row],[Date]])</f>
        <v>2007</v>
      </c>
    </row>
    <row r="10" spans="1:11" x14ac:dyDescent="0.25">
      <c r="A10">
        <v>9</v>
      </c>
      <c r="B10" t="s">
        <v>13</v>
      </c>
      <c r="C10" s="6">
        <v>39276</v>
      </c>
      <c r="D10" t="s">
        <v>17</v>
      </c>
      <c r="E10">
        <v>510</v>
      </c>
      <c r="F10" s="7">
        <f>VLOOKUP(tsource[[#This Row],[Désignation]],tproduit[],2,FALSE)</f>
        <v>1.83</v>
      </c>
      <c r="G10" s="8">
        <f>VLOOKUP(tsource[[#This Row],[Désignation]],tproduit[],3,FALSE)</f>
        <v>2.2000000000000002</v>
      </c>
      <c r="H10" s="7">
        <f>VLOOKUP(tsource[[#This Row],[Désignation]],tproduit[],4,FALSE)</f>
        <v>3</v>
      </c>
      <c r="I10" s="7">
        <f>tsource[[#This Row],[Prix U TTC]]*tsource[[#This Row],[Nbre de Bouteilles réelles]]</f>
        <v>1122</v>
      </c>
      <c r="J10" s="7">
        <f>tsource[[#This Row],[Prix Ventes]]*tsource[[#This Row],[Nbre de Bouteilles réelles]]</f>
        <v>1530</v>
      </c>
      <c r="K10" s="9">
        <f>YEAR(tsource[[#This Row],[Date]])</f>
        <v>2007</v>
      </c>
    </row>
    <row r="11" spans="1:11" x14ac:dyDescent="0.25">
      <c r="A11">
        <v>10</v>
      </c>
      <c r="B11" t="s">
        <v>12</v>
      </c>
      <c r="C11" s="6">
        <v>39276</v>
      </c>
      <c r="D11" t="s">
        <v>17</v>
      </c>
      <c r="E11">
        <v>120</v>
      </c>
      <c r="F11" s="7">
        <f>VLOOKUP(tsource[[#This Row],[Désignation]],tproduit[],2,FALSE)</f>
        <v>2.5</v>
      </c>
      <c r="G11" s="8">
        <f>VLOOKUP(tsource[[#This Row],[Désignation]],tproduit[],3,FALSE)</f>
        <v>3</v>
      </c>
      <c r="H11" s="7">
        <f>VLOOKUP(tsource[[#This Row],[Désignation]],tproduit[],4,FALSE)</f>
        <v>3</v>
      </c>
      <c r="I11" s="7">
        <f>tsource[[#This Row],[Prix U TTC]]*tsource[[#This Row],[Nbre de Bouteilles réelles]]</f>
        <v>360</v>
      </c>
      <c r="J11" s="7">
        <f>tsource[[#This Row],[Prix Ventes]]*tsource[[#This Row],[Nbre de Bouteilles réelles]]</f>
        <v>360</v>
      </c>
      <c r="K11" s="9">
        <f>YEAR(tsource[[#This Row],[Date]])</f>
        <v>2007</v>
      </c>
    </row>
    <row r="12" spans="1:11" x14ac:dyDescent="0.25">
      <c r="A12">
        <v>11</v>
      </c>
      <c r="B12" t="s">
        <v>10</v>
      </c>
      <c r="C12" s="6">
        <v>39284</v>
      </c>
      <c r="D12" t="s">
        <v>18</v>
      </c>
      <c r="E12">
        <v>525</v>
      </c>
      <c r="F12" s="7">
        <f>VLOOKUP(tsource[[#This Row],[Désignation]],tproduit[],2,FALSE)</f>
        <v>2</v>
      </c>
      <c r="G12" s="8">
        <f>VLOOKUP(tsource[[#This Row],[Désignation]],tproduit[],3,FALSE)</f>
        <v>2.4</v>
      </c>
      <c r="H12" s="7">
        <f>VLOOKUP(tsource[[#This Row],[Désignation]],tproduit[],4,FALSE)</f>
        <v>3</v>
      </c>
      <c r="I12" s="7">
        <f>tsource[[#This Row],[Prix U TTC]]*tsource[[#This Row],[Nbre de Bouteilles réelles]]</f>
        <v>1260</v>
      </c>
      <c r="J12" s="7">
        <f>tsource[[#This Row],[Prix Ventes]]*tsource[[#This Row],[Nbre de Bouteilles réelles]]</f>
        <v>1575</v>
      </c>
      <c r="K12" s="9">
        <f>YEAR(tsource[[#This Row],[Date]])</f>
        <v>2007</v>
      </c>
    </row>
    <row r="13" spans="1:11" x14ac:dyDescent="0.25">
      <c r="A13">
        <v>12</v>
      </c>
      <c r="B13" t="s">
        <v>12</v>
      </c>
      <c r="C13" s="6">
        <v>39307</v>
      </c>
      <c r="D13" t="s">
        <v>14</v>
      </c>
      <c r="E13">
        <v>133</v>
      </c>
      <c r="F13" s="7">
        <f>VLOOKUP(tsource[[#This Row],[Désignation]],tproduit[],2,FALSE)</f>
        <v>2.5</v>
      </c>
      <c r="G13" s="8">
        <f>VLOOKUP(tsource[[#This Row],[Désignation]],tproduit[],3,FALSE)</f>
        <v>3</v>
      </c>
      <c r="H13" s="7">
        <f>VLOOKUP(tsource[[#This Row],[Désignation]],tproduit[],4,FALSE)</f>
        <v>3</v>
      </c>
      <c r="I13" s="7">
        <f>tsource[[#This Row],[Prix U TTC]]*tsource[[#This Row],[Nbre de Bouteilles réelles]]</f>
        <v>399</v>
      </c>
      <c r="J13" s="7">
        <f>tsource[[#This Row],[Prix Ventes]]*tsource[[#This Row],[Nbre de Bouteilles réelles]]</f>
        <v>399</v>
      </c>
      <c r="K13" s="9">
        <f>YEAR(tsource[[#This Row],[Date]])</f>
        <v>2007</v>
      </c>
    </row>
    <row r="14" spans="1:11" x14ac:dyDescent="0.25">
      <c r="A14">
        <v>13</v>
      </c>
      <c r="B14" t="s">
        <v>15</v>
      </c>
      <c r="C14" s="6">
        <v>39307</v>
      </c>
      <c r="D14" t="s">
        <v>14</v>
      </c>
      <c r="E14">
        <v>42</v>
      </c>
      <c r="F14" s="7">
        <f>VLOOKUP(tsource[[#This Row],[Désignation]],tproduit[],2,FALSE)</f>
        <v>1.83</v>
      </c>
      <c r="G14" s="8">
        <f>VLOOKUP(tsource[[#This Row],[Désignation]],tproduit[],3,FALSE)</f>
        <v>2.2000000000000002</v>
      </c>
      <c r="H14" s="7">
        <f>VLOOKUP(tsource[[#This Row],[Désignation]],tproduit[],4,FALSE)</f>
        <v>3</v>
      </c>
      <c r="I14" s="7">
        <f>tsource[[#This Row],[Prix U TTC]]*tsource[[#This Row],[Nbre de Bouteilles réelles]]</f>
        <v>92.4</v>
      </c>
      <c r="J14" s="7">
        <f>tsource[[#This Row],[Prix Ventes]]*tsource[[#This Row],[Nbre de Bouteilles réelles]]</f>
        <v>126</v>
      </c>
      <c r="K14" s="9">
        <f>YEAR(tsource[[#This Row],[Date]])</f>
        <v>2007</v>
      </c>
    </row>
    <row r="15" spans="1:11" x14ac:dyDescent="0.25">
      <c r="A15">
        <v>14</v>
      </c>
      <c r="B15" t="s">
        <v>13</v>
      </c>
      <c r="C15" s="6">
        <v>39325</v>
      </c>
      <c r="D15" t="s">
        <v>14</v>
      </c>
      <c r="E15">
        <v>550</v>
      </c>
      <c r="F15" s="7">
        <f>VLOOKUP(tsource[[#This Row],[Désignation]],tproduit[],2,FALSE)</f>
        <v>1.83</v>
      </c>
      <c r="G15" s="8">
        <f>VLOOKUP(tsource[[#This Row],[Désignation]],tproduit[],3,FALSE)</f>
        <v>2.2000000000000002</v>
      </c>
      <c r="H15" s="7">
        <f>VLOOKUP(tsource[[#This Row],[Désignation]],tproduit[],4,FALSE)</f>
        <v>3</v>
      </c>
      <c r="I15" s="7">
        <f>tsource[[#This Row],[Prix U TTC]]*tsource[[#This Row],[Nbre de Bouteilles réelles]]</f>
        <v>1210</v>
      </c>
      <c r="J15" s="7">
        <f>tsource[[#This Row],[Prix Ventes]]*tsource[[#This Row],[Nbre de Bouteilles réelles]]</f>
        <v>1650</v>
      </c>
      <c r="K15" s="9">
        <f>YEAR(tsource[[#This Row],[Date]])</f>
        <v>2007</v>
      </c>
    </row>
    <row r="16" spans="1:11" x14ac:dyDescent="0.25">
      <c r="A16">
        <v>15</v>
      </c>
      <c r="B16" t="s">
        <v>12</v>
      </c>
      <c r="C16" s="6">
        <v>39325</v>
      </c>
      <c r="D16" t="s">
        <v>14</v>
      </c>
      <c r="E16">
        <v>128</v>
      </c>
      <c r="F16" s="7">
        <f>VLOOKUP(tsource[[#This Row],[Désignation]],tproduit[],2,FALSE)</f>
        <v>2.5</v>
      </c>
      <c r="G16" s="8">
        <f>VLOOKUP(tsource[[#This Row],[Désignation]],tproduit[],3,FALSE)</f>
        <v>3</v>
      </c>
      <c r="H16" s="7">
        <f>VLOOKUP(tsource[[#This Row],[Désignation]],tproduit[],4,FALSE)</f>
        <v>3</v>
      </c>
      <c r="I16" s="7">
        <f>tsource[[#This Row],[Prix U TTC]]*tsource[[#This Row],[Nbre de Bouteilles réelles]]</f>
        <v>384</v>
      </c>
      <c r="J16" s="7">
        <f>tsource[[#This Row],[Prix Ventes]]*tsource[[#This Row],[Nbre de Bouteilles réelles]]</f>
        <v>384</v>
      </c>
      <c r="K16" s="9">
        <f>YEAR(tsource[[#This Row],[Date]])</f>
        <v>2007</v>
      </c>
    </row>
    <row r="17" spans="1:11" x14ac:dyDescent="0.25">
      <c r="A17">
        <v>16</v>
      </c>
      <c r="B17" t="s">
        <v>10</v>
      </c>
      <c r="C17" s="6">
        <v>39346</v>
      </c>
      <c r="D17" t="s">
        <v>11</v>
      </c>
      <c r="E17">
        <v>521</v>
      </c>
      <c r="F17" s="7">
        <f>VLOOKUP(tsource[[#This Row],[Désignation]],tproduit[],2,FALSE)</f>
        <v>2</v>
      </c>
      <c r="G17" s="8">
        <f>VLOOKUP(tsource[[#This Row],[Désignation]],tproduit[],3,FALSE)</f>
        <v>2.4</v>
      </c>
      <c r="H17" s="7">
        <f>VLOOKUP(tsource[[#This Row],[Désignation]],tproduit[],4,FALSE)</f>
        <v>3</v>
      </c>
      <c r="I17" s="7">
        <f>tsource[[#This Row],[Prix U TTC]]*tsource[[#This Row],[Nbre de Bouteilles réelles]]</f>
        <v>1250.3999999999999</v>
      </c>
      <c r="J17" s="7">
        <f>tsource[[#This Row],[Prix Ventes]]*tsource[[#This Row],[Nbre de Bouteilles réelles]]</f>
        <v>1563</v>
      </c>
      <c r="K17" s="9">
        <f>YEAR(tsource[[#This Row],[Date]])</f>
        <v>2007</v>
      </c>
    </row>
    <row r="18" spans="1:11" x14ac:dyDescent="0.25">
      <c r="A18">
        <v>17</v>
      </c>
      <c r="B18" t="s">
        <v>12</v>
      </c>
      <c r="C18" s="6">
        <v>39359</v>
      </c>
      <c r="D18" t="s">
        <v>17</v>
      </c>
      <c r="E18">
        <v>128</v>
      </c>
      <c r="F18" s="7">
        <f>VLOOKUP(tsource[[#This Row],[Désignation]],tproduit[],2,FALSE)</f>
        <v>2.5</v>
      </c>
      <c r="G18" s="8">
        <f>VLOOKUP(tsource[[#This Row],[Désignation]],tproduit[],3,FALSE)</f>
        <v>3</v>
      </c>
      <c r="H18" s="7">
        <f>VLOOKUP(tsource[[#This Row],[Désignation]],tproduit[],4,FALSE)</f>
        <v>3</v>
      </c>
      <c r="I18" s="7">
        <f>tsource[[#This Row],[Prix U TTC]]*tsource[[#This Row],[Nbre de Bouteilles réelles]]</f>
        <v>384</v>
      </c>
      <c r="J18" s="7">
        <f>tsource[[#This Row],[Prix Ventes]]*tsource[[#This Row],[Nbre de Bouteilles réelles]]</f>
        <v>384</v>
      </c>
      <c r="K18" s="9">
        <f>YEAR(tsource[[#This Row],[Date]])</f>
        <v>2007</v>
      </c>
    </row>
    <row r="19" spans="1:11" x14ac:dyDescent="0.25">
      <c r="A19">
        <v>18</v>
      </c>
      <c r="B19" t="s">
        <v>15</v>
      </c>
      <c r="C19" s="6">
        <v>39359</v>
      </c>
      <c r="D19" t="s">
        <v>17</v>
      </c>
      <c r="E19">
        <v>43</v>
      </c>
      <c r="F19" s="7">
        <f>VLOOKUP(tsource[[#This Row],[Désignation]],tproduit[],2,FALSE)</f>
        <v>1.83</v>
      </c>
      <c r="G19" s="8">
        <f>VLOOKUP(tsource[[#This Row],[Désignation]],tproduit[],3,FALSE)</f>
        <v>2.2000000000000002</v>
      </c>
      <c r="H19" s="7">
        <f>VLOOKUP(tsource[[#This Row],[Désignation]],tproduit[],4,FALSE)</f>
        <v>3</v>
      </c>
      <c r="I19" s="7">
        <f>tsource[[#This Row],[Prix U TTC]]*tsource[[#This Row],[Nbre de Bouteilles réelles]]</f>
        <v>94.600000000000009</v>
      </c>
      <c r="J19" s="7">
        <f>tsource[[#This Row],[Prix Ventes]]*tsource[[#This Row],[Nbre de Bouteilles réelles]]</f>
        <v>129</v>
      </c>
      <c r="K19" s="9">
        <f>YEAR(tsource[[#This Row],[Date]])</f>
        <v>2007</v>
      </c>
    </row>
    <row r="20" spans="1:11" x14ac:dyDescent="0.25">
      <c r="A20">
        <v>19</v>
      </c>
      <c r="B20" t="s">
        <v>12</v>
      </c>
      <c r="C20" s="6">
        <v>39381</v>
      </c>
      <c r="D20" t="s">
        <v>19</v>
      </c>
      <c r="E20">
        <v>269</v>
      </c>
      <c r="F20" s="7">
        <f>VLOOKUP(tsource[[#This Row],[Désignation]],tproduit[],2,FALSE)</f>
        <v>2.5</v>
      </c>
      <c r="G20" s="8">
        <f>VLOOKUP(tsource[[#This Row],[Désignation]],tproduit[],3,FALSE)</f>
        <v>3</v>
      </c>
      <c r="H20" s="7">
        <f>VLOOKUP(tsource[[#This Row],[Désignation]],tproduit[],4,FALSE)</f>
        <v>3</v>
      </c>
      <c r="I20" s="7">
        <f>tsource[[#This Row],[Prix U TTC]]*tsource[[#This Row],[Nbre de Bouteilles réelles]]</f>
        <v>807</v>
      </c>
      <c r="J20" s="7">
        <f>tsource[[#This Row],[Prix Ventes]]*tsource[[#This Row],[Nbre de Bouteilles réelles]]</f>
        <v>807</v>
      </c>
      <c r="K20" s="9">
        <f>YEAR(tsource[[#This Row],[Date]])</f>
        <v>2007</v>
      </c>
    </row>
    <row r="21" spans="1:11" x14ac:dyDescent="0.25">
      <c r="A21">
        <v>20</v>
      </c>
      <c r="B21" t="s">
        <v>13</v>
      </c>
      <c r="C21" s="6">
        <v>39381</v>
      </c>
      <c r="D21" t="s">
        <v>19</v>
      </c>
      <c r="E21">
        <v>427</v>
      </c>
      <c r="F21" s="7">
        <f>VLOOKUP(tsource[[#This Row],[Désignation]],tproduit[],2,FALSE)</f>
        <v>1.83</v>
      </c>
      <c r="G21" s="8">
        <f>VLOOKUP(tsource[[#This Row],[Désignation]],tproduit[],3,FALSE)</f>
        <v>2.2000000000000002</v>
      </c>
      <c r="H21" s="7">
        <f>VLOOKUP(tsource[[#This Row],[Désignation]],tproduit[],4,FALSE)</f>
        <v>3</v>
      </c>
      <c r="I21" s="7">
        <f>tsource[[#This Row],[Prix U TTC]]*tsource[[#This Row],[Nbre de Bouteilles réelles]]</f>
        <v>939.40000000000009</v>
      </c>
      <c r="J21" s="7">
        <f>tsource[[#This Row],[Prix Ventes]]*tsource[[#This Row],[Nbre de Bouteilles réelles]]</f>
        <v>1281</v>
      </c>
      <c r="K21" s="9">
        <f>YEAR(tsource[[#This Row],[Date]])</f>
        <v>2007</v>
      </c>
    </row>
    <row r="22" spans="1:11" x14ac:dyDescent="0.25">
      <c r="A22">
        <v>21</v>
      </c>
      <c r="B22" t="s">
        <v>12</v>
      </c>
      <c r="C22" s="6">
        <v>39421</v>
      </c>
      <c r="D22" t="s">
        <v>16</v>
      </c>
      <c r="E22">
        <v>64</v>
      </c>
      <c r="F22" s="7">
        <f>VLOOKUP(tsource[[#This Row],[Désignation]],tproduit[],2,FALSE)</f>
        <v>2.5</v>
      </c>
      <c r="G22" s="8">
        <f>VLOOKUP(tsource[[#This Row],[Désignation]],tproduit[],3,FALSE)</f>
        <v>3</v>
      </c>
      <c r="H22" s="7">
        <f>VLOOKUP(tsource[[#This Row],[Désignation]],tproduit[],4,FALSE)</f>
        <v>3</v>
      </c>
      <c r="I22" s="7">
        <f>tsource[[#This Row],[Prix U TTC]]*tsource[[#This Row],[Nbre de Bouteilles réelles]]</f>
        <v>192</v>
      </c>
      <c r="J22" s="7">
        <f>tsource[[#This Row],[Prix Ventes]]*tsource[[#This Row],[Nbre de Bouteilles réelles]]</f>
        <v>192</v>
      </c>
      <c r="K22" s="9">
        <f>YEAR(tsource[[#This Row],[Date]])</f>
        <v>2007</v>
      </c>
    </row>
    <row r="23" spans="1:11" x14ac:dyDescent="0.25">
      <c r="A23">
        <v>22</v>
      </c>
      <c r="B23" t="s">
        <v>15</v>
      </c>
      <c r="C23" s="6">
        <v>39424</v>
      </c>
      <c r="D23" t="s">
        <v>16</v>
      </c>
      <c r="E23">
        <v>86</v>
      </c>
      <c r="F23" s="7">
        <f>VLOOKUP(tsource[[#This Row],[Désignation]],tproduit[],2,FALSE)</f>
        <v>1.83</v>
      </c>
      <c r="G23" s="8">
        <f>VLOOKUP(tsource[[#This Row],[Désignation]],tproduit[],3,FALSE)</f>
        <v>2.2000000000000002</v>
      </c>
      <c r="H23" s="7">
        <f>VLOOKUP(tsource[[#This Row],[Désignation]],tproduit[],4,FALSE)</f>
        <v>3</v>
      </c>
      <c r="I23" s="7">
        <f>tsource[[#This Row],[Prix U TTC]]*tsource[[#This Row],[Nbre de Bouteilles réelles]]</f>
        <v>189.20000000000002</v>
      </c>
      <c r="J23" s="7">
        <f>tsource[[#This Row],[Prix Ventes]]*tsource[[#This Row],[Nbre de Bouteilles réelles]]</f>
        <v>258</v>
      </c>
      <c r="K23" s="9">
        <f>YEAR(tsource[[#This Row],[Date]])</f>
        <v>2007</v>
      </c>
    </row>
    <row r="24" spans="1:11" x14ac:dyDescent="0.25">
      <c r="A24">
        <v>23</v>
      </c>
      <c r="B24" t="s">
        <v>13</v>
      </c>
      <c r="C24" s="6">
        <v>39424</v>
      </c>
      <c r="D24" t="s">
        <v>16</v>
      </c>
      <c r="E24">
        <v>306</v>
      </c>
      <c r="F24" s="7">
        <f>VLOOKUP(tsource[[#This Row],[Désignation]],tproduit[],2,FALSE)</f>
        <v>1.83</v>
      </c>
      <c r="G24" s="8">
        <f>VLOOKUP(tsource[[#This Row],[Désignation]],tproduit[],3,FALSE)</f>
        <v>2.2000000000000002</v>
      </c>
      <c r="H24" s="7">
        <f>VLOOKUP(tsource[[#This Row],[Désignation]],tproduit[],4,FALSE)</f>
        <v>3</v>
      </c>
      <c r="I24" s="7">
        <f>tsource[[#This Row],[Prix U TTC]]*tsource[[#This Row],[Nbre de Bouteilles réelles]]</f>
        <v>673.2</v>
      </c>
      <c r="J24" s="7">
        <f>tsource[[#This Row],[Prix Ventes]]*tsource[[#This Row],[Nbre de Bouteilles réelles]]</f>
        <v>918</v>
      </c>
      <c r="K24" s="9">
        <f>YEAR(tsource[[#This Row],[Date]])</f>
        <v>2007</v>
      </c>
    </row>
    <row r="25" spans="1:11" x14ac:dyDescent="0.25">
      <c r="A25">
        <v>24</v>
      </c>
      <c r="B25" t="s">
        <v>12</v>
      </c>
      <c r="C25" s="6">
        <v>39424</v>
      </c>
      <c r="D25" t="s">
        <v>16</v>
      </c>
      <c r="E25">
        <v>193</v>
      </c>
      <c r="F25" s="7">
        <f>VLOOKUP(tsource[[#This Row],[Désignation]],tproduit[],2,FALSE)</f>
        <v>2.5</v>
      </c>
      <c r="G25" s="8">
        <f>VLOOKUP(tsource[[#This Row],[Désignation]],tproduit[],3,FALSE)</f>
        <v>3</v>
      </c>
      <c r="H25" s="7">
        <f>VLOOKUP(tsource[[#This Row],[Désignation]],tproduit[],4,FALSE)</f>
        <v>3</v>
      </c>
      <c r="I25" s="7">
        <f>tsource[[#This Row],[Prix U TTC]]*tsource[[#This Row],[Nbre de Bouteilles réelles]]</f>
        <v>579</v>
      </c>
      <c r="J25" s="7">
        <f>tsource[[#This Row],[Prix Ventes]]*tsource[[#This Row],[Nbre de Bouteilles réelles]]</f>
        <v>579</v>
      </c>
      <c r="K25" s="9">
        <f>YEAR(tsource[[#This Row],[Date]])</f>
        <v>2007</v>
      </c>
    </row>
    <row r="26" spans="1:11" x14ac:dyDescent="0.25">
      <c r="A26">
        <v>25</v>
      </c>
      <c r="B26" t="s">
        <v>13</v>
      </c>
      <c r="C26" s="6">
        <v>39438</v>
      </c>
      <c r="D26" t="s">
        <v>19</v>
      </c>
      <c r="E26">
        <v>43</v>
      </c>
      <c r="F26" s="7">
        <f>VLOOKUP(tsource[[#This Row],[Désignation]],tproduit[],2,FALSE)</f>
        <v>1.83</v>
      </c>
      <c r="G26" s="8">
        <f>VLOOKUP(tsource[[#This Row],[Désignation]],tproduit[],3,FALSE)</f>
        <v>2.2000000000000002</v>
      </c>
      <c r="H26" s="7">
        <f>VLOOKUP(tsource[[#This Row],[Désignation]],tproduit[],4,FALSE)</f>
        <v>3</v>
      </c>
      <c r="I26" s="7">
        <f>tsource[[#This Row],[Prix U TTC]]*tsource[[#This Row],[Nbre de Bouteilles réelles]]</f>
        <v>94.600000000000009</v>
      </c>
      <c r="J26" s="7">
        <f>tsource[[#This Row],[Prix Ventes]]*tsource[[#This Row],[Nbre de Bouteilles réelles]]</f>
        <v>129</v>
      </c>
      <c r="K26" s="9">
        <f>YEAR(tsource[[#This Row],[Date]])</f>
        <v>2007</v>
      </c>
    </row>
    <row r="27" spans="1:11" x14ac:dyDescent="0.25">
      <c r="A27">
        <v>26</v>
      </c>
      <c r="B27" t="s">
        <v>10</v>
      </c>
      <c r="C27" s="6">
        <v>39438</v>
      </c>
      <c r="D27" t="s">
        <v>19</v>
      </c>
      <c r="E27">
        <v>563</v>
      </c>
      <c r="F27" s="7">
        <f>VLOOKUP(tsource[[#This Row],[Désignation]],tproduit[],2,FALSE)</f>
        <v>2</v>
      </c>
      <c r="G27" s="8">
        <f>VLOOKUP(tsource[[#This Row],[Désignation]],tproduit[],3,FALSE)</f>
        <v>2.4</v>
      </c>
      <c r="H27" s="7">
        <f>VLOOKUP(tsource[[#This Row],[Désignation]],tproduit[],4,FALSE)</f>
        <v>3</v>
      </c>
      <c r="I27" s="7">
        <f>tsource[[#This Row],[Prix U TTC]]*tsource[[#This Row],[Nbre de Bouteilles réelles]]</f>
        <v>1351.2</v>
      </c>
      <c r="J27" s="7">
        <f>tsource[[#This Row],[Prix Ventes]]*tsource[[#This Row],[Nbre de Bouteilles réelles]]</f>
        <v>1689</v>
      </c>
      <c r="K27" s="9">
        <f>YEAR(tsource[[#This Row],[Date]])</f>
        <v>2007</v>
      </c>
    </row>
    <row r="28" spans="1:11" x14ac:dyDescent="0.25">
      <c r="A28">
        <v>27</v>
      </c>
      <c r="B28" t="s">
        <v>15</v>
      </c>
      <c r="C28" s="6">
        <v>39473</v>
      </c>
      <c r="D28" t="s">
        <v>19</v>
      </c>
      <c r="E28">
        <v>87</v>
      </c>
      <c r="F28" s="7">
        <f>VLOOKUP(tsource[[#This Row],[Désignation]],tproduit[],2,FALSE)</f>
        <v>1.83</v>
      </c>
      <c r="G28" s="8">
        <f>VLOOKUP(tsource[[#This Row],[Désignation]],tproduit[],3,FALSE)</f>
        <v>2.2000000000000002</v>
      </c>
      <c r="H28" s="7">
        <f>VLOOKUP(tsource[[#This Row],[Désignation]],tproduit[],4,FALSE)</f>
        <v>3</v>
      </c>
      <c r="I28" s="7">
        <f>tsource[[#This Row],[Prix U TTC]]*tsource[[#This Row],[Nbre de Bouteilles réelles]]</f>
        <v>191.4</v>
      </c>
      <c r="J28" s="7">
        <f>tsource[[#This Row],[Prix Ventes]]*tsource[[#This Row],[Nbre de Bouteilles réelles]]</f>
        <v>261</v>
      </c>
      <c r="K28" s="9">
        <f>YEAR(tsource[[#This Row],[Date]])</f>
        <v>2008</v>
      </c>
    </row>
    <row r="29" spans="1:11" x14ac:dyDescent="0.25">
      <c r="A29">
        <v>28</v>
      </c>
      <c r="B29" t="s">
        <v>13</v>
      </c>
      <c r="C29" s="6">
        <v>39473</v>
      </c>
      <c r="D29" t="s">
        <v>19</v>
      </c>
      <c r="E29">
        <v>231</v>
      </c>
      <c r="F29" s="7">
        <f>VLOOKUP(tsource[[#This Row],[Désignation]],tproduit[],2,FALSE)</f>
        <v>1.83</v>
      </c>
      <c r="G29" s="8">
        <f>VLOOKUP(tsource[[#This Row],[Désignation]],tproduit[],3,FALSE)</f>
        <v>2.2000000000000002</v>
      </c>
      <c r="H29" s="7">
        <f>VLOOKUP(tsource[[#This Row],[Désignation]],tproduit[],4,FALSE)</f>
        <v>3</v>
      </c>
      <c r="I29" s="7">
        <f>tsource[[#This Row],[Prix U TTC]]*tsource[[#This Row],[Nbre de Bouteilles réelles]]</f>
        <v>508.20000000000005</v>
      </c>
      <c r="J29" s="7">
        <f>tsource[[#This Row],[Prix Ventes]]*tsource[[#This Row],[Nbre de Bouteilles réelles]]</f>
        <v>693</v>
      </c>
      <c r="K29" s="9">
        <f>YEAR(tsource[[#This Row],[Date]])</f>
        <v>2008</v>
      </c>
    </row>
    <row r="30" spans="1:11" x14ac:dyDescent="0.25">
      <c r="A30">
        <v>29</v>
      </c>
      <c r="B30" t="s">
        <v>12</v>
      </c>
      <c r="C30" s="6">
        <v>39473</v>
      </c>
      <c r="D30" t="s">
        <v>19</v>
      </c>
      <c r="E30">
        <v>369</v>
      </c>
      <c r="F30" s="7">
        <f>VLOOKUP(tsource[[#This Row],[Désignation]],tproduit[],2,FALSE)</f>
        <v>2.5</v>
      </c>
      <c r="G30" s="8">
        <f>VLOOKUP(tsource[[#This Row],[Désignation]],tproduit[],3,FALSE)</f>
        <v>3</v>
      </c>
      <c r="H30" s="7">
        <f>VLOOKUP(tsource[[#This Row],[Désignation]],tproduit[],4,FALSE)</f>
        <v>3</v>
      </c>
      <c r="I30" s="7">
        <f>tsource[[#This Row],[Prix U TTC]]*tsource[[#This Row],[Nbre de Bouteilles réelles]]</f>
        <v>1107</v>
      </c>
      <c r="J30" s="7">
        <f>tsource[[#This Row],[Prix Ventes]]*tsource[[#This Row],[Nbre de Bouteilles réelles]]</f>
        <v>1107</v>
      </c>
      <c r="K30" s="9">
        <f>YEAR(tsource[[#This Row],[Date]])</f>
        <v>2008</v>
      </c>
    </row>
    <row r="31" spans="1:11" x14ac:dyDescent="0.25">
      <c r="A31">
        <v>30</v>
      </c>
      <c r="B31" t="s">
        <v>10</v>
      </c>
      <c r="C31" s="6">
        <v>39620</v>
      </c>
      <c r="D31" t="s">
        <v>19</v>
      </c>
      <c r="E31">
        <v>530</v>
      </c>
      <c r="F31" s="7">
        <f>VLOOKUP(tsource[[#This Row],[Désignation]],tproduit[],2,FALSE)</f>
        <v>2</v>
      </c>
      <c r="G31" s="8">
        <f>VLOOKUP(tsource[[#This Row],[Désignation]],tproduit[],3,FALSE)</f>
        <v>2.4</v>
      </c>
      <c r="H31" s="7">
        <f>VLOOKUP(tsource[[#This Row],[Désignation]],tproduit[],4,FALSE)</f>
        <v>3</v>
      </c>
      <c r="I31" s="7">
        <f>tsource[[#This Row],[Prix U TTC]]*tsource[[#This Row],[Nbre de Bouteilles réelles]]</f>
        <v>1272</v>
      </c>
      <c r="J31" s="7">
        <f>tsource[[#This Row],[Prix Ventes]]*tsource[[#This Row],[Nbre de Bouteilles réelles]]</f>
        <v>1590</v>
      </c>
      <c r="K31" s="9">
        <f>YEAR(tsource[[#This Row],[Date]])</f>
        <v>2008</v>
      </c>
    </row>
    <row r="32" spans="1:11" x14ac:dyDescent="0.25">
      <c r="A32">
        <v>31</v>
      </c>
      <c r="B32" t="s">
        <v>13</v>
      </c>
      <c r="C32" s="6">
        <v>39528</v>
      </c>
      <c r="D32" t="s">
        <v>19</v>
      </c>
      <c r="E32">
        <v>423</v>
      </c>
      <c r="F32" s="7">
        <f>VLOOKUP(tsource[[#This Row],[Désignation]],tproduit[],2,FALSE)</f>
        <v>1.83</v>
      </c>
      <c r="G32" s="8">
        <f>VLOOKUP(tsource[[#This Row],[Désignation]],tproduit[],3,FALSE)</f>
        <v>2.2000000000000002</v>
      </c>
      <c r="H32" s="7">
        <f>VLOOKUP(tsource[[#This Row],[Désignation]],tproduit[],4,FALSE)</f>
        <v>3</v>
      </c>
      <c r="I32" s="7">
        <f>tsource[[#This Row],[Prix U TTC]]*tsource[[#This Row],[Nbre de Bouteilles réelles]]</f>
        <v>930.6</v>
      </c>
      <c r="J32" s="7">
        <f>tsource[[#This Row],[Prix Ventes]]*tsource[[#This Row],[Nbre de Bouteilles réelles]]</f>
        <v>1269</v>
      </c>
      <c r="K32" s="9">
        <f>YEAR(tsource[[#This Row],[Date]])</f>
        <v>2008</v>
      </c>
    </row>
    <row r="33" spans="1:11" x14ac:dyDescent="0.25">
      <c r="A33">
        <v>32</v>
      </c>
      <c r="B33" t="s">
        <v>15</v>
      </c>
      <c r="C33" s="6">
        <v>39528</v>
      </c>
      <c r="D33" t="s">
        <v>19</v>
      </c>
      <c r="E33">
        <v>89</v>
      </c>
      <c r="F33" s="7">
        <f>VLOOKUP(tsource[[#This Row],[Désignation]],tproduit[],2,FALSE)</f>
        <v>1.83</v>
      </c>
      <c r="G33" s="8">
        <f>VLOOKUP(tsource[[#This Row],[Désignation]],tproduit[],3,FALSE)</f>
        <v>2.2000000000000002</v>
      </c>
      <c r="H33" s="7">
        <f>VLOOKUP(tsource[[#This Row],[Désignation]],tproduit[],4,FALSE)</f>
        <v>3</v>
      </c>
      <c r="I33" s="7">
        <f>tsource[[#This Row],[Prix U TTC]]*tsource[[#This Row],[Nbre de Bouteilles réelles]]</f>
        <v>195.8</v>
      </c>
      <c r="J33" s="7">
        <f>tsource[[#This Row],[Prix Ventes]]*tsource[[#This Row],[Nbre de Bouteilles réelles]]</f>
        <v>267</v>
      </c>
      <c r="K33" s="9">
        <f>YEAR(tsource[[#This Row],[Date]])</f>
        <v>2008</v>
      </c>
    </row>
    <row r="34" spans="1:11" x14ac:dyDescent="0.25">
      <c r="A34">
        <v>33</v>
      </c>
      <c r="B34" t="s">
        <v>12</v>
      </c>
      <c r="C34" s="6">
        <v>39528</v>
      </c>
      <c r="D34" t="s">
        <v>20</v>
      </c>
      <c r="E34">
        <v>132</v>
      </c>
      <c r="F34" s="7">
        <f>VLOOKUP(tsource[[#This Row],[Désignation]],tproduit[],2,FALSE)</f>
        <v>2.5</v>
      </c>
      <c r="G34" s="8">
        <f>VLOOKUP(tsource[[#This Row],[Désignation]],tproduit[],3,FALSE)</f>
        <v>3</v>
      </c>
      <c r="H34" s="7">
        <f>VLOOKUP(tsource[[#This Row],[Désignation]],tproduit[],4,FALSE)</f>
        <v>3</v>
      </c>
      <c r="I34" s="7">
        <f>tsource[[#This Row],[Prix U TTC]]*tsource[[#This Row],[Nbre de Bouteilles réelles]]</f>
        <v>396</v>
      </c>
      <c r="J34" s="7">
        <f>tsource[[#This Row],[Prix Ventes]]*tsource[[#This Row],[Nbre de Bouteilles réelles]]</f>
        <v>396</v>
      </c>
      <c r="K34" s="9">
        <f>YEAR(tsource[[#This Row],[Date]])</f>
        <v>2008</v>
      </c>
    </row>
    <row r="35" spans="1:11" x14ac:dyDescent="0.25">
      <c r="A35">
        <v>34</v>
      </c>
      <c r="B35" t="s">
        <v>10</v>
      </c>
      <c r="C35" s="6">
        <v>39566</v>
      </c>
      <c r="D35" t="s">
        <v>20</v>
      </c>
      <c r="E35">
        <v>550</v>
      </c>
      <c r="F35" s="7">
        <f>VLOOKUP(tsource[[#This Row],[Désignation]],tproduit[],2,FALSE)</f>
        <v>2</v>
      </c>
      <c r="G35" s="8">
        <f>VLOOKUP(tsource[[#This Row],[Désignation]],tproduit[],3,FALSE)</f>
        <v>2.4</v>
      </c>
      <c r="H35" s="7">
        <f>VLOOKUP(tsource[[#This Row],[Désignation]],tproduit[],4,FALSE)</f>
        <v>3</v>
      </c>
      <c r="I35" s="7">
        <f>tsource[[#This Row],[Prix U TTC]]*tsource[[#This Row],[Nbre de Bouteilles réelles]]</f>
        <v>1320</v>
      </c>
      <c r="J35" s="7">
        <f>tsource[[#This Row],[Prix Ventes]]*tsource[[#This Row],[Nbre de Bouteilles réelles]]</f>
        <v>1650</v>
      </c>
      <c r="K35" s="9">
        <f>YEAR(tsource[[#This Row],[Date]])</f>
        <v>2008</v>
      </c>
    </row>
    <row r="36" spans="1:11" x14ac:dyDescent="0.25">
      <c r="A36">
        <v>35</v>
      </c>
      <c r="B36" t="s">
        <v>13</v>
      </c>
      <c r="C36" s="6">
        <v>39591</v>
      </c>
      <c r="D36" t="s">
        <v>20</v>
      </c>
      <c r="E36">
        <v>563</v>
      </c>
      <c r="F36" s="7">
        <f>VLOOKUP(tsource[[#This Row],[Désignation]],tproduit[],2,FALSE)</f>
        <v>1.83</v>
      </c>
      <c r="G36" s="8">
        <f>VLOOKUP(tsource[[#This Row],[Désignation]],tproduit[],3,FALSE)</f>
        <v>2.2000000000000002</v>
      </c>
      <c r="H36" s="7">
        <f>VLOOKUP(tsource[[#This Row],[Désignation]],tproduit[],4,FALSE)</f>
        <v>3</v>
      </c>
      <c r="I36" s="7">
        <f>tsource[[#This Row],[Prix U TTC]]*tsource[[#This Row],[Nbre de Bouteilles réelles]]</f>
        <v>1238.6000000000001</v>
      </c>
      <c r="J36" s="7">
        <f>tsource[[#This Row],[Prix Ventes]]*tsource[[#This Row],[Nbre de Bouteilles réelles]]</f>
        <v>1689</v>
      </c>
      <c r="K36" s="9">
        <f>YEAR(tsource[[#This Row],[Date]])</f>
        <v>2008</v>
      </c>
    </row>
    <row r="37" spans="1:11" x14ac:dyDescent="0.25">
      <c r="A37">
        <v>36</v>
      </c>
      <c r="B37" t="s">
        <v>15</v>
      </c>
      <c r="C37" s="6">
        <v>39634</v>
      </c>
      <c r="D37" t="s">
        <v>16</v>
      </c>
      <c r="E37">
        <v>87</v>
      </c>
      <c r="F37" s="7">
        <f>VLOOKUP(tsource[[#This Row],[Désignation]],tproduit[],2,FALSE)</f>
        <v>1.83</v>
      </c>
      <c r="G37" s="8">
        <f>VLOOKUP(tsource[[#This Row],[Désignation]],tproduit[],3,FALSE)</f>
        <v>2.2000000000000002</v>
      </c>
      <c r="H37" s="7">
        <f>VLOOKUP(tsource[[#This Row],[Désignation]],tproduit[],4,FALSE)</f>
        <v>3</v>
      </c>
      <c r="I37" s="7">
        <f>tsource[[#This Row],[Prix U TTC]]*tsource[[#This Row],[Nbre de Bouteilles réelles]]</f>
        <v>191.4</v>
      </c>
      <c r="J37" s="7">
        <f>tsource[[#This Row],[Prix Ventes]]*tsource[[#This Row],[Nbre de Bouteilles réelles]]</f>
        <v>261</v>
      </c>
      <c r="K37" s="9">
        <f>YEAR(tsource[[#This Row],[Date]])</f>
        <v>2008</v>
      </c>
    </row>
    <row r="38" spans="1:11" x14ac:dyDescent="0.25">
      <c r="A38">
        <v>37</v>
      </c>
      <c r="B38" t="s">
        <v>12</v>
      </c>
      <c r="C38" s="6">
        <v>39634</v>
      </c>
      <c r="D38" t="s">
        <v>16</v>
      </c>
      <c r="E38">
        <v>132</v>
      </c>
      <c r="F38" s="7">
        <f>VLOOKUP(tsource[[#This Row],[Désignation]],tproduit[],2,FALSE)</f>
        <v>2.5</v>
      </c>
      <c r="G38" s="8">
        <f>VLOOKUP(tsource[[#This Row],[Désignation]],tproduit[],3,FALSE)</f>
        <v>3</v>
      </c>
      <c r="H38" s="7">
        <f>VLOOKUP(tsource[[#This Row],[Désignation]],tproduit[],4,FALSE)</f>
        <v>3</v>
      </c>
      <c r="I38" s="7">
        <f>tsource[[#This Row],[Prix U TTC]]*tsource[[#This Row],[Nbre de Bouteilles réelles]]</f>
        <v>396</v>
      </c>
      <c r="J38" s="7">
        <f>tsource[[#This Row],[Prix Ventes]]*tsource[[#This Row],[Nbre de Bouteilles réelles]]</f>
        <v>396</v>
      </c>
      <c r="K38" s="9">
        <f>YEAR(tsource[[#This Row],[Date]])</f>
        <v>2008</v>
      </c>
    </row>
    <row r="39" spans="1:11" x14ac:dyDescent="0.25">
      <c r="A39">
        <v>38</v>
      </c>
      <c r="B39" t="s">
        <v>10</v>
      </c>
      <c r="C39" s="6">
        <v>39634</v>
      </c>
      <c r="D39" t="s">
        <v>16</v>
      </c>
      <c r="E39">
        <v>353</v>
      </c>
      <c r="F39" s="7">
        <f>VLOOKUP(tsource[[#This Row],[Désignation]],tproduit[],2,FALSE)</f>
        <v>2</v>
      </c>
      <c r="G39" s="8">
        <f>VLOOKUP(tsource[[#This Row],[Désignation]],tproduit[],3,FALSE)</f>
        <v>2.4</v>
      </c>
      <c r="H39" s="7">
        <f>VLOOKUP(tsource[[#This Row],[Désignation]],tproduit[],4,FALSE)</f>
        <v>3</v>
      </c>
      <c r="I39" s="7">
        <f>tsource[[#This Row],[Prix U TTC]]*tsource[[#This Row],[Nbre de Bouteilles réelles]]</f>
        <v>847.19999999999993</v>
      </c>
      <c r="J39" s="7">
        <f>tsource[[#This Row],[Prix Ventes]]*tsource[[#This Row],[Nbre de Bouteilles réelles]]</f>
        <v>1059</v>
      </c>
      <c r="K39" s="9">
        <f>YEAR(tsource[[#This Row],[Date]])</f>
        <v>2008</v>
      </c>
    </row>
    <row r="40" spans="1:11" x14ac:dyDescent="0.25">
      <c r="A40">
        <v>39</v>
      </c>
      <c r="B40" t="s">
        <v>13</v>
      </c>
      <c r="C40" s="6">
        <v>39661</v>
      </c>
      <c r="D40" t="s">
        <v>18</v>
      </c>
      <c r="E40">
        <v>556</v>
      </c>
      <c r="F40" s="7">
        <f>VLOOKUP(tsource[[#This Row],[Désignation]],tproduit[],2,FALSE)</f>
        <v>1.83</v>
      </c>
      <c r="G40" s="8">
        <f>VLOOKUP(tsource[[#This Row],[Désignation]],tproduit[],3,FALSE)</f>
        <v>2.2000000000000002</v>
      </c>
      <c r="H40" s="7">
        <f>VLOOKUP(tsource[[#This Row],[Désignation]],tproduit[],4,FALSE)</f>
        <v>3</v>
      </c>
      <c r="I40" s="7">
        <f>tsource[[#This Row],[Prix U TTC]]*tsource[[#This Row],[Nbre de Bouteilles réelles]]</f>
        <v>1223.2</v>
      </c>
      <c r="J40" s="7">
        <f>tsource[[#This Row],[Prix Ventes]]*tsource[[#This Row],[Nbre de Bouteilles réelles]]</f>
        <v>1668</v>
      </c>
      <c r="K40" s="9">
        <f>YEAR(tsource[[#This Row],[Date]])</f>
        <v>2008</v>
      </c>
    </row>
    <row r="41" spans="1:11" x14ac:dyDescent="0.25">
      <c r="A41">
        <v>40</v>
      </c>
      <c r="B41" t="s">
        <v>10</v>
      </c>
      <c r="C41" s="6">
        <v>39711</v>
      </c>
      <c r="D41" t="s">
        <v>17</v>
      </c>
      <c r="E41">
        <v>578</v>
      </c>
      <c r="F41" s="7">
        <f>VLOOKUP(tsource[[#This Row],[Désignation]],tproduit[],2,FALSE)</f>
        <v>2</v>
      </c>
      <c r="G41" s="8">
        <f>VLOOKUP(tsource[[#This Row],[Désignation]],tproduit[],3,FALSE)</f>
        <v>2.4</v>
      </c>
      <c r="H41" s="7">
        <f>VLOOKUP(tsource[[#This Row],[Désignation]],tproduit[],4,FALSE)</f>
        <v>3</v>
      </c>
      <c r="I41" s="7">
        <f>tsource[[#This Row],[Prix U TTC]]*tsource[[#This Row],[Nbre de Bouteilles réelles]]</f>
        <v>1387.2</v>
      </c>
      <c r="J41" s="7">
        <f>tsource[[#This Row],[Prix Ventes]]*tsource[[#This Row],[Nbre de Bouteilles réelles]]</f>
        <v>1734</v>
      </c>
      <c r="K41" s="9">
        <f>YEAR(tsource[[#This Row],[Date]])</f>
        <v>2008</v>
      </c>
    </row>
    <row r="42" spans="1:11" x14ac:dyDescent="0.25">
      <c r="A42">
        <v>41</v>
      </c>
      <c r="B42" t="s">
        <v>15</v>
      </c>
      <c r="C42" s="6">
        <v>39745</v>
      </c>
      <c r="D42" t="s">
        <v>11</v>
      </c>
      <c r="E42">
        <v>82</v>
      </c>
      <c r="F42" s="7">
        <f>VLOOKUP(tsource[[#This Row],[Désignation]],tproduit[],2,FALSE)</f>
        <v>1.83</v>
      </c>
      <c r="G42" s="8">
        <f>VLOOKUP(tsource[[#This Row],[Désignation]],tproduit[],3,FALSE)</f>
        <v>2.2000000000000002</v>
      </c>
      <c r="H42" s="7">
        <f>VLOOKUP(tsource[[#This Row],[Désignation]],tproduit[],4,FALSE)</f>
        <v>3</v>
      </c>
      <c r="I42" s="7">
        <f>tsource[[#This Row],[Prix U TTC]]*tsource[[#This Row],[Nbre de Bouteilles réelles]]</f>
        <v>180.4</v>
      </c>
      <c r="J42" s="7">
        <f>tsource[[#This Row],[Prix Ventes]]*tsource[[#This Row],[Nbre de Bouteilles réelles]]</f>
        <v>246</v>
      </c>
      <c r="K42" s="9">
        <f>YEAR(tsource[[#This Row],[Date]])</f>
        <v>2008</v>
      </c>
    </row>
    <row r="43" spans="1:11" x14ac:dyDescent="0.25">
      <c r="A43">
        <v>42</v>
      </c>
      <c r="B43" t="s">
        <v>13</v>
      </c>
      <c r="C43" s="6">
        <v>39745</v>
      </c>
      <c r="D43" t="s">
        <v>11</v>
      </c>
      <c r="E43">
        <v>510</v>
      </c>
      <c r="F43" s="7">
        <f>VLOOKUP(tsource[[#This Row],[Désignation]],tproduit[],2,FALSE)</f>
        <v>1.83</v>
      </c>
      <c r="G43" s="8">
        <f>VLOOKUP(tsource[[#This Row],[Désignation]],tproduit[],3,FALSE)</f>
        <v>2.2000000000000002</v>
      </c>
      <c r="H43" s="7">
        <f>VLOOKUP(tsource[[#This Row],[Désignation]],tproduit[],4,FALSE)</f>
        <v>3</v>
      </c>
      <c r="I43" s="7">
        <f>tsource[[#This Row],[Prix U TTC]]*tsource[[#This Row],[Nbre de Bouteilles réelles]]</f>
        <v>1122</v>
      </c>
      <c r="J43" s="7">
        <f>tsource[[#This Row],[Prix Ventes]]*tsource[[#This Row],[Nbre de Bouteilles réelles]]</f>
        <v>1530</v>
      </c>
      <c r="K43" s="9">
        <f>YEAR(tsource[[#This Row],[Date]])</f>
        <v>2008</v>
      </c>
    </row>
    <row r="44" spans="1:11" x14ac:dyDescent="0.25">
      <c r="A44">
        <v>43</v>
      </c>
      <c r="B44" t="s">
        <v>12</v>
      </c>
      <c r="C44" s="6">
        <v>39770</v>
      </c>
      <c r="D44" t="s">
        <v>20</v>
      </c>
      <c r="E44">
        <v>65</v>
      </c>
      <c r="F44" s="7">
        <f>VLOOKUP(tsource[[#This Row],[Désignation]],tproduit[],2,FALSE)</f>
        <v>2.5</v>
      </c>
      <c r="G44" s="8">
        <f>VLOOKUP(tsource[[#This Row],[Désignation]],tproduit[],3,FALSE)</f>
        <v>3</v>
      </c>
      <c r="H44" s="7">
        <f>VLOOKUP(tsource[[#This Row],[Désignation]],tproduit[],4,FALSE)</f>
        <v>3</v>
      </c>
      <c r="I44" s="7">
        <f>tsource[[#This Row],[Prix U TTC]]*tsource[[#This Row],[Nbre de Bouteilles réelles]]</f>
        <v>195</v>
      </c>
      <c r="J44" s="7">
        <f>tsource[[#This Row],[Prix Ventes]]*tsource[[#This Row],[Nbre de Bouteilles réelles]]</f>
        <v>195</v>
      </c>
      <c r="K44" s="9">
        <f>YEAR(tsource[[#This Row],[Date]])</f>
        <v>2008</v>
      </c>
    </row>
    <row r="45" spans="1:11" x14ac:dyDescent="0.25">
      <c r="A45">
        <v>44</v>
      </c>
      <c r="B45" t="s">
        <v>10</v>
      </c>
      <c r="C45" s="6">
        <v>39801</v>
      </c>
      <c r="D45" t="s">
        <v>20</v>
      </c>
      <c r="E45">
        <v>130</v>
      </c>
      <c r="F45" s="7">
        <f>VLOOKUP(tsource[[#This Row],[Désignation]],tproduit[],2,FALSE)</f>
        <v>2</v>
      </c>
      <c r="G45" s="8">
        <f>VLOOKUP(tsource[[#This Row],[Désignation]],tproduit[],3,FALSE)</f>
        <v>2.4</v>
      </c>
      <c r="H45" s="7">
        <f>VLOOKUP(tsource[[#This Row],[Désignation]],tproduit[],4,FALSE)</f>
        <v>3</v>
      </c>
      <c r="I45" s="7">
        <f>tsource[[#This Row],[Prix U TTC]]*tsource[[#This Row],[Nbre de Bouteilles réelles]]</f>
        <v>312</v>
      </c>
      <c r="J45" s="7">
        <f>tsource[[#This Row],[Prix Ventes]]*tsource[[#This Row],[Nbre de Bouteilles réelles]]</f>
        <v>390</v>
      </c>
      <c r="K45" s="9">
        <f>YEAR(tsource[[#This Row],[Date]])</f>
        <v>2008</v>
      </c>
    </row>
    <row r="46" spans="1:11" x14ac:dyDescent="0.25">
      <c r="A46">
        <v>45</v>
      </c>
      <c r="B46" t="s">
        <v>12</v>
      </c>
      <c r="C46" s="6">
        <v>39801</v>
      </c>
      <c r="D46" t="s">
        <v>20</v>
      </c>
      <c r="E46">
        <v>64</v>
      </c>
      <c r="F46" s="7">
        <f>VLOOKUP(tsource[[#This Row],[Désignation]],tproduit[],2,FALSE)</f>
        <v>2.5</v>
      </c>
      <c r="G46" s="8">
        <f>VLOOKUP(tsource[[#This Row],[Désignation]],tproduit[],3,FALSE)</f>
        <v>3</v>
      </c>
      <c r="H46" s="7">
        <f>VLOOKUP(tsource[[#This Row],[Désignation]],tproduit[],4,FALSE)</f>
        <v>3</v>
      </c>
      <c r="I46" s="7">
        <f>tsource[[#This Row],[Prix U TTC]]*tsource[[#This Row],[Nbre de Bouteilles réelles]]</f>
        <v>192</v>
      </c>
      <c r="J46" s="7">
        <f>tsource[[#This Row],[Prix Ventes]]*tsource[[#This Row],[Nbre de Bouteilles réelles]]</f>
        <v>192</v>
      </c>
      <c r="K46" s="9">
        <f>YEAR(tsource[[#This Row],[Date]])</f>
        <v>2008</v>
      </c>
    </row>
    <row r="47" spans="1:11" x14ac:dyDescent="0.25">
      <c r="A47">
        <v>46</v>
      </c>
      <c r="B47" t="s">
        <v>15</v>
      </c>
      <c r="C47" s="6">
        <v>39801</v>
      </c>
      <c r="D47" t="s">
        <v>20</v>
      </c>
      <c r="E47">
        <v>42</v>
      </c>
      <c r="F47" s="7">
        <f>VLOOKUP(tsource[[#This Row],[Désignation]],tproduit[],2,FALSE)</f>
        <v>1.83</v>
      </c>
      <c r="G47" s="8">
        <f>VLOOKUP(tsource[[#This Row],[Désignation]],tproduit[],3,FALSE)</f>
        <v>2.2000000000000002</v>
      </c>
      <c r="H47" s="7">
        <f>VLOOKUP(tsource[[#This Row],[Désignation]],tproduit[],4,FALSE)</f>
        <v>3</v>
      </c>
      <c r="I47" s="7">
        <f>tsource[[#This Row],[Prix U TTC]]*tsource[[#This Row],[Nbre de Bouteilles réelles]]</f>
        <v>92.4</v>
      </c>
      <c r="J47" s="7">
        <f>tsource[[#This Row],[Prix Ventes]]*tsource[[#This Row],[Nbre de Bouteilles réelles]]</f>
        <v>126</v>
      </c>
      <c r="K47" s="9">
        <f>YEAR(tsource[[#This Row],[Date]])</f>
        <v>2008</v>
      </c>
    </row>
    <row r="48" spans="1:11" x14ac:dyDescent="0.25">
      <c r="A48">
        <v>47</v>
      </c>
      <c r="B48" t="s">
        <v>13</v>
      </c>
      <c r="C48" s="6">
        <v>39801</v>
      </c>
      <c r="D48" t="s">
        <v>20</v>
      </c>
      <c r="E48">
        <v>126</v>
      </c>
      <c r="F48" s="7">
        <f>VLOOKUP(tsource[[#This Row],[Désignation]],tproduit[],2,FALSE)</f>
        <v>1.83</v>
      </c>
      <c r="G48" s="8">
        <f>VLOOKUP(tsource[[#This Row],[Désignation]],tproduit[],3,FALSE)</f>
        <v>2.2000000000000002</v>
      </c>
      <c r="H48" s="7">
        <f>VLOOKUP(tsource[[#This Row],[Désignation]],tproduit[],4,FALSE)</f>
        <v>3</v>
      </c>
      <c r="I48" s="7">
        <f>tsource[[#This Row],[Prix U TTC]]*tsource[[#This Row],[Nbre de Bouteilles réelles]]</f>
        <v>277.20000000000005</v>
      </c>
      <c r="J48" s="7">
        <f>tsource[[#This Row],[Prix Ventes]]*tsource[[#This Row],[Nbre de Bouteilles réelles]]</f>
        <v>378</v>
      </c>
      <c r="K48" s="9">
        <f>YEAR(tsource[[#This Row],[Date]])</f>
        <v>2008</v>
      </c>
    </row>
    <row r="49" spans="1:11" x14ac:dyDescent="0.25">
      <c r="A49">
        <v>48</v>
      </c>
      <c r="B49" t="s">
        <v>13</v>
      </c>
      <c r="C49" s="6">
        <v>39836</v>
      </c>
      <c r="D49" t="s">
        <v>19</v>
      </c>
      <c r="E49">
        <v>559</v>
      </c>
      <c r="F49" s="7">
        <f>VLOOKUP(tsource[[#This Row],[Désignation]],tproduit[],2,FALSE)</f>
        <v>1.83</v>
      </c>
      <c r="G49" s="8">
        <f>VLOOKUP(tsource[[#This Row],[Désignation]],tproduit[],3,FALSE)</f>
        <v>2.2000000000000002</v>
      </c>
      <c r="H49" s="7">
        <f>VLOOKUP(tsource[[#This Row],[Désignation]],tproduit[],4,FALSE)</f>
        <v>3</v>
      </c>
      <c r="I49" s="7">
        <f>tsource[[#This Row],[Prix U TTC]]*tsource[[#This Row],[Nbre de Bouteilles réelles]]</f>
        <v>1229.8000000000002</v>
      </c>
      <c r="J49" s="7">
        <f>tsource[[#This Row],[Prix Ventes]]*tsource[[#This Row],[Nbre de Bouteilles réelles]]</f>
        <v>1677</v>
      </c>
      <c r="K49" s="9">
        <f>YEAR(tsource[[#This Row],[Date]])</f>
        <v>2009</v>
      </c>
    </row>
    <row r="50" spans="1:11" x14ac:dyDescent="0.25">
      <c r="A50">
        <v>49</v>
      </c>
      <c r="B50" t="s">
        <v>10</v>
      </c>
      <c r="C50" s="6">
        <v>39907</v>
      </c>
      <c r="D50" t="s">
        <v>16</v>
      </c>
      <c r="E50">
        <v>594</v>
      </c>
      <c r="F50" s="7">
        <f>VLOOKUP(tsource[[#This Row],[Désignation]],tproduit[],2,FALSE)</f>
        <v>2</v>
      </c>
      <c r="G50" s="8">
        <f>VLOOKUP(tsource[[#This Row],[Désignation]],tproduit[],3,FALSE)</f>
        <v>2.4</v>
      </c>
      <c r="H50" s="7">
        <f>VLOOKUP(tsource[[#This Row],[Désignation]],tproduit[],4,FALSE)</f>
        <v>3</v>
      </c>
      <c r="I50" s="7">
        <f>tsource[[#This Row],[Prix U TTC]]*tsource[[#This Row],[Nbre de Bouteilles réelles]]</f>
        <v>1425.6</v>
      </c>
      <c r="J50" s="7">
        <f>tsource[[#This Row],[Prix Ventes]]*tsource[[#This Row],[Nbre de Bouteilles réelles]]</f>
        <v>1782</v>
      </c>
      <c r="K50" s="9">
        <f>YEAR(tsource[[#This Row],[Date]])</f>
        <v>2009</v>
      </c>
    </row>
    <row r="51" spans="1:11" x14ac:dyDescent="0.25">
      <c r="A51">
        <v>50</v>
      </c>
      <c r="B51" t="s">
        <v>13</v>
      </c>
      <c r="C51" s="6">
        <v>39942</v>
      </c>
      <c r="D51" t="s">
        <v>18</v>
      </c>
      <c r="E51">
        <v>612</v>
      </c>
      <c r="F51" s="7">
        <f>VLOOKUP(tsource[[#This Row],[Désignation]],tproduit[],2,FALSE)</f>
        <v>1.83</v>
      </c>
      <c r="G51" s="8">
        <f>VLOOKUP(tsource[[#This Row],[Désignation]],tproduit[],3,FALSE)</f>
        <v>2.2000000000000002</v>
      </c>
      <c r="H51" s="7">
        <f>VLOOKUP(tsource[[#This Row],[Désignation]],tproduit[],4,FALSE)</f>
        <v>3</v>
      </c>
      <c r="I51" s="7">
        <f>tsource[[#This Row],[Prix U TTC]]*tsource[[#This Row],[Nbre de Bouteilles réelles]]</f>
        <v>1346.4</v>
      </c>
      <c r="J51" s="7">
        <f>tsource[[#This Row],[Prix Ventes]]*tsource[[#This Row],[Nbre de Bouteilles réelles]]</f>
        <v>1836</v>
      </c>
      <c r="K51" s="9">
        <f>YEAR(tsource[[#This Row],[Date]])</f>
        <v>2009</v>
      </c>
    </row>
    <row r="52" spans="1:11" x14ac:dyDescent="0.25">
      <c r="A52">
        <v>51</v>
      </c>
      <c r="B52" t="s">
        <v>15</v>
      </c>
      <c r="C52" s="6">
        <v>39979</v>
      </c>
      <c r="D52" t="s">
        <v>17</v>
      </c>
      <c r="E52">
        <v>132</v>
      </c>
      <c r="F52" s="7">
        <f>VLOOKUP(tsource[[#This Row],[Désignation]],tproduit[],2,FALSE)</f>
        <v>1.83</v>
      </c>
      <c r="G52" s="8">
        <f>VLOOKUP(tsource[[#This Row],[Désignation]],tproduit[],3,FALSE)</f>
        <v>2.2000000000000002</v>
      </c>
      <c r="H52" s="7">
        <f>VLOOKUP(tsource[[#This Row],[Désignation]],tproduit[],4,FALSE)</f>
        <v>3</v>
      </c>
      <c r="I52" s="7">
        <f>tsource[[#This Row],[Prix U TTC]]*tsource[[#This Row],[Nbre de Bouteilles réelles]]</f>
        <v>290.40000000000003</v>
      </c>
      <c r="J52" s="7">
        <f>tsource[[#This Row],[Prix Ventes]]*tsource[[#This Row],[Nbre de Bouteilles réelles]]</f>
        <v>396</v>
      </c>
      <c r="K52" s="9">
        <f>YEAR(tsource[[#This Row],[Date]])</f>
        <v>2009</v>
      </c>
    </row>
    <row r="53" spans="1:11" x14ac:dyDescent="0.25">
      <c r="A53">
        <v>52</v>
      </c>
      <c r="B53" t="s">
        <v>12</v>
      </c>
      <c r="C53" s="6">
        <v>39979</v>
      </c>
      <c r="D53" t="s">
        <v>17</v>
      </c>
      <c r="E53">
        <v>186</v>
      </c>
      <c r="F53" s="7">
        <f>VLOOKUP(tsource[[#This Row],[Désignation]],tproduit[],2,FALSE)</f>
        <v>2.5</v>
      </c>
      <c r="G53" s="8">
        <f>VLOOKUP(tsource[[#This Row],[Désignation]],tproduit[],3,FALSE)</f>
        <v>3</v>
      </c>
      <c r="H53" s="7">
        <f>VLOOKUP(tsource[[#This Row],[Désignation]],tproduit[],4,FALSE)</f>
        <v>3</v>
      </c>
      <c r="I53" s="7">
        <f>tsource[[#This Row],[Prix U TTC]]*tsource[[#This Row],[Nbre de Bouteilles réelles]]</f>
        <v>558</v>
      </c>
      <c r="J53" s="7">
        <f>tsource[[#This Row],[Prix Ventes]]*tsource[[#This Row],[Nbre de Bouteilles réelles]]</f>
        <v>558</v>
      </c>
      <c r="K53" s="9">
        <f>YEAR(tsource[[#This Row],[Date]])</f>
        <v>2009</v>
      </c>
    </row>
    <row r="54" spans="1:11" x14ac:dyDescent="0.25">
      <c r="A54">
        <v>53</v>
      </c>
      <c r="B54" t="s">
        <v>10</v>
      </c>
      <c r="C54" s="6">
        <v>40001</v>
      </c>
      <c r="D54" t="s">
        <v>11</v>
      </c>
      <c r="E54">
        <v>88</v>
      </c>
      <c r="F54" s="7">
        <f>VLOOKUP(tsource[[#This Row],[Désignation]],tproduit[],2,FALSE)</f>
        <v>2</v>
      </c>
      <c r="G54" s="8">
        <f>VLOOKUP(tsource[[#This Row],[Désignation]],tproduit[],3,FALSE)</f>
        <v>2.4</v>
      </c>
      <c r="H54" s="7">
        <f>VLOOKUP(tsource[[#This Row],[Désignation]],tproduit[],4,FALSE)</f>
        <v>3</v>
      </c>
      <c r="I54" s="7">
        <f>tsource[[#This Row],[Prix U TTC]]*tsource[[#This Row],[Nbre de Bouteilles réelles]]</f>
        <v>211.2</v>
      </c>
      <c r="J54" s="7">
        <f>tsource[[#This Row],[Prix Ventes]]*tsource[[#This Row],[Nbre de Bouteilles réelles]]</f>
        <v>264</v>
      </c>
      <c r="K54" s="9">
        <f>YEAR(tsource[[#This Row],[Date]])</f>
        <v>2009</v>
      </c>
    </row>
    <row r="55" spans="1:11" x14ac:dyDescent="0.25">
      <c r="A55">
        <v>54</v>
      </c>
      <c r="B55" t="s">
        <v>10</v>
      </c>
      <c r="C55" s="6">
        <v>40004</v>
      </c>
      <c r="D55" t="s">
        <v>11</v>
      </c>
      <c r="E55">
        <v>528</v>
      </c>
      <c r="F55" s="7">
        <f>VLOOKUP(tsource[[#This Row],[Désignation]],tproduit[],2,FALSE)</f>
        <v>2</v>
      </c>
      <c r="G55" s="8">
        <f>VLOOKUP(tsource[[#This Row],[Désignation]],tproduit[],3,FALSE)</f>
        <v>2.4</v>
      </c>
      <c r="H55" s="7">
        <f>VLOOKUP(tsource[[#This Row],[Désignation]],tproduit[],4,FALSE)</f>
        <v>3</v>
      </c>
      <c r="I55" s="7">
        <f>tsource[[#This Row],[Prix U TTC]]*tsource[[#This Row],[Nbre de Bouteilles réelles]]</f>
        <v>1267.2</v>
      </c>
      <c r="J55" s="7">
        <f>tsource[[#This Row],[Prix Ventes]]*tsource[[#This Row],[Nbre de Bouteilles réelles]]</f>
        <v>1584</v>
      </c>
      <c r="K55" s="9">
        <f>YEAR(tsource[[#This Row],[Date]])</f>
        <v>2009</v>
      </c>
    </row>
    <row r="56" spans="1:11" x14ac:dyDescent="0.25">
      <c r="A56">
        <v>55</v>
      </c>
      <c r="B56" t="s">
        <v>13</v>
      </c>
      <c r="C56" s="6">
        <v>40073</v>
      </c>
      <c r="D56" t="s">
        <v>20</v>
      </c>
      <c r="E56">
        <v>216</v>
      </c>
      <c r="F56" s="7">
        <f>VLOOKUP(tsource[[#This Row],[Désignation]],tproduit[],2,FALSE)</f>
        <v>1.83</v>
      </c>
      <c r="G56" s="8">
        <f>VLOOKUP(tsource[[#This Row],[Désignation]],tproduit[],3,FALSE)</f>
        <v>2.2000000000000002</v>
      </c>
      <c r="H56" s="7">
        <f>VLOOKUP(tsource[[#This Row],[Désignation]],tproduit[],4,FALSE)</f>
        <v>3</v>
      </c>
      <c r="I56" s="7">
        <f>tsource[[#This Row],[Prix U TTC]]*tsource[[#This Row],[Nbre de Bouteilles réelles]]</f>
        <v>475.20000000000005</v>
      </c>
      <c r="J56" s="7">
        <f>tsource[[#This Row],[Prix Ventes]]*tsource[[#This Row],[Nbre de Bouteilles réelles]]</f>
        <v>648</v>
      </c>
      <c r="K56" s="9">
        <f>YEAR(tsource[[#This Row],[Date]])</f>
        <v>2009</v>
      </c>
    </row>
    <row r="57" spans="1:11" x14ac:dyDescent="0.25">
      <c r="A57">
        <v>56</v>
      </c>
      <c r="B57" t="s">
        <v>13</v>
      </c>
      <c r="C57" s="6">
        <v>40074</v>
      </c>
      <c r="D57" t="s">
        <v>20</v>
      </c>
      <c r="E57">
        <v>296</v>
      </c>
      <c r="F57" s="7">
        <f>VLOOKUP(tsource[[#This Row],[Désignation]],tproduit[],2,FALSE)</f>
        <v>1.83</v>
      </c>
      <c r="G57" s="8">
        <f>VLOOKUP(tsource[[#This Row],[Désignation]],tproduit[],3,FALSE)</f>
        <v>2.2000000000000002</v>
      </c>
      <c r="H57" s="7">
        <f>VLOOKUP(tsource[[#This Row],[Désignation]],tproduit[],4,FALSE)</f>
        <v>3</v>
      </c>
      <c r="I57" s="7">
        <f>tsource[[#This Row],[Prix U TTC]]*tsource[[#This Row],[Nbre de Bouteilles réelles]]</f>
        <v>651.20000000000005</v>
      </c>
      <c r="J57" s="7">
        <f>tsource[[#This Row],[Prix Ventes]]*tsource[[#This Row],[Nbre de Bouteilles réelles]]</f>
        <v>888</v>
      </c>
      <c r="K57" s="9">
        <f>YEAR(tsource[[#This Row],[Date]])</f>
        <v>2009</v>
      </c>
    </row>
    <row r="58" spans="1:11" x14ac:dyDescent="0.25">
      <c r="A58">
        <v>57</v>
      </c>
      <c r="B58" t="s">
        <v>12</v>
      </c>
      <c r="C58" s="6">
        <v>40074</v>
      </c>
      <c r="D58" t="s">
        <v>20</v>
      </c>
      <c r="E58">
        <v>129</v>
      </c>
      <c r="F58" s="7">
        <f>VLOOKUP(tsource[[#This Row],[Désignation]],tproduit[],2,FALSE)</f>
        <v>2.5</v>
      </c>
      <c r="G58" s="8">
        <f>VLOOKUP(tsource[[#This Row],[Désignation]],tproduit[],3,FALSE)</f>
        <v>3</v>
      </c>
      <c r="H58" s="7">
        <f>VLOOKUP(tsource[[#This Row],[Désignation]],tproduit[],4,FALSE)</f>
        <v>3</v>
      </c>
      <c r="I58" s="7">
        <f>tsource[[#This Row],[Prix U TTC]]*tsource[[#This Row],[Nbre de Bouteilles réelles]]</f>
        <v>387</v>
      </c>
      <c r="J58" s="7">
        <f>tsource[[#This Row],[Prix Ventes]]*tsource[[#This Row],[Nbre de Bouteilles réelles]]</f>
        <v>387</v>
      </c>
      <c r="K58" s="9">
        <f>YEAR(tsource[[#This Row],[Date]])</f>
        <v>2009</v>
      </c>
    </row>
    <row r="59" spans="1:11" x14ac:dyDescent="0.25">
      <c r="A59">
        <v>58</v>
      </c>
      <c r="B59" t="s">
        <v>10</v>
      </c>
      <c r="C59" s="6">
        <v>40095</v>
      </c>
      <c r="D59" t="s">
        <v>20</v>
      </c>
      <c r="E59">
        <v>590</v>
      </c>
      <c r="F59" s="7">
        <f>VLOOKUP(tsource[[#This Row],[Désignation]],tproduit[],2,FALSE)</f>
        <v>2</v>
      </c>
      <c r="G59" s="8">
        <f>VLOOKUP(tsource[[#This Row],[Désignation]],tproduit[],3,FALSE)</f>
        <v>2.4</v>
      </c>
      <c r="H59" s="7">
        <f>VLOOKUP(tsource[[#This Row],[Désignation]],tproduit[],4,FALSE)</f>
        <v>3</v>
      </c>
      <c r="I59" s="7">
        <f>tsource[[#This Row],[Prix U TTC]]*tsource[[#This Row],[Nbre de Bouteilles réelles]]</f>
        <v>1416</v>
      </c>
      <c r="J59" s="7">
        <f>tsource[[#This Row],[Prix Ventes]]*tsource[[#This Row],[Nbre de Bouteilles réelles]]</f>
        <v>1770</v>
      </c>
      <c r="K59" s="9">
        <f>YEAR(tsource[[#This Row],[Date]])</f>
        <v>2009</v>
      </c>
    </row>
    <row r="60" spans="1:11" x14ac:dyDescent="0.25">
      <c r="A60">
        <v>59</v>
      </c>
      <c r="B60" t="s">
        <v>15</v>
      </c>
      <c r="C60" s="6">
        <v>40112</v>
      </c>
      <c r="D60" t="s">
        <v>20</v>
      </c>
      <c r="E60">
        <v>135</v>
      </c>
      <c r="F60" s="7">
        <f>VLOOKUP(tsource[[#This Row],[Désignation]],tproduit[],2,FALSE)</f>
        <v>1.83</v>
      </c>
      <c r="G60" s="8">
        <f>VLOOKUP(tsource[[#This Row],[Désignation]],tproduit[],3,FALSE)</f>
        <v>2.2000000000000002</v>
      </c>
      <c r="H60" s="7">
        <f>VLOOKUP(tsource[[#This Row],[Désignation]],tproduit[],4,FALSE)</f>
        <v>3</v>
      </c>
      <c r="I60" s="7">
        <f>tsource[[#This Row],[Prix U TTC]]*tsource[[#This Row],[Nbre de Bouteilles réelles]]</f>
        <v>297</v>
      </c>
      <c r="J60" s="7">
        <f>tsource[[#This Row],[Prix Ventes]]*tsource[[#This Row],[Nbre de Bouteilles réelles]]</f>
        <v>405</v>
      </c>
      <c r="K60" s="9">
        <f>YEAR(tsource[[#This Row],[Date]])</f>
        <v>2009</v>
      </c>
    </row>
    <row r="61" spans="1:11" x14ac:dyDescent="0.25">
      <c r="A61">
        <v>60</v>
      </c>
      <c r="B61" t="s">
        <v>12</v>
      </c>
      <c r="C61" s="6">
        <v>40158</v>
      </c>
      <c r="D61" t="s">
        <v>20</v>
      </c>
      <c r="E61">
        <v>185</v>
      </c>
      <c r="F61" s="7">
        <f>VLOOKUP(tsource[[#This Row],[Désignation]],tproduit[],2,FALSE)</f>
        <v>2.5</v>
      </c>
      <c r="G61" s="8">
        <f>VLOOKUP(tsource[[#This Row],[Désignation]],tproduit[],3,FALSE)</f>
        <v>3</v>
      </c>
      <c r="H61" s="7">
        <f>VLOOKUP(tsource[[#This Row],[Désignation]],tproduit[],4,FALSE)</f>
        <v>3</v>
      </c>
      <c r="I61" s="7">
        <f>tsource[[#This Row],[Prix U TTC]]*tsource[[#This Row],[Nbre de Bouteilles réelles]]</f>
        <v>555</v>
      </c>
      <c r="J61" s="7">
        <f>tsource[[#This Row],[Prix Ventes]]*tsource[[#This Row],[Nbre de Bouteilles réelles]]</f>
        <v>555</v>
      </c>
      <c r="K61" s="9">
        <f>YEAR(tsource[[#This Row],[Date]])</f>
        <v>2009</v>
      </c>
    </row>
    <row r="62" spans="1:11" x14ac:dyDescent="0.25">
      <c r="A62">
        <v>61</v>
      </c>
      <c r="B62" t="s">
        <v>10</v>
      </c>
      <c r="C62" s="6">
        <v>40186</v>
      </c>
      <c r="D62" t="s">
        <v>19</v>
      </c>
      <c r="E62">
        <v>433</v>
      </c>
      <c r="F62" s="7">
        <f>VLOOKUP(tsource[[#This Row],[Désignation]],tproduit[],2,FALSE)</f>
        <v>2</v>
      </c>
      <c r="G62" s="8">
        <f>VLOOKUP(tsource[[#This Row],[Désignation]],tproduit[],3,FALSE)</f>
        <v>2.4</v>
      </c>
      <c r="H62" s="7">
        <f>VLOOKUP(tsource[[#This Row],[Désignation]],tproduit[],4,FALSE)</f>
        <v>3</v>
      </c>
      <c r="I62" s="7">
        <f>tsource[[#This Row],[Prix U TTC]]*tsource[[#This Row],[Nbre de Bouteilles réelles]]</f>
        <v>1039.2</v>
      </c>
      <c r="J62" s="7">
        <f>tsource[[#This Row],[Prix Ventes]]*tsource[[#This Row],[Nbre de Bouteilles réelles]]</f>
        <v>1299</v>
      </c>
      <c r="K62" s="9">
        <f>YEAR(tsource[[#This Row],[Date]])</f>
        <v>2010</v>
      </c>
    </row>
    <row r="63" spans="1:11" x14ac:dyDescent="0.25">
      <c r="A63">
        <v>62</v>
      </c>
      <c r="B63" t="s">
        <v>15</v>
      </c>
      <c r="C63" s="6">
        <v>40186</v>
      </c>
      <c r="D63" t="s">
        <v>19</v>
      </c>
      <c r="E63">
        <v>157</v>
      </c>
      <c r="F63" s="7">
        <f>VLOOKUP(tsource[[#This Row],[Désignation]],tproduit[],2,FALSE)</f>
        <v>1.83</v>
      </c>
      <c r="G63" s="8">
        <f>VLOOKUP(tsource[[#This Row],[Désignation]],tproduit[],3,FALSE)</f>
        <v>2.2000000000000002</v>
      </c>
      <c r="H63" s="7">
        <f>VLOOKUP(tsource[[#This Row],[Désignation]],tproduit[],4,FALSE)</f>
        <v>3</v>
      </c>
      <c r="I63" s="7">
        <f>tsource[[#This Row],[Prix U TTC]]*tsource[[#This Row],[Nbre de Bouteilles réelles]]</f>
        <v>345.40000000000003</v>
      </c>
      <c r="J63" s="7">
        <f>tsource[[#This Row],[Prix Ventes]]*tsource[[#This Row],[Nbre de Bouteilles réelles]]</f>
        <v>471</v>
      </c>
      <c r="K63" s="9">
        <f>YEAR(tsource[[#This Row],[Date]])</f>
        <v>2010</v>
      </c>
    </row>
    <row r="64" spans="1:11" x14ac:dyDescent="0.25">
      <c r="A64">
        <v>63</v>
      </c>
      <c r="B64" t="s">
        <v>12</v>
      </c>
      <c r="C64" s="6">
        <v>40213</v>
      </c>
      <c r="D64" t="s">
        <v>20</v>
      </c>
      <c r="E64">
        <v>64</v>
      </c>
      <c r="F64" s="7">
        <f>VLOOKUP(tsource[[#This Row],[Désignation]],tproduit[],2,FALSE)</f>
        <v>2.5</v>
      </c>
      <c r="G64" s="8">
        <f>VLOOKUP(tsource[[#This Row],[Désignation]],tproduit[],3,FALSE)</f>
        <v>3</v>
      </c>
      <c r="H64" s="7">
        <f>VLOOKUP(tsource[[#This Row],[Désignation]],tproduit[],4,FALSE)</f>
        <v>3</v>
      </c>
      <c r="I64" s="7">
        <f>tsource[[#This Row],[Prix U TTC]]*tsource[[#This Row],[Nbre de Bouteilles réelles]]</f>
        <v>192</v>
      </c>
      <c r="J64" s="7">
        <f>tsource[[#This Row],[Prix Ventes]]*tsource[[#This Row],[Nbre de Bouteilles réelles]]</f>
        <v>192</v>
      </c>
      <c r="K64" s="9">
        <f>YEAR(tsource[[#This Row],[Date]])</f>
        <v>2010</v>
      </c>
    </row>
    <row r="65" spans="1:11" x14ac:dyDescent="0.25">
      <c r="A65">
        <v>64</v>
      </c>
      <c r="B65" t="s">
        <v>12</v>
      </c>
      <c r="C65" s="6">
        <v>40215</v>
      </c>
      <c r="D65" t="s">
        <v>20</v>
      </c>
      <c r="E65">
        <v>126</v>
      </c>
      <c r="F65" s="7">
        <f>VLOOKUP(tsource[[#This Row],[Désignation]],tproduit[],2,FALSE)</f>
        <v>2.5</v>
      </c>
      <c r="G65" s="8">
        <f>VLOOKUP(tsource[[#This Row],[Désignation]],tproduit[],3,FALSE)</f>
        <v>3</v>
      </c>
      <c r="H65" s="7">
        <f>VLOOKUP(tsource[[#This Row],[Désignation]],tproduit[],4,FALSE)</f>
        <v>3</v>
      </c>
      <c r="I65" s="7">
        <f>tsource[[#This Row],[Prix U TTC]]*tsource[[#This Row],[Nbre de Bouteilles réelles]]</f>
        <v>378</v>
      </c>
      <c r="J65" s="7">
        <f>tsource[[#This Row],[Prix Ventes]]*tsource[[#This Row],[Nbre de Bouteilles réelles]]</f>
        <v>378</v>
      </c>
      <c r="K65" s="9">
        <f>YEAR(tsource[[#This Row],[Date]])</f>
        <v>2010</v>
      </c>
    </row>
    <row r="66" spans="1:11" x14ac:dyDescent="0.25">
      <c r="A66">
        <v>65</v>
      </c>
      <c r="B66" t="s">
        <v>12</v>
      </c>
      <c r="C66" s="6">
        <v>40236</v>
      </c>
      <c r="D66" t="s">
        <v>16</v>
      </c>
      <c r="E66">
        <v>190</v>
      </c>
      <c r="F66" s="7">
        <f>VLOOKUP(tsource[[#This Row],[Désignation]],tproduit[],2,FALSE)</f>
        <v>2.5</v>
      </c>
      <c r="G66" s="8">
        <f>VLOOKUP(tsource[[#This Row],[Désignation]],tproduit[],3,FALSE)</f>
        <v>3</v>
      </c>
      <c r="H66" s="7">
        <f>VLOOKUP(tsource[[#This Row],[Désignation]],tproduit[],4,FALSE)</f>
        <v>3</v>
      </c>
      <c r="I66" s="7">
        <f>tsource[[#This Row],[Prix U TTC]]*tsource[[#This Row],[Nbre de Bouteilles réelles]]</f>
        <v>570</v>
      </c>
      <c r="J66" s="7">
        <f>tsource[[#This Row],[Prix Ventes]]*tsource[[#This Row],[Nbre de Bouteilles réelles]]</f>
        <v>570</v>
      </c>
      <c r="K66" s="9">
        <f>YEAR(tsource[[#This Row],[Date]])</f>
        <v>2010</v>
      </c>
    </row>
    <row r="67" spans="1:11" x14ac:dyDescent="0.25">
      <c r="A67">
        <v>66</v>
      </c>
      <c r="B67" t="s">
        <v>15</v>
      </c>
      <c r="C67" s="6">
        <v>40236</v>
      </c>
      <c r="D67" t="s">
        <v>16</v>
      </c>
      <c r="E67">
        <v>213</v>
      </c>
      <c r="F67" s="7">
        <f>VLOOKUP(tsource[[#This Row],[Désignation]],tproduit[],2,FALSE)</f>
        <v>1.83</v>
      </c>
      <c r="G67" s="8">
        <f>VLOOKUP(tsource[[#This Row],[Désignation]],tproduit[],3,FALSE)</f>
        <v>2.2000000000000002</v>
      </c>
      <c r="H67" s="7">
        <f>VLOOKUP(tsource[[#This Row],[Désignation]],tproduit[],4,FALSE)</f>
        <v>3</v>
      </c>
      <c r="I67" s="7">
        <f>tsource[[#This Row],[Prix U TTC]]*tsource[[#This Row],[Nbre de Bouteilles réelles]]</f>
        <v>468.6</v>
      </c>
      <c r="J67" s="7">
        <f>tsource[[#This Row],[Prix Ventes]]*tsource[[#This Row],[Nbre de Bouteilles réelles]]</f>
        <v>639</v>
      </c>
      <c r="K67" s="9">
        <f>YEAR(tsource[[#This Row],[Date]])</f>
        <v>2010</v>
      </c>
    </row>
    <row r="68" spans="1:11" x14ac:dyDescent="0.25">
      <c r="A68">
        <v>67</v>
      </c>
      <c r="B68" t="s">
        <v>10</v>
      </c>
      <c r="C68" s="6">
        <v>40262</v>
      </c>
      <c r="D68" t="s">
        <v>18</v>
      </c>
      <c r="E68">
        <v>605</v>
      </c>
      <c r="F68" s="7">
        <f>VLOOKUP(tsource[[#This Row],[Désignation]],tproduit[],2,FALSE)</f>
        <v>2</v>
      </c>
      <c r="G68" s="8">
        <f>VLOOKUP(tsource[[#This Row],[Désignation]],tproduit[],3,FALSE)</f>
        <v>2.4</v>
      </c>
      <c r="H68" s="7">
        <f>VLOOKUP(tsource[[#This Row],[Désignation]],tproduit[],4,FALSE)</f>
        <v>3</v>
      </c>
      <c r="I68" s="7">
        <f>tsource[[#This Row],[Prix U TTC]]*tsource[[#This Row],[Nbre de Bouteilles réelles]]</f>
        <v>1452</v>
      </c>
      <c r="J68" s="7">
        <f>tsource[[#This Row],[Prix Ventes]]*tsource[[#This Row],[Nbre de Bouteilles réelles]]</f>
        <v>1815</v>
      </c>
      <c r="K68" s="9">
        <f>YEAR(tsource[[#This Row],[Date]])</f>
        <v>2010</v>
      </c>
    </row>
    <row r="69" spans="1:11" x14ac:dyDescent="0.25">
      <c r="A69">
        <v>68</v>
      </c>
      <c r="B69" t="s">
        <v>15</v>
      </c>
      <c r="C69" s="6">
        <v>40282</v>
      </c>
      <c r="D69" t="s">
        <v>17</v>
      </c>
      <c r="E69">
        <v>431</v>
      </c>
      <c r="F69" s="7">
        <f>VLOOKUP(tsource[[#This Row],[Désignation]],tproduit[],2,FALSE)</f>
        <v>1.83</v>
      </c>
      <c r="G69" s="8">
        <f>VLOOKUP(tsource[[#This Row],[Désignation]],tproduit[],3,FALSE)</f>
        <v>2.2000000000000002</v>
      </c>
      <c r="H69" s="7">
        <f>VLOOKUP(tsource[[#This Row],[Désignation]],tproduit[],4,FALSE)</f>
        <v>3</v>
      </c>
      <c r="I69" s="7">
        <f>tsource[[#This Row],[Prix U TTC]]*tsource[[#This Row],[Nbre de Bouteilles réelles]]</f>
        <v>948.2</v>
      </c>
      <c r="J69" s="7">
        <f>tsource[[#This Row],[Prix Ventes]]*tsource[[#This Row],[Nbre de Bouteilles réelles]]</f>
        <v>1293</v>
      </c>
      <c r="K69" s="9">
        <f>YEAR(tsource[[#This Row],[Date]])</f>
        <v>2010</v>
      </c>
    </row>
    <row r="70" spans="1:11" x14ac:dyDescent="0.25">
      <c r="A70">
        <v>69</v>
      </c>
      <c r="B70" t="s">
        <v>12</v>
      </c>
      <c r="C70" s="6">
        <v>40282</v>
      </c>
      <c r="D70" t="s">
        <v>17</v>
      </c>
      <c r="E70">
        <v>119</v>
      </c>
      <c r="F70" s="7">
        <f>VLOOKUP(tsource[[#This Row],[Désignation]],tproduit[],2,FALSE)</f>
        <v>2.5</v>
      </c>
      <c r="G70" s="8">
        <f>VLOOKUP(tsource[[#This Row],[Désignation]],tproduit[],3,FALSE)</f>
        <v>3</v>
      </c>
      <c r="H70" s="7">
        <f>VLOOKUP(tsource[[#This Row],[Désignation]],tproduit[],4,FALSE)</f>
        <v>3</v>
      </c>
      <c r="I70" s="7">
        <f>tsource[[#This Row],[Prix U TTC]]*tsource[[#This Row],[Nbre de Bouteilles réelles]]</f>
        <v>357</v>
      </c>
      <c r="J70" s="7">
        <f>tsource[[#This Row],[Prix Ventes]]*tsource[[#This Row],[Nbre de Bouteilles réelles]]</f>
        <v>357</v>
      </c>
      <c r="K70" s="9">
        <f>YEAR(tsource[[#This Row],[Date]])</f>
        <v>2010</v>
      </c>
    </row>
    <row r="71" spans="1:11" x14ac:dyDescent="0.25">
      <c r="A71">
        <v>70</v>
      </c>
      <c r="B71" t="s">
        <v>10</v>
      </c>
      <c r="C71" s="6">
        <v>40366</v>
      </c>
      <c r="D71" t="s">
        <v>11</v>
      </c>
      <c r="E71">
        <v>527</v>
      </c>
      <c r="F71" s="7">
        <f>VLOOKUP(tsource[[#This Row],[Désignation]],tproduit[],2,FALSE)</f>
        <v>2</v>
      </c>
      <c r="G71" s="8">
        <f>VLOOKUP(tsource[[#This Row],[Désignation]],tproduit[],3,FALSE)</f>
        <v>2.4</v>
      </c>
      <c r="H71" s="7">
        <f>VLOOKUP(tsource[[#This Row],[Désignation]],tproduit[],4,FALSE)</f>
        <v>3</v>
      </c>
      <c r="I71" s="7">
        <f>tsource[[#This Row],[Prix U TTC]]*tsource[[#This Row],[Nbre de Bouteilles réelles]]</f>
        <v>1264.8</v>
      </c>
      <c r="J71" s="7">
        <f>tsource[[#This Row],[Prix Ventes]]*tsource[[#This Row],[Nbre de Bouteilles réelles]]</f>
        <v>1581</v>
      </c>
      <c r="K71" s="9">
        <f>YEAR(tsource[[#This Row],[Date]])</f>
        <v>2010</v>
      </c>
    </row>
    <row r="72" spans="1:11" x14ac:dyDescent="0.25">
      <c r="A72">
        <v>71</v>
      </c>
      <c r="B72" t="s">
        <v>12</v>
      </c>
      <c r="C72" s="6">
        <v>40393</v>
      </c>
      <c r="D72" t="s">
        <v>20</v>
      </c>
      <c r="E72">
        <v>252</v>
      </c>
      <c r="F72" s="7">
        <f>VLOOKUP(tsource[[#This Row],[Désignation]],tproduit[],2,FALSE)</f>
        <v>2.5</v>
      </c>
      <c r="G72" s="8">
        <f>VLOOKUP(tsource[[#This Row],[Désignation]],tproduit[],3,FALSE)</f>
        <v>3</v>
      </c>
      <c r="H72" s="7">
        <f>VLOOKUP(tsource[[#This Row],[Désignation]],tproduit[],4,FALSE)</f>
        <v>3</v>
      </c>
      <c r="I72" s="7">
        <f>tsource[[#This Row],[Prix U TTC]]*tsource[[#This Row],[Nbre de Bouteilles réelles]]</f>
        <v>756</v>
      </c>
      <c r="J72" s="7">
        <f>tsource[[#This Row],[Prix Ventes]]*tsource[[#This Row],[Nbre de Bouteilles réelles]]</f>
        <v>756</v>
      </c>
      <c r="K72" s="9">
        <f>YEAR(tsource[[#This Row],[Date]])</f>
        <v>2010</v>
      </c>
    </row>
    <row r="73" spans="1:11" x14ac:dyDescent="0.25">
      <c r="A73">
        <v>72</v>
      </c>
      <c r="B73" t="s">
        <v>10</v>
      </c>
      <c r="C73" s="6">
        <v>40432</v>
      </c>
      <c r="D73" t="s">
        <v>20</v>
      </c>
      <c r="E73">
        <v>245</v>
      </c>
      <c r="F73" s="7">
        <f>VLOOKUP(tsource[[#This Row],[Désignation]],tproduit[],2,FALSE)</f>
        <v>2</v>
      </c>
      <c r="G73" s="8">
        <f>VLOOKUP(tsource[[#This Row],[Désignation]],tproduit[],3,FALSE)</f>
        <v>2.4</v>
      </c>
      <c r="H73" s="7">
        <f>VLOOKUP(tsource[[#This Row],[Désignation]],tproduit[],4,FALSE)</f>
        <v>3</v>
      </c>
      <c r="I73" s="7">
        <f>tsource[[#This Row],[Prix U TTC]]*tsource[[#This Row],[Nbre de Bouteilles réelles]]</f>
        <v>588</v>
      </c>
      <c r="J73" s="7">
        <f>tsource[[#This Row],[Prix Ventes]]*tsource[[#This Row],[Nbre de Bouteilles réelles]]</f>
        <v>735</v>
      </c>
      <c r="K73" s="9">
        <f>YEAR(tsource[[#This Row],[Date]])</f>
        <v>2010</v>
      </c>
    </row>
    <row r="74" spans="1:11" x14ac:dyDescent="0.25">
      <c r="A74">
        <v>73</v>
      </c>
      <c r="B74" t="s">
        <v>15</v>
      </c>
      <c r="C74" s="6">
        <v>40432</v>
      </c>
      <c r="D74" t="s">
        <v>20</v>
      </c>
      <c r="E74">
        <v>242</v>
      </c>
      <c r="F74" s="7">
        <f>VLOOKUP(tsource[[#This Row],[Désignation]],tproduit[],2,FALSE)</f>
        <v>1.83</v>
      </c>
      <c r="G74" s="8">
        <f>VLOOKUP(tsource[[#This Row],[Désignation]],tproduit[],3,FALSE)</f>
        <v>2.2000000000000002</v>
      </c>
      <c r="H74" s="7">
        <f>VLOOKUP(tsource[[#This Row],[Désignation]],tproduit[],4,FALSE)</f>
        <v>3</v>
      </c>
      <c r="I74" s="7">
        <f>tsource[[#This Row],[Prix U TTC]]*tsource[[#This Row],[Nbre de Bouteilles réelles]]</f>
        <v>532.40000000000009</v>
      </c>
      <c r="J74" s="7">
        <f>tsource[[#This Row],[Prix Ventes]]*tsource[[#This Row],[Nbre de Bouteilles réelles]]</f>
        <v>726</v>
      </c>
      <c r="K74" s="9">
        <f>YEAR(tsource[[#This Row],[Date]])</f>
        <v>2010</v>
      </c>
    </row>
    <row r="75" spans="1:11" x14ac:dyDescent="0.25">
      <c r="A75">
        <v>74</v>
      </c>
      <c r="B75" t="s">
        <v>10</v>
      </c>
      <c r="C75" s="6">
        <v>40481</v>
      </c>
      <c r="D75" t="s">
        <v>20</v>
      </c>
      <c r="E75">
        <v>350</v>
      </c>
      <c r="F75" s="7">
        <f>VLOOKUP(tsource[[#This Row],[Désignation]],tproduit[],2,FALSE)</f>
        <v>2</v>
      </c>
      <c r="G75" s="8">
        <f>VLOOKUP(tsource[[#This Row],[Désignation]],tproduit[],3,FALSE)</f>
        <v>2.4</v>
      </c>
      <c r="H75" s="7">
        <f>VLOOKUP(tsource[[#This Row],[Désignation]],tproduit[],4,FALSE)</f>
        <v>3</v>
      </c>
      <c r="I75" s="7">
        <f>tsource[[#This Row],[Prix U TTC]]*tsource[[#This Row],[Nbre de Bouteilles réelles]]</f>
        <v>840</v>
      </c>
      <c r="J75" s="7">
        <f>tsource[[#This Row],[Prix Ventes]]*tsource[[#This Row],[Nbre de Bouteilles réelles]]</f>
        <v>1050</v>
      </c>
      <c r="K75" s="9">
        <f>YEAR(tsource[[#This Row],[Date]])</f>
        <v>2010</v>
      </c>
    </row>
    <row r="76" spans="1:11" x14ac:dyDescent="0.25">
      <c r="A76">
        <v>75</v>
      </c>
      <c r="B76" t="s">
        <v>12</v>
      </c>
      <c r="C76" s="6">
        <v>40481</v>
      </c>
      <c r="D76" t="s">
        <v>20</v>
      </c>
      <c r="E76">
        <v>195</v>
      </c>
      <c r="F76" s="7">
        <f>VLOOKUP(tsource[[#This Row],[Désignation]],tproduit[],2,FALSE)</f>
        <v>2.5</v>
      </c>
      <c r="G76" s="8">
        <f>VLOOKUP(tsource[[#This Row],[Désignation]],tproduit[],3,FALSE)</f>
        <v>3</v>
      </c>
      <c r="H76" s="7">
        <f>VLOOKUP(tsource[[#This Row],[Désignation]],tproduit[],4,FALSE)</f>
        <v>3</v>
      </c>
      <c r="I76" s="7">
        <f>tsource[[#This Row],[Prix U TTC]]*tsource[[#This Row],[Nbre de Bouteilles réelles]]</f>
        <v>585</v>
      </c>
      <c r="J76" s="7">
        <f>tsource[[#This Row],[Prix Ventes]]*tsource[[#This Row],[Nbre de Bouteilles réelles]]</f>
        <v>585</v>
      </c>
      <c r="K76" s="9">
        <f>YEAR(tsource[[#This Row],[Date]])</f>
        <v>2010</v>
      </c>
    </row>
    <row r="77" spans="1:11" x14ac:dyDescent="0.25">
      <c r="A77">
        <v>76</v>
      </c>
      <c r="B77" t="s">
        <v>12</v>
      </c>
      <c r="C77" s="6">
        <v>40638</v>
      </c>
      <c r="D77" t="s">
        <v>20</v>
      </c>
      <c r="E77">
        <v>194</v>
      </c>
      <c r="F77" s="7">
        <f>VLOOKUP(tsource[[#This Row],[Désignation]],tproduit[],2,FALSE)</f>
        <v>2.5</v>
      </c>
      <c r="G77" s="8">
        <f>VLOOKUP(tsource[[#This Row],[Désignation]],tproduit[],3,FALSE)</f>
        <v>3</v>
      </c>
      <c r="H77" s="7">
        <f>VLOOKUP(tsource[[#This Row],[Désignation]],tproduit[],4,FALSE)</f>
        <v>3</v>
      </c>
      <c r="I77" s="7">
        <f>tsource[[#This Row],[Prix U TTC]]*tsource[[#This Row],[Nbre de Bouteilles réelles]]</f>
        <v>582</v>
      </c>
      <c r="J77" s="7">
        <f>tsource[[#This Row],[Prix Ventes]]*tsource[[#This Row],[Nbre de Bouteilles réelles]]</f>
        <v>582</v>
      </c>
      <c r="K77" s="9">
        <f>YEAR(tsource[[#This Row],[Date]])</f>
        <v>2011</v>
      </c>
    </row>
    <row r="78" spans="1:11" x14ac:dyDescent="0.25">
      <c r="A78">
        <v>77</v>
      </c>
      <c r="B78" t="s">
        <v>15</v>
      </c>
      <c r="C78" s="6">
        <v>40980</v>
      </c>
      <c r="D78" t="s">
        <v>17</v>
      </c>
      <c r="E78">
        <v>180</v>
      </c>
      <c r="F78" s="7">
        <f>VLOOKUP(tsource[[#This Row],[Désignation]],tproduit[],2,FALSE)</f>
        <v>1.83</v>
      </c>
      <c r="G78" s="8">
        <f>VLOOKUP(tsource[[#This Row],[Désignation]],tproduit[],3,FALSE)</f>
        <v>2.2000000000000002</v>
      </c>
      <c r="H78" s="7">
        <f>VLOOKUP(tsource[[#This Row],[Désignation]],tproduit[],4,FALSE)</f>
        <v>3</v>
      </c>
      <c r="I78" s="7">
        <f>tsource[[#This Row],[Prix U TTC]]*tsource[[#This Row],[Nbre de Bouteilles réelles]]</f>
        <v>396.00000000000006</v>
      </c>
      <c r="J78" s="7">
        <f>tsource[[#This Row],[Prix Ventes]]*tsource[[#This Row],[Nbre de Bouteilles réelles]]</f>
        <v>540</v>
      </c>
      <c r="K78" s="9">
        <f>YEAR(tsource[[#This Row],[Date]])</f>
        <v>2012</v>
      </c>
    </row>
    <row r="79" spans="1:11" x14ac:dyDescent="0.25">
      <c r="A79">
        <v>78</v>
      </c>
      <c r="B79" t="s">
        <v>12</v>
      </c>
      <c r="C79" s="6">
        <v>40980</v>
      </c>
      <c r="D79" t="s">
        <v>17</v>
      </c>
      <c r="E79">
        <v>192</v>
      </c>
      <c r="F79" s="7">
        <f>VLOOKUP(tsource[[#This Row],[Désignation]],tproduit[],2,FALSE)</f>
        <v>2.5</v>
      </c>
      <c r="G79" s="8">
        <f>VLOOKUP(tsource[[#This Row],[Désignation]],tproduit[],3,FALSE)</f>
        <v>3</v>
      </c>
      <c r="H79" s="7">
        <f>VLOOKUP(tsource[[#This Row],[Désignation]],tproduit[],4,FALSE)</f>
        <v>3</v>
      </c>
      <c r="I79" s="7">
        <f>tsource[[#This Row],[Prix U TTC]]*tsource[[#This Row],[Nbre de Bouteilles réelles]]</f>
        <v>576</v>
      </c>
      <c r="J79" s="7">
        <f>tsource[[#This Row],[Prix Ventes]]*tsource[[#This Row],[Nbre de Bouteilles réelles]]</f>
        <v>576</v>
      </c>
      <c r="K79" s="9">
        <f>YEAR(tsource[[#This Row],[Date]])</f>
        <v>2012</v>
      </c>
    </row>
    <row r="80" spans="1:11" x14ac:dyDescent="0.25">
      <c r="A80">
        <v>79</v>
      </c>
      <c r="B80" t="s">
        <v>13</v>
      </c>
      <c r="C80" s="6">
        <v>40980</v>
      </c>
      <c r="D80" t="s">
        <v>17</v>
      </c>
      <c r="E80">
        <v>215</v>
      </c>
      <c r="F80" s="7">
        <f>VLOOKUP(tsource[[#This Row],[Désignation]],tproduit[],2,FALSE)</f>
        <v>1.83</v>
      </c>
      <c r="G80" s="8">
        <f>VLOOKUP(tsource[[#This Row],[Désignation]],tproduit[],3,FALSE)</f>
        <v>2.2000000000000002</v>
      </c>
      <c r="H80" s="7">
        <f>VLOOKUP(tsource[[#This Row],[Désignation]],tproduit[],4,FALSE)</f>
        <v>3</v>
      </c>
      <c r="I80" s="7">
        <f>tsource[[#This Row],[Prix U TTC]]*tsource[[#This Row],[Nbre de Bouteilles réelles]]</f>
        <v>473.00000000000006</v>
      </c>
      <c r="J80" s="7">
        <f>tsource[[#This Row],[Prix Ventes]]*tsource[[#This Row],[Nbre de Bouteilles réelles]]</f>
        <v>645</v>
      </c>
      <c r="K80" s="9">
        <f>YEAR(tsource[[#This Row],[Date]])</f>
        <v>2012</v>
      </c>
    </row>
    <row r="81" spans="1:11" x14ac:dyDescent="0.25">
      <c r="A81">
        <v>80</v>
      </c>
      <c r="B81" t="s">
        <v>15</v>
      </c>
      <c r="C81" s="6">
        <v>40522</v>
      </c>
      <c r="D81" t="s">
        <v>19</v>
      </c>
      <c r="E81">
        <v>259</v>
      </c>
      <c r="F81" s="7">
        <f>VLOOKUP(tsource[[#This Row],[Désignation]],tproduit[],2,FALSE)</f>
        <v>1.83</v>
      </c>
      <c r="G81" s="8">
        <f>VLOOKUP(tsource[[#This Row],[Désignation]],tproduit[],3,FALSE)</f>
        <v>2.2000000000000002</v>
      </c>
      <c r="H81" s="7">
        <f>VLOOKUP(tsource[[#This Row],[Désignation]],tproduit[],4,FALSE)</f>
        <v>3</v>
      </c>
      <c r="I81" s="7">
        <f>tsource[[#This Row],[Prix U TTC]]*tsource[[#This Row],[Nbre de Bouteilles réelles]]</f>
        <v>569.80000000000007</v>
      </c>
      <c r="J81" s="7">
        <f>tsource[[#This Row],[Prix Ventes]]*tsource[[#This Row],[Nbre de Bouteilles réelles]]</f>
        <v>777</v>
      </c>
      <c r="K81" s="9">
        <f>YEAR(tsource[[#This Row],[Date]])</f>
        <v>2010</v>
      </c>
    </row>
    <row r="82" spans="1:11" x14ac:dyDescent="0.25">
      <c r="A82">
        <v>81</v>
      </c>
      <c r="B82" t="s">
        <v>10</v>
      </c>
      <c r="C82" s="6">
        <v>40522</v>
      </c>
      <c r="D82" t="s">
        <v>19</v>
      </c>
      <c r="E82">
        <v>348</v>
      </c>
      <c r="F82" s="7">
        <f>VLOOKUP(tsource[[#This Row],[Désignation]],tproduit[],2,FALSE)</f>
        <v>2</v>
      </c>
      <c r="G82" s="8">
        <f>VLOOKUP(tsource[[#This Row],[Désignation]],tproduit[],3,FALSE)</f>
        <v>2.4</v>
      </c>
      <c r="H82" s="7">
        <f>VLOOKUP(tsource[[#This Row],[Désignation]],tproduit[],4,FALSE)</f>
        <v>3</v>
      </c>
      <c r="I82" s="7">
        <f>tsource[[#This Row],[Prix U TTC]]*tsource[[#This Row],[Nbre de Bouteilles réelles]]</f>
        <v>835.19999999999993</v>
      </c>
      <c r="J82" s="7">
        <f>tsource[[#This Row],[Prix Ventes]]*tsource[[#This Row],[Nbre de Bouteilles réelles]]</f>
        <v>1044</v>
      </c>
      <c r="K82" s="9">
        <f>YEAR(tsource[[#This Row],[Date]])</f>
        <v>2010</v>
      </c>
    </row>
    <row r="83" spans="1:11" x14ac:dyDescent="0.25">
      <c r="A83">
        <v>82</v>
      </c>
      <c r="B83" t="s">
        <v>15</v>
      </c>
      <c r="C83" s="6">
        <v>40565</v>
      </c>
      <c r="D83" t="s">
        <v>18</v>
      </c>
      <c r="E83">
        <v>126</v>
      </c>
      <c r="F83" s="7">
        <f>VLOOKUP(tsource[[#This Row],[Désignation]],tproduit[],2,FALSE)</f>
        <v>1.83</v>
      </c>
      <c r="G83" s="8">
        <f>VLOOKUP(tsource[[#This Row],[Désignation]],tproduit[],3,FALSE)</f>
        <v>2.2000000000000002</v>
      </c>
      <c r="H83" s="7">
        <f>VLOOKUP(tsource[[#This Row],[Désignation]],tproduit[],4,FALSE)</f>
        <v>3</v>
      </c>
      <c r="I83" s="7">
        <f>tsource[[#This Row],[Prix U TTC]]*tsource[[#This Row],[Nbre de Bouteilles réelles]]</f>
        <v>277.20000000000005</v>
      </c>
      <c r="J83" s="7">
        <f>tsource[[#This Row],[Prix Ventes]]*tsource[[#This Row],[Nbre de Bouteilles réelles]]</f>
        <v>378</v>
      </c>
      <c r="K83" s="9">
        <f>YEAR(tsource[[#This Row],[Date]])</f>
        <v>2011</v>
      </c>
    </row>
    <row r="84" spans="1:11" x14ac:dyDescent="0.25">
      <c r="A84">
        <v>83</v>
      </c>
      <c r="B84" t="s">
        <v>12</v>
      </c>
      <c r="C84" s="6">
        <v>40565</v>
      </c>
      <c r="D84" t="s">
        <v>18</v>
      </c>
      <c r="E84">
        <v>191</v>
      </c>
      <c r="F84" s="7">
        <f>VLOOKUP(tsource[[#This Row],[Désignation]],tproduit[],2,FALSE)</f>
        <v>2.5</v>
      </c>
      <c r="G84" s="8">
        <f>VLOOKUP(tsource[[#This Row],[Désignation]],tproduit[],3,FALSE)</f>
        <v>3</v>
      </c>
      <c r="H84" s="7">
        <f>VLOOKUP(tsource[[#This Row],[Désignation]],tproduit[],4,FALSE)</f>
        <v>3</v>
      </c>
      <c r="I84" s="7">
        <f>tsource[[#This Row],[Prix U TTC]]*tsource[[#This Row],[Nbre de Bouteilles réelles]]</f>
        <v>573</v>
      </c>
      <c r="J84" s="7">
        <f>tsource[[#This Row],[Prix Ventes]]*tsource[[#This Row],[Nbre de Bouteilles réelles]]</f>
        <v>573</v>
      </c>
      <c r="K84" s="9">
        <f>YEAR(tsource[[#This Row],[Date]])</f>
        <v>2011</v>
      </c>
    </row>
    <row r="85" spans="1:11" x14ac:dyDescent="0.25">
      <c r="A85">
        <v>84</v>
      </c>
      <c r="B85" t="s">
        <v>13</v>
      </c>
      <c r="C85" s="6">
        <v>40565</v>
      </c>
      <c r="D85" t="s">
        <v>18</v>
      </c>
      <c r="E85">
        <v>259</v>
      </c>
      <c r="F85" s="7">
        <f>VLOOKUP(tsource[[#This Row],[Désignation]],tproduit[],2,FALSE)</f>
        <v>1.83</v>
      </c>
      <c r="G85" s="8">
        <f>VLOOKUP(tsource[[#This Row],[Désignation]],tproduit[],3,FALSE)</f>
        <v>2.2000000000000002</v>
      </c>
      <c r="H85" s="7">
        <f>VLOOKUP(tsource[[#This Row],[Désignation]],tproduit[],4,FALSE)</f>
        <v>3</v>
      </c>
      <c r="I85" s="7">
        <f>tsource[[#This Row],[Prix U TTC]]*tsource[[#This Row],[Nbre de Bouteilles réelles]]</f>
        <v>569.80000000000007</v>
      </c>
      <c r="J85" s="7">
        <f>tsource[[#This Row],[Prix Ventes]]*tsource[[#This Row],[Nbre de Bouteilles réelles]]</f>
        <v>777</v>
      </c>
      <c r="K85" s="9">
        <f>YEAR(tsource[[#This Row],[Date]])</f>
        <v>2011</v>
      </c>
    </row>
    <row r="86" spans="1:11" x14ac:dyDescent="0.25">
      <c r="A86">
        <v>85</v>
      </c>
      <c r="B86" t="s">
        <v>10</v>
      </c>
      <c r="C86" s="6">
        <v>40592</v>
      </c>
      <c r="D86" t="s">
        <v>17</v>
      </c>
      <c r="E86">
        <v>606</v>
      </c>
      <c r="F86" s="7">
        <f>VLOOKUP(tsource[[#This Row],[Désignation]],tproduit[],2,FALSE)</f>
        <v>2</v>
      </c>
      <c r="G86" s="8">
        <f>VLOOKUP(tsource[[#This Row],[Désignation]],tproduit[],3,FALSE)</f>
        <v>2.4</v>
      </c>
      <c r="H86" s="7">
        <f>VLOOKUP(tsource[[#This Row],[Désignation]],tproduit[],4,FALSE)</f>
        <v>3</v>
      </c>
      <c r="I86" s="7">
        <f>tsource[[#This Row],[Prix U TTC]]*tsource[[#This Row],[Nbre de Bouteilles réelles]]</f>
        <v>1454.3999999999999</v>
      </c>
      <c r="J86" s="7">
        <f>tsource[[#This Row],[Prix Ventes]]*tsource[[#This Row],[Nbre de Bouteilles réelles]]</f>
        <v>1818</v>
      </c>
      <c r="K86" s="9">
        <f>YEAR(tsource[[#This Row],[Date]])</f>
        <v>2011</v>
      </c>
    </row>
    <row r="87" spans="1:11" x14ac:dyDescent="0.25">
      <c r="A87">
        <v>86</v>
      </c>
      <c r="B87" t="s">
        <v>10</v>
      </c>
      <c r="C87" s="6">
        <v>40662</v>
      </c>
      <c r="D87" t="s">
        <v>11</v>
      </c>
      <c r="E87">
        <v>581</v>
      </c>
      <c r="F87" s="7">
        <f>VLOOKUP(tsource[[#This Row],[Désignation]],tproduit[],2,FALSE)</f>
        <v>2</v>
      </c>
      <c r="G87" s="8">
        <f>VLOOKUP(tsource[[#This Row],[Désignation]],tproduit[],3,FALSE)</f>
        <v>2.4</v>
      </c>
      <c r="H87" s="7">
        <f>VLOOKUP(tsource[[#This Row],[Désignation]],tproduit[],4,FALSE)</f>
        <v>3</v>
      </c>
      <c r="I87" s="7">
        <f>tsource[[#This Row],[Prix U TTC]]*tsource[[#This Row],[Nbre de Bouteilles réelles]]</f>
        <v>1394.3999999999999</v>
      </c>
      <c r="J87" s="7">
        <f>tsource[[#This Row],[Prix Ventes]]*tsource[[#This Row],[Nbre de Bouteilles réelles]]</f>
        <v>1743</v>
      </c>
      <c r="K87" s="9">
        <f>YEAR(tsource[[#This Row],[Date]])</f>
        <v>2011</v>
      </c>
    </row>
    <row r="88" spans="1:11" x14ac:dyDescent="0.25">
      <c r="A88">
        <v>87</v>
      </c>
      <c r="B88" t="s">
        <v>12</v>
      </c>
      <c r="C88" s="6">
        <v>40677</v>
      </c>
      <c r="D88" t="s">
        <v>14</v>
      </c>
      <c r="E88">
        <v>134</v>
      </c>
      <c r="F88" s="7">
        <f>VLOOKUP(tsource[[#This Row],[Désignation]],tproduit[],2,FALSE)</f>
        <v>2.5</v>
      </c>
      <c r="G88" s="8">
        <f>VLOOKUP(tsource[[#This Row],[Désignation]],tproduit[],3,FALSE)</f>
        <v>3</v>
      </c>
      <c r="H88" s="7">
        <f>VLOOKUP(tsource[[#This Row],[Désignation]],tproduit[],4,FALSE)</f>
        <v>3</v>
      </c>
      <c r="I88" s="7">
        <f>tsource[[#This Row],[Prix U TTC]]*tsource[[#This Row],[Nbre de Bouteilles réelles]]</f>
        <v>402</v>
      </c>
      <c r="J88" s="7">
        <f>tsource[[#This Row],[Prix Ventes]]*tsource[[#This Row],[Nbre de Bouteilles réelles]]</f>
        <v>402</v>
      </c>
      <c r="K88" s="9">
        <f>YEAR(tsource[[#This Row],[Date]])</f>
        <v>2011</v>
      </c>
    </row>
    <row r="89" spans="1:11" x14ac:dyDescent="0.25">
      <c r="A89">
        <v>88</v>
      </c>
      <c r="B89" t="s">
        <v>13</v>
      </c>
      <c r="C89" s="6">
        <v>40677</v>
      </c>
      <c r="D89" t="s">
        <v>14</v>
      </c>
      <c r="E89">
        <v>266</v>
      </c>
      <c r="F89" s="7">
        <f>VLOOKUP(tsource[[#This Row],[Désignation]],tproduit[],2,FALSE)</f>
        <v>1.83</v>
      </c>
      <c r="G89" s="8">
        <f>VLOOKUP(tsource[[#This Row],[Désignation]],tproduit[],3,FALSE)</f>
        <v>2.2000000000000002</v>
      </c>
      <c r="H89" s="7">
        <f>VLOOKUP(tsource[[#This Row],[Désignation]],tproduit[],4,FALSE)</f>
        <v>3</v>
      </c>
      <c r="I89" s="7">
        <f>tsource[[#This Row],[Prix U TTC]]*tsource[[#This Row],[Nbre de Bouteilles réelles]]</f>
        <v>585.20000000000005</v>
      </c>
      <c r="J89" s="7">
        <f>tsource[[#This Row],[Prix Ventes]]*tsource[[#This Row],[Nbre de Bouteilles réelles]]</f>
        <v>798</v>
      </c>
      <c r="K89" s="9">
        <f>YEAR(tsource[[#This Row],[Date]])</f>
        <v>2011</v>
      </c>
    </row>
    <row r="90" spans="1:11" x14ac:dyDescent="0.25">
      <c r="A90">
        <v>89</v>
      </c>
      <c r="B90" t="s">
        <v>15</v>
      </c>
      <c r="C90" s="6">
        <v>40677</v>
      </c>
      <c r="D90" t="s">
        <v>14</v>
      </c>
      <c r="E90">
        <v>175</v>
      </c>
      <c r="F90" s="7">
        <f>VLOOKUP(tsource[[#This Row],[Désignation]],tproduit[],2,FALSE)</f>
        <v>1.83</v>
      </c>
      <c r="G90" s="8">
        <f>VLOOKUP(tsource[[#This Row],[Désignation]],tproduit[],3,FALSE)</f>
        <v>2.2000000000000002</v>
      </c>
      <c r="H90" s="7">
        <f>VLOOKUP(tsource[[#This Row],[Désignation]],tproduit[],4,FALSE)</f>
        <v>3</v>
      </c>
      <c r="I90" s="7">
        <f>tsource[[#This Row],[Prix U TTC]]*tsource[[#This Row],[Nbre de Bouteilles réelles]]</f>
        <v>385.00000000000006</v>
      </c>
      <c r="J90" s="7">
        <f>tsource[[#This Row],[Prix Ventes]]*tsource[[#This Row],[Nbre de Bouteilles réelles]]</f>
        <v>525</v>
      </c>
      <c r="K90" s="9">
        <f>YEAR(tsource[[#This Row],[Date]])</f>
        <v>2011</v>
      </c>
    </row>
    <row r="91" spans="1:11" x14ac:dyDescent="0.25">
      <c r="A91">
        <v>90</v>
      </c>
      <c r="B91" t="s">
        <v>13</v>
      </c>
      <c r="C91" s="6">
        <v>40726</v>
      </c>
      <c r="D91" t="s">
        <v>21</v>
      </c>
      <c r="E91">
        <v>178</v>
      </c>
      <c r="F91" s="7">
        <f>VLOOKUP(tsource[[#This Row],[Désignation]],tproduit[],2,FALSE)</f>
        <v>1.83</v>
      </c>
      <c r="G91" s="8">
        <f>VLOOKUP(tsource[[#This Row],[Désignation]],tproduit[],3,FALSE)</f>
        <v>2.2000000000000002</v>
      </c>
      <c r="H91" s="7">
        <f>VLOOKUP(tsource[[#This Row],[Désignation]],tproduit[],4,FALSE)</f>
        <v>3</v>
      </c>
      <c r="I91" s="7">
        <f>tsource[[#This Row],[Prix U TTC]]*tsource[[#This Row],[Nbre de Bouteilles réelles]]</f>
        <v>391.6</v>
      </c>
      <c r="J91" s="7">
        <f>tsource[[#This Row],[Prix Ventes]]*tsource[[#This Row],[Nbre de Bouteilles réelles]]</f>
        <v>534</v>
      </c>
      <c r="K91" s="10">
        <v>2011</v>
      </c>
    </row>
    <row r="92" spans="1:11" x14ac:dyDescent="0.25">
      <c r="A92">
        <v>91</v>
      </c>
      <c r="B92" t="s">
        <v>15</v>
      </c>
      <c r="C92" s="6">
        <v>40726</v>
      </c>
      <c r="D92" t="s">
        <v>21</v>
      </c>
      <c r="E92">
        <v>177</v>
      </c>
      <c r="F92" s="7">
        <f>VLOOKUP(tsource[[#This Row],[Désignation]],tproduit[],2,FALSE)</f>
        <v>1.83</v>
      </c>
      <c r="G92" s="8">
        <f>VLOOKUP(tsource[[#This Row],[Désignation]],tproduit[],3,FALSE)</f>
        <v>2.2000000000000002</v>
      </c>
      <c r="H92" s="7">
        <f>VLOOKUP(tsource[[#This Row],[Désignation]],tproduit[],4,FALSE)</f>
        <v>3</v>
      </c>
      <c r="I92" s="7">
        <f>tsource[[#This Row],[Prix U TTC]]*tsource[[#This Row],[Nbre de Bouteilles réelles]]</f>
        <v>389.40000000000003</v>
      </c>
      <c r="J92" s="7">
        <f>tsource[[#This Row],[Prix Ventes]]*tsource[[#This Row],[Nbre de Bouteilles réelles]]</f>
        <v>531</v>
      </c>
      <c r="K92" s="10">
        <v>2011</v>
      </c>
    </row>
    <row r="93" spans="1:11" x14ac:dyDescent="0.25">
      <c r="A93">
        <v>92</v>
      </c>
      <c r="B93" t="s">
        <v>12</v>
      </c>
      <c r="C93" s="6">
        <v>40726</v>
      </c>
      <c r="D93" t="s">
        <v>21</v>
      </c>
      <c r="E93">
        <v>132</v>
      </c>
      <c r="F93" s="7">
        <f>VLOOKUP(tsource[[#This Row],[Désignation]],tproduit[],2,FALSE)</f>
        <v>2.5</v>
      </c>
      <c r="G93" s="8">
        <f>VLOOKUP(tsource[[#This Row],[Désignation]],tproduit[],3,FALSE)</f>
        <v>3</v>
      </c>
      <c r="H93" s="7">
        <f>VLOOKUP(tsource[[#This Row],[Désignation]],tproduit[],4,FALSE)</f>
        <v>3</v>
      </c>
      <c r="I93" s="7">
        <f>tsource[[#This Row],[Prix U TTC]]*tsource[[#This Row],[Nbre de Bouteilles réelles]]</f>
        <v>396</v>
      </c>
      <c r="J93" s="7">
        <f>tsource[[#This Row],[Prix Ventes]]*tsource[[#This Row],[Nbre de Bouteilles réelles]]</f>
        <v>396</v>
      </c>
      <c r="K93" s="10">
        <v>2011</v>
      </c>
    </row>
    <row r="94" spans="1:11" x14ac:dyDescent="0.25">
      <c r="A94">
        <v>93</v>
      </c>
      <c r="B94" t="s">
        <v>10</v>
      </c>
      <c r="C94" s="6">
        <v>40732</v>
      </c>
      <c r="D94" t="s">
        <v>19</v>
      </c>
      <c r="E94">
        <v>525</v>
      </c>
      <c r="F94" s="7">
        <f>VLOOKUP(tsource[[#This Row],[Désignation]],tproduit[],2,FALSE)</f>
        <v>2</v>
      </c>
      <c r="G94" s="8">
        <f>VLOOKUP(tsource[[#This Row],[Désignation]],tproduit[],3,FALSE)</f>
        <v>2.4</v>
      </c>
      <c r="H94" s="7">
        <f>VLOOKUP(tsource[[#This Row],[Désignation]],tproduit[],4,FALSE)</f>
        <v>3</v>
      </c>
      <c r="I94" s="7">
        <f>tsource[[#This Row],[Prix U TTC]]*tsource[[#This Row],[Nbre de Bouteilles réelles]]</f>
        <v>1260</v>
      </c>
      <c r="J94" s="7">
        <f>tsource[[#This Row],[Prix Ventes]]*tsource[[#This Row],[Nbre de Bouteilles réelles]]</f>
        <v>1575</v>
      </c>
      <c r="K94" s="10">
        <v>2011</v>
      </c>
    </row>
    <row r="95" spans="1:11" x14ac:dyDescent="0.25">
      <c r="A95">
        <v>94</v>
      </c>
      <c r="B95" t="s">
        <v>13</v>
      </c>
      <c r="C95" s="6">
        <v>40771</v>
      </c>
      <c r="D95" t="s">
        <v>22</v>
      </c>
      <c r="E95">
        <v>88</v>
      </c>
      <c r="F95" s="7">
        <f>VLOOKUP(tsource[[#This Row],[Désignation]],tproduit[],2,FALSE)</f>
        <v>1.83</v>
      </c>
      <c r="G95" s="8">
        <f>VLOOKUP(tsource[[#This Row],[Désignation]],tproduit[],3,FALSE)</f>
        <v>2.2000000000000002</v>
      </c>
      <c r="H95" s="7">
        <f>VLOOKUP(tsource[[#This Row],[Désignation]],tproduit[],4,FALSE)</f>
        <v>3</v>
      </c>
      <c r="I95" s="7">
        <f>tsource[[#This Row],[Prix U TTC]]*tsource[[#This Row],[Nbre de Bouteilles réelles]]</f>
        <v>193.60000000000002</v>
      </c>
      <c r="J95" s="7">
        <f>tsource[[#This Row],[Prix Ventes]]*tsource[[#This Row],[Nbre de Bouteilles réelles]]</f>
        <v>264</v>
      </c>
      <c r="K95" s="10">
        <v>2011</v>
      </c>
    </row>
    <row r="96" spans="1:11" x14ac:dyDescent="0.25">
      <c r="A96">
        <v>95</v>
      </c>
      <c r="B96" t="s">
        <v>13</v>
      </c>
      <c r="C96" s="6">
        <v>40788</v>
      </c>
      <c r="D96" t="s">
        <v>22</v>
      </c>
      <c r="E96">
        <v>89</v>
      </c>
      <c r="F96" s="7">
        <f>VLOOKUP(tsource[[#This Row],[Désignation]],tproduit[],2,FALSE)</f>
        <v>1.83</v>
      </c>
      <c r="G96" s="8">
        <f>VLOOKUP(tsource[[#This Row],[Désignation]],tproduit[],3,FALSE)</f>
        <v>2.2000000000000002</v>
      </c>
      <c r="H96" s="7">
        <f>VLOOKUP(tsource[[#This Row],[Désignation]],tproduit[],4,FALSE)</f>
        <v>3</v>
      </c>
      <c r="I96" s="7">
        <f>tsource[[#This Row],[Prix U TTC]]*tsource[[#This Row],[Nbre de Bouteilles réelles]]</f>
        <v>195.8</v>
      </c>
      <c r="J96" s="7">
        <f>tsource[[#This Row],[Prix Ventes]]*tsource[[#This Row],[Nbre de Bouteilles réelles]]</f>
        <v>267</v>
      </c>
      <c r="K96" s="10">
        <v>2011</v>
      </c>
    </row>
    <row r="97" spans="1:11" x14ac:dyDescent="0.25">
      <c r="A97">
        <v>96</v>
      </c>
      <c r="B97" t="s">
        <v>15</v>
      </c>
      <c r="C97" s="6">
        <v>40796</v>
      </c>
      <c r="D97" t="s">
        <v>16</v>
      </c>
      <c r="E97">
        <v>43</v>
      </c>
      <c r="F97" s="7">
        <f>VLOOKUP(tsource[[#This Row],[Désignation]],tproduit[],2,FALSE)</f>
        <v>1.83</v>
      </c>
      <c r="G97" s="8">
        <f>VLOOKUP(tsource[[#This Row],[Désignation]],tproduit[],3,FALSE)</f>
        <v>2.2000000000000002</v>
      </c>
      <c r="H97" s="7">
        <f>VLOOKUP(tsource[[#This Row],[Désignation]],tproduit[],4,FALSE)</f>
        <v>3</v>
      </c>
      <c r="I97" s="7">
        <f>tsource[[#This Row],[Prix U TTC]]*tsource[[#This Row],[Nbre de Bouteilles réelles]]</f>
        <v>94.600000000000009</v>
      </c>
      <c r="J97" s="7">
        <f>tsource[[#This Row],[Prix Ventes]]*tsource[[#This Row],[Nbre de Bouteilles réelles]]</f>
        <v>129</v>
      </c>
      <c r="K97" s="10">
        <v>2011</v>
      </c>
    </row>
    <row r="98" spans="1:11" x14ac:dyDescent="0.25">
      <c r="A98">
        <v>97</v>
      </c>
      <c r="B98" t="s">
        <v>13</v>
      </c>
      <c r="C98" s="6">
        <v>40796</v>
      </c>
      <c r="D98" t="s">
        <v>16</v>
      </c>
      <c r="E98">
        <v>265</v>
      </c>
      <c r="F98" s="7">
        <f>VLOOKUP(tsource[[#This Row],[Désignation]],tproduit[],2,FALSE)</f>
        <v>1.83</v>
      </c>
      <c r="G98" s="8">
        <f>VLOOKUP(tsource[[#This Row],[Désignation]],tproduit[],3,FALSE)</f>
        <v>2.2000000000000002</v>
      </c>
      <c r="H98" s="7">
        <f>VLOOKUP(tsource[[#This Row],[Désignation]],tproduit[],4,FALSE)</f>
        <v>3</v>
      </c>
      <c r="I98" s="7">
        <f>tsource[[#This Row],[Prix U TTC]]*tsource[[#This Row],[Nbre de Bouteilles réelles]]</f>
        <v>583</v>
      </c>
      <c r="J98" s="7">
        <f>tsource[[#This Row],[Prix Ventes]]*tsource[[#This Row],[Nbre de Bouteilles réelles]]</f>
        <v>795</v>
      </c>
      <c r="K98" s="10">
        <v>2011</v>
      </c>
    </row>
    <row r="99" spans="1:11" x14ac:dyDescent="0.25">
      <c r="A99">
        <v>98</v>
      </c>
      <c r="B99" t="s">
        <v>12</v>
      </c>
      <c r="C99" s="6">
        <v>40796</v>
      </c>
      <c r="D99" t="s">
        <v>16</v>
      </c>
      <c r="E99">
        <v>132</v>
      </c>
      <c r="F99" s="7">
        <f>VLOOKUP(tsource[[#This Row],[Désignation]],tproduit[],2,FALSE)</f>
        <v>2.5</v>
      </c>
      <c r="G99" s="8">
        <f>VLOOKUP(tsource[[#This Row],[Désignation]],tproduit[],3,FALSE)</f>
        <v>3</v>
      </c>
      <c r="H99" s="7">
        <f>VLOOKUP(tsource[[#This Row],[Désignation]],tproduit[],4,FALSE)</f>
        <v>3</v>
      </c>
      <c r="I99" s="7">
        <f>tsource[[#This Row],[Prix U TTC]]*tsource[[#This Row],[Nbre de Bouteilles réelles]]</f>
        <v>396</v>
      </c>
      <c r="J99" s="7">
        <f>tsource[[#This Row],[Prix Ventes]]*tsource[[#This Row],[Nbre de Bouteilles réelles]]</f>
        <v>396</v>
      </c>
      <c r="K99" s="10">
        <v>2011</v>
      </c>
    </row>
    <row r="100" spans="1:11" x14ac:dyDescent="0.25">
      <c r="A100">
        <v>99</v>
      </c>
      <c r="B100" t="s">
        <v>15</v>
      </c>
      <c r="C100" s="6">
        <v>40821</v>
      </c>
      <c r="D100" t="s">
        <v>22</v>
      </c>
      <c r="E100">
        <v>88</v>
      </c>
      <c r="F100" s="7">
        <f>VLOOKUP(tsource[[#This Row],[Désignation]],tproduit[],2,FALSE)</f>
        <v>1.83</v>
      </c>
      <c r="G100" s="8">
        <f>VLOOKUP(tsource[[#This Row],[Désignation]],tproduit[],3,FALSE)</f>
        <v>2.2000000000000002</v>
      </c>
      <c r="H100" s="7">
        <f>VLOOKUP(tsource[[#This Row],[Désignation]],tproduit[],4,FALSE)</f>
        <v>3</v>
      </c>
      <c r="I100" s="7">
        <f>tsource[[#This Row],[Prix U TTC]]*tsource[[#This Row],[Nbre de Bouteilles réelles]]</f>
        <v>193.60000000000002</v>
      </c>
      <c r="J100" s="7">
        <f>tsource[[#This Row],[Prix Ventes]]*tsource[[#This Row],[Nbre de Bouteilles réelles]]</f>
        <v>264</v>
      </c>
      <c r="K100" s="10">
        <v>2011</v>
      </c>
    </row>
    <row r="101" spans="1:11" x14ac:dyDescent="0.25">
      <c r="A101">
        <v>100</v>
      </c>
      <c r="B101" t="s">
        <v>10</v>
      </c>
      <c r="C101" s="6">
        <v>40823</v>
      </c>
      <c r="D101" t="s">
        <v>18</v>
      </c>
      <c r="E101">
        <v>570</v>
      </c>
      <c r="F101" s="7">
        <f>VLOOKUP(tsource[[#This Row],[Désignation]],tproduit[],2,FALSE)</f>
        <v>2</v>
      </c>
      <c r="G101" s="8">
        <f>VLOOKUP(tsource[[#This Row],[Désignation]],tproduit[],3,FALSE)</f>
        <v>2.4</v>
      </c>
      <c r="H101" s="7">
        <f>VLOOKUP(tsource[[#This Row],[Désignation]],tproduit[],4,FALSE)</f>
        <v>3</v>
      </c>
      <c r="I101" s="7">
        <f>tsource[[#This Row],[Prix U TTC]]*tsource[[#This Row],[Nbre de Bouteilles réelles]]</f>
        <v>1368</v>
      </c>
      <c r="J101" s="7">
        <f>tsource[[#This Row],[Prix Ventes]]*tsource[[#This Row],[Nbre de Bouteilles réelles]]</f>
        <v>1710</v>
      </c>
      <c r="K101" s="10">
        <v>2011</v>
      </c>
    </row>
    <row r="102" spans="1:11" x14ac:dyDescent="0.25">
      <c r="A102">
        <v>101</v>
      </c>
      <c r="B102" t="s">
        <v>12</v>
      </c>
      <c r="C102" s="6">
        <v>40864</v>
      </c>
      <c r="D102" t="s">
        <v>17</v>
      </c>
      <c r="E102">
        <v>66</v>
      </c>
      <c r="F102" s="7">
        <f>VLOOKUP(tsource[[#This Row],[Désignation]],tproduit[],2,FALSE)</f>
        <v>2.5</v>
      </c>
      <c r="G102" s="8">
        <f>VLOOKUP(tsource[[#This Row],[Désignation]],tproduit[],3,FALSE)</f>
        <v>3</v>
      </c>
      <c r="H102" s="7">
        <f>VLOOKUP(tsource[[#This Row],[Désignation]],tproduit[],4,FALSE)</f>
        <v>3</v>
      </c>
      <c r="I102" s="7">
        <f>tsource[[#This Row],[Prix U TTC]]*tsource[[#This Row],[Nbre de Bouteilles réelles]]</f>
        <v>198</v>
      </c>
      <c r="J102" s="7">
        <f>tsource[[#This Row],[Prix Ventes]]*tsource[[#This Row],[Nbre de Bouteilles réelles]]</f>
        <v>198</v>
      </c>
      <c r="K102" s="10">
        <v>2011</v>
      </c>
    </row>
    <row r="103" spans="1:11" x14ac:dyDescent="0.25">
      <c r="A103">
        <v>102</v>
      </c>
      <c r="B103" t="s">
        <v>12</v>
      </c>
      <c r="C103" s="6">
        <v>40865</v>
      </c>
      <c r="D103" t="s">
        <v>17</v>
      </c>
      <c r="E103">
        <v>198</v>
      </c>
      <c r="F103" s="7">
        <f>VLOOKUP(tsource[[#This Row],[Désignation]],tproduit[],2,FALSE)</f>
        <v>2.5</v>
      </c>
      <c r="G103" s="8">
        <f>VLOOKUP(tsource[[#This Row],[Désignation]],tproduit[],3,FALSE)</f>
        <v>3</v>
      </c>
      <c r="H103" s="7">
        <f>VLOOKUP(tsource[[#This Row],[Désignation]],tproduit[],4,FALSE)</f>
        <v>3</v>
      </c>
      <c r="I103" s="7">
        <f>tsource[[#This Row],[Prix U TTC]]*tsource[[#This Row],[Nbre de Bouteilles réelles]]</f>
        <v>594</v>
      </c>
      <c r="J103" s="7">
        <f>tsource[[#This Row],[Prix Ventes]]*tsource[[#This Row],[Nbre de Bouteilles réelles]]</f>
        <v>594</v>
      </c>
      <c r="K103" s="10">
        <v>2011</v>
      </c>
    </row>
    <row r="104" spans="1:11" x14ac:dyDescent="0.25">
      <c r="A104">
        <v>103</v>
      </c>
      <c r="B104" t="s">
        <v>15</v>
      </c>
      <c r="C104" s="6">
        <v>40865</v>
      </c>
      <c r="D104" t="s">
        <v>17</v>
      </c>
      <c r="E104">
        <v>132</v>
      </c>
      <c r="F104" s="7">
        <f>VLOOKUP(tsource[[#This Row],[Désignation]],tproduit[],2,FALSE)</f>
        <v>1.83</v>
      </c>
      <c r="G104" s="8">
        <f>VLOOKUP(tsource[[#This Row],[Désignation]],tproduit[],3,FALSE)</f>
        <v>2.2000000000000002</v>
      </c>
      <c r="H104" s="7">
        <f>VLOOKUP(tsource[[#This Row],[Désignation]],tproduit[],4,FALSE)</f>
        <v>3</v>
      </c>
      <c r="I104" s="7">
        <f>tsource[[#This Row],[Prix U TTC]]*tsource[[#This Row],[Nbre de Bouteilles réelles]]</f>
        <v>290.40000000000003</v>
      </c>
      <c r="J104" s="7">
        <f>tsource[[#This Row],[Prix Ventes]]*tsource[[#This Row],[Nbre de Bouteilles réelles]]</f>
        <v>396</v>
      </c>
      <c r="K104" s="10">
        <v>2011</v>
      </c>
    </row>
    <row r="105" spans="1:11" x14ac:dyDescent="0.25">
      <c r="A105">
        <v>104</v>
      </c>
      <c r="B105" t="s">
        <v>13</v>
      </c>
      <c r="C105" s="6">
        <v>40864</v>
      </c>
      <c r="D105" t="s">
        <v>17</v>
      </c>
      <c r="E105">
        <v>88</v>
      </c>
      <c r="F105" s="7">
        <f>VLOOKUP(tsource[[#This Row],[Désignation]],tproduit[],2,FALSE)</f>
        <v>1.83</v>
      </c>
      <c r="G105" s="8">
        <f>VLOOKUP(tsource[[#This Row],[Désignation]],tproduit[],3,FALSE)</f>
        <v>2.2000000000000002</v>
      </c>
      <c r="H105" s="7">
        <f>VLOOKUP(tsource[[#This Row],[Désignation]],tproduit[],4,FALSE)</f>
        <v>3</v>
      </c>
      <c r="I105" s="7">
        <f>tsource[[#This Row],[Prix U TTC]]*tsource[[#This Row],[Nbre de Bouteilles réelles]]</f>
        <v>193.60000000000002</v>
      </c>
      <c r="J105" s="7">
        <f>tsource[[#This Row],[Prix Ventes]]*tsource[[#This Row],[Nbre de Bouteilles réelles]]</f>
        <v>264</v>
      </c>
      <c r="K105" s="10">
        <v>2011</v>
      </c>
    </row>
    <row r="106" spans="1:11" x14ac:dyDescent="0.25">
      <c r="A106">
        <v>105</v>
      </c>
      <c r="B106" t="s">
        <v>13</v>
      </c>
      <c r="C106" s="6">
        <v>40893</v>
      </c>
      <c r="D106" t="s">
        <v>11</v>
      </c>
      <c r="E106">
        <v>220</v>
      </c>
      <c r="F106" s="7">
        <f>VLOOKUP(tsource[[#This Row],[Désignation]],tproduit[],2,FALSE)</f>
        <v>1.83</v>
      </c>
      <c r="G106" s="8">
        <f>VLOOKUP(tsource[[#This Row],[Désignation]],tproduit[],3,FALSE)</f>
        <v>2.2000000000000002</v>
      </c>
      <c r="H106" s="7">
        <f>VLOOKUP(tsource[[#This Row],[Désignation]],tproduit[],4,FALSE)</f>
        <v>3</v>
      </c>
      <c r="I106" s="7">
        <f>tsource[[#This Row],[Prix U TTC]]*tsource[[#This Row],[Nbre de Bouteilles réelles]]</f>
        <v>484.00000000000006</v>
      </c>
      <c r="J106" s="7">
        <f>tsource[[#This Row],[Prix Ventes]]*tsource[[#This Row],[Nbre de Bouteilles réelles]]</f>
        <v>660</v>
      </c>
      <c r="K106" s="10">
        <v>2011</v>
      </c>
    </row>
    <row r="107" spans="1:11" x14ac:dyDescent="0.25">
      <c r="A107">
        <v>106</v>
      </c>
      <c r="B107" t="s">
        <v>15</v>
      </c>
      <c r="C107" s="6">
        <v>40893</v>
      </c>
      <c r="D107" t="s">
        <v>11</v>
      </c>
      <c r="E107">
        <v>132</v>
      </c>
      <c r="F107" s="7">
        <f>VLOOKUP(tsource[[#This Row],[Désignation]],tproduit[],2,FALSE)</f>
        <v>1.83</v>
      </c>
      <c r="G107" s="8">
        <f>VLOOKUP(tsource[[#This Row],[Désignation]],tproduit[],3,FALSE)</f>
        <v>2.2000000000000002</v>
      </c>
      <c r="H107" s="7">
        <f>VLOOKUP(tsource[[#This Row],[Désignation]],tproduit[],4,FALSE)</f>
        <v>3</v>
      </c>
      <c r="I107" s="7">
        <f>tsource[[#This Row],[Prix U TTC]]*tsource[[#This Row],[Nbre de Bouteilles réelles]]</f>
        <v>290.40000000000003</v>
      </c>
      <c r="J107" s="7">
        <f>tsource[[#This Row],[Prix Ventes]]*tsource[[#This Row],[Nbre de Bouteilles réelles]]</f>
        <v>396</v>
      </c>
      <c r="K107" s="10">
        <v>2011</v>
      </c>
    </row>
    <row r="108" spans="1:11" x14ac:dyDescent="0.25">
      <c r="A108">
        <v>107</v>
      </c>
      <c r="B108" t="s">
        <v>12</v>
      </c>
      <c r="C108" s="6">
        <v>40893</v>
      </c>
      <c r="D108" t="s">
        <v>11</v>
      </c>
      <c r="E108">
        <v>261</v>
      </c>
      <c r="F108" s="7">
        <f>VLOOKUP(tsource[[#This Row],[Désignation]],tproduit[],2,FALSE)</f>
        <v>2.5</v>
      </c>
      <c r="G108" s="8">
        <f>VLOOKUP(tsource[[#This Row],[Désignation]],tproduit[],3,FALSE)</f>
        <v>3</v>
      </c>
      <c r="H108" s="7">
        <f>VLOOKUP(tsource[[#This Row],[Désignation]],tproduit[],4,FALSE)</f>
        <v>3</v>
      </c>
      <c r="I108" s="7">
        <f>tsource[[#This Row],[Prix U TTC]]*tsource[[#This Row],[Nbre de Bouteilles réelles]]</f>
        <v>783</v>
      </c>
      <c r="J108" s="7">
        <f>tsource[[#This Row],[Prix Ventes]]*tsource[[#This Row],[Nbre de Bouteilles réelles]]</f>
        <v>783</v>
      </c>
      <c r="K108" s="10">
        <v>2011</v>
      </c>
    </row>
    <row r="109" spans="1:11" x14ac:dyDescent="0.25">
      <c r="A109">
        <v>108</v>
      </c>
      <c r="B109" t="s">
        <v>10</v>
      </c>
      <c r="C109" s="6">
        <v>42412</v>
      </c>
      <c r="D109" t="s">
        <v>19</v>
      </c>
      <c r="E109">
        <v>263</v>
      </c>
      <c r="F109" s="7">
        <f>VLOOKUP(tsource[[#This Row],[Désignation]],tproduit[],2,FALSE)</f>
        <v>2</v>
      </c>
      <c r="G109" s="8">
        <f>VLOOKUP(tsource[[#This Row],[Désignation]],tproduit[],3,FALSE)</f>
        <v>2.4</v>
      </c>
      <c r="H109" s="7">
        <f>VLOOKUP(tsource[[#This Row],[Désignation]],tproduit[],4,FALSE)</f>
        <v>3</v>
      </c>
      <c r="I109" s="7">
        <f>tsource[[#This Row],[Prix U TTC]]*tsource[[#This Row],[Nbre de Bouteilles réelles]]</f>
        <v>631.19999999999993</v>
      </c>
      <c r="J109" s="7">
        <f>tsource[[#This Row],[Prix Ventes]]*tsource[[#This Row],[Nbre de Bouteilles réelles]]</f>
        <v>789</v>
      </c>
      <c r="K109" s="10">
        <v>2016</v>
      </c>
    </row>
    <row r="110" spans="1:11" x14ac:dyDescent="0.25">
      <c r="A110">
        <v>109</v>
      </c>
      <c r="B110" t="s">
        <v>13</v>
      </c>
      <c r="C110" s="6">
        <v>42412</v>
      </c>
      <c r="D110" t="s">
        <v>19</v>
      </c>
      <c r="E110">
        <v>352</v>
      </c>
      <c r="F110" s="7">
        <f>VLOOKUP(tsource[[#This Row],[Désignation]],tproduit[],2,FALSE)</f>
        <v>1.83</v>
      </c>
      <c r="G110" s="8">
        <f>VLOOKUP(tsource[[#This Row],[Désignation]],tproduit[],3,FALSE)</f>
        <v>2.2000000000000002</v>
      </c>
      <c r="H110" s="7">
        <f>VLOOKUP(tsource[[#This Row],[Désignation]],tproduit[],4,FALSE)</f>
        <v>3</v>
      </c>
      <c r="I110" s="7">
        <f>tsource[[#This Row],[Prix U TTC]]*tsource[[#This Row],[Nbre de Bouteilles réelles]]</f>
        <v>774.40000000000009</v>
      </c>
      <c r="J110" s="7">
        <f>tsource[[#This Row],[Prix Ventes]]*tsource[[#This Row],[Nbre de Bouteilles réelles]]</f>
        <v>1056</v>
      </c>
      <c r="K110" s="10">
        <v>2016</v>
      </c>
    </row>
    <row r="111" spans="1:11" x14ac:dyDescent="0.25">
      <c r="A111">
        <v>110</v>
      </c>
      <c r="B111" t="s">
        <v>15</v>
      </c>
      <c r="C111" s="6">
        <v>42469</v>
      </c>
      <c r="D111" t="s">
        <v>16</v>
      </c>
      <c r="E111">
        <v>87</v>
      </c>
      <c r="F111" s="7">
        <f>VLOOKUP(tsource[[#This Row],[Désignation]],tproduit[],2,FALSE)</f>
        <v>1.83</v>
      </c>
      <c r="G111" s="8">
        <f>VLOOKUP(tsource[[#This Row],[Désignation]],tproduit[],3,FALSE)</f>
        <v>2.2000000000000002</v>
      </c>
      <c r="H111" s="7">
        <f>VLOOKUP(tsource[[#This Row],[Désignation]],tproduit[],4,FALSE)</f>
        <v>3</v>
      </c>
      <c r="I111" s="7">
        <f>tsource[[#This Row],[Prix U TTC]]*tsource[[#This Row],[Nbre de Bouteilles réelles]]</f>
        <v>191.4</v>
      </c>
      <c r="J111" s="7">
        <f>tsource[[#This Row],[Prix Ventes]]*tsource[[#This Row],[Nbre de Bouteilles réelles]]</f>
        <v>261</v>
      </c>
      <c r="K111" s="10">
        <v>2016</v>
      </c>
    </row>
    <row r="112" spans="1:11" x14ac:dyDescent="0.25">
      <c r="A112">
        <v>111</v>
      </c>
      <c r="B112" t="s">
        <v>13</v>
      </c>
      <c r="C112" s="6">
        <v>42469</v>
      </c>
      <c r="D112" t="s">
        <v>16</v>
      </c>
      <c r="E112">
        <v>216</v>
      </c>
      <c r="F112" s="7">
        <f>VLOOKUP(tsource[[#This Row],[Désignation]],tproduit[],2,FALSE)</f>
        <v>1.83</v>
      </c>
      <c r="G112" s="8">
        <f>VLOOKUP(tsource[[#This Row],[Désignation]],tproduit[],3,FALSE)</f>
        <v>2.2000000000000002</v>
      </c>
      <c r="H112" s="7">
        <f>VLOOKUP(tsource[[#This Row],[Désignation]],tproduit[],4,FALSE)</f>
        <v>3</v>
      </c>
      <c r="I112" s="7">
        <f>tsource[[#This Row],[Prix U TTC]]*tsource[[#This Row],[Nbre de Bouteilles réelles]]</f>
        <v>475.20000000000005</v>
      </c>
      <c r="J112" s="7">
        <f>tsource[[#This Row],[Prix Ventes]]*tsource[[#This Row],[Nbre de Bouteilles réelles]]</f>
        <v>648</v>
      </c>
      <c r="K112" s="10">
        <v>2016</v>
      </c>
    </row>
    <row r="113" spans="1:11" x14ac:dyDescent="0.25">
      <c r="A113">
        <v>112</v>
      </c>
      <c r="B113" t="s">
        <v>10</v>
      </c>
      <c r="C113" s="6">
        <v>42469</v>
      </c>
      <c r="D113" t="s">
        <v>16</v>
      </c>
      <c r="E113">
        <v>217</v>
      </c>
      <c r="F113" s="7">
        <f>VLOOKUP(tsource[[#This Row],[Désignation]],tproduit[],2,FALSE)</f>
        <v>2</v>
      </c>
      <c r="G113" s="8">
        <f>VLOOKUP(tsource[[#This Row],[Désignation]],tproduit[],3,FALSE)</f>
        <v>2.4</v>
      </c>
      <c r="H113" s="7">
        <f>VLOOKUP(tsource[[#This Row],[Désignation]],tproduit[],4,FALSE)</f>
        <v>3</v>
      </c>
      <c r="I113" s="7">
        <f>tsource[[#This Row],[Prix U TTC]]*tsource[[#This Row],[Nbre de Bouteilles réelles]]</f>
        <v>520.79999999999995</v>
      </c>
      <c r="J113" s="7">
        <f>tsource[[#This Row],[Prix Ventes]]*tsource[[#This Row],[Nbre de Bouteilles réelles]]</f>
        <v>651</v>
      </c>
      <c r="K113" s="10">
        <v>2016</v>
      </c>
    </row>
    <row r="114" spans="1:11" x14ac:dyDescent="0.25">
      <c r="A114">
        <v>113</v>
      </c>
      <c r="B114" t="s">
        <v>23</v>
      </c>
      <c r="C114" s="6">
        <v>42469</v>
      </c>
      <c r="D114" t="s">
        <v>16</v>
      </c>
      <c r="E114">
        <v>118</v>
      </c>
      <c r="F114" s="7">
        <f>VLOOKUP(tsource[[#This Row],[Désignation]],tproduit[],2,FALSE)</f>
        <v>2.5</v>
      </c>
      <c r="G114" s="8">
        <f>VLOOKUP(tsource[[#This Row],[Désignation]],tproduit[],3,FALSE)</f>
        <v>3</v>
      </c>
      <c r="H114" s="7">
        <f>VLOOKUP(tsource[[#This Row],[Désignation]],tproduit[],4,FALSE)</f>
        <v>3</v>
      </c>
      <c r="I114" s="7">
        <f>tsource[[#This Row],[Prix U TTC]]*tsource[[#This Row],[Nbre de Bouteilles réelles]]</f>
        <v>354</v>
      </c>
      <c r="J114" s="7">
        <f>tsource[[#This Row],[Prix Ventes]]*tsource[[#This Row],[Nbre de Bouteilles réelles]]</f>
        <v>354</v>
      </c>
      <c r="K114" s="10">
        <v>2016</v>
      </c>
    </row>
    <row r="115" spans="1:11" x14ac:dyDescent="0.25">
      <c r="A115">
        <v>114</v>
      </c>
      <c r="B115" t="s">
        <v>13</v>
      </c>
      <c r="C115" s="6">
        <v>42515</v>
      </c>
      <c r="D115" t="s">
        <v>19</v>
      </c>
      <c r="E115">
        <v>265</v>
      </c>
      <c r="F115" s="7">
        <f>VLOOKUP(tsource[[#This Row],[Désignation]],tproduit[],2,FALSE)</f>
        <v>1.83</v>
      </c>
      <c r="G115" s="8">
        <f>VLOOKUP(tsource[[#This Row],[Désignation]],tproduit[],3,FALSE)</f>
        <v>2.2000000000000002</v>
      </c>
      <c r="H115" s="7">
        <f>VLOOKUP(tsource[[#This Row],[Désignation]],tproduit[],4,FALSE)</f>
        <v>3</v>
      </c>
      <c r="I115" s="7">
        <f>tsource[[#This Row],[Prix U TTC]]*tsource[[#This Row],[Nbre de Bouteilles réelles]]</f>
        <v>583</v>
      </c>
      <c r="J115" s="7">
        <f>tsource[[#This Row],[Prix Ventes]]*tsource[[#This Row],[Nbre de Bouteilles réelles]]</f>
        <v>795</v>
      </c>
      <c r="K115" s="10">
        <v>2016</v>
      </c>
    </row>
    <row r="116" spans="1:11" x14ac:dyDescent="0.25">
      <c r="A116">
        <v>115</v>
      </c>
      <c r="B116" t="s">
        <v>10</v>
      </c>
      <c r="C116" s="6">
        <v>42515</v>
      </c>
      <c r="D116" t="s">
        <v>19</v>
      </c>
      <c r="E116">
        <v>265</v>
      </c>
      <c r="F116" s="7">
        <f>VLOOKUP(tsource[[#This Row],[Désignation]],tproduit[],2,FALSE)</f>
        <v>2</v>
      </c>
      <c r="G116" s="8">
        <f>VLOOKUP(tsource[[#This Row],[Désignation]],tproduit[],3,FALSE)</f>
        <v>2.4</v>
      </c>
      <c r="H116" s="7">
        <f>VLOOKUP(tsource[[#This Row],[Désignation]],tproduit[],4,FALSE)</f>
        <v>3</v>
      </c>
      <c r="I116" s="7">
        <f>tsource[[#This Row],[Prix U TTC]]*tsource[[#This Row],[Nbre de Bouteilles réelles]]</f>
        <v>636</v>
      </c>
      <c r="J116" s="7">
        <f>tsource[[#This Row],[Prix Ventes]]*tsource[[#This Row],[Nbre de Bouteilles réelles]]</f>
        <v>795</v>
      </c>
      <c r="K116" s="10">
        <v>2016</v>
      </c>
    </row>
    <row r="117" spans="1:11" x14ac:dyDescent="0.25">
      <c r="A117">
        <v>116</v>
      </c>
      <c r="B117" t="s">
        <v>23</v>
      </c>
      <c r="C117" s="6">
        <v>42515</v>
      </c>
      <c r="D117" t="s">
        <v>19</v>
      </c>
      <c r="E117">
        <v>131</v>
      </c>
      <c r="F117" s="7">
        <f>VLOOKUP(tsource[[#This Row],[Désignation]],tproduit[],2,FALSE)</f>
        <v>2.5</v>
      </c>
      <c r="G117" s="8">
        <f>VLOOKUP(tsource[[#This Row],[Désignation]],tproduit[],3,FALSE)</f>
        <v>3</v>
      </c>
      <c r="H117" s="7">
        <f>VLOOKUP(tsource[[#This Row],[Désignation]],tproduit[],4,FALSE)</f>
        <v>3</v>
      </c>
      <c r="I117" s="7">
        <f>tsource[[#This Row],[Prix U TTC]]*tsource[[#This Row],[Nbre de Bouteilles réelles]]</f>
        <v>393</v>
      </c>
      <c r="J117" s="7">
        <f>tsource[[#This Row],[Prix Ventes]]*tsource[[#This Row],[Nbre de Bouteilles réelles]]</f>
        <v>393</v>
      </c>
      <c r="K117" s="10">
        <v>2016</v>
      </c>
    </row>
    <row r="118" spans="1:11" x14ac:dyDescent="0.25">
      <c r="A118">
        <v>117</v>
      </c>
      <c r="B118" t="s">
        <v>13</v>
      </c>
      <c r="C118" s="6">
        <v>42350</v>
      </c>
      <c r="D118" t="s">
        <v>16</v>
      </c>
      <c r="E118">
        <v>222</v>
      </c>
      <c r="F118" s="7">
        <f>VLOOKUP(tsource[[#This Row],[Désignation]],tproduit[],2,FALSE)</f>
        <v>1.83</v>
      </c>
      <c r="G118" s="8">
        <f>VLOOKUP(tsource[[#This Row],[Désignation]],tproduit[],3,FALSE)</f>
        <v>2.2000000000000002</v>
      </c>
      <c r="H118" s="7">
        <f>VLOOKUP(tsource[[#This Row],[Désignation]],tproduit[],4,FALSE)</f>
        <v>3</v>
      </c>
      <c r="I118" s="7">
        <f>tsource[[#This Row],[Prix U TTC]]*tsource[[#This Row],[Nbre de Bouteilles réelles]]</f>
        <v>488.40000000000003</v>
      </c>
      <c r="J118" s="7">
        <f>tsource[[#This Row],[Prix Ventes]]*tsource[[#This Row],[Nbre de Bouteilles réelles]]</f>
        <v>666</v>
      </c>
      <c r="K118" s="10">
        <f>YEAR(tsource[[#This Row],[Date]])</f>
        <v>2015</v>
      </c>
    </row>
    <row r="119" spans="1:11" x14ac:dyDescent="0.25">
      <c r="A119">
        <v>118</v>
      </c>
      <c r="B119" t="s">
        <v>10</v>
      </c>
      <c r="C119" s="6">
        <v>42350</v>
      </c>
      <c r="D119" t="s">
        <v>16</v>
      </c>
      <c r="E119">
        <v>221</v>
      </c>
      <c r="F119" s="7">
        <f>VLOOKUP(tsource[[#This Row],[Désignation]],tproduit[],2,FALSE)</f>
        <v>2</v>
      </c>
      <c r="G119" s="8">
        <f>VLOOKUP(tsource[[#This Row],[Désignation]],tproduit[],3,FALSE)</f>
        <v>2.4</v>
      </c>
      <c r="H119" s="7">
        <f>VLOOKUP(tsource[[#This Row],[Désignation]],tproduit[],4,FALSE)</f>
        <v>3</v>
      </c>
      <c r="I119" s="7">
        <f>tsource[[#This Row],[Prix U TTC]]*tsource[[#This Row],[Nbre de Bouteilles réelles]]</f>
        <v>530.4</v>
      </c>
      <c r="J119" s="7">
        <f>tsource[[#This Row],[Prix Ventes]]*tsource[[#This Row],[Nbre de Bouteilles réelles]]</f>
        <v>663</v>
      </c>
      <c r="K119" s="10">
        <f>YEAR(tsource[[#This Row],[Date]])</f>
        <v>2015</v>
      </c>
    </row>
    <row r="120" spans="1:11" x14ac:dyDescent="0.25">
      <c r="A120">
        <v>119</v>
      </c>
      <c r="B120" t="s">
        <v>23</v>
      </c>
      <c r="C120" s="6">
        <v>42350</v>
      </c>
      <c r="D120" t="s">
        <v>16</v>
      </c>
      <c r="E120">
        <v>198</v>
      </c>
      <c r="F120" s="7">
        <f>VLOOKUP(tsource[[#This Row],[Désignation]],tproduit[],2,FALSE)</f>
        <v>2.5</v>
      </c>
      <c r="G120" s="8">
        <f>VLOOKUP(tsource[[#This Row],[Désignation]],tproduit[],3,FALSE)</f>
        <v>3</v>
      </c>
      <c r="H120" s="7">
        <f>VLOOKUP(tsource[[#This Row],[Désignation]],tproduit[],4,FALSE)</f>
        <v>3</v>
      </c>
      <c r="I120" s="7">
        <f>tsource[[#This Row],[Prix U TTC]]*tsource[[#This Row],[Nbre de Bouteilles réelles]]</f>
        <v>594</v>
      </c>
      <c r="J120" s="7">
        <f>tsource[[#This Row],[Prix Ventes]]*tsource[[#This Row],[Nbre de Bouteilles réelles]]</f>
        <v>594</v>
      </c>
      <c r="K120" s="10">
        <f>YEAR(tsource[[#This Row],[Date]])</f>
        <v>2015</v>
      </c>
    </row>
    <row r="121" spans="1:11" x14ac:dyDescent="0.25">
      <c r="A121">
        <v>120</v>
      </c>
      <c r="B121" t="s">
        <v>15</v>
      </c>
      <c r="C121" s="6">
        <v>42350</v>
      </c>
      <c r="D121" t="s">
        <v>16</v>
      </c>
      <c r="E121">
        <v>87</v>
      </c>
      <c r="F121" s="7">
        <f>VLOOKUP(tsource[[#This Row],[Désignation]],tproduit[],2,FALSE)</f>
        <v>1.83</v>
      </c>
      <c r="G121" s="8">
        <f>VLOOKUP(tsource[[#This Row],[Désignation]],tproduit[],3,FALSE)</f>
        <v>2.2000000000000002</v>
      </c>
      <c r="H121" s="7">
        <f>VLOOKUP(tsource[[#This Row],[Désignation]],tproduit[],4,FALSE)</f>
        <v>3</v>
      </c>
      <c r="I121" s="7">
        <f>tsource[[#This Row],[Prix U TTC]]*tsource[[#This Row],[Nbre de Bouteilles réelles]]</f>
        <v>191.4</v>
      </c>
      <c r="J121" s="7">
        <f>tsource[[#This Row],[Prix Ventes]]*tsource[[#This Row],[Nbre de Bouteilles réelles]]</f>
        <v>261</v>
      </c>
      <c r="K121" s="10">
        <f>YEAR(tsource[[#This Row],[Date]])</f>
        <v>2015</v>
      </c>
    </row>
    <row r="122" spans="1:11" x14ac:dyDescent="0.25">
      <c r="A122">
        <v>121</v>
      </c>
      <c r="B122" t="s">
        <v>10</v>
      </c>
      <c r="C122" s="6">
        <v>42286</v>
      </c>
      <c r="D122" t="s">
        <v>19</v>
      </c>
      <c r="E122">
        <v>307</v>
      </c>
      <c r="F122" s="7">
        <f>VLOOKUP(tsource[[#This Row],[Désignation]],tproduit[],2,FALSE)</f>
        <v>2</v>
      </c>
      <c r="G122" s="8">
        <f>VLOOKUP(tsource[[#This Row],[Désignation]],tproduit[],3,FALSE)</f>
        <v>2.4</v>
      </c>
      <c r="H122" s="7">
        <f>VLOOKUP(tsource[[#This Row],[Désignation]],tproduit[],4,FALSE)</f>
        <v>3</v>
      </c>
      <c r="I122" s="7">
        <f>tsource[[#This Row],[Prix U TTC]]*tsource[[#This Row],[Nbre de Bouteilles réelles]]</f>
        <v>736.8</v>
      </c>
      <c r="J122" s="7">
        <f>tsource[[#This Row],[Prix Ventes]]*tsource[[#This Row],[Nbre de Bouteilles réelles]]</f>
        <v>921</v>
      </c>
      <c r="K122" s="10">
        <f>YEAR(tsource[[#This Row],[Date]])</f>
        <v>2015</v>
      </c>
    </row>
    <row r="123" spans="1:11" x14ac:dyDescent="0.25">
      <c r="A123">
        <v>122</v>
      </c>
      <c r="B123" t="s">
        <v>23</v>
      </c>
      <c r="C123" s="6">
        <v>42286</v>
      </c>
      <c r="D123" t="s">
        <v>19</v>
      </c>
      <c r="E123">
        <v>131</v>
      </c>
      <c r="F123" s="7">
        <f>VLOOKUP(tsource[[#This Row],[Désignation]],tproduit[],2,FALSE)</f>
        <v>2.5</v>
      </c>
      <c r="G123" s="8">
        <f>VLOOKUP(tsource[[#This Row],[Désignation]],tproduit[],3,FALSE)</f>
        <v>3</v>
      </c>
      <c r="H123" s="7">
        <f>VLOOKUP(tsource[[#This Row],[Désignation]],tproduit[],4,FALSE)</f>
        <v>3</v>
      </c>
      <c r="I123" s="7">
        <f>tsource[[#This Row],[Prix U TTC]]*tsource[[#This Row],[Nbre de Bouteilles réelles]]</f>
        <v>393</v>
      </c>
      <c r="J123" s="7">
        <f>tsource[[#This Row],[Prix Ventes]]*tsource[[#This Row],[Nbre de Bouteilles réelles]]</f>
        <v>393</v>
      </c>
      <c r="K123" s="10">
        <f>YEAR(tsource[[#This Row],[Date]])</f>
        <v>2015</v>
      </c>
    </row>
    <row r="124" spans="1:11" x14ac:dyDescent="0.25">
      <c r="A124">
        <v>123</v>
      </c>
      <c r="B124" t="s">
        <v>13</v>
      </c>
      <c r="C124" s="6">
        <v>42286</v>
      </c>
      <c r="D124" t="s">
        <v>19</v>
      </c>
      <c r="E124">
        <v>264</v>
      </c>
      <c r="F124" s="7">
        <f>VLOOKUP(tsource[[#This Row],[Désignation]],tproduit[],2,FALSE)</f>
        <v>1.83</v>
      </c>
      <c r="G124" s="8">
        <f>VLOOKUP(tsource[[#This Row],[Désignation]],tproduit[],3,FALSE)</f>
        <v>2.2000000000000002</v>
      </c>
      <c r="H124" s="7">
        <f>VLOOKUP(tsource[[#This Row],[Désignation]],tproduit[],4,FALSE)</f>
        <v>3</v>
      </c>
      <c r="I124" s="7">
        <f>tsource[[#This Row],[Prix U TTC]]*tsource[[#This Row],[Nbre de Bouteilles réelles]]</f>
        <v>580.80000000000007</v>
      </c>
      <c r="J124" s="7">
        <f>tsource[[#This Row],[Prix Ventes]]*tsource[[#This Row],[Nbre de Bouteilles réelles]]</f>
        <v>792</v>
      </c>
      <c r="K124" s="10">
        <f>YEAR(tsource[[#This Row],[Date]])</f>
        <v>2015</v>
      </c>
    </row>
    <row r="125" spans="1:11" x14ac:dyDescent="0.25">
      <c r="A125">
        <v>124</v>
      </c>
      <c r="B125" t="s">
        <v>23</v>
      </c>
      <c r="C125" s="6">
        <v>42231</v>
      </c>
      <c r="D125" t="s">
        <v>24</v>
      </c>
      <c r="E125">
        <v>65</v>
      </c>
      <c r="F125" s="7">
        <f>VLOOKUP(tsource[[#This Row],[Désignation]],tproduit[],2,FALSE)</f>
        <v>2.5</v>
      </c>
      <c r="G125" s="8">
        <f>VLOOKUP(tsource[[#This Row],[Désignation]],tproduit[],3,FALSE)</f>
        <v>3</v>
      </c>
      <c r="H125" s="7">
        <f>VLOOKUP(tsource[[#This Row],[Désignation]],tproduit[],4,FALSE)</f>
        <v>3</v>
      </c>
      <c r="I125" s="7">
        <f>tsource[[#This Row],[Prix U TTC]]*tsource[[#This Row],[Nbre de Bouteilles réelles]]</f>
        <v>195</v>
      </c>
      <c r="J125" s="7">
        <f>tsource[[#This Row],[Prix Ventes]]*tsource[[#This Row],[Nbre de Bouteilles réelles]]</f>
        <v>195</v>
      </c>
      <c r="K125" s="10">
        <f>YEAR(tsource[[#This Row],[Date]])</f>
        <v>2015</v>
      </c>
    </row>
    <row r="126" spans="1:11" x14ac:dyDescent="0.25">
      <c r="A126">
        <v>125</v>
      </c>
      <c r="B126" t="s">
        <v>15</v>
      </c>
      <c r="C126" s="6">
        <v>42212</v>
      </c>
      <c r="D126" t="s">
        <v>14</v>
      </c>
      <c r="E126">
        <v>43</v>
      </c>
      <c r="F126" s="7">
        <f>VLOOKUP(tsource[[#This Row],[Désignation]],tproduit[],2,FALSE)</f>
        <v>1.83</v>
      </c>
      <c r="G126" s="8">
        <f>VLOOKUP(tsource[[#This Row],[Désignation]],tproduit[],3,FALSE)</f>
        <v>2.2000000000000002</v>
      </c>
      <c r="H126" s="7">
        <f>VLOOKUP(tsource[[#This Row],[Désignation]],tproduit[],4,FALSE)</f>
        <v>3</v>
      </c>
      <c r="I126" s="7">
        <f>tsource[[#This Row],[Prix U TTC]]*tsource[[#This Row],[Nbre de Bouteilles réelles]]</f>
        <v>94.600000000000009</v>
      </c>
      <c r="J126" s="7">
        <f>tsource[[#This Row],[Prix Ventes]]*tsource[[#This Row],[Nbre de Bouteilles réelles]]</f>
        <v>129</v>
      </c>
      <c r="K126" s="10">
        <f>YEAR(tsource[[#This Row],[Date]])</f>
        <v>2015</v>
      </c>
    </row>
    <row r="127" spans="1:11" x14ac:dyDescent="0.25">
      <c r="A127">
        <v>126</v>
      </c>
      <c r="B127" t="s">
        <v>13</v>
      </c>
      <c r="C127" s="6">
        <v>42212</v>
      </c>
      <c r="D127" t="s">
        <v>14</v>
      </c>
      <c r="E127">
        <v>309</v>
      </c>
      <c r="F127" s="7">
        <f>VLOOKUP(tsource[[#This Row],[Désignation]],tproduit[],2,FALSE)</f>
        <v>1.83</v>
      </c>
      <c r="G127" s="8">
        <f>VLOOKUP(tsource[[#This Row],[Désignation]],tproduit[],3,FALSE)</f>
        <v>2.2000000000000002</v>
      </c>
      <c r="H127" s="7">
        <f>VLOOKUP(tsource[[#This Row],[Désignation]],tproduit[],4,FALSE)</f>
        <v>3</v>
      </c>
      <c r="I127" s="7">
        <f>tsource[[#This Row],[Prix U TTC]]*tsource[[#This Row],[Nbre de Bouteilles réelles]]</f>
        <v>679.80000000000007</v>
      </c>
      <c r="J127" s="7">
        <f>tsource[[#This Row],[Prix Ventes]]*tsource[[#This Row],[Nbre de Bouteilles réelles]]</f>
        <v>927</v>
      </c>
      <c r="K127" s="10">
        <f>YEAR(tsource[[#This Row],[Date]])</f>
        <v>2015</v>
      </c>
    </row>
    <row r="128" spans="1:11" x14ac:dyDescent="0.25">
      <c r="A128">
        <v>127</v>
      </c>
      <c r="B128" t="s">
        <v>10</v>
      </c>
      <c r="C128" s="6">
        <v>42212</v>
      </c>
      <c r="D128" t="s">
        <v>14</v>
      </c>
      <c r="E128">
        <v>264</v>
      </c>
      <c r="F128" s="7">
        <f>VLOOKUP(tsource[[#This Row],[Désignation]],tproduit[],2,FALSE)</f>
        <v>2</v>
      </c>
      <c r="G128" s="8">
        <f>VLOOKUP(tsource[[#This Row],[Désignation]],tproduit[],3,FALSE)</f>
        <v>2.4</v>
      </c>
      <c r="H128" s="7">
        <f>VLOOKUP(tsource[[#This Row],[Désignation]],tproduit[],4,FALSE)</f>
        <v>3</v>
      </c>
      <c r="I128" s="7">
        <f>tsource[[#This Row],[Prix U TTC]]*tsource[[#This Row],[Nbre de Bouteilles réelles]]</f>
        <v>633.6</v>
      </c>
      <c r="J128" s="7">
        <f>tsource[[#This Row],[Prix Ventes]]*tsource[[#This Row],[Nbre de Bouteilles réelles]]</f>
        <v>792</v>
      </c>
      <c r="K128" s="10">
        <f>YEAR(tsource[[#This Row],[Date]])</f>
        <v>2015</v>
      </c>
    </row>
    <row r="129" spans="1:11" x14ac:dyDescent="0.25">
      <c r="A129">
        <v>128</v>
      </c>
      <c r="B129" t="s">
        <v>13</v>
      </c>
      <c r="C129" s="6">
        <v>42188</v>
      </c>
      <c r="D129" t="s">
        <v>25</v>
      </c>
      <c r="E129">
        <v>88</v>
      </c>
      <c r="F129" s="7">
        <f>VLOOKUP(tsource[[#This Row],[Désignation]],tproduit[],2,FALSE)</f>
        <v>1.83</v>
      </c>
      <c r="G129" s="8">
        <f>VLOOKUP(tsource[[#This Row],[Désignation]],tproduit[],3,FALSE)</f>
        <v>2.2000000000000002</v>
      </c>
      <c r="H129" s="7">
        <f>VLOOKUP(tsource[[#This Row],[Désignation]],tproduit[],4,FALSE)</f>
        <v>3</v>
      </c>
      <c r="I129" s="7">
        <f>tsource[[#This Row],[Prix U TTC]]*tsource[[#This Row],[Nbre de Bouteilles réelles]]</f>
        <v>193.60000000000002</v>
      </c>
      <c r="J129" s="7">
        <f>tsource[[#This Row],[Prix Ventes]]*tsource[[#This Row],[Nbre de Bouteilles réelles]]</f>
        <v>264</v>
      </c>
      <c r="K129" s="10">
        <f>YEAR(tsource[[#This Row],[Date]])</f>
        <v>2015</v>
      </c>
    </row>
    <row r="130" spans="1:11" x14ac:dyDescent="0.25">
      <c r="A130">
        <v>129</v>
      </c>
      <c r="B130" t="s">
        <v>15</v>
      </c>
      <c r="C130" s="6">
        <v>42153</v>
      </c>
      <c r="D130" t="s">
        <v>11</v>
      </c>
      <c r="E130">
        <v>88</v>
      </c>
      <c r="F130" s="7">
        <f>VLOOKUP(tsource[[#This Row],[Désignation]],tproduit[],2,FALSE)</f>
        <v>1.83</v>
      </c>
      <c r="G130" s="8">
        <f>VLOOKUP(tsource[[#This Row],[Désignation]],tproduit[],3,FALSE)</f>
        <v>2.2000000000000002</v>
      </c>
      <c r="H130" s="7">
        <f>VLOOKUP(tsource[[#This Row],[Désignation]],tproduit[],4,FALSE)</f>
        <v>3</v>
      </c>
      <c r="I130" s="7">
        <f>tsource[[#This Row],[Prix U TTC]]*tsource[[#This Row],[Nbre de Bouteilles réelles]]</f>
        <v>193.60000000000002</v>
      </c>
      <c r="J130" s="7">
        <f>tsource[[#This Row],[Prix Ventes]]*tsource[[#This Row],[Nbre de Bouteilles réelles]]</f>
        <v>264</v>
      </c>
      <c r="K130" s="10">
        <f>YEAR(tsource[[#This Row],[Date]])</f>
        <v>2015</v>
      </c>
    </row>
    <row r="131" spans="1:11" x14ac:dyDescent="0.25">
      <c r="A131">
        <v>130</v>
      </c>
      <c r="B131" t="s">
        <v>13</v>
      </c>
      <c r="C131" s="6">
        <v>42153</v>
      </c>
      <c r="D131" t="s">
        <v>11</v>
      </c>
      <c r="E131">
        <v>305</v>
      </c>
      <c r="F131" s="7">
        <f>VLOOKUP(tsource[[#This Row],[Désignation]],tproduit[],2,FALSE)</f>
        <v>1.83</v>
      </c>
      <c r="G131" s="8">
        <f>VLOOKUP(tsource[[#This Row],[Désignation]],tproduit[],3,FALSE)</f>
        <v>2.2000000000000002</v>
      </c>
      <c r="H131" s="7">
        <f>VLOOKUP(tsource[[#This Row],[Désignation]],tproduit[],4,FALSE)</f>
        <v>3</v>
      </c>
      <c r="I131" s="7">
        <f>tsource[[#This Row],[Prix U TTC]]*tsource[[#This Row],[Nbre de Bouteilles réelles]]</f>
        <v>671</v>
      </c>
      <c r="J131" s="7">
        <f>tsource[[#This Row],[Prix Ventes]]*tsource[[#This Row],[Nbre de Bouteilles réelles]]</f>
        <v>915</v>
      </c>
      <c r="K131" s="10">
        <f>YEAR(tsource[[#This Row],[Date]])</f>
        <v>2015</v>
      </c>
    </row>
    <row r="132" spans="1:11" x14ac:dyDescent="0.25">
      <c r="A132">
        <v>131</v>
      </c>
      <c r="B132" t="s">
        <v>10</v>
      </c>
      <c r="C132" s="6">
        <v>42153</v>
      </c>
      <c r="D132" t="s">
        <v>11</v>
      </c>
      <c r="E132">
        <v>178</v>
      </c>
      <c r="F132" s="7">
        <f>VLOOKUP(tsource[[#This Row],[Désignation]],tproduit[],2,FALSE)</f>
        <v>2</v>
      </c>
      <c r="G132" s="8">
        <f>VLOOKUP(tsource[[#This Row],[Désignation]],tproduit[],3,FALSE)</f>
        <v>2.4</v>
      </c>
      <c r="H132" s="7">
        <f>VLOOKUP(tsource[[#This Row],[Désignation]],tproduit[],4,FALSE)</f>
        <v>3</v>
      </c>
      <c r="I132" s="7">
        <f>tsource[[#This Row],[Prix U TTC]]*tsource[[#This Row],[Nbre de Bouteilles réelles]]</f>
        <v>427.2</v>
      </c>
      <c r="J132" s="7">
        <f>tsource[[#This Row],[Prix Ventes]]*tsource[[#This Row],[Nbre de Bouteilles réelles]]</f>
        <v>534</v>
      </c>
      <c r="K132" s="10">
        <f>YEAR(tsource[[#This Row],[Date]])</f>
        <v>2015</v>
      </c>
    </row>
    <row r="133" spans="1:11" x14ac:dyDescent="0.25">
      <c r="A133">
        <v>132</v>
      </c>
      <c r="B133" t="s">
        <v>12</v>
      </c>
      <c r="C133" s="6">
        <v>42153</v>
      </c>
      <c r="D133" t="s">
        <v>11</v>
      </c>
      <c r="E133">
        <v>66</v>
      </c>
      <c r="F133" s="7">
        <f>VLOOKUP(tsource[[#This Row],[Désignation]],tproduit[],2,FALSE)</f>
        <v>2.5</v>
      </c>
      <c r="G133" s="8">
        <f>VLOOKUP(tsource[[#This Row],[Désignation]],tproduit[],3,FALSE)</f>
        <v>3</v>
      </c>
      <c r="H133" s="7">
        <f>VLOOKUP(tsource[[#This Row],[Désignation]],tproduit[],4,FALSE)</f>
        <v>3</v>
      </c>
      <c r="I133" s="7">
        <f>tsource[[#This Row],[Prix U TTC]]*tsource[[#This Row],[Nbre de Bouteilles réelles]]</f>
        <v>198</v>
      </c>
      <c r="J133" s="7">
        <f>tsource[[#This Row],[Prix Ventes]]*tsource[[#This Row],[Nbre de Bouteilles réelles]]</f>
        <v>198</v>
      </c>
      <c r="K133" s="10">
        <f>YEAR(tsource[[#This Row],[Date]])</f>
        <v>2015</v>
      </c>
    </row>
    <row r="134" spans="1:11" x14ac:dyDescent="0.25">
      <c r="A134">
        <v>133</v>
      </c>
      <c r="B134" t="s">
        <v>10</v>
      </c>
      <c r="C134" s="6">
        <v>42097</v>
      </c>
      <c r="D134" t="s">
        <v>17</v>
      </c>
      <c r="E134">
        <v>307</v>
      </c>
      <c r="F134" s="7">
        <f>VLOOKUP(tsource[[#This Row],[Désignation]],tproduit[],2,FALSE)</f>
        <v>2</v>
      </c>
      <c r="G134" s="8">
        <f>VLOOKUP(tsource[[#This Row],[Désignation]],tproduit[],3,FALSE)</f>
        <v>2.4</v>
      </c>
      <c r="H134" s="7">
        <f>VLOOKUP(tsource[[#This Row],[Désignation]],tproduit[],4,FALSE)</f>
        <v>3</v>
      </c>
      <c r="I134" s="7">
        <f>tsource[[#This Row],[Prix U TTC]]*tsource[[#This Row],[Nbre de Bouteilles réelles]]</f>
        <v>736.8</v>
      </c>
      <c r="J134" s="7">
        <f>tsource[[#This Row],[Prix Ventes]]*tsource[[#This Row],[Nbre de Bouteilles réelles]]</f>
        <v>921</v>
      </c>
      <c r="K134" s="10">
        <f>YEAR(tsource[[#This Row],[Date]])</f>
        <v>2015</v>
      </c>
    </row>
    <row r="135" spans="1:11" x14ac:dyDescent="0.25">
      <c r="A135">
        <v>134</v>
      </c>
      <c r="B135" t="s">
        <v>13</v>
      </c>
      <c r="C135" s="6">
        <v>42097</v>
      </c>
      <c r="D135" t="s">
        <v>17</v>
      </c>
      <c r="E135">
        <v>309</v>
      </c>
      <c r="F135" s="7">
        <f>VLOOKUP(tsource[[#This Row],[Désignation]],tproduit[],2,FALSE)</f>
        <v>1.83</v>
      </c>
      <c r="G135" s="8">
        <f>VLOOKUP(tsource[[#This Row],[Désignation]],tproduit[],3,FALSE)</f>
        <v>2.2000000000000002</v>
      </c>
      <c r="H135" s="7">
        <f>VLOOKUP(tsource[[#This Row],[Désignation]],tproduit[],4,FALSE)</f>
        <v>3</v>
      </c>
      <c r="I135" s="7">
        <f>tsource[[#This Row],[Prix U TTC]]*tsource[[#This Row],[Nbre de Bouteilles réelles]]</f>
        <v>679.80000000000007</v>
      </c>
      <c r="J135" s="7">
        <f>tsource[[#This Row],[Prix Ventes]]*tsource[[#This Row],[Nbre de Bouteilles réelles]]</f>
        <v>927</v>
      </c>
      <c r="K135" s="10">
        <f>YEAR(tsource[[#This Row],[Date]])</f>
        <v>2015</v>
      </c>
    </row>
    <row r="136" spans="1:11" x14ac:dyDescent="0.25">
      <c r="A136">
        <v>135</v>
      </c>
      <c r="B136" t="s">
        <v>12</v>
      </c>
      <c r="C136" s="6">
        <v>42042</v>
      </c>
      <c r="D136" t="s">
        <v>18</v>
      </c>
      <c r="E136">
        <v>132</v>
      </c>
      <c r="F136" s="7">
        <f>VLOOKUP(tsource[[#This Row],[Désignation]],tproduit[],2,FALSE)</f>
        <v>2.5</v>
      </c>
      <c r="G136" s="8">
        <f>VLOOKUP(tsource[[#This Row],[Désignation]],tproduit[],3,FALSE)</f>
        <v>3</v>
      </c>
      <c r="H136" s="7">
        <f>VLOOKUP(tsource[[#This Row],[Désignation]],tproduit[],4,FALSE)</f>
        <v>3</v>
      </c>
      <c r="I136" s="7">
        <f>tsource[[#This Row],[Prix U TTC]]*tsource[[#This Row],[Nbre de Bouteilles réelles]]</f>
        <v>396</v>
      </c>
      <c r="J136" s="7">
        <f>tsource[[#This Row],[Prix Ventes]]*tsource[[#This Row],[Nbre de Bouteilles réelles]]</f>
        <v>396</v>
      </c>
      <c r="K136" s="10">
        <f>YEAR(tsource[[#This Row],[Date]])</f>
        <v>2015</v>
      </c>
    </row>
    <row r="137" spans="1:11" x14ac:dyDescent="0.25">
      <c r="A137">
        <v>136</v>
      </c>
      <c r="B137" t="s">
        <v>15</v>
      </c>
      <c r="C137" s="6">
        <v>42042</v>
      </c>
      <c r="D137" t="s">
        <v>18</v>
      </c>
      <c r="E137">
        <v>44</v>
      </c>
      <c r="F137" s="7">
        <f>VLOOKUP(tsource[[#This Row],[Désignation]],tproduit[],2,FALSE)</f>
        <v>1.83</v>
      </c>
      <c r="G137" s="8">
        <f>VLOOKUP(tsource[[#This Row],[Désignation]],tproduit[],3,FALSE)</f>
        <v>2.2000000000000002</v>
      </c>
      <c r="H137" s="7">
        <f>VLOOKUP(tsource[[#This Row],[Désignation]],tproduit[],4,FALSE)</f>
        <v>3</v>
      </c>
      <c r="I137" s="7">
        <f>tsource[[#This Row],[Prix U TTC]]*tsource[[#This Row],[Nbre de Bouteilles réelles]]</f>
        <v>96.800000000000011</v>
      </c>
      <c r="J137" s="7">
        <f>tsource[[#This Row],[Prix Ventes]]*tsource[[#This Row],[Nbre de Bouteilles réelles]]</f>
        <v>132</v>
      </c>
      <c r="K137" s="10">
        <f>YEAR(tsource[[#This Row],[Date]])</f>
        <v>2015</v>
      </c>
    </row>
    <row r="138" spans="1:11" x14ac:dyDescent="0.25">
      <c r="A138">
        <v>137</v>
      </c>
      <c r="B138" t="s">
        <v>13</v>
      </c>
      <c r="C138" s="6">
        <v>42042</v>
      </c>
      <c r="D138" t="s">
        <v>18</v>
      </c>
      <c r="E138">
        <v>219</v>
      </c>
      <c r="F138" s="7">
        <f>VLOOKUP(tsource[[#This Row],[Désignation]],tproduit[],2,FALSE)</f>
        <v>1.83</v>
      </c>
      <c r="G138" s="8">
        <f>VLOOKUP(tsource[[#This Row],[Désignation]],tproduit[],3,FALSE)</f>
        <v>2.2000000000000002</v>
      </c>
      <c r="H138" s="7">
        <f>VLOOKUP(tsource[[#This Row],[Désignation]],tproduit[],4,FALSE)</f>
        <v>3</v>
      </c>
      <c r="I138" s="7">
        <f>tsource[[#This Row],[Prix U TTC]]*tsource[[#This Row],[Nbre de Bouteilles réelles]]</f>
        <v>481.8</v>
      </c>
      <c r="J138" s="7">
        <f>tsource[[#This Row],[Prix Ventes]]*tsource[[#This Row],[Nbre de Bouteilles réelles]]</f>
        <v>657</v>
      </c>
      <c r="K138" s="10">
        <f>YEAR(tsource[[#This Row],[Date]])</f>
        <v>2015</v>
      </c>
    </row>
    <row r="139" spans="1:11" x14ac:dyDescent="0.25">
      <c r="A139">
        <v>138</v>
      </c>
      <c r="B139" t="s">
        <v>10</v>
      </c>
      <c r="C139" s="6">
        <v>42042</v>
      </c>
      <c r="D139" t="s">
        <v>18</v>
      </c>
      <c r="E139">
        <v>264</v>
      </c>
      <c r="F139" s="7">
        <f>VLOOKUP(tsource[[#This Row],[Désignation]],tproduit[],2,FALSE)</f>
        <v>2</v>
      </c>
      <c r="G139" s="8">
        <f>VLOOKUP(tsource[[#This Row],[Désignation]],tproduit[],3,FALSE)</f>
        <v>2.4</v>
      </c>
      <c r="H139" s="7">
        <f>VLOOKUP(tsource[[#This Row],[Désignation]],tproduit[],4,FALSE)</f>
        <v>3</v>
      </c>
      <c r="I139" s="7">
        <f>tsource[[#This Row],[Prix U TTC]]*tsource[[#This Row],[Nbre de Bouteilles réelles]]</f>
        <v>633.6</v>
      </c>
      <c r="J139" s="7">
        <f>tsource[[#This Row],[Prix Ventes]]*tsource[[#This Row],[Nbre de Bouteilles réelles]]</f>
        <v>792</v>
      </c>
      <c r="K139" s="10">
        <f>YEAR(tsource[[#This Row],[Date]])</f>
        <v>2015</v>
      </c>
    </row>
    <row r="140" spans="1:11" x14ac:dyDescent="0.25">
      <c r="A140">
        <v>139</v>
      </c>
      <c r="B140" t="s">
        <v>15</v>
      </c>
      <c r="C140" s="6">
        <v>41989</v>
      </c>
      <c r="D140" t="s">
        <v>19</v>
      </c>
      <c r="E140">
        <v>44</v>
      </c>
      <c r="F140" s="7">
        <f>VLOOKUP(tsource[[#This Row],[Désignation]],tproduit[],2,FALSE)</f>
        <v>1.83</v>
      </c>
      <c r="G140" s="8">
        <f>VLOOKUP(tsource[[#This Row],[Désignation]],tproduit[],3,FALSE)</f>
        <v>2.2000000000000002</v>
      </c>
      <c r="H140" s="7">
        <f>VLOOKUP(tsource[[#This Row],[Désignation]],tproduit[],4,FALSE)</f>
        <v>3</v>
      </c>
      <c r="I140" s="7">
        <f>tsource[[#This Row],[Prix U TTC]]*tsource[[#This Row],[Nbre de Bouteilles réelles]]</f>
        <v>96.800000000000011</v>
      </c>
      <c r="J140" s="7">
        <f>tsource[[#This Row],[Prix Ventes]]*tsource[[#This Row],[Nbre de Bouteilles réelles]]</f>
        <v>132</v>
      </c>
      <c r="K140" s="10">
        <f>YEAR(tsource[[#This Row],[Date]])</f>
        <v>2014</v>
      </c>
    </row>
    <row r="141" spans="1:11" x14ac:dyDescent="0.25">
      <c r="A141">
        <v>140</v>
      </c>
      <c r="B141" t="s">
        <v>13</v>
      </c>
      <c r="C141" s="6">
        <v>41989</v>
      </c>
      <c r="D141" t="s">
        <v>19</v>
      </c>
      <c r="E141">
        <v>87</v>
      </c>
      <c r="F141" s="7">
        <f>VLOOKUP(tsource[[#This Row],[Désignation]],tproduit[],2,FALSE)</f>
        <v>1.83</v>
      </c>
      <c r="G141" s="8">
        <f>VLOOKUP(tsource[[#This Row],[Désignation]],tproduit[],3,FALSE)</f>
        <v>2.2000000000000002</v>
      </c>
      <c r="H141" s="7">
        <f>VLOOKUP(tsource[[#This Row],[Désignation]],tproduit[],4,FALSE)</f>
        <v>3</v>
      </c>
      <c r="I141" s="7">
        <f>tsource[[#This Row],[Prix U TTC]]*tsource[[#This Row],[Nbre de Bouteilles réelles]]</f>
        <v>191.4</v>
      </c>
      <c r="J141" s="7">
        <f>tsource[[#This Row],[Prix Ventes]]*tsource[[#This Row],[Nbre de Bouteilles réelles]]</f>
        <v>261</v>
      </c>
      <c r="K141" s="10">
        <f>YEAR(tsource[[#This Row],[Date]])</f>
        <v>2014</v>
      </c>
    </row>
    <row r="142" spans="1:11" x14ac:dyDescent="0.25">
      <c r="A142">
        <v>141</v>
      </c>
      <c r="B142" t="s">
        <v>10</v>
      </c>
      <c r="C142" s="6">
        <v>41989</v>
      </c>
      <c r="D142" t="s">
        <v>19</v>
      </c>
      <c r="E142">
        <v>128</v>
      </c>
      <c r="F142" s="7">
        <f>VLOOKUP(tsource[[#This Row],[Désignation]],tproduit[],2,FALSE)</f>
        <v>2</v>
      </c>
      <c r="G142" s="8">
        <f>VLOOKUP(tsource[[#This Row],[Désignation]],tproduit[],3,FALSE)</f>
        <v>2.4</v>
      </c>
      <c r="H142" s="7">
        <f>VLOOKUP(tsource[[#This Row],[Désignation]],tproduit[],4,FALSE)</f>
        <v>3</v>
      </c>
      <c r="I142" s="7">
        <f>tsource[[#This Row],[Prix U TTC]]*tsource[[#This Row],[Nbre de Bouteilles réelles]]</f>
        <v>307.2</v>
      </c>
      <c r="J142" s="7">
        <f>tsource[[#This Row],[Prix Ventes]]*tsource[[#This Row],[Nbre de Bouteilles réelles]]</f>
        <v>384</v>
      </c>
      <c r="K142" s="10">
        <f>YEAR(tsource[[#This Row],[Date]])</f>
        <v>2014</v>
      </c>
    </row>
    <row r="143" spans="1:11" x14ac:dyDescent="0.25">
      <c r="A143">
        <v>142</v>
      </c>
      <c r="B143" t="s">
        <v>13</v>
      </c>
      <c r="C143" s="6">
        <v>41930</v>
      </c>
      <c r="D143" t="s">
        <v>20</v>
      </c>
      <c r="E143">
        <v>216</v>
      </c>
      <c r="F143" s="7">
        <f>VLOOKUP(tsource[[#This Row],[Désignation]],tproduit[],2,FALSE)</f>
        <v>1.83</v>
      </c>
      <c r="G143" s="8">
        <f>VLOOKUP(tsource[[#This Row],[Désignation]],tproduit[],3,FALSE)</f>
        <v>2.2000000000000002</v>
      </c>
      <c r="H143" s="7">
        <f>VLOOKUP(tsource[[#This Row],[Désignation]],tproduit[],4,FALSE)</f>
        <v>3</v>
      </c>
      <c r="I143" s="7">
        <f>tsource[[#This Row],[Prix U TTC]]*tsource[[#This Row],[Nbre de Bouteilles réelles]]</f>
        <v>475.20000000000005</v>
      </c>
      <c r="J143" s="7">
        <f>tsource[[#This Row],[Prix Ventes]]*tsource[[#This Row],[Nbre de Bouteilles réelles]]</f>
        <v>648</v>
      </c>
      <c r="K143" s="10">
        <f>YEAR(tsource[[#This Row],[Date]])</f>
        <v>2014</v>
      </c>
    </row>
    <row r="144" spans="1:11" x14ac:dyDescent="0.25">
      <c r="A144">
        <v>143</v>
      </c>
      <c r="B144" t="s">
        <v>10</v>
      </c>
      <c r="C144" s="6">
        <v>41930</v>
      </c>
      <c r="D144" t="s">
        <v>20</v>
      </c>
      <c r="E144">
        <v>400</v>
      </c>
      <c r="F144" s="7">
        <f>VLOOKUP(tsource[[#This Row],[Désignation]],tproduit[],2,FALSE)</f>
        <v>2</v>
      </c>
      <c r="G144" s="8">
        <f>VLOOKUP(tsource[[#This Row],[Désignation]],tproduit[],3,FALSE)</f>
        <v>2.4</v>
      </c>
      <c r="H144" s="7">
        <f>VLOOKUP(tsource[[#This Row],[Désignation]],tproduit[],4,FALSE)</f>
        <v>3</v>
      </c>
      <c r="I144" s="7">
        <f>tsource[[#This Row],[Prix U TTC]]*tsource[[#This Row],[Nbre de Bouteilles réelles]]</f>
        <v>960</v>
      </c>
      <c r="J144" s="7">
        <f>tsource[[#This Row],[Prix Ventes]]*tsource[[#This Row],[Nbre de Bouteilles réelles]]</f>
        <v>1200</v>
      </c>
      <c r="K144" s="10">
        <f>YEAR(tsource[[#This Row],[Date]])</f>
        <v>2014</v>
      </c>
    </row>
    <row r="145" spans="1:11" x14ac:dyDescent="0.25">
      <c r="A145">
        <v>144</v>
      </c>
      <c r="B145" t="s">
        <v>13</v>
      </c>
      <c r="C145" s="6">
        <v>41894</v>
      </c>
      <c r="D145" t="s">
        <v>20</v>
      </c>
      <c r="E145">
        <v>308</v>
      </c>
      <c r="F145" s="7">
        <f>VLOOKUP(tsource[[#This Row],[Désignation]],tproduit[],2,FALSE)</f>
        <v>1.83</v>
      </c>
      <c r="G145" s="8">
        <f>VLOOKUP(tsource[[#This Row],[Désignation]],tproduit[],3,FALSE)</f>
        <v>2.2000000000000002</v>
      </c>
      <c r="H145" s="7">
        <f>VLOOKUP(tsource[[#This Row],[Désignation]],tproduit[],4,FALSE)</f>
        <v>3</v>
      </c>
      <c r="I145" s="7">
        <f>tsource[[#This Row],[Prix U TTC]]*tsource[[#This Row],[Nbre de Bouteilles réelles]]</f>
        <v>677.6</v>
      </c>
      <c r="J145" s="7">
        <f>tsource[[#This Row],[Prix Ventes]]*tsource[[#This Row],[Nbre de Bouteilles réelles]]</f>
        <v>924</v>
      </c>
      <c r="K145" s="10">
        <f>YEAR(tsource[[#This Row],[Date]])</f>
        <v>2014</v>
      </c>
    </row>
    <row r="146" spans="1:11" x14ac:dyDescent="0.25">
      <c r="A146">
        <v>145</v>
      </c>
      <c r="B146" t="s">
        <v>15</v>
      </c>
      <c r="C146" s="6">
        <v>41879</v>
      </c>
      <c r="D146" t="s">
        <v>19</v>
      </c>
      <c r="E146">
        <v>44</v>
      </c>
      <c r="F146" s="7">
        <f>VLOOKUP(tsource[[#This Row],[Désignation]],tproduit[],2,FALSE)</f>
        <v>1.83</v>
      </c>
      <c r="G146" s="8">
        <f>VLOOKUP(tsource[[#This Row],[Désignation]],tproduit[],3,FALSE)</f>
        <v>2.2000000000000002</v>
      </c>
      <c r="H146" s="7">
        <f>VLOOKUP(tsource[[#This Row],[Désignation]],tproduit[],4,FALSE)</f>
        <v>3</v>
      </c>
      <c r="I146" s="7">
        <f>tsource[[#This Row],[Prix U TTC]]*tsource[[#This Row],[Nbre de Bouteilles réelles]]</f>
        <v>96.800000000000011</v>
      </c>
      <c r="J146" s="7">
        <f>tsource[[#This Row],[Prix Ventes]]*tsource[[#This Row],[Nbre de Bouteilles réelles]]</f>
        <v>132</v>
      </c>
      <c r="K146" s="10">
        <f>YEAR(tsource[[#This Row],[Date]])</f>
        <v>2014</v>
      </c>
    </row>
    <row r="147" spans="1:11" x14ac:dyDescent="0.25">
      <c r="A147">
        <v>146</v>
      </c>
      <c r="B147" t="s">
        <v>12</v>
      </c>
      <c r="C147" s="6">
        <v>41880</v>
      </c>
      <c r="D147" t="s">
        <v>19</v>
      </c>
      <c r="E147">
        <v>64</v>
      </c>
      <c r="F147" s="7">
        <f>VLOOKUP(tsource[[#This Row],[Désignation]],tproduit[],2,FALSE)</f>
        <v>2.5</v>
      </c>
      <c r="G147" s="8">
        <f>VLOOKUP(tsource[[#This Row],[Désignation]],tproduit[],3,FALSE)</f>
        <v>3</v>
      </c>
      <c r="H147" s="7">
        <f>VLOOKUP(tsource[[#This Row],[Désignation]],tproduit[],4,FALSE)</f>
        <v>3</v>
      </c>
      <c r="I147" s="7">
        <f>tsource[[#This Row],[Prix U TTC]]*tsource[[#This Row],[Nbre de Bouteilles réelles]]</f>
        <v>192</v>
      </c>
      <c r="J147" s="7">
        <f>tsource[[#This Row],[Prix Ventes]]*tsource[[#This Row],[Nbre de Bouteilles réelles]]</f>
        <v>192</v>
      </c>
      <c r="K147" s="10">
        <f>YEAR(tsource[[#This Row],[Date]])</f>
        <v>2014</v>
      </c>
    </row>
    <row r="148" spans="1:11" x14ac:dyDescent="0.25">
      <c r="A148">
        <v>147</v>
      </c>
      <c r="B148" t="s">
        <v>10</v>
      </c>
      <c r="C148" s="6">
        <v>41880</v>
      </c>
      <c r="D148" t="s">
        <v>19</v>
      </c>
      <c r="E148">
        <v>218</v>
      </c>
      <c r="F148" s="7">
        <f>VLOOKUP(tsource[[#This Row],[Désignation]],tproduit[],2,FALSE)</f>
        <v>2</v>
      </c>
      <c r="G148" s="8">
        <f>VLOOKUP(tsource[[#This Row],[Désignation]],tproduit[],3,FALSE)</f>
        <v>2.4</v>
      </c>
      <c r="H148" s="7">
        <f>VLOOKUP(tsource[[#This Row],[Désignation]],tproduit[],4,FALSE)</f>
        <v>3</v>
      </c>
      <c r="I148" s="7">
        <f>tsource[[#This Row],[Prix U TTC]]*tsource[[#This Row],[Nbre de Bouteilles réelles]]</f>
        <v>523.19999999999993</v>
      </c>
      <c r="J148" s="7">
        <f>tsource[[#This Row],[Prix Ventes]]*tsource[[#This Row],[Nbre de Bouteilles réelles]]</f>
        <v>654</v>
      </c>
      <c r="K148" s="10">
        <f>YEAR(tsource[[#This Row],[Date]])</f>
        <v>2014</v>
      </c>
    </row>
    <row r="149" spans="1:11" x14ac:dyDescent="0.25">
      <c r="A149">
        <v>148</v>
      </c>
      <c r="B149" t="s">
        <v>13</v>
      </c>
      <c r="C149" s="6">
        <v>41880</v>
      </c>
      <c r="D149" t="s">
        <v>19</v>
      </c>
      <c r="E149">
        <v>308</v>
      </c>
      <c r="F149" s="7">
        <f>VLOOKUP(tsource[[#This Row],[Désignation]],tproduit[],2,FALSE)</f>
        <v>1.83</v>
      </c>
      <c r="G149" s="8">
        <f>VLOOKUP(tsource[[#This Row],[Désignation]],tproduit[],3,FALSE)</f>
        <v>2.2000000000000002</v>
      </c>
      <c r="H149" s="7">
        <f>VLOOKUP(tsource[[#This Row],[Désignation]],tproduit[],4,FALSE)</f>
        <v>3</v>
      </c>
      <c r="I149" s="7">
        <f>tsource[[#This Row],[Prix U TTC]]*tsource[[#This Row],[Nbre de Bouteilles réelles]]</f>
        <v>677.6</v>
      </c>
      <c r="J149" s="7">
        <f>tsource[[#This Row],[Prix Ventes]]*tsource[[#This Row],[Nbre de Bouteilles réelles]]</f>
        <v>924</v>
      </c>
      <c r="K149" s="10">
        <f>YEAR(tsource[[#This Row],[Date]])</f>
        <v>2014</v>
      </c>
    </row>
    <row r="150" spans="1:11" x14ac:dyDescent="0.25">
      <c r="A150">
        <v>149</v>
      </c>
      <c r="B150" t="s">
        <v>10</v>
      </c>
      <c r="C150" s="6">
        <v>41824</v>
      </c>
      <c r="D150" t="s">
        <v>25</v>
      </c>
      <c r="E150">
        <v>44</v>
      </c>
      <c r="F150" s="7">
        <f>VLOOKUP(tsource[[#This Row],[Désignation]],tproduit[],2,FALSE)</f>
        <v>2</v>
      </c>
      <c r="G150" s="8">
        <f>VLOOKUP(tsource[[#This Row],[Désignation]],tproduit[],3,FALSE)</f>
        <v>2.4</v>
      </c>
      <c r="H150" s="7">
        <f>VLOOKUP(tsource[[#This Row],[Désignation]],tproduit[],4,FALSE)</f>
        <v>3</v>
      </c>
      <c r="I150" s="7">
        <f>tsource[[#This Row],[Prix U TTC]]*tsource[[#This Row],[Nbre de Bouteilles réelles]]</f>
        <v>105.6</v>
      </c>
      <c r="J150" s="7">
        <f>tsource[[#This Row],[Prix Ventes]]*tsource[[#This Row],[Nbre de Bouteilles réelles]]</f>
        <v>132</v>
      </c>
      <c r="K150" s="10">
        <f>YEAR(tsource[[#This Row],[Date]])</f>
        <v>2014</v>
      </c>
    </row>
    <row r="151" spans="1:11" x14ac:dyDescent="0.25">
      <c r="A151">
        <v>150</v>
      </c>
      <c r="B151" t="s">
        <v>15</v>
      </c>
      <c r="C151" s="6">
        <v>41827</v>
      </c>
      <c r="D151" t="s">
        <v>14</v>
      </c>
      <c r="E151">
        <v>44</v>
      </c>
      <c r="F151" s="7">
        <f>VLOOKUP(tsource[[#This Row],[Désignation]],tproduit[],2,FALSE)</f>
        <v>1.83</v>
      </c>
      <c r="G151" s="8">
        <f>VLOOKUP(tsource[[#This Row],[Désignation]],tproduit[],3,FALSE)</f>
        <v>2.2000000000000002</v>
      </c>
      <c r="H151" s="7">
        <f>VLOOKUP(tsource[[#This Row],[Désignation]],tproduit[],4,FALSE)</f>
        <v>3</v>
      </c>
      <c r="I151" s="7">
        <f>tsource[[#This Row],[Prix U TTC]]*tsource[[#This Row],[Nbre de Bouteilles réelles]]</f>
        <v>96.800000000000011</v>
      </c>
      <c r="J151" s="7">
        <f>tsource[[#This Row],[Prix Ventes]]*tsource[[#This Row],[Nbre de Bouteilles réelles]]</f>
        <v>132</v>
      </c>
      <c r="K151" s="10">
        <f>YEAR(tsource[[#This Row],[Date]])</f>
        <v>2014</v>
      </c>
    </row>
    <row r="152" spans="1:11" x14ac:dyDescent="0.25">
      <c r="A152">
        <v>151</v>
      </c>
      <c r="B152" t="s">
        <v>13</v>
      </c>
      <c r="C152" s="6">
        <v>41827</v>
      </c>
      <c r="D152" t="s">
        <v>14</v>
      </c>
      <c r="E152">
        <v>311</v>
      </c>
      <c r="F152" s="7">
        <f>VLOOKUP(tsource[[#This Row],[Désignation]],tproduit[],2,FALSE)</f>
        <v>1.83</v>
      </c>
      <c r="G152" s="8">
        <f>VLOOKUP(tsource[[#This Row],[Désignation]],tproduit[],3,FALSE)</f>
        <v>2.2000000000000002</v>
      </c>
      <c r="H152" s="7">
        <f>VLOOKUP(tsource[[#This Row],[Désignation]],tproduit[],4,FALSE)</f>
        <v>3</v>
      </c>
      <c r="I152" s="7">
        <f>tsource[[#This Row],[Prix U TTC]]*tsource[[#This Row],[Nbre de Bouteilles réelles]]</f>
        <v>684.2</v>
      </c>
      <c r="J152" s="7">
        <f>tsource[[#This Row],[Prix Ventes]]*tsource[[#This Row],[Nbre de Bouteilles réelles]]</f>
        <v>933</v>
      </c>
      <c r="K152" s="10">
        <f>YEAR(tsource[[#This Row],[Date]])</f>
        <v>2014</v>
      </c>
    </row>
    <row r="153" spans="1:11" x14ac:dyDescent="0.25">
      <c r="A153">
        <v>152</v>
      </c>
      <c r="B153" t="s">
        <v>10</v>
      </c>
      <c r="C153" s="6">
        <v>41827</v>
      </c>
      <c r="D153" t="s">
        <v>14</v>
      </c>
      <c r="E153">
        <v>212</v>
      </c>
      <c r="F153" s="7">
        <f>VLOOKUP(tsource[[#This Row],[Désignation]],tproduit[],2,FALSE)</f>
        <v>2</v>
      </c>
      <c r="G153" s="8">
        <f>VLOOKUP(tsource[[#This Row],[Désignation]],tproduit[],3,FALSE)</f>
        <v>2.4</v>
      </c>
      <c r="H153" s="7">
        <f>VLOOKUP(tsource[[#This Row],[Désignation]],tproduit[],4,FALSE)</f>
        <v>3</v>
      </c>
      <c r="I153" s="7">
        <f>tsource[[#This Row],[Prix U TTC]]*tsource[[#This Row],[Nbre de Bouteilles réelles]]</f>
        <v>508.79999999999995</v>
      </c>
      <c r="J153" s="7">
        <f>tsource[[#This Row],[Prix Ventes]]*tsource[[#This Row],[Nbre de Bouteilles réelles]]</f>
        <v>636</v>
      </c>
      <c r="K153" s="10">
        <f>YEAR(tsource[[#This Row],[Date]])</f>
        <v>2014</v>
      </c>
    </row>
    <row r="154" spans="1:11" x14ac:dyDescent="0.25">
      <c r="A154">
        <v>153</v>
      </c>
      <c r="B154" t="s">
        <v>13</v>
      </c>
      <c r="C154" s="6">
        <v>41792</v>
      </c>
      <c r="D154" t="s">
        <v>11</v>
      </c>
      <c r="E154">
        <v>308</v>
      </c>
      <c r="F154" s="7">
        <f>VLOOKUP(tsource[[#This Row],[Désignation]],tproduit[],2,FALSE)</f>
        <v>1.83</v>
      </c>
      <c r="G154" s="8">
        <f>VLOOKUP(tsource[[#This Row],[Désignation]],tproduit[],3,FALSE)</f>
        <v>2.2000000000000002</v>
      </c>
      <c r="H154" s="7">
        <f>VLOOKUP(tsource[[#This Row],[Désignation]],tproduit[],4,FALSE)</f>
        <v>3</v>
      </c>
      <c r="I154" s="7">
        <f>tsource[[#This Row],[Prix U TTC]]*tsource[[#This Row],[Nbre de Bouteilles réelles]]</f>
        <v>677.6</v>
      </c>
      <c r="J154" s="7">
        <f>tsource[[#This Row],[Prix Ventes]]*tsource[[#This Row],[Nbre de Bouteilles réelles]]</f>
        <v>924</v>
      </c>
      <c r="K154" s="10">
        <f>YEAR(tsource[[#This Row],[Date]])</f>
        <v>2014</v>
      </c>
    </row>
    <row r="155" spans="1:11" x14ac:dyDescent="0.25">
      <c r="A155">
        <v>154</v>
      </c>
      <c r="B155" t="s">
        <v>12</v>
      </c>
      <c r="C155" s="6">
        <v>41792</v>
      </c>
      <c r="D155" t="s">
        <v>11</v>
      </c>
      <c r="E155">
        <v>66</v>
      </c>
      <c r="F155" s="7">
        <f>VLOOKUP(tsource[[#This Row],[Désignation]],tproduit[],2,FALSE)</f>
        <v>2.5</v>
      </c>
      <c r="G155" s="8">
        <f>VLOOKUP(tsource[[#This Row],[Désignation]],tproduit[],3,FALSE)</f>
        <v>3</v>
      </c>
      <c r="H155" s="7">
        <f>VLOOKUP(tsource[[#This Row],[Désignation]],tproduit[],4,FALSE)</f>
        <v>3</v>
      </c>
      <c r="I155" s="7">
        <f>tsource[[#This Row],[Prix U TTC]]*tsource[[#This Row],[Nbre de Bouteilles réelles]]</f>
        <v>198</v>
      </c>
      <c r="J155" s="7">
        <f>tsource[[#This Row],[Prix Ventes]]*tsource[[#This Row],[Nbre de Bouteilles réelles]]</f>
        <v>198</v>
      </c>
      <c r="K155" s="10">
        <f>YEAR(tsource[[#This Row],[Date]])</f>
        <v>2014</v>
      </c>
    </row>
    <row r="156" spans="1:11" x14ac:dyDescent="0.25">
      <c r="A156">
        <v>155</v>
      </c>
      <c r="B156" t="s">
        <v>15</v>
      </c>
      <c r="C156" s="6">
        <v>41792</v>
      </c>
      <c r="D156" t="s">
        <v>11</v>
      </c>
      <c r="E156">
        <v>88</v>
      </c>
      <c r="F156" s="7">
        <f>VLOOKUP(tsource[[#This Row],[Désignation]],tproduit[],2,FALSE)</f>
        <v>1.83</v>
      </c>
      <c r="G156" s="8">
        <f>VLOOKUP(tsource[[#This Row],[Désignation]],tproduit[],3,FALSE)</f>
        <v>2.2000000000000002</v>
      </c>
      <c r="H156" s="7">
        <f>VLOOKUP(tsource[[#This Row],[Désignation]],tproduit[],4,FALSE)</f>
        <v>3</v>
      </c>
      <c r="I156" s="7">
        <f>tsource[[#This Row],[Prix U TTC]]*tsource[[#This Row],[Nbre de Bouteilles réelles]]</f>
        <v>193.60000000000002</v>
      </c>
      <c r="J156" s="7">
        <f>tsource[[#This Row],[Prix Ventes]]*tsource[[#This Row],[Nbre de Bouteilles réelles]]</f>
        <v>264</v>
      </c>
      <c r="K156" s="10">
        <f>YEAR(tsource[[#This Row],[Date]])</f>
        <v>2014</v>
      </c>
    </row>
    <row r="157" spans="1:11" x14ac:dyDescent="0.25">
      <c r="A157">
        <v>156</v>
      </c>
      <c r="B157" t="s">
        <v>10</v>
      </c>
      <c r="C157" s="6">
        <v>41792</v>
      </c>
      <c r="D157" t="s">
        <v>11</v>
      </c>
      <c r="E157">
        <v>171</v>
      </c>
      <c r="F157" s="7">
        <f>VLOOKUP(tsource[[#This Row],[Désignation]],tproduit[],2,FALSE)</f>
        <v>2</v>
      </c>
      <c r="G157" s="8">
        <f>VLOOKUP(tsource[[#This Row],[Désignation]],tproduit[],3,FALSE)</f>
        <v>2.4</v>
      </c>
      <c r="H157" s="7">
        <f>VLOOKUP(tsource[[#This Row],[Désignation]],tproduit[],4,FALSE)</f>
        <v>3</v>
      </c>
      <c r="I157" s="7">
        <f>tsource[[#This Row],[Prix U TTC]]*tsource[[#This Row],[Nbre de Bouteilles réelles]]</f>
        <v>410.4</v>
      </c>
      <c r="J157" s="7">
        <f>tsource[[#This Row],[Prix Ventes]]*tsource[[#This Row],[Nbre de Bouteilles réelles]]</f>
        <v>513</v>
      </c>
      <c r="K157" s="10">
        <f>YEAR(tsource[[#This Row],[Date]])</f>
        <v>2014</v>
      </c>
    </row>
    <row r="158" spans="1:11" x14ac:dyDescent="0.25">
      <c r="A158">
        <v>157</v>
      </c>
      <c r="B158" t="s">
        <v>13</v>
      </c>
      <c r="C158" s="6">
        <v>41740</v>
      </c>
      <c r="D158" t="s">
        <v>17</v>
      </c>
      <c r="E158">
        <v>260</v>
      </c>
      <c r="F158" s="7">
        <f>VLOOKUP(tsource[[#This Row],[Désignation]],tproduit[],2,FALSE)</f>
        <v>1.83</v>
      </c>
      <c r="G158" s="8">
        <f>VLOOKUP(tsource[[#This Row],[Désignation]],tproduit[],3,FALSE)</f>
        <v>2.2000000000000002</v>
      </c>
      <c r="H158" s="7">
        <f>VLOOKUP(tsource[[#This Row],[Désignation]],tproduit[],4,FALSE)</f>
        <v>3</v>
      </c>
      <c r="I158" s="7">
        <f>tsource[[#This Row],[Prix U TTC]]*tsource[[#This Row],[Nbre de Bouteilles réelles]]</f>
        <v>572</v>
      </c>
      <c r="J158" s="7">
        <f>tsource[[#This Row],[Prix Ventes]]*tsource[[#This Row],[Nbre de Bouteilles réelles]]</f>
        <v>780</v>
      </c>
      <c r="K158" s="10">
        <f>YEAR(tsource[[#This Row],[Date]])</f>
        <v>2014</v>
      </c>
    </row>
    <row r="159" spans="1:11" x14ac:dyDescent="0.25">
      <c r="A159">
        <v>158</v>
      </c>
      <c r="B159" t="s">
        <v>10</v>
      </c>
      <c r="C159" s="6">
        <v>41743</v>
      </c>
      <c r="D159" t="s">
        <v>17</v>
      </c>
      <c r="E159">
        <v>256</v>
      </c>
      <c r="F159" s="7">
        <f>VLOOKUP(tsource[[#This Row],[Désignation]],tproduit[],2,FALSE)</f>
        <v>2</v>
      </c>
      <c r="G159" s="8">
        <f>VLOOKUP(tsource[[#This Row],[Désignation]],tproduit[],3,FALSE)</f>
        <v>2.4</v>
      </c>
      <c r="H159" s="7">
        <f>VLOOKUP(tsource[[#This Row],[Désignation]],tproduit[],4,FALSE)</f>
        <v>3</v>
      </c>
      <c r="I159" s="7">
        <f>tsource[[#This Row],[Prix U TTC]]*tsource[[#This Row],[Nbre de Bouteilles réelles]]</f>
        <v>614.4</v>
      </c>
      <c r="J159" s="7">
        <f>tsource[[#This Row],[Prix Ventes]]*tsource[[#This Row],[Nbre de Bouteilles réelles]]</f>
        <v>768</v>
      </c>
      <c r="K159" s="10">
        <f>YEAR(tsource[[#This Row],[Date]])</f>
        <v>2014</v>
      </c>
    </row>
    <row r="160" spans="1:11" x14ac:dyDescent="0.25">
      <c r="A160">
        <v>159</v>
      </c>
      <c r="B160" t="s">
        <v>13</v>
      </c>
      <c r="C160" s="6">
        <v>41699</v>
      </c>
      <c r="D160" t="s">
        <v>18</v>
      </c>
      <c r="E160">
        <v>397</v>
      </c>
      <c r="F160" s="7">
        <f>VLOOKUP(tsource[[#This Row],[Désignation]],tproduit[],2,FALSE)</f>
        <v>1.83</v>
      </c>
      <c r="G160" s="8">
        <f>VLOOKUP(tsource[[#This Row],[Désignation]],tproduit[],3,FALSE)</f>
        <v>2.2000000000000002</v>
      </c>
      <c r="H160" s="7">
        <f>VLOOKUP(tsource[[#This Row],[Désignation]],tproduit[],4,FALSE)</f>
        <v>3</v>
      </c>
      <c r="I160" s="7">
        <f>tsource[[#This Row],[Prix U TTC]]*tsource[[#This Row],[Nbre de Bouteilles réelles]]</f>
        <v>873.40000000000009</v>
      </c>
      <c r="J160" s="7">
        <f>tsource[[#This Row],[Prix Ventes]]*tsource[[#This Row],[Nbre de Bouteilles réelles]]</f>
        <v>1191</v>
      </c>
      <c r="K160" s="10">
        <f>YEAR(tsource[[#This Row],[Date]])</f>
        <v>2014</v>
      </c>
    </row>
    <row r="161" spans="1:11" x14ac:dyDescent="0.25">
      <c r="A161">
        <v>160</v>
      </c>
      <c r="B161" t="s">
        <v>15</v>
      </c>
      <c r="C161" s="6">
        <v>41699</v>
      </c>
      <c r="D161" t="s">
        <v>18</v>
      </c>
      <c r="E161">
        <v>88</v>
      </c>
      <c r="F161" s="7">
        <f>VLOOKUP(tsource[[#This Row],[Désignation]],tproduit[],2,FALSE)</f>
        <v>1.83</v>
      </c>
      <c r="G161" s="8">
        <f>VLOOKUP(tsource[[#This Row],[Désignation]],tproduit[],3,FALSE)</f>
        <v>2.2000000000000002</v>
      </c>
      <c r="H161" s="7">
        <f>VLOOKUP(tsource[[#This Row],[Désignation]],tproduit[],4,FALSE)</f>
        <v>3</v>
      </c>
      <c r="I161" s="7">
        <f>tsource[[#This Row],[Prix U TTC]]*tsource[[#This Row],[Nbre de Bouteilles réelles]]</f>
        <v>193.60000000000002</v>
      </c>
      <c r="J161" s="7">
        <f>tsource[[#This Row],[Prix Ventes]]*tsource[[#This Row],[Nbre de Bouteilles réelles]]</f>
        <v>264</v>
      </c>
      <c r="K161" s="10">
        <f>YEAR(tsource[[#This Row],[Date]])</f>
        <v>2014</v>
      </c>
    </row>
    <row r="162" spans="1:11" x14ac:dyDescent="0.25">
      <c r="A162">
        <v>161</v>
      </c>
      <c r="B162" t="s">
        <v>10</v>
      </c>
      <c r="C162" s="6">
        <v>41699</v>
      </c>
      <c r="D162" t="s">
        <v>18</v>
      </c>
      <c r="E162">
        <v>133</v>
      </c>
      <c r="F162" s="7">
        <f>VLOOKUP(tsource[[#This Row],[Désignation]],tproduit[],2,FALSE)</f>
        <v>2</v>
      </c>
      <c r="G162" s="8">
        <f>VLOOKUP(tsource[[#This Row],[Désignation]],tproduit[],3,FALSE)</f>
        <v>2.4</v>
      </c>
      <c r="H162" s="7">
        <f>VLOOKUP(tsource[[#This Row],[Désignation]],tproduit[],4,FALSE)</f>
        <v>3</v>
      </c>
      <c r="I162" s="7">
        <f>tsource[[#This Row],[Prix U TTC]]*tsource[[#This Row],[Nbre de Bouteilles réelles]]</f>
        <v>319.2</v>
      </c>
      <c r="J162" s="7">
        <f>tsource[[#This Row],[Prix Ventes]]*tsource[[#This Row],[Nbre de Bouteilles réelles]]</f>
        <v>399</v>
      </c>
      <c r="K162" s="10">
        <f>YEAR(tsource[[#This Row],[Date]])</f>
        <v>2014</v>
      </c>
    </row>
    <row r="163" spans="1:11" x14ac:dyDescent="0.25">
      <c r="A163">
        <v>162</v>
      </c>
      <c r="B163" t="s">
        <v>10</v>
      </c>
      <c r="C163" s="6">
        <v>41657</v>
      </c>
      <c r="D163" t="s">
        <v>16</v>
      </c>
      <c r="E163">
        <v>134</v>
      </c>
      <c r="F163" s="7">
        <f>VLOOKUP(tsource[[#This Row],[Désignation]],tproduit[],2,FALSE)</f>
        <v>2</v>
      </c>
      <c r="G163" s="8">
        <f>VLOOKUP(tsource[[#This Row],[Désignation]],tproduit[],3,FALSE)</f>
        <v>2.4</v>
      </c>
      <c r="H163" s="7">
        <f>VLOOKUP(tsource[[#This Row],[Désignation]],tproduit[],4,FALSE)</f>
        <v>3</v>
      </c>
      <c r="I163" s="7">
        <f>tsource[[#This Row],[Prix U TTC]]*tsource[[#This Row],[Nbre de Bouteilles réelles]]</f>
        <v>321.59999999999997</v>
      </c>
      <c r="J163" s="7">
        <f>tsource[[#This Row],[Prix Ventes]]*tsource[[#This Row],[Nbre de Bouteilles réelles]]</f>
        <v>402</v>
      </c>
      <c r="K163" s="10">
        <f>YEAR(tsource[[#This Row],[Date]])</f>
        <v>2014</v>
      </c>
    </row>
    <row r="164" spans="1:11" x14ac:dyDescent="0.25">
      <c r="A164">
        <v>163</v>
      </c>
      <c r="B164" t="s">
        <v>13</v>
      </c>
      <c r="C164" s="6">
        <v>41657</v>
      </c>
      <c r="D164" t="s">
        <v>16</v>
      </c>
      <c r="E164">
        <v>444</v>
      </c>
      <c r="F164" s="7">
        <f>VLOOKUP(tsource[[#This Row],[Désignation]],tproduit[],2,FALSE)</f>
        <v>1.83</v>
      </c>
      <c r="G164" s="8">
        <f>VLOOKUP(tsource[[#This Row],[Désignation]],tproduit[],3,FALSE)</f>
        <v>2.2000000000000002</v>
      </c>
      <c r="H164" s="7">
        <f>VLOOKUP(tsource[[#This Row],[Désignation]],tproduit[],4,FALSE)</f>
        <v>3</v>
      </c>
      <c r="I164" s="7">
        <f>tsource[[#This Row],[Prix U TTC]]*tsource[[#This Row],[Nbre de Bouteilles réelles]]</f>
        <v>976.80000000000007</v>
      </c>
      <c r="J164" s="7">
        <f>tsource[[#This Row],[Prix Ventes]]*tsource[[#This Row],[Nbre de Bouteilles réelles]]</f>
        <v>1332</v>
      </c>
      <c r="K164" s="10">
        <f>YEAR(tsource[[#This Row],[Date]])</f>
        <v>2014</v>
      </c>
    </row>
    <row r="165" spans="1:11" x14ac:dyDescent="0.25">
      <c r="A165">
        <v>164</v>
      </c>
      <c r="B165" t="s">
        <v>10</v>
      </c>
      <c r="C165" s="6">
        <v>41631</v>
      </c>
      <c r="D165" t="s">
        <v>20</v>
      </c>
      <c r="E165">
        <v>176</v>
      </c>
      <c r="F165" s="7">
        <f>VLOOKUP(tsource[[#This Row],[Désignation]],tproduit[],2,FALSE)</f>
        <v>2</v>
      </c>
      <c r="G165" s="8">
        <f>VLOOKUP(tsource[[#This Row],[Désignation]],tproduit[],3,FALSE)</f>
        <v>2.4</v>
      </c>
      <c r="H165" s="7">
        <f>VLOOKUP(tsource[[#This Row],[Désignation]],tproduit[],4,FALSE)</f>
        <v>3</v>
      </c>
      <c r="I165" s="7">
        <f>tsource[[#This Row],[Prix U TTC]]*tsource[[#This Row],[Nbre de Bouteilles réelles]]</f>
        <v>422.4</v>
      </c>
      <c r="J165" s="7">
        <f>tsource[[#This Row],[Prix Ventes]]*tsource[[#This Row],[Nbre de Bouteilles réelles]]</f>
        <v>528</v>
      </c>
      <c r="K165" s="10">
        <f>YEAR(tsource[[#This Row],[Date]])</f>
        <v>2013</v>
      </c>
    </row>
    <row r="166" spans="1:11" x14ac:dyDescent="0.25">
      <c r="A166">
        <v>165</v>
      </c>
      <c r="B166" t="s">
        <v>13</v>
      </c>
      <c r="C166" s="6">
        <v>41603</v>
      </c>
      <c r="D166" t="s">
        <v>20</v>
      </c>
      <c r="E166">
        <v>473</v>
      </c>
      <c r="F166" s="7">
        <f>VLOOKUP(tsource[[#This Row],[Désignation]],tproduit[],2,FALSE)</f>
        <v>1.83</v>
      </c>
      <c r="G166" s="8">
        <f>VLOOKUP(tsource[[#This Row],[Désignation]],tproduit[],3,FALSE)</f>
        <v>2.2000000000000002</v>
      </c>
      <c r="H166" s="7">
        <f>VLOOKUP(tsource[[#This Row],[Désignation]],tproduit[],4,FALSE)</f>
        <v>3</v>
      </c>
      <c r="I166" s="7">
        <f>tsource[[#This Row],[Prix U TTC]]*tsource[[#This Row],[Nbre de Bouteilles réelles]]</f>
        <v>1040.6000000000001</v>
      </c>
      <c r="J166" s="7">
        <f>tsource[[#This Row],[Prix Ventes]]*tsource[[#This Row],[Nbre de Bouteilles réelles]]</f>
        <v>1419</v>
      </c>
      <c r="K166" s="10">
        <f>YEAR(tsource[[#This Row],[Date]])</f>
        <v>2013</v>
      </c>
    </row>
    <row r="167" spans="1:11" x14ac:dyDescent="0.25">
      <c r="A167">
        <v>166</v>
      </c>
      <c r="B167" t="s">
        <v>10</v>
      </c>
      <c r="C167" s="6">
        <v>41603</v>
      </c>
      <c r="D167" t="s">
        <v>20</v>
      </c>
      <c r="E167">
        <v>88</v>
      </c>
      <c r="F167" s="7">
        <f>VLOOKUP(tsource[[#This Row],[Désignation]],tproduit[],2,FALSE)</f>
        <v>2</v>
      </c>
      <c r="G167" s="8">
        <f>VLOOKUP(tsource[[#This Row],[Désignation]],tproduit[],3,FALSE)</f>
        <v>2.4</v>
      </c>
      <c r="H167" s="7">
        <f>VLOOKUP(tsource[[#This Row],[Désignation]],tproduit[],4,FALSE)</f>
        <v>3</v>
      </c>
      <c r="I167" s="7">
        <f>tsource[[#This Row],[Prix U TTC]]*tsource[[#This Row],[Nbre de Bouteilles réelles]]</f>
        <v>211.2</v>
      </c>
      <c r="J167" s="7">
        <f>tsource[[#This Row],[Prix Ventes]]*tsource[[#This Row],[Nbre de Bouteilles réelles]]</f>
        <v>264</v>
      </c>
      <c r="K167" s="10">
        <f>YEAR(tsource[[#This Row],[Date]])</f>
        <v>2013</v>
      </c>
    </row>
    <row r="168" spans="1:11" x14ac:dyDescent="0.25">
      <c r="A168">
        <v>167</v>
      </c>
      <c r="B168" t="s">
        <v>13</v>
      </c>
      <c r="C168" s="6">
        <v>41562</v>
      </c>
      <c r="D168" t="s">
        <v>26</v>
      </c>
      <c r="E168">
        <v>329</v>
      </c>
      <c r="F168" s="7">
        <f>VLOOKUP(tsource[[#This Row],[Désignation]],tproduit[],2,FALSE)</f>
        <v>1.83</v>
      </c>
      <c r="G168" s="8">
        <f>VLOOKUP(tsource[[#This Row],[Désignation]],tproduit[],3,FALSE)</f>
        <v>2.2000000000000002</v>
      </c>
      <c r="H168" s="7">
        <f>VLOOKUP(tsource[[#This Row],[Désignation]],tproduit[],4,FALSE)</f>
        <v>3</v>
      </c>
      <c r="I168" s="7">
        <f>tsource[[#This Row],[Prix U TTC]]*tsource[[#This Row],[Nbre de Bouteilles réelles]]</f>
        <v>723.80000000000007</v>
      </c>
      <c r="J168" s="7">
        <f>tsource[[#This Row],[Prix Ventes]]*tsource[[#This Row],[Nbre de Bouteilles réelles]]</f>
        <v>987</v>
      </c>
      <c r="K168" s="10">
        <f>YEAR(tsource[[#This Row],[Date]])</f>
        <v>2013</v>
      </c>
    </row>
    <row r="169" spans="1:11" x14ac:dyDescent="0.25">
      <c r="A169">
        <v>168</v>
      </c>
      <c r="B169" t="s">
        <v>10</v>
      </c>
      <c r="C169" s="6">
        <v>41562</v>
      </c>
      <c r="D169" t="s">
        <v>26</v>
      </c>
      <c r="E169">
        <v>107</v>
      </c>
      <c r="F169" s="7">
        <f>VLOOKUP(tsource[[#This Row],[Désignation]],tproduit[],2,FALSE)</f>
        <v>2</v>
      </c>
      <c r="G169" s="8">
        <f>VLOOKUP(tsource[[#This Row],[Désignation]],tproduit[],3,FALSE)</f>
        <v>2.4</v>
      </c>
      <c r="H169" s="7">
        <f>VLOOKUP(tsource[[#This Row],[Désignation]],tproduit[],4,FALSE)</f>
        <v>3</v>
      </c>
      <c r="I169" s="7">
        <f>tsource[[#This Row],[Prix U TTC]]*tsource[[#This Row],[Nbre de Bouteilles réelles]]</f>
        <v>256.8</v>
      </c>
      <c r="J169" s="7">
        <f>tsource[[#This Row],[Prix Ventes]]*tsource[[#This Row],[Nbre de Bouteilles réelles]]</f>
        <v>321</v>
      </c>
      <c r="K169" s="10">
        <f>YEAR(tsource[[#This Row],[Date]])</f>
        <v>2013</v>
      </c>
    </row>
    <row r="170" spans="1:11" x14ac:dyDescent="0.25">
      <c r="A170">
        <v>169</v>
      </c>
      <c r="B170" t="s">
        <v>10</v>
      </c>
      <c r="C170" s="6">
        <v>41593</v>
      </c>
      <c r="D170" t="s">
        <v>26</v>
      </c>
      <c r="E170">
        <v>88</v>
      </c>
      <c r="F170" s="7">
        <f>VLOOKUP(tsource[[#This Row],[Désignation]],tproduit[],2,FALSE)</f>
        <v>2</v>
      </c>
      <c r="G170" s="8">
        <f>VLOOKUP(tsource[[#This Row],[Désignation]],tproduit[],3,FALSE)</f>
        <v>2.4</v>
      </c>
      <c r="H170" s="7">
        <f>VLOOKUP(tsource[[#This Row],[Désignation]],tproduit[],4,FALSE)</f>
        <v>3</v>
      </c>
      <c r="I170" s="7">
        <f>tsource[[#This Row],[Prix U TTC]]*tsource[[#This Row],[Nbre de Bouteilles réelles]]</f>
        <v>211.2</v>
      </c>
      <c r="J170" s="7">
        <f>tsource[[#This Row],[Prix Ventes]]*tsource[[#This Row],[Nbre de Bouteilles réelles]]</f>
        <v>264</v>
      </c>
      <c r="K170" s="10">
        <f>YEAR(tsource[[#This Row],[Date]])</f>
        <v>2013</v>
      </c>
    </row>
    <row r="171" spans="1:11" x14ac:dyDescent="0.25">
      <c r="A171">
        <v>170</v>
      </c>
      <c r="B171" t="s">
        <v>10</v>
      </c>
      <c r="C171" s="6">
        <v>41523</v>
      </c>
      <c r="D171" t="s">
        <v>18</v>
      </c>
      <c r="E171">
        <v>200</v>
      </c>
      <c r="F171" s="7">
        <f>VLOOKUP(tsource[[#This Row],[Désignation]],tproduit[],2,FALSE)</f>
        <v>2</v>
      </c>
      <c r="G171" s="8">
        <f>VLOOKUP(tsource[[#This Row],[Désignation]],tproduit[],3,FALSE)</f>
        <v>2.4</v>
      </c>
      <c r="H171" s="7">
        <f>VLOOKUP(tsource[[#This Row],[Désignation]],tproduit[],4,FALSE)</f>
        <v>3</v>
      </c>
      <c r="I171" s="7">
        <f>tsource[[#This Row],[Prix U TTC]]*tsource[[#This Row],[Nbre de Bouteilles réelles]]</f>
        <v>480</v>
      </c>
      <c r="J171" s="7">
        <f>tsource[[#This Row],[Prix Ventes]]*tsource[[#This Row],[Nbre de Bouteilles réelles]]</f>
        <v>600</v>
      </c>
      <c r="K171" s="10">
        <f>YEAR(tsource[[#This Row],[Date]])</f>
        <v>2013</v>
      </c>
    </row>
    <row r="172" spans="1:11" x14ac:dyDescent="0.25">
      <c r="A172">
        <v>171</v>
      </c>
      <c r="B172" t="s">
        <v>10</v>
      </c>
      <c r="C172" s="6">
        <v>41523</v>
      </c>
      <c r="D172" t="s">
        <v>18</v>
      </c>
      <c r="E172">
        <v>132</v>
      </c>
      <c r="F172" s="7">
        <f>VLOOKUP(tsource[[#This Row],[Désignation]],tproduit[],2,FALSE)</f>
        <v>2</v>
      </c>
      <c r="G172" s="8">
        <f>VLOOKUP(tsource[[#This Row],[Désignation]],tproduit[],3,FALSE)</f>
        <v>2.4</v>
      </c>
      <c r="H172" s="7">
        <f>VLOOKUP(tsource[[#This Row],[Désignation]],tproduit[],4,FALSE)</f>
        <v>3</v>
      </c>
      <c r="I172" s="7">
        <f>tsource[[#This Row],[Prix U TTC]]*tsource[[#This Row],[Nbre de Bouteilles réelles]]</f>
        <v>316.8</v>
      </c>
      <c r="J172" s="7">
        <f>tsource[[#This Row],[Prix Ventes]]*tsource[[#This Row],[Nbre de Bouteilles réelles]]</f>
        <v>396</v>
      </c>
      <c r="K172" s="10">
        <f>YEAR(tsource[[#This Row],[Date]])</f>
        <v>2013</v>
      </c>
    </row>
    <row r="173" spans="1:11" x14ac:dyDescent="0.25">
      <c r="A173">
        <v>172</v>
      </c>
      <c r="B173" t="s">
        <v>12</v>
      </c>
      <c r="C173" s="6">
        <v>41523</v>
      </c>
      <c r="D173" t="s">
        <v>18</v>
      </c>
      <c r="E173">
        <v>130</v>
      </c>
      <c r="F173" s="7">
        <f>VLOOKUP(tsource[[#This Row],[Désignation]],tproduit[],2,FALSE)</f>
        <v>2.5</v>
      </c>
      <c r="G173" s="8">
        <f>VLOOKUP(tsource[[#This Row],[Désignation]],tproduit[],3,FALSE)</f>
        <v>3</v>
      </c>
      <c r="H173" s="7">
        <f>VLOOKUP(tsource[[#This Row],[Désignation]],tproduit[],4,FALSE)</f>
        <v>3</v>
      </c>
      <c r="I173" s="7">
        <f>tsource[[#This Row],[Prix U TTC]]*tsource[[#This Row],[Nbre de Bouteilles réelles]]</f>
        <v>390</v>
      </c>
      <c r="J173" s="7">
        <f>tsource[[#This Row],[Prix Ventes]]*tsource[[#This Row],[Nbre de Bouteilles réelles]]</f>
        <v>390</v>
      </c>
      <c r="K173" s="10">
        <f>YEAR(tsource[[#This Row],[Date]])</f>
        <v>2013</v>
      </c>
    </row>
    <row r="174" spans="1:11" x14ac:dyDescent="0.25">
      <c r="A174">
        <v>173</v>
      </c>
      <c r="B174" t="s">
        <v>15</v>
      </c>
      <c r="C174" s="6">
        <v>41523</v>
      </c>
      <c r="D174" t="s">
        <v>18</v>
      </c>
      <c r="E174">
        <v>128</v>
      </c>
      <c r="F174" s="7">
        <f>VLOOKUP(tsource[[#This Row],[Désignation]],tproduit[],2,FALSE)</f>
        <v>1.83</v>
      </c>
      <c r="G174" s="8">
        <f>VLOOKUP(tsource[[#This Row],[Désignation]],tproduit[],3,FALSE)</f>
        <v>2.2000000000000002</v>
      </c>
      <c r="H174" s="7">
        <f>VLOOKUP(tsource[[#This Row],[Désignation]],tproduit[],4,FALSE)</f>
        <v>3</v>
      </c>
      <c r="I174" s="7">
        <f>tsource[[#This Row],[Prix U TTC]]*tsource[[#This Row],[Nbre de Bouteilles réelles]]</f>
        <v>281.60000000000002</v>
      </c>
      <c r="J174" s="7">
        <f>tsource[[#This Row],[Prix Ventes]]*tsource[[#This Row],[Nbre de Bouteilles réelles]]</f>
        <v>384</v>
      </c>
      <c r="K174" s="10">
        <f>YEAR(tsource[[#This Row],[Date]])</f>
        <v>2013</v>
      </c>
    </row>
    <row r="175" spans="1:11" x14ac:dyDescent="0.25">
      <c r="A175">
        <v>174</v>
      </c>
      <c r="B175" t="s">
        <v>13</v>
      </c>
      <c r="C175" s="6">
        <v>41495</v>
      </c>
      <c r="D175" t="s">
        <v>17</v>
      </c>
      <c r="E175">
        <v>482</v>
      </c>
      <c r="F175" s="7">
        <f>VLOOKUP(tsource[[#This Row],[Désignation]],tproduit[],2,FALSE)</f>
        <v>1.83</v>
      </c>
      <c r="G175" s="8">
        <f>VLOOKUP(tsource[[#This Row],[Désignation]],tproduit[],3,FALSE)</f>
        <v>2.2000000000000002</v>
      </c>
      <c r="H175" s="7">
        <f>VLOOKUP(tsource[[#This Row],[Désignation]],tproduit[],4,FALSE)</f>
        <v>3</v>
      </c>
      <c r="I175" s="7">
        <f>tsource[[#This Row],[Prix U TTC]]*tsource[[#This Row],[Nbre de Bouteilles réelles]]</f>
        <v>1060.4000000000001</v>
      </c>
      <c r="J175" s="7">
        <f>tsource[[#This Row],[Prix Ventes]]*tsource[[#This Row],[Nbre de Bouteilles réelles]]</f>
        <v>1446</v>
      </c>
      <c r="K175" s="10">
        <f>YEAR(tsource[[#This Row],[Date]])</f>
        <v>2013</v>
      </c>
    </row>
    <row r="176" spans="1:11" x14ac:dyDescent="0.25">
      <c r="A176">
        <v>175</v>
      </c>
      <c r="B176" t="s">
        <v>15</v>
      </c>
      <c r="C176" s="6">
        <v>41495</v>
      </c>
      <c r="D176" t="s">
        <v>17</v>
      </c>
      <c r="E176">
        <v>43</v>
      </c>
      <c r="F176" s="7">
        <f>VLOOKUP(tsource[[#This Row],[Désignation]],tproduit[],2,FALSE)</f>
        <v>1.83</v>
      </c>
      <c r="G176" s="8">
        <f>VLOOKUP(tsource[[#This Row],[Désignation]],tproduit[],3,FALSE)</f>
        <v>2.2000000000000002</v>
      </c>
      <c r="H176" s="7">
        <f>VLOOKUP(tsource[[#This Row],[Désignation]],tproduit[],4,FALSE)</f>
        <v>3</v>
      </c>
      <c r="I176" s="7">
        <f>tsource[[#This Row],[Prix U TTC]]*tsource[[#This Row],[Nbre de Bouteilles réelles]]</f>
        <v>94.600000000000009</v>
      </c>
      <c r="J176" s="7">
        <f>tsource[[#This Row],[Prix Ventes]]*tsource[[#This Row],[Nbre de Bouteilles réelles]]</f>
        <v>129</v>
      </c>
      <c r="K176" s="10">
        <f>YEAR(tsource[[#This Row],[Date]])</f>
        <v>2013</v>
      </c>
    </row>
    <row r="177" spans="1:11" x14ac:dyDescent="0.25">
      <c r="A177">
        <v>176</v>
      </c>
      <c r="B177" t="s">
        <v>10</v>
      </c>
      <c r="C177" s="6">
        <v>41495</v>
      </c>
      <c r="D177" t="s">
        <v>17</v>
      </c>
      <c r="E177">
        <v>44</v>
      </c>
      <c r="F177" s="7">
        <f>VLOOKUP(tsource[[#This Row],[Désignation]],tproduit[],2,FALSE)</f>
        <v>2</v>
      </c>
      <c r="G177" s="8">
        <f>VLOOKUP(tsource[[#This Row],[Désignation]],tproduit[],3,FALSE)</f>
        <v>2.4</v>
      </c>
      <c r="H177" s="7">
        <f>VLOOKUP(tsource[[#This Row],[Désignation]],tproduit[],4,FALSE)</f>
        <v>3</v>
      </c>
      <c r="I177" s="7">
        <f>tsource[[#This Row],[Prix U TTC]]*tsource[[#This Row],[Nbre de Bouteilles réelles]]</f>
        <v>105.6</v>
      </c>
      <c r="J177" s="7">
        <f>tsource[[#This Row],[Prix Ventes]]*tsource[[#This Row],[Nbre de Bouteilles réelles]]</f>
        <v>132</v>
      </c>
      <c r="K177" s="10">
        <f>YEAR(tsource[[#This Row],[Date]])</f>
        <v>2013</v>
      </c>
    </row>
    <row r="178" spans="1:11" x14ac:dyDescent="0.25">
      <c r="A178">
        <v>177</v>
      </c>
      <c r="B178" t="s">
        <v>12</v>
      </c>
      <c r="C178" s="6">
        <v>41495</v>
      </c>
      <c r="D178" t="s">
        <v>17</v>
      </c>
      <c r="E178">
        <v>65</v>
      </c>
      <c r="F178" s="7">
        <f>VLOOKUP(tsource[[#This Row],[Désignation]],tproduit[],2,FALSE)</f>
        <v>2.5</v>
      </c>
      <c r="G178" s="8">
        <f>VLOOKUP(tsource[[#This Row],[Désignation]],tproduit[],3,FALSE)</f>
        <v>3</v>
      </c>
      <c r="H178" s="7">
        <f>VLOOKUP(tsource[[#This Row],[Désignation]],tproduit[],4,FALSE)</f>
        <v>3</v>
      </c>
      <c r="I178" s="7">
        <f>tsource[[#This Row],[Prix U TTC]]*tsource[[#This Row],[Nbre de Bouteilles réelles]]</f>
        <v>195</v>
      </c>
      <c r="J178" s="7">
        <f>tsource[[#This Row],[Prix Ventes]]*tsource[[#This Row],[Nbre de Bouteilles réelles]]</f>
        <v>195</v>
      </c>
      <c r="K178" s="10">
        <f>YEAR(tsource[[#This Row],[Date]])</f>
        <v>2013</v>
      </c>
    </row>
    <row r="179" spans="1:11" x14ac:dyDescent="0.25">
      <c r="A179">
        <v>178</v>
      </c>
      <c r="B179" t="s">
        <v>13</v>
      </c>
      <c r="C179" s="6">
        <v>41452</v>
      </c>
      <c r="D179" t="s">
        <v>17</v>
      </c>
      <c r="E179">
        <v>443</v>
      </c>
      <c r="F179" s="7">
        <f>VLOOKUP(tsource[[#This Row],[Désignation]],tproduit[],2,FALSE)</f>
        <v>1.83</v>
      </c>
      <c r="G179" s="8">
        <f>VLOOKUP(tsource[[#This Row],[Désignation]],tproduit[],3,FALSE)</f>
        <v>2.2000000000000002</v>
      </c>
      <c r="H179" s="7">
        <f>VLOOKUP(tsource[[#This Row],[Désignation]],tproduit[],4,FALSE)</f>
        <v>3</v>
      </c>
      <c r="I179" s="7">
        <f>tsource[[#This Row],[Prix U TTC]]*tsource[[#This Row],[Nbre de Bouteilles réelles]]</f>
        <v>974.6</v>
      </c>
      <c r="J179" s="7">
        <f>tsource[[#This Row],[Prix Ventes]]*tsource[[#This Row],[Nbre de Bouteilles réelles]]</f>
        <v>1329</v>
      </c>
      <c r="K179" s="10">
        <f>YEAR(tsource[[#This Row],[Date]])</f>
        <v>2013</v>
      </c>
    </row>
    <row r="180" spans="1:11" x14ac:dyDescent="0.25">
      <c r="A180">
        <v>179</v>
      </c>
      <c r="B180" t="s">
        <v>10</v>
      </c>
      <c r="C180" s="6">
        <v>41452</v>
      </c>
      <c r="D180" t="s">
        <v>17</v>
      </c>
      <c r="E180">
        <v>88</v>
      </c>
      <c r="F180" s="7">
        <f>VLOOKUP(tsource[[#This Row],[Désignation]],tproduit[],2,FALSE)</f>
        <v>2</v>
      </c>
      <c r="G180" s="8">
        <f>VLOOKUP(tsource[[#This Row],[Désignation]],tproduit[],3,FALSE)</f>
        <v>2.4</v>
      </c>
      <c r="H180" s="7">
        <f>VLOOKUP(tsource[[#This Row],[Désignation]],tproduit[],4,FALSE)</f>
        <v>3</v>
      </c>
      <c r="I180" s="7">
        <f>tsource[[#This Row],[Prix U TTC]]*tsource[[#This Row],[Nbre de Bouteilles réelles]]</f>
        <v>211.2</v>
      </c>
      <c r="J180" s="7">
        <f>tsource[[#This Row],[Prix Ventes]]*tsource[[#This Row],[Nbre de Bouteilles réelles]]</f>
        <v>264</v>
      </c>
      <c r="K180" s="10">
        <f>YEAR(tsource[[#This Row],[Date]])</f>
        <v>2013</v>
      </c>
    </row>
    <row r="181" spans="1:11" x14ac:dyDescent="0.25">
      <c r="A181">
        <v>180</v>
      </c>
      <c r="B181" t="s">
        <v>12</v>
      </c>
      <c r="C181" s="6">
        <v>41452</v>
      </c>
      <c r="D181" t="s">
        <v>17</v>
      </c>
      <c r="E181">
        <v>192</v>
      </c>
      <c r="F181" s="7">
        <f>VLOOKUP(tsource[[#This Row],[Désignation]],tproduit[],2,FALSE)</f>
        <v>2.5</v>
      </c>
      <c r="G181" s="8">
        <f>VLOOKUP(tsource[[#This Row],[Désignation]],tproduit[],3,FALSE)</f>
        <v>3</v>
      </c>
      <c r="H181" s="7">
        <f>VLOOKUP(tsource[[#This Row],[Désignation]],tproduit[],4,FALSE)</f>
        <v>3</v>
      </c>
      <c r="I181" s="7">
        <f>tsource[[#This Row],[Prix U TTC]]*tsource[[#This Row],[Nbre de Bouteilles réelles]]</f>
        <v>576</v>
      </c>
      <c r="J181" s="7">
        <f>tsource[[#This Row],[Prix Ventes]]*tsource[[#This Row],[Nbre de Bouteilles réelles]]</f>
        <v>576</v>
      </c>
      <c r="K181" s="10">
        <f>YEAR(tsource[[#This Row],[Date]])</f>
        <v>2013</v>
      </c>
    </row>
    <row r="182" spans="1:11" x14ac:dyDescent="0.25">
      <c r="A182">
        <v>181</v>
      </c>
      <c r="B182" t="s">
        <v>13</v>
      </c>
      <c r="C182" s="6">
        <v>41391</v>
      </c>
      <c r="D182" t="s">
        <v>18</v>
      </c>
      <c r="E182">
        <v>440</v>
      </c>
      <c r="F182" s="7">
        <f>VLOOKUP(tsource[[#This Row],[Désignation]],tproduit[],2,FALSE)</f>
        <v>1.83</v>
      </c>
      <c r="G182" s="8">
        <f>VLOOKUP(tsource[[#This Row],[Désignation]],tproduit[],3,FALSE)</f>
        <v>2.2000000000000002</v>
      </c>
      <c r="H182" s="7">
        <f>VLOOKUP(tsource[[#This Row],[Désignation]],tproduit[],4,FALSE)</f>
        <v>3</v>
      </c>
      <c r="I182" s="7">
        <f>tsource[[#This Row],[Prix U TTC]]*tsource[[#This Row],[Nbre de Bouteilles réelles]]</f>
        <v>968.00000000000011</v>
      </c>
      <c r="J182" s="7">
        <f>tsource[[#This Row],[Prix Ventes]]*tsource[[#This Row],[Nbre de Bouteilles réelles]]</f>
        <v>1320</v>
      </c>
      <c r="K182" s="10">
        <f>YEAR(tsource[[#This Row],[Date]])</f>
        <v>2013</v>
      </c>
    </row>
    <row r="183" spans="1:11" x14ac:dyDescent="0.25">
      <c r="A183">
        <v>182</v>
      </c>
      <c r="B183" t="s">
        <v>12</v>
      </c>
      <c r="C183" s="6">
        <v>41391</v>
      </c>
      <c r="D183" t="s">
        <v>18</v>
      </c>
      <c r="E183">
        <v>128</v>
      </c>
      <c r="F183" s="7">
        <f>VLOOKUP(tsource[[#This Row],[Désignation]],tproduit[],2,FALSE)</f>
        <v>2.5</v>
      </c>
      <c r="G183" s="8">
        <f>VLOOKUP(tsource[[#This Row],[Désignation]],tproduit[],3,FALSE)</f>
        <v>3</v>
      </c>
      <c r="H183" s="7">
        <f>VLOOKUP(tsource[[#This Row],[Désignation]],tproduit[],4,FALSE)</f>
        <v>3</v>
      </c>
      <c r="I183" s="7">
        <f>tsource[[#This Row],[Prix U TTC]]*tsource[[#This Row],[Nbre de Bouteilles réelles]]</f>
        <v>384</v>
      </c>
      <c r="J183" s="7">
        <f>tsource[[#This Row],[Prix Ventes]]*tsource[[#This Row],[Nbre de Bouteilles réelles]]</f>
        <v>384</v>
      </c>
      <c r="K183" s="10">
        <f>YEAR(tsource[[#This Row],[Date]])</f>
        <v>2013</v>
      </c>
    </row>
    <row r="184" spans="1:11" x14ac:dyDescent="0.25">
      <c r="A184">
        <v>183</v>
      </c>
      <c r="B184" t="s">
        <v>15</v>
      </c>
      <c r="C184" s="6">
        <v>41391</v>
      </c>
      <c r="D184" t="s">
        <v>18</v>
      </c>
      <c r="E184">
        <v>87</v>
      </c>
      <c r="F184" s="7">
        <f>VLOOKUP(tsource[[#This Row],[Désignation]],tproduit[],2,FALSE)</f>
        <v>1.83</v>
      </c>
      <c r="G184" s="8">
        <f>VLOOKUP(tsource[[#This Row],[Désignation]],tproduit[],3,FALSE)</f>
        <v>2.2000000000000002</v>
      </c>
      <c r="H184" s="7">
        <f>VLOOKUP(tsource[[#This Row],[Désignation]],tproduit[],4,FALSE)</f>
        <v>3</v>
      </c>
      <c r="I184" s="7">
        <f>tsource[[#This Row],[Prix U TTC]]*tsource[[#This Row],[Nbre de Bouteilles réelles]]</f>
        <v>191.4</v>
      </c>
      <c r="J184" s="7">
        <f>tsource[[#This Row],[Prix Ventes]]*tsource[[#This Row],[Nbre de Bouteilles réelles]]</f>
        <v>261</v>
      </c>
      <c r="K184" s="10">
        <f>YEAR(tsource[[#This Row],[Date]])</f>
        <v>2013</v>
      </c>
    </row>
    <row r="185" spans="1:11" x14ac:dyDescent="0.25">
      <c r="A185">
        <v>184</v>
      </c>
      <c r="B185" t="s">
        <v>10</v>
      </c>
      <c r="C185" s="6">
        <v>41391</v>
      </c>
      <c r="D185" t="s">
        <v>18</v>
      </c>
      <c r="E185">
        <v>43</v>
      </c>
      <c r="F185" s="7">
        <f>VLOOKUP(tsource[[#This Row],[Désignation]],tproduit[],2,FALSE)</f>
        <v>2</v>
      </c>
      <c r="G185" s="8">
        <f>VLOOKUP(tsource[[#This Row],[Désignation]],tproduit[],3,FALSE)</f>
        <v>2.4</v>
      </c>
      <c r="H185" s="7">
        <f>VLOOKUP(tsource[[#This Row],[Désignation]],tproduit[],4,FALSE)</f>
        <v>3</v>
      </c>
      <c r="I185" s="7">
        <f>tsource[[#This Row],[Prix U TTC]]*tsource[[#This Row],[Nbre de Bouteilles réelles]]</f>
        <v>103.2</v>
      </c>
      <c r="J185" s="7">
        <f>tsource[[#This Row],[Prix Ventes]]*tsource[[#This Row],[Nbre de Bouteilles réelles]]</f>
        <v>129</v>
      </c>
      <c r="K185" s="10">
        <f>YEAR(tsource[[#This Row],[Date]])</f>
        <v>2013</v>
      </c>
    </row>
    <row r="186" spans="1:11" x14ac:dyDescent="0.25">
      <c r="A186">
        <v>185</v>
      </c>
      <c r="B186" t="s">
        <v>12</v>
      </c>
      <c r="C186" s="6">
        <v>41377</v>
      </c>
      <c r="D186" t="s">
        <v>18</v>
      </c>
      <c r="E186">
        <v>198</v>
      </c>
      <c r="F186" s="7">
        <f>VLOOKUP(tsource[[#This Row],[Désignation]],tproduit[],2,FALSE)</f>
        <v>2.5</v>
      </c>
      <c r="G186" s="8">
        <f>VLOOKUP(tsource[[#This Row],[Désignation]],tproduit[],3,FALSE)</f>
        <v>3</v>
      </c>
      <c r="H186" s="7">
        <f>VLOOKUP(tsource[[#This Row],[Désignation]],tproduit[],4,FALSE)</f>
        <v>3</v>
      </c>
      <c r="I186" s="7">
        <f>tsource[[#This Row],[Prix U TTC]]*tsource[[#This Row],[Nbre de Bouteilles réelles]]</f>
        <v>594</v>
      </c>
      <c r="J186" s="7">
        <f>tsource[[#This Row],[Prix Ventes]]*tsource[[#This Row],[Nbre de Bouteilles réelles]]</f>
        <v>594</v>
      </c>
      <c r="K186" s="10">
        <f>YEAR(tsource[[#This Row],[Date]])</f>
        <v>2013</v>
      </c>
    </row>
    <row r="187" spans="1:11" x14ac:dyDescent="0.25">
      <c r="A187">
        <v>186</v>
      </c>
      <c r="B187" t="s">
        <v>10</v>
      </c>
      <c r="C187" s="6">
        <v>41377</v>
      </c>
      <c r="D187" t="s">
        <v>18</v>
      </c>
      <c r="E187">
        <v>198</v>
      </c>
      <c r="F187" s="7">
        <f>VLOOKUP(tsource[[#This Row],[Désignation]],tproduit[],2,FALSE)</f>
        <v>2</v>
      </c>
      <c r="G187" s="8">
        <f>VLOOKUP(tsource[[#This Row],[Désignation]],tproduit[],3,FALSE)</f>
        <v>2.4</v>
      </c>
      <c r="H187" s="7">
        <f>VLOOKUP(tsource[[#This Row],[Désignation]],tproduit[],4,FALSE)</f>
        <v>3</v>
      </c>
      <c r="I187" s="7">
        <f>tsource[[#This Row],[Prix U TTC]]*tsource[[#This Row],[Nbre de Bouteilles réelles]]</f>
        <v>475.2</v>
      </c>
      <c r="J187" s="7">
        <f>tsource[[#This Row],[Prix Ventes]]*tsource[[#This Row],[Nbre de Bouteilles réelles]]</f>
        <v>594</v>
      </c>
      <c r="K187" s="10">
        <f>YEAR(tsource[[#This Row],[Date]])</f>
        <v>2013</v>
      </c>
    </row>
    <row r="188" spans="1:11" x14ac:dyDescent="0.25">
      <c r="A188">
        <v>187</v>
      </c>
      <c r="B188" t="s">
        <v>12</v>
      </c>
      <c r="C188" s="6">
        <v>41424</v>
      </c>
      <c r="D188" t="s">
        <v>25</v>
      </c>
      <c r="E188">
        <v>132</v>
      </c>
      <c r="F188" s="7">
        <f>VLOOKUP(tsource[[#This Row],[Désignation]],tproduit[],2,FALSE)</f>
        <v>2.5</v>
      </c>
      <c r="G188" s="8">
        <f>VLOOKUP(tsource[[#This Row],[Désignation]],tproduit[],3,FALSE)</f>
        <v>3</v>
      </c>
      <c r="H188" s="7">
        <f>VLOOKUP(tsource[[#This Row],[Désignation]],tproduit[],4,FALSE)</f>
        <v>3</v>
      </c>
      <c r="I188" s="7">
        <f>tsource[[#This Row],[Prix U TTC]]*tsource[[#This Row],[Nbre de Bouteilles réelles]]</f>
        <v>396</v>
      </c>
      <c r="J188" s="7">
        <f>tsource[[#This Row],[Prix Ventes]]*tsource[[#This Row],[Nbre de Bouteilles réelles]]</f>
        <v>396</v>
      </c>
      <c r="K188" s="10">
        <f>YEAR(tsource[[#This Row],[Date]])</f>
        <v>2013</v>
      </c>
    </row>
    <row r="189" spans="1:11" x14ac:dyDescent="0.25">
      <c r="A189">
        <v>188</v>
      </c>
      <c r="B189" t="s">
        <v>15</v>
      </c>
      <c r="C189" s="6">
        <v>41367</v>
      </c>
      <c r="D189" t="s">
        <v>27</v>
      </c>
      <c r="E189">
        <v>44</v>
      </c>
      <c r="F189" s="7">
        <f>VLOOKUP(tsource[[#This Row],[Désignation]],tproduit[],2,FALSE)</f>
        <v>1.83</v>
      </c>
      <c r="G189" s="8">
        <f>VLOOKUP(tsource[[#This Row],[Désignation]],tproduit[],3,FALSE)</f>
        <v>2.2000000000000002</v>
      </c>
      <c r="H189" s="7">
        <f>VLOOKUP(tsource[[#This Row],[Désignation]],tproduit[],4,FALSE)</f>
        <v>3</v>
      </c>
      <c r="I189" s="7">
        <f>tsource[[#This Row],[Prix U TTC]]*tsource[[#This Row],[Nbre de Bouteilles réelles]]</f>
        <v>96.800000000000011</v>
      </c>
      <c r="J189" s="7">
        <f>tsource[[#This Row],[Prix Ventes]]*tsource[[#This Row],[Nbre de Bouteilles réelles]]</f>
        <v>132</v>
      </c>
      <c r="K189" s="10">
        <f>YEAR(tsource[[#This Row],[Date]])</f>
        <v>2013</v>
      </c>
    </row>
    <row r="190" spans="1:11" x14ac:dyDescent="0.25">
      <c r="A190">
        <v>189</v>
      </c>
      <c r="B190" t="s">
        <v>13</v>
      </c>
      <c r="C190" s="6">
        <v>41337</v>
      </c>
      <c r="D190" t="s">
        <v>27</v>
      </c>
      <c r="E190">
        <v>350</v>
      </c>
      <c r="F190" s="7">
        <f>VLOOKUP(tsource[[#This Row],[Désignation]],tproduit[],2,FALSE)</f>
        <v>1.83</v>
      </c>
      <c r="G190" s="8">
        <f>VLOOKUP(tsource[[#This Row],[Désignation]],tproduit[],3,FALSE)</f>
        <v>2.2000000000000002</v>
      </c>
      <c r="H190" s="7">
        <f>VLOOKUP(tsource[[#This Row],[Désignation]],tproduit[],4,FALSE)</f>
        <v>3</v>
      </c>
      <c r="I190" s="7">
        <f>tsource[[#This Row],[Prix U TTC]]*tsource[[#This Row],[Nbre de Bouteilles réelles]]</f>
        <v>770.00000000000011</v>
      </c>
      <c r="J190" s="7">
        <f>tsource[[#This Row],[Prix Ventes]]*tsource[[#This Row],[Nbre de Bouteilles réelles]]</f>
        <v>1050</v>
      </c>
      <c r="K190" s="10">
        <f>YEAR(tsource[[#This Row],[Date]])</f>
        <v>2013</v>
      </c>
    </row>
    <row r="191" spans="1:11" x14ac:dyDescent="0.25">
      <c r="A191">
        <v>190</v>
      </c>
      <c r="B191" t="s">
        <v>12</v>
      </c>
      <c r="C191" s="6">
        <v>41337</v>
      </c>
      <c r="D191" t="s">
        <v>27</v>
      </c>
      <c r="E191">
        <v>272</v>
      </c>
      <c r="F191" s="7">
        <f>VLOOKUP(tsource[[#This Row],[Désignation]],tproduit[],2,FALSE)</f>
        <v>2.5</v>
      </c>
      <c r="G191" s="8">
        <f>VLOOKUP(tsource[[#This Row],[Désignation]],tproduit[],3,FALSE)</f>
        <v>3</v>
      </c>
      <c r="H191" s="7">
        <f>VLOOKUP(tsource[[#This Row],[Désignation]],tproduit[],4,FALSE)</f>
        <v>3</v>
      </c>
      <c r="I191" s="7">
        <f>tsource[[#This Row],[Prix U TTC]]*tsource[[#This Row],[Nbre de Bouteilles réelles]]</f>
        <v>816</v>
      </c>
      <c r="J191" s="7">
        <f>tsource[[#This Row],[Prix Ventes]]*tsource[[#This Row],[Nbre de Bouteilles réelles]]</f>
        <v>816</v>
      </c>
      <c r="K191" s="10">
        <f>YEAR(tsource[[#This Row],[Date]])</f>
        <v>2013</v>
      </c>
    </row>
    <row r="192" spans="1:11" x14ac:dyDescent="0.25">
      <c r="A192">
        <v>191</v>
      </c>
      <c r="B192" t="s">
        <v>15</v>
      </c>
      <c r="C192" s="6">
        <v>41278</v>
      </c>
      <c r="D192" t="s">
        <v>19</v>
      </c>
      <c r="E192">
        <v>44</v>
      </c>
      <c r="F192" s="7">
        <f>VLOOKUP(tsource[[#This Row],[Désignation]],tproduit[],2,FALSE)</f>
        <v>1.83</v>
      </c>
      <c r="G192" s="8">
        <f>VLOOKUP(tsource[[#This Row],[Désignation]],tproduit[],3,FALSE)</f>
        <v>2.2000000000000002</v>
      </c>
      <c r="H192" s="7">
        <f>VLOOKUP(tsource[[#This Row],[Désignation]],tproduit[],4,FALSE)</f>
        <v>3</v>
      </c>
      <c r="I192" s="7">
        <f>tsource[[#This Row],[Prix U TTC]]*tsource[[#This Row],[Nbre de Bouteilles réelles]]</f>
        <v>96.800000000000011</v>
      </c>
      <c r="J192" s="7">
        <f>tsource[[#This Row],[Prix Ventes]]*tsource[[#This Row],[Nbre de Bouteilles réelles]]</f>
        <v>132</v>
      </c>
      <c r="K192" s="10">
        <f>YEAR(tsource[[#This Row],[Date]])</f>
        <v>2013</v>
      </c>
    </row>
    <row r="193" spans="1:11" x14ac:dyDescent="0.25">
      <c r="A193">
        <v>192</v>
      </c>
      <c r="B193" t="s">
        <v>13</v>
      </c>
      <c r="C193" s="6">
        <v>41278</v>
      </c>
      <c r="D193" t="s">
        <v>19</v>
      </c>
      <c r="E193">
        <v>399</v>
      </c>
      <c r="F193" s="7">
        <f>VLOOKUP(tsource[[#This Row],[Désignation]],tproduit[],2,FALSE)</f>
        <v>1.83</v>
      </c>
      <c r="G193" s="8">
        <f>VLOOKUP(tsource[[#This Row],[Désignation]],tproduit[],3,FALSE)</f>
        <v>2.2000000000000002</v>
      </c>
      <c r="H193" s="7">
        <f>VLOOKUP(tsource[[#This Row],[Désignation]],tproduit[],4,FALSE)</f>
        <v>3</v>
      </c>
      <c r="I193" s="7">
        <f>tsource[[#This Row],[Prix U TTC]]*tsource[[#This Row],[Nbre de Bouteilles réelles]]</f>
        <v>877.80000000000007</v>
      </c>
      <c r="J193" s="7">
        <f>tsource[[#This Row],[Prix Ventes]]*tsource[[#This Row],[Nbre de Bouteilles réelles]]</f>
        <v>1197</v>
      </c>
      <c r="K193" s="10">
        <f>YEAR(tsource[[#This Row],[Date]])</f>
        <v>2013</v>
      </c>
    </row>
    <row r="194" spans="1:11" x14ac:dyDescent="0.25">
      <c r="A194">
        <v>193</v>
      </c>
      <c r="B194" t="s">
        <v>12</v>
      </c>
      <c r="C194" s="6">
        <v>41278</v>
      </c>
      <c r="D194" t="s">
        <v>19</v>
      </c>
      <c r="E194">
        <v>190</v>
      </c>
      <c r="F194" s="7">
        <f>VLOOKUP(tsource[[#This Row],[Désignation]],tproduit[],2,FALSE)</f>
        <v>2.5</v>
      </c>
      <c r="G194" s="8">
        <f>VLOOKUP(tsource[[#This Row],[Désignation]],tproduit[],3,FALSE)</f>
        <v>3</v>
      </c>
      <c r="H194" s="7">
        <f>VLOOKUP(tsource[[#This Row],[Désignation]],tproduit[],4,FALSE)</f>
        <v>3</v>
      </c>
      <c r="I194" s="7">
        <f>tsource[[#This Row],[Prix U TTC]]*tsource[[#This Row],[Nbre de Bouteilles réelles]]</f>
        <v>570</v>
      </c>
      <c r="J194" s="7">
        <f>tsource[[#This Row],[Prix Ventes]]*tsource[[#This Row],[Nbre de Bouteilles réelles]]</f>
        <v>570</v>
      </c>
      <c r="K194" s="10">
        <f>YEAR(tsource[[#This Row],[Date]])</f>
        <v>2013</v>
      </c>
    </row>
    <row r="195" spans="1:11" x14ac:dyDescent="0.25">
      <c r="A195">
        <v>194</v>
      </c>
      <c r="B195" t="s">
        <v>15</v>
      </c>
      <c r="C195" s="6">
        <v>42555</v>
      </c>
      <c r="D195" t="s">
        <v>17</v>
      </c>
      <c r="E195">
        <v>44</v>
      </c>
      <c r="F195" s="7">
        <f>VLOOKUP(tsource[[#This Row],[Désignation]],tproduit[],2,FALSE)</f>
        <v>1.83</v>
      </c>
      <c r="G195" s="8">
        <f>VLOOKUP(tsource[[#This Row],[Désignation]],tproduit[],3,FALSE)</f>
        <v>2.2000000000000002</v>
      </c>
      <c r="H195" s="7">
        <f>VLOOKUP(tsource[[#This Row],[Désignation]],tproduit[],4,FALSE)</f>
        <v>3</v>
      </c>
      <c r="I195" s="7">
        <f>tsource[[#This Row],[Prix U TTC]]*tsource[[#This Row],[Nbre de Bouteilles réelles]]</f>
        <v>96.800000000000011</v>
      </c>
      <c r="J195" s="7">
        <f>tsource[[#This Row],[Prix Ventes]]*tsource[[#This Row],[Nbre de Bouteilles réelles]]</f>
        <v>132</v>
      </c>
      <c r="K195" s="10">
        <f>YEAR(tsource[[#This Row],[Date]])</f>
        <v>2016</v>
      </c>
    </row>
    <row r="196" spans="1:11" x14ac:dyDescent="0.25">
      <c r="A196">
        <v>195</v>
      </c>
      <c r="B196" t="s">
        <v>13</v>
      </c>
      <c r="C196" s="6">
        <v>42555</v>
      </c>
      <c r="D196" t="s">
        <v>17</v>
      </c>
      <c r="E196">
        <v>267</v>
      </c>
      <c r="F196" s="7">
        <f>VLOOKUP(tsource[[#This Row],[Désignation]],tproduit[],2,FALSE)</f>
        <v>1.83</v>
      </c>
      <c r="G196" s="8">
        <f>VLOOKUP(tsource[[#This Row],[Désignation]],tproduit[],3,FALSE)</f>
        <v>2.2000000000000002</v>
      </c>
      <c r="H196" s="7">
        <f>VLOOKUP(tsource[[#This Row],[Désignation]],tproduit[],4,FALSE)</f>
        <v>3</v>
      </c>
      <c r="I196" s="7">
        <f>tsource[[#This Row],[Prix U TTC]]*tsource[[#This Row],[Nbre de Bouteilles réelles]]</f>
        <v>587.40000000000009</v>
      </c>
      <c r="J196" s="7">
        <f>tsource[[#This Row],[Prix Ventes]]*tsource[[#This Row],[Nbre de Bouteilles réelles]]</f>
        <v>801</v>
      </c>
      <c r="K196" s="10">
        <f>YEAR(tsource[[#This Row],[Date]])</f>
        <v>2016</v>
      </c>
    </row>
    <row r="197" spans="1:11" x14ac:dyDescent="0.25">
      <c r="A197">
        <v>196</v>
      </c>
      <c r="B197" t="s">
        <v>10</v>
      </c>
      <c r="C197" s="6">
        <v>42555</v>
      </c>
      <c r="D197" t="s">
        <v>17</v>
      </c>
      <c r="E197">
        <v>176</v>
      </c>
      <c r="F197" s="7">
        <f>VLOOKUP(tsource[[#This Row],[Désignation]],tproduit[],2,FALSE)</f>
        <v>2</v>
      </c>
      <c r="G197" s="8">
        <f>VLOOKUP(tsource[[#This Row],[Désignation]],tproduit[],3,FALSE)</f>
        <v>2.4</v>
      </c>
      <c r="H197" s="7">
        <f>VLOOKUP(tsource[[#This Row],[Désignation]],tproduit[],4,FALSE)</f>
        <v>3</v>
      </c>
      <c r="I197" s="7">
        <f>tsource[[#This Row],[Prix U TTC]]*tsource[[#This Row],[Nbre de Bouteilles réelles]]</f>
        <v>422.4</v>
      </c>
      <c r="J197" s="7">
        <f>tsource[[#This Row],[Prix Ventes]]*tsource[[#This Row],[Nbre de Bouteilles réelles]]</f>
        <v>528</v>
      </c>
      <c r="K197" s="10">
        <f>YEAR(tsource[[#This Row],[Date]])</f>
        <v>2016</v>
      </c>
    </row>
    <row r="198" spans="1:11" x14ac:dyDescent="0.25">
      <c r="A198">
        <v>197</v>
      </c>
      <c r="B198" t="s">
        <v>23</v>
      </c>
      <c r="C198" s="6">
        <v>42555</v>
      </c>
      <c r="D198" t="s">
        <v>17</v>
      </c>
      <c r="E198">
        <v>190</v>
      </c>
      <c r="F198" s="7">
        <f>VLOOKUP(tsource[[#This Row],[Désignation]],tproduit[],2,FALSE)</f>
        <v>2.5</v>
      </c>
      <c r="G198" s="8">
        <f>VLOOKUP(tsource[[#This Row],[Désignation]],tproduit[],3,FALSE)</f>
        <v>3</v>
      </c>
      <c r="H198" s="7">
        <f>VLOOKUP(tsource[[#This Row],[Désignation]],tproduit[],4,FALSE)</f>
        <v>3</v>
      </c>
      <c r="I198" s="7">
        <f>tsource[[#This Row],[Prix U TTC]]*tsource[[#This Row],[Nbre de Bouteilles réelles]]</f>
        <v>570</v>
      </c>
      <c r="J198" s="7">
        <f>tsource[[#This Row],[Prix Ventes]]*tsource[[#This Row],[Nbre de Bouteilles réelles]]</f>
        <v>570</v>
      </c>
      <c r="K198" s="10">
        <f>YEAR(tsource[[#This Row],[Date]])</f>
        <v>2016</v>
      </c>
    </row>
    <row r="199" spans="1:11" x14ac:dyDescent="0.25">
      <c r="A199">
        <v>198</v>
      </c>
      <c r="B199" t="s">
        <v>13</v>
      </c>
      <c r="C199" s="6">
        <v>42619</v>
      </c>
      <c r="D199" t="s">
        <v>19</v>
      </c>
      <c r="E199">
        <v>350</v>
      </c>
      <c r="F199" s="7">
        <f>VLOOKUP(tsource[[#This Row],[Désignation]],tproduit[],2,FALSE)</f>
        <v>1.83</v>
      </c>
      <c r="G199" s="8">
        <f>VLOOKUP(tsource[[#This Row],[Désignation]],tproduit[],3,FALSE)</f>
        <v>2.2000000000000002</v>
      </c>
      <c r="H199" s="7">
        <f>VLOOKUP(tsource[[#This Row],[Désignation]],tproduit[],4,FALSE)</f>
        <v>3</v>
      </c>
      <c r="I199" s="7">
        <f>tsource[[#This Row],[Prix U TTC]]*tsource[[#This Row],[Nbre de Bouteilles réelles]]</f>
        <v>770.00000000000011</v>
      </c>
      <c r="J199" s="7">
        <f>tsource[[#This Row],[Prix Ventes]]*tsource[[#This Row],[Nbre de Bouteilles réelles]]</f>
        <v>1050</v>
      </c>
      <c r="K199" s="10">
        <f>YEAR(tsource[[#This Row],[Date]])</f>
        <v>2016</v>
      </c>
    </row>
    <row r="200" spans="1:11" x14ac:dyDescent="0.25">
      <c r="A200">
        <v>199</v>
      </c>
      <c r="B200" t="s">
        <v>10</v>
      </c>
      <c r="C200" s="6">
        <v>42619</v>
      </c>
      <c r="D200" t="s">
        <v>19</v>
      </c>
      <c r="E200">
        <v>265</v>
      </c>
      <c r="F200" s="7">
        <f>VLOOKUP(tsource[[#This Row],[Désignation]],tproduit[],2,FALSE)</f>
        <v>2</v>
      </c>
      <c r="G200" s="8">
        <f>VLOOKUP(tsource[[#This Row],[Désignation]],tproduit[],3,FALSE)</f>
        <v>2.4</v>
      </c>
      <c r="H200" s="7">
        <f>VLOOKUP(tsource[[#This Row],[Désignation]],tproduit[],4,FALSE)</f>
        <v>3</v>
      </c>
      <c r="I200" s="7">
        <f>tsource[[#This Row],[Prix U TTC]]*tsource[[#This Row],[Nbre de Bouteilles réelles]]</f>
        <v>636</v>
      </c>
      <c r="J200" s="7">
        <f>tsource[[#This Row],[Prix Ventes]]*tsource[[#This Row],[Nbre de Bouteilles réelles]]</f>
        <v>795</v>
      </c>
      <c r="K200" s="10">
        <f>YEAR(tsource[[#This Row],[Date]])</f>
        <v>2016</v>
      </c>
    </row>
    <row r="201" spans="1:11" x14ac:dyDescent="0.25">
      <c r="A201">
        <v>200</v>
      </c>
      <c r="B201" t="s">
        <v>15</v>
      </c>
      <c r="C201" s="6">
        <v>42693</v>
      </c>
      <c r="D201" t="s">
        <v>16</v>
      </c>
      <c r="E201">
        <v>44</v>
      </c>
      <c r="F201" s="7">
        <f>VLOOKUP(tsource[[#This Row],[Désignation]],tproduit[],2,FALSE)</f>
        <v>1.83</v>
      </c>
      <c r="G201" s="8">
        <f>VLOOKUP(tsource[[#This Row],[Désignation]],tproduit[],3,FALSE)</f>
        <v>2.2000000000000002</v>
      </c>
      <c r="H201" s="7">
        <f>VLOOKUP(tsource[[#This Row],[Désignation]],tproduit[],4,FALSE)</f>
        <v>3</v>
      </c>
      <c r="I201" s="7">
        <f>tsource[[#This Row],[Prix U TTC]]*tsource[[#This Row],[Nbre de Bouteilles réelles]]</f>
        <v>96.800000000000011</v>
      </c>
      <c r="J201" s="7">
        <f>tsource[[#This Row],[Prix Ventes]]*tsource[[#This Row],[Nbre de Bouteilles réelles]]</f>
        <v>132</v>
      </c>
      <c r="K201" s="10">
        <f>YEAR(tsource[[#This Row],[Date]])</f>
        <v>2016</v>
      </c>
    </row>
    <row r="202" spans="1:11" x14ac:dyDescent="0.25">
      <c r="A202">
        <v>201</v>
      </c>
      <c r="B202" t="s">
        <v>13</v>
      </c>
      <c r="C202" s="6">
        <v>42693</v>
      </c>
      <c r="D202" t="s">
        <v>16</v>
      </c>
      <c r="E202">
        <v>306</v>
      </c>
      <c r="F202" s="7">
        <f>VLOOKUP(tsource[[#This Row],[Désignation]],tproduit[],2,FALSE)</f>
        <v>1.83</v>
      </c>
      <c r="G202" s="8">
        <f>VLOOKUP(tsource[[#This Row],[Désignation]],tproduit[],3,FALSE)</f>
        <v>2.2000000000000002</v>
      </c>
      <c r="H202" s="7">
        <f>VLOOKUP(tsource[[#This Row],[Désignation]],tproduit[],4,FALSE)</f>
        <v>3</v>
      </c>
      <c r="I202" s="7">
        <f>tsource[[#This Row],[Prix U TTC]]*tsource[[#This Row],[Nbre de Bouteilles réelles]]</f>
        <v>673.2</v>
      </c>
      <c r="J202" s="7">
        <f>tsource[[#This Row],[Prix Ventes]]*tsource[[#This Row],[Nbre de Bouteilles réelles]]</f>
        <v>918</v>
      </c>
      <c r="K202" s="10">
        <f>YEAR(tsource[[#This Row],[Date]])</f>
        <v>2016</v>
      </c>
    </row>
    <row r="203" spans="1:11" ht="12" customHeight="1" x14ac:dyDescent="0.25">
      <c r="A203">
        <v>202</v>
      </c>
      <c r="B203" t="s">
        <v>10</v>
      </c>
      <c r="C203" s="6">
        <v>42693</v>
      </c>
      <c r="D203" t="s">
        <v>16</v>
      </c>
      <c r="E203">
        <v>261</v>
      </c>
      <c r="F203" s="7">
        <f>VLOOKUP(tsource[[#This Row],[Désignation]],tproduit[],2,FALSE)</f>
        <v>2</v>
      </c>
      <c r="G203" s="8">
        <f>VLOOKUP(tsource[[#This Row],[Désignation]],tproduit[],3,FALSE)</f>
        <v>2.4</v>
      </c>
      <c r="H203" s="7">
        <f>VLOOKUP(tsource[[#This Row],[Désignation]],tproduit[],4,FALSE)</f>
        <v>3</v>
      </c>
      <c r="I203" s="7">
        <f>tsource[[#This Row],[Prix U TTC]]*tsource[[#This Row],[Nbre de Bouteilles réelles]]</f>
        <v>626.4</v>
      </c>
      <c r="J203" s="7">
        <f>tsource[[#This Row],[Prix Ventes]]*tsource[[#This Row],[Nbre de Bouteilles réelles]]</f>
        <v>783</v>
      </c>
      <c r="K203" s="10">
        <f>YEAR(tsource[[#This Row],[Date]])</f>
        <v>2016</v>
      </c>
    </row>
  </sheetData>
  <dataValidations count="2">
    <dataValidation type="list" allowBlank="1" showInputMessage="1" showErrorMessage="1" sqref="D2:D203">
      <formula1>listeequipe</formula1>
    </dataValidation>
    <dataValidation type="list" allowBlank="1" showInputMessage="1" showErrorMessage="1" sqref="B2:B203">
      <formula1>listeproduit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BtnAjouter">
          <controlPr defaultSize="0" autoLine="0" r:id="rId5">
            <anchor moveWithCells="1">
              <from>
                <xdr:col>11</xdr:col>
                <xdr:colOff>752475</xdr:colOff>
                <xdr:row>2</xdr:row>
                <xdr:rowOff>0</xdr:rowOff>
              </from>
              <to>
                <xdr:col>14</xdr:col>
                <xdr:colOff>314325</xdr:colOff>
                <xdr:row>3</xdr:row>
                <xdr:rowOff>85725</xdr:rowOff>
              </to>
            </anchor>
          </controlPr>
        </control>
      </mc:Choice>
      <mc:Fallback>
        <control shapeId="1025" r:id="rId4" name="BtnAjouter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4"/>
  <sheetViews>
    <sheetView workbookViewId="0">
      <selection activeCell="J1" sqref="J1"/>
    </sheetView>
  </sheetViews>
  <sheetFormatPr baseColWidth="10" defaultRowHeight="15" x14ac:dyDescent="0.25"/>
  <cols>
    <col min="1" max="1" width="13.7109375" bestFit="1" customWidth="1"/>
    <col min="2" max="4" width="13.7109375" customWidth="1"/>
    <col min="5" max="5" width="3.5703125" customWidth="1"/>
    <col min="6" max="6" width="15" bestFit="1" customWidth="1"/>
  </cols>
  <sheetData>
    <row r="1" spans="1:6" x14ac:dyDescent="0.25">
      <c r="A1" t="s">
        <v>28</v>
      </c>
      <c r="B1" t="s">
        <v>30</v>
      </c>
      <c r="C1" t="s">
        <v>31</v>
      </c>
      <c r="D1" t="s">
        <v>32</v>
      </c>
      <c r="F1" t="s">
        <v>29</v>
      </c>
    </row>
    <row r="2" spans="1:6" x14ac:dyDescent="0.25">
      <c r="A2" t="s">
        <v>15</v>
      </c>
      <c r="B2">
        <v>1.83</v>
      </c>
      <c r="C2">
        <v>2.2000000000000002</v>
      </c>
      <c r="D2">
        <v>3</v>
      </c>
      <c r="F2" t="s">
        <v>25</v>
      </c>
    </row>
    <row r="3" spans="1:6" x14ac:dyDescent="0.25">
      <c r="A3" t="s">
        <v>12</v>
      </c>
      <c r="B3">
        <v>2.5</v>
      </c>
      <c r="C3">
        <v>3</v>
      </c>
      <c r="D3">
        <v>3</v>
      </c>
      <c r="F3" t="s">
        <v>18</v>
      </c>
    </row>
    <row r="4" spans="1:6" x14ac:dyDescent="0.25">
      <c r="A4" t="s">
        <v>13</v>
      </c>
      <c r="B4">
        <v>1.83</v>
      </c>
      <c r="C4">
        <v>2.2000000000000002</v>
      </c>
      <c r="D4">
        <v>3</v>
      </c>
      <c r="F4" t="s">
        <v>19</v>
      </c>
    </row>
    <row r="5" spans="1:6" x14ac:dyDescent="0.25">
      <c r="A5" t="s">
        <v>10</v>
      </c>
      <c r="B5">
        <v>2</v>
      </c>
      <c r="C5">
        <v>2.4</v>
      </c>
      <c r="D5">
        <v>3</v>
      </c>
      <c r="F5" t="s">
        <v>16</v>
      </c>
    </row>
    <row r="6" spans="1:6" x14ac:dyDescent="0.25">
      <c r="A6" t="s">
        <v>23</v>
      </c>
      <c r="B6">
        <v>2.5</v>
      </c>
      <c r="C6">
        <v>3</v>
      </c>
      <c r="D6">
        <v>3</v>
      </c>
      <c r="F6" t="s">
        <v>17</v>
      </c>
    </row>
    <row r="7" spans="1:6" x14ac:dyDescent="0.25">
      <c r="F7" t="s">
        <v>11</v>
      </c>
    </row>
    <row r="8" spans="1:6" x14ac:dyDescent="0.25">
      <c r="F8" t="s">
        <v>14</v>
      </c>
    </row>
    <row r="9" spans="1:6" x14ac:dyDescent="0.25">
      <c r="F9" t="s">
        <v>27</v>
      </c>
    </row>
    <row r="10" spans="1:6" x14ac:dyDescent="0.25">
      <c r="F10" t="s">
        <v>21</v>
      </c>
    </row>
    <row r="11" spans="1:6" x14ac:dyDescent="0.25">
      <c r="F11" t="s">
        <v>20</v>
      </c>
    </row>
    <row r="12" spans="1:6" x14ac:dyDescent="0.25">
      <c r="F12" t="s">
        <v>24</v>
      </c>
    </row>
    <row r="13" spans="1:6" x14ac:dyDescent="0.25">
      <c r="F13" t="s">
        <v>26</v>
      </c>
    </row>
    <row r="14" spans="1:6" x14ac:dyDescent="0.25">
      <c r="F14" t="s">
        <v>22</v>
      </c>
    </row>
  </sheetData>
  <sortState ref="F2:F15">
    <sortCondition ref="F2"/>
  </sortState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D21"/>
  <sheetViews>
    <sheetView workbookViewId="0">
      <selection activeCell="B4" sqref="B4"/>
    </sheetView>
  </sheetViews>
  <sheetFormatPr baseColWidth="10" defaultRowHeight="15" x14ac:dyDescent="0.25"/>
  <cols>
    <col min="2" max="2" width="34.5703125" customWidth="1"/>
    <col min="3" max="3" width="14" customWidth="1"/>
    <col min="4" max="4" width="9" customWidth="1"/>
    <col min="5" max="10" width="8.5703125" customWidth="1"/>
    <col min="11" max="11" width="9" customWidth="1"/>
    <col min="12" max="12" width="13.140625" customWidth="1"/>
    <col min="13" max="13" width="14.140625" customWidth="1"/>
    <col min="14" max="14" width="12.7109375" bestFit="1" customWidth="1"/>
    <col min="15" max="15" width="13" bestFit="1" customWidth="1"/>
    <col min="16" max="16" width="12.5703125" bestFit="1" customWidth="1"/>
  </cols>
  <sheetData>
    <row r="4" spans="2:4" x14ac:dyDescent="0.25">
      <c r="B4" s="11"/>
      <c r="C4" s="12"/>
      <c r="D4" s="13"/>
    </row>
    <row r="5" spans="2:4" x14ac:dyDescent="0.25">
      <c r="B5" s="14"/>
      <c r="C5" s="15"/>
      <c r="D5" s="16"/>
    </row>
    <row r="6" spans="2:4" x14ac:dyDescent="0.25">
      <c r="B6" s="14"/>
      <c r="C6" s="15"/>
      <c r="D6" s="16"/>
    </row>
    <row r="7" spans="2:4" x14ac:dyDescent="0.25">
      <c r="B7" s="14"/>
      <c r="C7" s="15"/>
      <c r="D7" s="16"/>
    </row>
    <row r="8" spans="2:4" x14ac:dyDescent="0.25">
      <c r="B8" s="14"/>
      <c r="C8" s="15"/>
      <c r="D8" s="16"/>
    </row>
    <row r="9" spans="2:4" x14ac:dyDescent="0.25">
      <c r="B9" s="14"/>
      <c r="C9" s="15"/>
      <c r="D9" s="16"/>
    </row>
    <row r="10" spans="2:4" x14ac:dyDescent="0.25">
      <c r="B10" s="14"/>
      <c r="C10" s="15"/>
      <c r="D10" s="16"/>
    </row>
    <row r="11" spans="2:4" x14ac:dyDescent="0.25">
      <c r="B11" s="14"/>
      <c r="C11" s="15"/>
      <c r="D11" s="16"/>
    </row>
    <row r="12" spans="2:4" x14ac:dyDescent="0.25">
      <c r="B12" s="14"/>
      <c r="C12" s="15"/>
      <c r="D12" s="16"/>
    </row>
    <row r="13" spans="2:4" x14ac:dyDescent="0.25">
      <c r="B13" s="14"/>
      <c r="C13" s="15"/>
      <c r="D13" s="16"/>
    </row>
    <row r="14" spans="2:4" x14ac:dyDescent="0.25">
      <c r="B14" s="14"/>
      <c r="C14" s="15"/>
      <c r="D14" s="16"/>
    </row>
    <row r="15" spans="2:4" x14ac:dyDescent="0.25">
      <c r="B15" s="14"/>
      <c r="C15" s="15"/>
      <c r="D15" s="16"/>
    </row>
    <row r="16" spans="2:4" x14ac:dyDescent="0.25">
      <c r="B16" s="14"/>
      <c r="C16" s="15"/>
      <c r="D16" s="16"/>
    </row>
    <row r="17" spans="2:4" x14ac:dyDescent="0.25">
      <c r="B17" s="14"/>
      <c r="C17" s="15"/>
      <c r="D17" s="16"/>
    </row>
    <row r="18" spans="2:4" x14ac:dyDescent="0.25">
      <c r="B18" s="14"/>
      <c r="C18" s="15"/>
      <c r="D18" s="16"/>
    </row>
    <row r="19" spans="2:4" x14ac:dyDescent="0.25">
      <c r="B19" s="14"/>
      <c r="C19" s="15"/>
      <c r="D19" s="16"/>
    </row>
    <row r="20" spans="2:4" x14ac:dyDescent="0.25">
      <c r="B20" s="14"/>
      <c r="C20" s="15"/>
      <c r="D20" s="16"/>
    </row>
    <row r="21" spans="2:4" x14ac:dyDescent="0.25">
      <c r="B21" s="17"/>
      <c r="C21" s="18"/>
      <c r="D21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source</vt:lpstr>
      <vt:lpstr>liste</vt:lpstr>
      <vt:lpstr>tcd</vt:lpstr>
      <vt:lpstr>listeequipe</vt:lpstr>
      <vt:lpstr>listeproduit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et Sandrine</dc:creator>
  <cp:lastModifiedBy>Michel et Sandrine</cp:lastModifiedBy>
  <dcterms:created xsi:type="dcterms:W3CDTF">2017-01-26T06:53:43Z</dcterms:created>
  <dcterms:modified xsi:type="dcterms:W3CDTF">2017-01-28T07:59:00Z</dcterms:modified>
</cp:coreProperties>
</file>