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cuments\01_gestion_tournoi\"/>
    </mc:Choice>
  </mc:AlternateContent>
  <bookViews>
    <workbookView xWindow="0" yWindow="0" windowWidth="24000" windowHeight="9510"/>
  </bookViews>
  <sheets>
    <sheet name="Synthèse" sheetId="2" r:id="rId1"/>
    <sheet name="Jours1" sheetId="1" r:id="rId2"/>
  </sheets>
  <externalReferences>
    <externalReference r:id="rId3"/>
  </externalReferences>
  <definedNames>
    <definedName name="clubs">[1]Synthèse!$C$7:$C$26</definedName>
    <definedName name="liste_equipe">Synthèse!$C$7:$C$26</definedName>
  </definedNames>
  <calcPr calcId="171027"/>
</workbook>
</file>

<file path=xl/calcChain.xml><?xml version="1.0" encoding="utf-8"?>
<calcChain xmlns="http://schemas.openxmlformats.org/spreadsheetml/2006/main">
  <c r="D7" i="2" l="1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E7" i="2"/>
  <c r="B2" i="1"/>
  <c r="I6" i="1" l="1"/>
  <c r="I7" i="1"/>
  <c r="I8" i="1"/>
  <c r="I9" i="1"/>
  <c r="I10" i="1"/>
  <c r="I11" i="1"/>
  <c r="I12" i="1"/>
  <c r="I13" i="1"/>
  <c r="I14" i="1"/>
  <c r="I5" i="1"/>
  <c r="K6" i="1"/>
  <c r="K7" i="1"/>
  <c r="K8" i="1"/>
  <c r="K9" i="1"/>
  <c r="K10" i="1"/>
  <c r="K11" i="1"/>
  <c r="K12" i="1"/>
  <c r="K13" i="1"/>
  <c r="K14" i="1"/>
  <c r="K5" i="1"/>
  <c r="M6" i="1"/>
  <c r="M7" i="1"/>
  <c r="M8" i="1"/>
  <c r="M9" i="1"/>
  <c r="M10" i="1"/>
  <c r="M11" i="1"/>
  <c r="O11" i="1" s="1"/>
  <c r="M12" i="1"/>
  <c r="M13" i="1"/>
  <c r="M14" i="1"/>
  <c r="L6" i="1"/>
  <c r="L7" i="1"/>
  <c r="L8" i="1"/>
  <c r="L9" i="1"/>
  <c r="N9" i="1" s="1"/>
  <c r="L10" i="1"/>
  <c r="L11" i="1"/>
  <c r="L12" i="1"/>
  <c r="N12" i="1" s="1"/>
  <c r="L13" i="1"/>
  <c r="L14" i="1"/>
  <c r="L5" i="1"/>
  <c r="M5" i="1"/>
  <c r="J6" i="1"/>
  <c r="J7" i="1"/>
  <c r="J8" i="1"/>
  <c r="J9" i="1"/>
  <c r="J10" i="1"/>
  <c r="J11" i="1"/>
  <c r="J12" i="1"/>
  <c r="J13" i="1"/>
  <c r="J14" i="1"/>
  <c r="J5" i="1"/>
  <c r="H6" i="1"/>
  <c r="H7" i="1"/>
  <c r="H8" i="1"/>
  <c r="H9" i="1"/>
  <c r="H10" i="1"/>
  <c r="H11" i="1"/>
  <c r="N11" i="1" s="1"/>
  <c r="H12" i="1"/>
  <c r="H13" i="1"/>
  <c r="H14" i="1"/>
  <c r="H5" i="1"/>
  <c r="N8" i="1"/>
  <c r="N7" i="1" l="1"/>
  <c r="O8" i="1"/>
  <c r="O5" i="1"/>
  <c r="O7" i="1"/>
  <c r="O9" i="1"/>
  <c r="O10" i="1"/>
  <c r="N14" i="1"/>
  <c r="N6" i="1"/>
  <c r="N13" i="1"/>
  <c r="O14" i="1"/>
  <c r="O6" i="1"/>
  <c r="O13" i="1"/>
  <c r="N10" i="1"/>
  <c r="O12" i="1"/>
  <c r="N5" i="1"/>
</calcChain>
</file>

<file path=xl/sharedStrings.xml><?xml version="1.0" encoding="utf-8"?>
<sst xmlns="http://schemas.openxmlformats.org/spreadsheetml/2006/main" count="59" uniqueCount="37">
  <si>
    <t>EquipeA</t>
  </si>
  <si>
    <t>Equipe B</t>
  </si>
  <si>
    <t>scoreA</t>
  </si>
  <si>
    <t>scoreB</t>
  </si>
  <si>
    <t>A forfait</t>
  </si>
  <si>
    <t>B formfait</t>
  </si>
  <si>
    <t>A Point normaux</t>
  </si>
  <si>
    <t>B Points normaux</t>
  </si>
  <si>
    <t>A Bonus perdu&gt;7</t>
  </si>
  <si>
    <t>B bonus perdu &gt;7</t>
  </si>
  <si>
    <t>A si B forfait</t>
  </si>
  <si>
    <t>B si A forfait</t>
  </si>
  <si>
    <t>x</t>
  </si>
  <si>
    <t>A total</t>
  </si>
  <si>
    <t>B total</t>
  </si>
  <si>
    <t>Liste des équipes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</si>
  <si>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</si>
  <si>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</si>
  <si>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</si>
  <si>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</si>
  <si>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</si>
  <si>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</si>
  <si>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</si>
  <si>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</si>
  <si>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</si>
  <si>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</si>
  <si>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</si>
  <si>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</si>
  <si>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</si>
  <si>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</si>
  <si>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</si>
  <si>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</si>
  <si>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</si>
  <si>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</si>
  <si>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</si>
  <si>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</si>
  <si>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 xml:space="preserve">Journée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</si>
</sst>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CC99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3" borderId="1" applyNumberFormat="0" applyAlignment="0" applyProtection="0"/>
    <xf numFmtId="0" fontId="2" fillId="2" borderId="2" applyNumberFormat="0" applyAlignment="0" applyProtection="0"/>
  </cellStyleXfs>
  <cellXfs count="8">
    <xf numFmtId="0" fontId="0" fillId="0" borderId="0" xfId="0"/>
    <xf numFmtId="0" fontId="1" fillId="3" borderId="3" xfId="1" applyBorder="1" applyAlignment="1">
      <alignment horizontal="center"/>
    </xf>
    <xf numFmtId="0" fontId="2" fillId="2" borderId="2" xfId="2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1" fillId="3" borderId="0" xfId="1" applyBorder="1" applyAlignment="1">
      <alignment horizontal="center" vertical="top" wrapText="1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 textRotation="89"/>
    </xf>
  </cellXfs>
  <cellStyles count="3">
    <cellStyle name="Entrée" xfId="1" builtinId="20"/>
    <cellStyle name="Normal" xfId="0" builtinId="0"/>
    <cellStyle name="Sortie" xfId="2" builtinId="21"/>
  </cellStyles>
  <dxfs count="14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rgb="FF7F7F7F"/>
        </right>
        <top style="thin">
          <color rgb="FF7F7F7F"/>
        </top>
        <bottom style="thin">
          <color rgb="FF7F7F7F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rgb="FF7F7F7F"/>
        </right>
        <top style="thin">
          <color rgb="FF7F7F7F"/>
        </top>
        <bottom style="thin">
          <color rgb="FF7F7F7F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rgb="FF7F7F7F"/>
        </right>
        <top style="thin">
          <color rgb="FF7F7F7F"/>
        </top>
        <bottom style="thin">
          <color rgb="FF7F7F7F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rgb="FF7F7F7F"/>
        </right>
        <top style="thin">
          <color rgb="FF7F7F7F"/>
        </top>
        <bottom style="thin">
          <color rgb="FF7F7F7F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rgb="FF7F7F7F"/>
        </right>
        <top style="thin">
          <color rgb="FF7F7F7F"/>
        </top>
        <bottom style="thin">
          <color rgb="FF7F7F7F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rgb="FF7F7F7F"/>
        </right>
        <top style="thin">
          <color rgb="FF7F7F7F"/>
        </top>
        <bottom style="thin">
          <color rgb="FF7F7F7F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01_gestion_tournoi\Pour%20Aider%20Championnat%20de%20foot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Journee1"/>
      <sheetName val="Journee2"/>
      <sheetName val="Journee3"/>
      <sheetName val="Journee4"/>
      <sheetName val="Journee5"/>
      <sheetName val="Journee6"/>
      <sheetName val="Journee7"/>
      <sheetName val="Journee8"/>
      <sheetName val="Journee9"/>
      <sheetName val="Journee10"/>
      <sheetName val="Journee11"/>
      <sheetName val="Journee12"/>
      <sheetName val="Journee13"/>
      <sheetName val="Journee14"/>
      <sheetName val="Journee15"/>
      <sheetName val="Journee16"/>
      <sheetName val="Journee17"/>
      <sheetName val="Journee18"/>
      <sheetName val="Journee19"/>
      <sheetName val="Journee20"/>
      <sheetName val="Journee21"/>
      <sheetName val="Journee22"/>
      <sheetName val="Journee23"/>
      <sheetName val="Journee24"/>
      <sheetName val="Journee25"/>
      <sheetName val="Journee26"/>
      <sheetName val="Journee27"/>
      <sheetName val="Journee28"/>
      <sheetName val="Journee29"/>
      <sheetName val="Journee30"/>
      <sheetName val="Journee31"/>
      <sheetName val="Journee32"/>
      <sheetName val="Journee33"/>
      <sheetName val="Journee34"/>
      <sheetName val="Journee35"/>
      <sheetName val="Journee36"/>
      <sheetName val="Journee37"/>
      <sheetName val="Journee38"/>
    </sheetNames>
    <sheetDataSet>
      <sheetData sheetId="0">
        <row r="7">
          <cell r="C7" t="str">
            <v>Montpellier Hérault SC</v>
          </cell>
        </row>
        <row r="8">
          <cell r="C8" t="str">
            <v xml:space="preserve"> Evian TG FC</v>
          </cell>
        </row>
        <row r="9">
          <cell r="C9" t="str">
            <v xml:space="preserve"> AS Nancy Lorraine</v>
          </cell>
        </row>
        <row r="10">
          <cell r="C10" t="str">
            <v xml:space="preserve"> OGC Nice</v>
          </cell>
        </row>
        <row r="11">
          <cell r="C11" t="str">
            <v xml:space="preserve"> Paris Saint-Germain</v>
          </cell>
        </row>
        <row r="12">
          <cell r="C12" t="str">
            <v xml:space="preserve"> Stade de Reims</v>
          </cell>
        </row>
        <row r="13">
          <cell r="C13" t="str">
            <v xml:space="preserve"> Stade Rennais FC</v>
          </cell>
        </row>
        <row r="14">
          <cell r="C14" t="str">
            <v xml:space="preserve"> AS Saint-Etienne</v>
          </cell>
        </row>
        <row r="15">
          <cell r="C15" t="str">
            <v xml:space="preserve"> FC Sochaux-Montbéliard</v>
          </cell>
        </row>
        <row r="16">
          <cell r="C16" t="str">
            <v xml:space="preserve"> ESTAC</v>
          </cell>
        </row>
        <row r="17">
          <cell r="C17" t="str">
            <v xml:space="preserve"> Toulouse FC</v>
          </cell>
        </row>
        <row r="18">
          <cell r="C18" t="str">
            <v xml:space="preserve"> Girondins de Bordeaux</v>
          </cell>
        </row>
        <row r="19">
          <cell r="C19" t="str">
            <v xml:space="preserve"> Stade Brestois 29</v>
          </cell>
        </row>
        <row r="20">
          <cell r="C20" t="str">
            <v xml:space="preserve"> AC Ajaccio</v>
          </cell>
        </row>
        <row r="21">
          <cell r="C21" t="str">
            <v xml:space="preserve"> FC Lorient</v>
          </cell>
        </row>
        <row r="22">
          <cell r="C22" t="str">
            <v xml:space="preserve"> Olympique de Marseille</v>
          </cell>
        </row>
        <row r="23">
          <cell r="C23" t="str">
            <v xml:space="preserve"> Olympique Lyonnais</v>
          </cell>
        </row>
        <row r="24">
          <cell r="C24" t="str">
            <v xml:space="preserve"> LOSC Lille</v>
          </cell>
        </row>
        <row r="25">
          <cell r="C25" t="str">
            <v xml:space="preserve"> SC Bastia</v>
          </cell>
        </row>
        <row r="26">
          <cell r="C26" t="str">
            <v xml:space="preserve"> Valenciennes FC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4:O14" totalsRowShown="0" headerRowDxfId="5" dataDxfId="4">
  <autoFilter ref="B4:O14"/>
  <tableColumns count="14">
    <tableColumn id="1" name="EquipeA" dataDxfId="13" dataCellStyle="Insatisfaisant"/>
    <tableColumn id="2" name="Equipe B" dataDxfId="12" dataCellStyle="Insatisfaisant"/>
    <tableColumn id="3" name="scoreA" dataDxfId="11" dataCellStyle="Insatisfaisant"/>
    <tableColumn id="4" name="scoreB" dataDxfId="10" dataCellStyle="Insatisfaisant"/>
    <tableColumn id="5" name="A forfait" dataDxfId="9" dataCellStyle="Insatisfaisant"/>
    <tableColumn id="6" name="B formfait" dataDxfId="8" dataCellStyle="Insatisfaisant"/>
    <tableColumn id="7" name="A Point normaux" dataDxfId="7">
      <calculatedColumnFormula>IF(D5="",0,IF(D5&gt;E5,3,0))</calculatedColumnFormula>
    </tableColumn>
    <tableColumn id="8" name="B Points normaux" dataDxfId="0">
      <calculatedColumnFormula>IF(E5="",0,IF(E5&gt;D5,3,0))</calculatedColumnFormula>
    </tableColumn>
    <tableColumn id="9" name="A Bonus perdu&gt;7" dataDxfId="6">
      <calculatedColumnFormula>IF(D5="",0,IF(D5&gt;E5,0,IF(D5&gt;=7,2,0)))</calculatedColumnFormula>
    </tableColumn>
    <tableColumn id="10" name="B bonus perdu &gt;7" dataDxfId="1">
      <calculatedColumnFormula>IF(E5="",0,IF(E5&gt;D5,0,IF(E5&gt;=7,2,0)))</calculatedColumnFormula>
    </tableColumn>
    <tableColumn id="11" name="A si B forfait" dataDxfId="2">
      <calculatedColumnFormula>IF(G5&lt;&gt;"",3,0)</calculatedColumnFormula>
    </tableColumn>
    <tableColumn id="12" name="B si A forfait" dataDxfId="3">
      <calculatedColumnFormula>IF(F5&lt;&gt;"",3,0)</calculatedColumnFormula>
    </tableColumn>
    <tableColumn id="13" name="A total">
      <calculatedColumnFormula>H5+J5+L5</calculatedColumnFormula>
    </tableColumn>
    <tableColumn id="14" name="B total">
      <calculatedColumnFormula>I5+K5+M5</calculatedColumnFormula>
    </tableColumn>
  </tableColumns>
  <tableStyleInfo name="TableStyleMedium2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F26"/>
  <sheetViews>
    <sheetView tabSelected="1" topLeftCell="A4" workbookViewId="0">
      <selection activeCell="E7" sqref="E7"/>
    </sheetView>
  </sheetViews>
  <sheetFormatPr baseColWidth="10" defaultRowHeight="15" x14ac:dyDescent="0.25"/>
  <cols>
    <col min="3" max="3" width="16.42578125" bestFit="1" customWidth="1"/>
    <col min="4" max="4" width="16.42578125" customWidth="1"/>
    <col min="6" max="6" width="4" bestFit="1" customWidth="1"/>
  </cols>
  <sheetData>
    <row r="4" spans="3:6" x14ac:dyDescent="0.25">
      <c r="F4" s="7" t="s">
        <v>36</v>
      </c>
    </row>
    <row r="5" spans="3:6" ht="34.5" customHeight="1" x14ac:dyDescent="0.25">
      <c r="F5" s="7"/>
    </row>
    <row r="6" spans="3:6" x14ac:dyDescent="0.25">
      <c r="C6" t="s">
        <v>15</v>
      </c>
      <c r="F6" s="7"/>
    </row>
    <row r="7" spans="3:6" x14ac:dyDescent="0.25">
      <c r="C7" t="s">
        <v>16</v>
      </c>
      <c r="D7">
        <f>IF(COUNTIF(Jours1!$B$5:$B$14,$C7)=1,VLOOKUP($C7,Jours1!$B$5:$N$14,6,0),0)</f>
        <v>0</v>
      </c>
      <c r="E7">
        <f>IF(COUNTIF(Jours1!$C$5:$C$14,$C7)=1,VLOOKUP($C7,Jours1!$C$5:$O$14,6,0),0)</f>
        <v>0</v>
      </c>
    </row>
    <row r="8" spans="3:6" x14ac:dyDescent="0.25">
      <c r="C8" t="s">
        <v>17</v>
      </c>
      <c r="D8">
        <f>IF(COUNTIF(Jours1!$B$5:$B$14,$C8)=1,VLOOKUP($C8,Jours1!$B$5:$N$14,6,0),0)</f>
        <v>0</v>
      </c>
      <c r="E8">
        <f>IF(COUNTIF(Jours1!$C$5:$C$14,$C8)=1,VLOOKUP($C8,Jours1!$C$5:$O$14,6,0),0)</f>
        <v>3</v>
      </c>
    </row>
    <row r="9" spans="3:6" x14ac:dyDescent="0.25">
      <c r="C9" t="s">
        <v>18</v>
      </c>
      <c r="D9">
        <f>IF(COUNTIF(Jours1!$B$5:$B$14,$C9)=1,VLOOKUP($C9,Jours1!$B$5:$N$14,6,0),0)</f>
        <v>0</v>
      </c>
      <c r="E9">
        <f>IF(COUNTIF(Jours1!$C$5:$C$14,$C9)=1,VLOOKUP($C9,Jours1!$C$5:$O$14,6,0),0)</f>
        <v>0</v>
      </c>
    </row>
    <row r="10" spans="3:6" x14ac:dyDescent="0.25">
      <c r="C10" t="s">
        <v>19</v>
      </c>
      <c r="D10">
        <f>IF(COUNTIF(Jours1!$B$5:$B$14,$C10)=1,VLOOKUP($C10,Jours1!$B$5:$N$14,6,0),0)</f>
        <v>0</v>
      </c>
      <c r="E10">
        <f>IF(COUNTIF(Jours1!$C$5:$C$14,$C10)=1,VLOOKUP($C10,Jours1!$C$5:$O$14,6,0),0)</f>
        <v>0</v>
      </c>
    </row>
    <row r="11" spans="3:6" x14ac:dyDescent="0.25">
      <c r="C11" t="s">
        <v>20</v>
      </c>
      <c r="D11">
        <f>IF(COUNTIF(Jours1!$B$5:$B$14,$C11)=1,VLOOKUP($C11,Jours1!$B$5:$N$14,6,0),0)</f>
        <v>0</v>
      </c>
      <c r="E11">
        <f>IF(COUNTIF(Jours1!$C$5:$C$14,$C11)=1,VLOOKUP($C11,Jours1!$C$5:$O$14,6,0),0)</f>
        <v>0</v>
      </c>
    </row>
    <row r="12" spans="3:6" x14ac:dyDescent="0.25">
      <c r="C12" t="s">
        <v>21</v>
      </c>
      <c r="D12">
        <f>IF(COUNTIF(Jours1!$B$5:$B$14,$C12)=1,VLOOKUP($C12,Jours1!$B$5:$N$14,6,0),0)</f>
        <v>0</v>
      </c>
      <c r="E12">
        <f>IF(COUNTIF(Jours1!$C$5:$C$14,$C12)=1,VLOOKUP($C12,Jours1!$C$5:$O$14,6,0),0)</f>
        <v>3</v>
      </c>
    </row>
    <row r="13" spans="3:6" x14ac:dyDescent="0.25">
      <c r="C13" t="s">
        <v>22</v>
      </c>
      <c r="D13">
        <f>IF(COUNTIF(Jours1!$B$5:$B$14,$C13)=1,VLOOKUP($C13,Jours1!$B$5:$N$14,6,0),0)</f>
        <v>0</v>
      </c>
      <c r="E13">
        <f>IF(COUNTIF(Jours1!$C$5:$C$14,$C13)=1,VLOOKUP($C13,Jours1!$C$5:$O$14,6,0),0)</f>
        <v>0</v>
      </c>
    </row>
    <row r="14" spans="3:6" x14ac:dyDescent="0.25">
      <c r="C14" t="s">
        <v>23</v>
      </c>
      <c r="D14">
        <f>IF(COUNTIF(Jours1!$B$5:$B$14,$C14)=1,VLOOKUP($C14,Jours1!$B$5:$N$14,6,0),0)</f>
        <v>0</v>
      </c>
      <c r="E14">
        <f>IF(COUNTIF(Jours1!$C$5:$C$14,$C14)=1,VLOOKUP($C14,Jours1!$C$5:$O$14,6,0),0)</f>
        <v>0</v>
      </c>
    </row>
    <row r="15" spans="3:6" x14ac:dyDescent="0.25">
      <c r="C15" t="s">
        <v>24</v>
      </c>
      <c r="D15">
        <f>IF(COUNTIF(Jours1!$B$5:$B$14,$C15)=1,VLOOKUP($C15,Jours1!$B$5:$N$14,6,0),0)</f>
        <v>0</v>
      </c>
      <c r="E15">
        <f>IF(COUNTIF(Jours1!$C$5:$C$14,$C15)=1,VLOOKUP($C15,Jours1!$C$5:$O$14,6,0),0)</f>
        <v>0</v>
      </c>
    </row>
    <row r="16" spans="3:6" x14ac:dyDescent="0.25">
      <c r="C16" t="s">
        <v>25</v>
      </c>
      <c r="D16">
        <f>IF(COUNTIF(Jours1!$B$5:$B$14,$C16)=1,VLOOKUP($C16,Jours1!$B$5:$N$14,6,0),0)</f>
        <v>0</v>
      </c>
      <c r="E16">
        <f>IF(COUNTIF(Jours1!$C$5:$C$14,$C16)=1,VLOOKUP($C16,Jours1!$C$5:$O$14,6,0),0)</f>
        <v>3</v>
      </c>
    </row>
    <row r="17" spans="3:5" x14ac:dyDescent="0.25">
      <c r="C17" t="s">
        <v>26</v>
      </c>
      <c r="D17" t="str">
        <f>IF(COUNTIF(Jours1!$B$5:$B$14,$C17)=1,VLOOKUP($C17,Jours1!$B$5:$N$14,6,0),0)</f>
        <v>x</v>
      </c>
      <c r="E17">
        <f>IF(COUNTIF(Jours1!$C$5:$C$14,$C17)=1,VLOOKUP($C17,Jours1!$C$5:$O$14,6,0),0)</f>
        <v>0</v>
      </c>
    </row>
    <row r="18" spans="3:5" x14ac:dyDescent="0.25">
      <c r="C18" t="s">
        <v>27</v>
      </c>
      <c r="D18">
        <f>IF(COUNTIF(Jours1!$B$5:$B$14,$C18)=1,VLOOKUP($C18,Jours1!$B$5:$N$14,6,0),0)</f>
        <v>0</v>
      </c>
      <c r="E18">
        <f>IF(COUNTIF(Jours1!$C$5:$C$14,$C18)=1,VLOOKUP($C18,Jours1!$C$5:$O$14,6,0),0)</f>
        <v>0</v>
      </c>
    </row>
    <row r="19" spans="3:5" x14ac:dyDescent="0.25">
      <c r="C19" t="s">
        <v>28</v>
      </c>
      <c r="D19">
        <f>IF(COUNTIF(Jours1!$B$5:$B$14,$C19)=1,VLOOKUP($C19,Jours1!$B$5:$N$14,6,0),0)</f>
        <v>0</v>
      </c>
      <c r="E19">
        <f>IF(COUNTIF(Jours1!$C$5:$C$14,$C19)=1,VLOOKUP($C19,Jours1!$C$5:$O$14,6,0),0)</f>
        <v>0</v>
      </c>
    </row>
    <row r="20" spans="3:5" x14ac:dyDescent="0.25">
      <c r="C20" t="s">
        <v>29</v>
      </c>
      <c r="D20">
        <f>IF(COUNTIF(Jours1!$B$5:$B$14,$C20)=1,VLOOKUP($C20,Jours1!$B$5:$N$14,6,0),0)</f>
        <v>0</v>
      </c>
      <c r="E20">
        <f>IF(COUNTIF(Jours1!$C$5:$C$14,$C20)=1,VLOOKUP($C20,Jours1!$C$5:$O$14,6,0),0)</f>
        <v>0</v>
      </c>
    </row>
    <row r="21" spans="3:5" x14ac:dyDescent="0.25">
      <c r="C21" t="s">
        <v>30</v>
      </c>
      <c r="D21" t="str">
        <f>IF(COUNTIF(Jours1!$B$5:$B$14,$C21)=1,VLOOKUP($C21,Jours1!$B$5:$N$14,6,0),0)</f>
        <v>x</v>
      </c>
      <c r="E21">
        <f>IF(COUNTIF(Jours1!$C$5:$C$14,$C21)=1,VLOOKUP($C21,Jours1!$C$5:$O$14,6,0),0)</f>
        <v>0</v>
      </c>
    </row>
    <row r="22" spans="3:5" x14ac:dyDescent="0.25">
      <c r="C22" t="s">
        <v>31</v>
      </c>
      <c r="D22">
        <f>IF(COUNTIF(Jours1!$B$5:$B$14,$C22)=1,VLOOKUP($C22,Jours1!$B$5:$N$14,6,0),0)</f>
        <v>0</v>
      </c>
      <c r="E22">
        <f>IF(COUNTIF(Jours1!$C$5:$C$14,$C22)=1,VLOOKUP($C22,Jours1!$C$5:$O$14,6,0),0)</f>
        <v>0</v>
      </c>
    </row>
    <row r="23" spans="3:5" x14ac:dyDescent="0.25">
      <c r="C23" t="s">
        <v>32</v>
      </c>
      <c r="D23">
        <f>IF(COUNTIF(Jours1!$B$5:$B$14,$C23)=1,VLOOKUP($C23,Jours1!$B$5:$N$14,6,0),0)</f>
        <v>0</v>
      </c>
      <c r="E23">
        <f>IF(COUNTIF(Jours1!$C$5:$C$14,$C23)=1,VLOOKUP($C23,Jours1!$C$5:$O$14,6,0),0)</f>
        <v>0</v>
      </c>
    </row>
    <row r="24" spans="3:5" x14ac:dyDescent="0.25">
      <c r="C24" t="s">
        <v>33</v>
      </c>
      <c r="D24">
        <f>IF(COUNTIF(Jours1!$B$5:$B$14,$C24)=1,VLOOKUP($C24,Jours1!$B$5:$N$14,6,0),0)</f>
        <v>0</v>
      </c>
      <c r="E24">
        <f>IF(COUNTIF(Jours1!$C$5:$C$14,$C24)=1,VLOOKUP($C24,Jours1!$C$5:$O$14,6,0),0)</f>
        <v>0</v>
      </c>
    </row>
    <row r="25" spans="3:5" x14ac:dyDescent="0.25">
      <c r="C25" t="s">
        <v>34</v>
      </c>
      <c r="D25">
        <f>IF(COUNTIF(Jours1!$B$5:$B$14,$C25)=1,VLOOKUP($C25,Jours1!$B$5:$N$14,6,0),0)</f>
        <v>0</v>
      </c>
      <c r="E25">
        <f>IF(COUNTIF(Jours1!$C$5:$C$14,$C25)=1,VLOOKUP($C25,Jours1!$C$5:$O$14,6,0),0)</f>
        <v>0</v>
      </c>
    </row>
    <row r="26" spans="3:5" x14ac:dyDescent="0.25">
      <c r="C26" t="s">
        <v>35</v>
      </c>
      <c r="D26">
        <f>IF(COUNTIF(Jours1!$B$5:$B$14,$C26)=1,VLOOKUP($C26,Jours1!$B$5:$N$14,6,0),0)</f>
        <v>0</v>
      </c>
      <c r="E26">
        <f>IF(COUNTIF(Jours1!$C$5:$C$14,$C26)=1,VLOOKUP($C26,Jours1!$C$5:$O$14,6,0),0)</f>
        <v>3</v>
      </c>
    </row>
  </sheetData>
  <mergeCells count="1">
    <mergeCell ref="F4:F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P18"/>
  <sheetViews>
    <sheetView showGridLines="0" workbookViewId="0">
      <selection activeCell="C14" sqref="C14"/>
    </sheetView>
  </sheetViews>
  <sheetFormatPr baseColWidth="10" defaultColWidth="9.140625" defaultRowHeight="15" x14ac:dyDescent="0.25"/>
  <cols>
    <col min="1" max="1" width="1.5703125" customWidth="1"/>
    <col min="2" max="2" width="13.5703125" customWidth="1"/>
    <col min="3" max="3" width="16.5703125" customWidth="1"/>
    <col min="4" max="4" width="9.140625" customWidth="1"/>
    <col min="5" max="5" width="9" customWidth="1"/>
    <col min="6" max="6" width="7.42578125" customWidth="1"/>
    <col min="7" max="7" width="8.28515625" customWidth="1"/>
    <col min="8" max="8" width="10.140625" customWidth="1"/>
    <col min="9" max="9" width="9.42578125" customWidth="1"/>
    <col min="10" max="10" width="8.5703125" customWidth="1"/>
    <col min="11" max="11" width="11" customWidth="1"/>
    <col min="12" max="12" width="11.7109375" customWidth="1"/>
    <col min="13" max="13" width="13.85546875" customWidth="1"/>
  </cols>
  <sheetData>
    <row r="2" spans="2:16" ht="15" customHeight="1" x14ac:dyDescent="0.25">
      <c r="B2" s="6" t="str">
        <f ca="1">MID(CELL("nomfichier",A1),FIND("]",CELL("nomfichier",A1))+1,10)</f>
        <v>Jours1</v>
      </c>
    </row>
    <row r="4" spans="2:16" ht="30" x14ac:dyDescent="0.25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5</v>
      </c>
      <c r="H4" s="4" t="s">
        <v>6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11</v>
      </c>
      <c r="N4" s="4" t="s">
        <v>13</v>
      </c>
      <c r="O4" s="4" t="s">
        <v>14</v>
      </c>
      <c r="P4" s="4"/>
    </row>
    <row r="5" spans="2:16" x14ac:dyDescent="0.25">
      <c r="B5" s="1" t="s">
        <v>16</v>
      </c>
      <c r="C5" s="1" t="s">
        <v>17</v>
      </c>
      <c r="D5" s="1">
        <v>10</v>
      </c>
      <c r="E5" s="1">
        <v>7</v>
      </c>
      <c r="F5" s="1"/>
      <c r="G5" s="1"/>
      <c r="H5" s="2">
        <f>IF(D5="",0,IF(D5&gt;E5,3,0))</f>
        <v>3</v>
      </c>
      <c r="I5" s="2">
        <f t="shared" ref="I5:I14" si="0">IF(E5="",0,IF(E5&gt;D5,3,0))</f>
        <v>0</v>
      </c>
      <c r="J5" s="2">
        <f>IF(D5="",0,IF(D5&gt;E5,0,IF(D5&gt;=7,2,0)))</f>
        <v>0</v>
      </c>
      <c r="K5" s="2">
        <f t="shared" ref="K5:K14" si="1">IF(E5="",0,IF(E5&gt;D5,0,IF(E5&gt;=7,2,0)))</f>
        <v>2</v>
      </c>
      <c r="L5" s="3">
        <f t="shared" ref="L5:L14" si="2">IF(G5&lt;&gt;"",3,0)</f>
        <v>0</v>
      </c>
      <c r="M5" s="3">
        <f t="shared" ref="M5:M14" si="3">IF(F5&lt;&gt;"",3,0)</f>
        <v>0</v>
      </c>
      <c r="N5">
        <f>H5+J5+L5</f>
        <v>3</v>
      </c>
      <c r="O5">
        <f>I5+K5+M5</f>
        <v>2</v>
      </c>
    </row>
    <row r="6" spans="2:16" x14ac:dyDescent="0.25">
      <c r="B6" s="1" t="s">
        <v>18</v>
      </c>
      <c r="C6" s="1" t="s">
        <v>19</v>
      </c>
      <c r="D6" s="1">
        <v>8</v>
      </c>
      <c r="E6" s="1">
        <v>10</v>
      </c>
      <c r="F6" s="1"/>
      <c r="G6" s="1"/>
      <c r="H6" s="2">
        <f t="shared" ref="H6:H14" si="4">IF(D6="",0,IF(D6&gt;E6,3,0))</f>
        <v>0</v>
      </c>
      <c r="I6" s="2">
        <f t="shared" si="0"/>
        <v>3</v>
      </c>
      <c r="J6" s="2">
        <f t="shared" ref="J6:J14" si="5">IF(D6="",0,IF(D6&gt;E6,0,IF(D6&gt;=7,2,0)))</f>
        <v>2</v>
      </c>
      <c r="K6" s="2">
        <f t="shared" si="1"/>
        <v>0</v>
      </c>
      <c r="L6" s="3">
        <f t="shared" si="2"/>
        <v>0</v>
      </c>
      <c r="M6" s="3">
        <f t="shared" si="3"/>
        <v>0</v>
      </c>
      <c r="N6">
        <f t="shared" ref="N6:N14" si="6">H6+J6+L6</f>
        <v>2</v>
      </c>
      <c r="O6">
        <f t="shared" ref="O6:O14" si="7">I6+K6+M6</f>
        <v>3</v>
      </c>
    </row>
    <row r="7" spans="2:16" x14ac:dyDescent="0.25">
      <c r="B7" s="1" t="s">
        <v>20</v>
      </c>
      <c r="C7" s="1" t="s">
        <v>21</v>
      </c>
      <c r="D7" s="1">
        <v>10</v>
      </c>
      <c r="E7" s="1">
        <v>8</v>
      </c>
      <c r="F7" s="1"/>
      <c r="G7" s="1"/>
      <c r="H7" s="2">
        <f t="shared" si="4"/>
        <v>3</v>
      </c>
      <c r="I7" s="2">
        <f t="shared" si="0"/>
        <v>0</v>
      </c>
      <c r="J7" s="2">
        <f t="shared" si="5"/>
        <v>0</v>
      </c>
      <c r="K7" s="2">
        <f t="shared" si="1"/>
        <v>2</v>
      </c>
      <c r="L7" s="3">
        <f t="shared" si="2"/>
        <v>0</v>
      </c>
      <c r="M7" s="3">
        <f t="shared" si="3"/>
        <v>0</v>
      </c>
      <c r="N7">
        <f t="shared" si="6"/>
        <v>3</v>
      </c>
      <c r="O7">
        <f t="shared" si="7"/>
        <v>2</v>
      </c>
    </row>
    <row r="8" spans="2:16" x14ac:dyDescent="0.25">
      <c r="B8" s="1" t="s">
        <v>22</v>
      </c>
      <c r="C8" s="1" t="s">
        <v>23</v>
      </c>
      <c r="D8" s="1"/>
      <c r="E8" s="1"/>
      <c r="F8" s="1" t="s">
        <v>12</v>
      </c>
      <c r="G8" s="1"/>
      <c r="H8" s="2">
        <f t="shared" si="4"/>
        <v>0</v>
      </c>
      <c r="I8" s="2">
        <f t="shared" si="0"/>
        <v>0</v>
      </c>
      <c r="J8" s="2">
        <f t="shared" si="5"/>
        <v>0</v>
      </c>
      <c r="K8" s="2">
        <f t="shared" si="1"/>
        <v>0</v>
      </c>
      <c r="L8" s="3">
        <f t="shared" si="2"/>
        <v>0</v>
      </c>
      <c r="M8" s="3">
        <f t="shared" si="3"/>
        <v>3</v>
      </c>
      <c r="N8">
        <f t="shared" si="6"/>
        <v>0</v>
      </c>
      <c r="O8">
        <f t="shared" si="7"/>
        <v>3</v>
      </c>
    </row>
    <row r="9" spans="2:16" x14ac:dyDescent="0.25">
      <c r="B9" s="1" t="s">
        <v>24</v>
      </c>
      <c r="C9" s="1" t="s">
        <v>25</v>
      </c>
      <c r="D9" s="1">
        <v>10</v>
      </c>
      <c r="E9" s="1">
        <v>7</v>
      </c>
      <c r="F9" s="1"/>
      <c r="G9" s="1"/>
      <c r="H9" s="2">
        <f t="shared" si="4"/>
        <v>3</v>
      </c>
      <c r="I9" s="2">
        <f t="shared" si="0"/>
        <v>0</v>
      </c>
      <c r="J9" s="2">
        <f t="shared" si="5"/>
        <v>0</v>
      </c>
      <c r="K9" s="2">
        <f t="shared" si="1"/>
        <v>2</v>
      </c>
      <c r="L9" s="3">
        <f t="shared" si="2"/>
        <v>0</v>
      </c>
      <c r="M9" s="3">
        <f t="shared" si="3"/>
        <v>0</v>
      </c>
      <c r="N9">
        <f t="shared" si="6"/>
        <v>3</v>
      </c>
      <c r="O9">
        <f t="shared" si="7"/>
        <v>2</v>
      </c>
    </row>
    <row r="10" spans="2:16" x14ac:dyDescent="0.25">
      <c r="B10" s="1" t="s">
        <v>26</v>
      </c>
      <c r="C10" s="1" t="s">
        <v>27</v>
      </c>
      <c r="D10" s="1"/>
      <c r="E10" s="1"/>
      <c r="F10" s="1"/>
      <c r="G10" s="1" t="s">
        <v>12</v>
      </c>
      <c r="H10" s="2">
        <f t="shared" si="4"/>
        <v>0</v>
      </c>
      <c r="I10" s="2">
        <f t="shared" si="0"/>
        <v>0</v>
      </c>
      <c r="J10" s="2">
        <f t="shared" si="5"/>
        <v>0</v>
      </c>
      <c r="K10" s="2">
        <f t="shared" si="1"/>
        <v>0</v>
      </c>
      <c r="L10" s="3">
        <f t="shared" si="2"/>
        <v>3</v>
      </c>
      <c r="M10" s="3">
        <f t="shared" si="3"/>
        <v>0</v>
      </c>
      <c r="N10">
        <f t="shared" si="6"/>
        <v>3</v>
      </c>
      <c r="O10">
        <f t="shared" si="7"/>
        <v>0</v>
      </c>
    </row>
    <row r="11" spans="2:16" x14ac:dyDescent="0.25">
      <c r="B11" s="1" t="s">
        <v>28</v>
      </c>
      <c r="C11" s="1" t="s">
        <v>29</v>
      </c>
      <c r="D11" s="1">
        <v>3</v>
      </c>
      <c r="E11" s="1">
        <v>10</v>
      </c>
      <c r="F11" s="1"/>
      <c r="G11" s="1"/>
      <c r="H11" s="2">
        <f t="shared" si="4"/>
        <v>0</v>
      </c>
      <c r="I11" s="2">
        <f t="shared" si="0"/>
        <v>3</v>
      </c>
      <c r="J11" s="2">
        <f t="shared" si="5"/>
        <v>0</v>
      </c>
      <c r="K11" s="2">
        <f t="shared" si="1"/>
        <v>0</v>
      </c>
      <c r="L11" s="3">
        <f t="shared" si="2"/>
        <v>0</v>
      </c>
      <c r="M11" s="3">
        <f t="shared" si="3"/>
        <v>0</v>
      </c>
      <c r="N11">
        <f t="shared" si="6"/>
        <v>0</v>
      </c>
      <c r="O11">
        <f t="shared" si="7"/>
        <v>3</v>
      </c>
    </row>
    <row r="12" spans="2:16" x14ac:dyDescent="0.25">
      <c r="B12" s="1" t="s">
        <v>30</v>
      </c>
      <c r="C12" s="1" t="s">
        <v>31</v>
      </c>
      <c r="D12" s="1"/>
      <c r="E12" s="1"/>
      <c r="F12" s="1"/>
      <c r="G12" s="1" t="s">
        <v>12</v>
      </c>
      <c r="H12" s="2">
        <f t="shared" si="4"/>
        <v>0</v>
      </c>
      <c r="I12" s="2">
        <f t="shared" si="0"/>
        <v>0</v>
      </c>
      <c r="J12" s="2">
        <f t="shared" si="5"/>
        <v>0</v>
      </c>
      <c r="K12" s="2">
        <f t="shared" si="1"/>
        <v>0</v>
      </c>
      <c r="L12" s="3">
        <f t="shared" si="2"/>
        <v>3</v>
      </c>
      <c r="M12" s="3">
        <f t="shared" si="3"/>
        <v>0</v>
      </c>
      <c r="N12">
        <f t="shared" si="6"/>
        <v>3</v>
      </c>
      <c r="O12">
        <f t="shared" si="7"/>
        <v>0</v>
      </c>
    </row>
    <row r="13" spans="2:16" x14ac:dyDescent="0.25">
      <c r="B13" s="1" t="s">
        <v>32</v>
      </c>
      <c r="C13" s="1" t="s">
        <v>33</v>
      </c>
      <c r="D13" s="1">
        <v>7</v>
      </c>
      <c r="E13" s="1">
        <v>10</v>
      </c>
      <c r="F13" s="1"/>
      <c r="G13" s="1"/>
      <c r="H13" s="2">
        <f t="shared" si="4"/>
        <v>0</v>
      </c>
      <c r="I13" s="2">
        <f t="shared" si="0"/>
        <v>3</v>
      </c>
      <c r="J13" s="2">
        <f t="shared" si="5"/>
        <v>2</v>
      </c>
      <c r="K13" s="2">
        <f t="shared" si="1"/>
        <v>0</v>
      </c>
      <c r="L13" s="3">
        <f t="shared" si="2"/>
        <v>0</v>
      </c>
      <c r="M13" s="3">
        <f t="shared" si="3"/>
        <v>0</v>
      </c>
      <c r="N13">
        <f t="shared" si="6"/>
        <v>2</v>
      </c>
      <c r="O13">
        <f t="shared" si="7"/>
        <v>3</v>
      </c>
    </row>
    <row r="14" spans="2:16" x14ac:dyDescent="0.25">
      <c r="B14" s="1" t="s">
        <v>34</v>
      </c>
      <c r="C14" s="1" t="s">
        <v>35</v>
      </c>
      <c r="D14" s="1">
        <v>12</v>
      </c>
      <c r="E14" s="1">
        <v>8</v>
      </c>
      <c r="F14" s="1"/>
      <c r="G14" s="1"/>
      <c r="H14" s="2">
        <f t="shared" si="4"/>
        <v>3</v>
      </c>
      <c r="I14" s="2">
        <f t="shared" si="0"/>
        <v>0</v>
      </c>
      <c r="J14" s="2">
        <f t="shared" si="5"/>
        <v>0</v>
      </c>
      <c r="K14" s="2">
        <f t="shared" si="1"/>
        <v>2</v>
      </c>
      <c r="L14" s="3">
        <f t="shared" si="2"/>
        <v>0</v>
      </c>
      <c r="M14" s="3">
        <f t="shared" si="3"/>
        <v>0</v>
      </c>
      <c r="N14">
        <f t="shared" si="6"/>
        <v>3</v>
      </c>
      <c r="O14">
        <f t="shared" si="7"/>
        <v>2</v>
      </c>
    </row>
    <row r="18" spans="2:16" s="4" customFormat="1" ht="39.75" customHeight="1" x14ac:dyDescent="0.25"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</row>
  </sheetData>
  <dataValidations count="1">
    <dataValidation type="list" allowBlank="1" showInputMessage="1" showErrorMessage="1" sqref="B5:C14">
      <formula1>liste_equipe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Synthèse</vt:lpstr>
      <vt:lpstr>Jours1</vt:lpstr>
      <vt:lpstr>liste_equipe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xtreamer</dc:creator>
  <cp:lastModifiedBy>Michel Pidou</cp:lastModifiedBy>
  <dcterms:created xsi:type="dcterms:W3CDTF">2016-03-13T11:14:45Z</dcterms:created>
  <dcterms:modified xsi:type="dcterms:W3CDTF">2016-03-15T09:14:53Z</dcterms:modified>
</cp:coreProperties>
</file>