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hu\OneDrive\Bureau\Projet S4\"/>
    </mc:Choice>
  </mc:AlternateContent>
  <xr:revisionPtr revIDLastSave="0" documentId="13_ncr:1_{C728E530-5CBC-4471-9754-1553145D7679}" xr6:coauthVersionLast="44" xr6:coauthVersionMax="44" xr10:uidLastSave="{00000000-0000-0000-0000-000000000000}"/>
  <bookViews>
    <workbookView xWindow="-120" yWindow="-120" windowWidth="29040" windowHeight="15840" xr2:uid="{C9A19B7D-412F-46FE-A704-0B9ECD096C56}"/>
  </bookViews>
  <sheets>
    <sheet name="Feuil1" sheetId="1" r:id="rId1"/>
    <sheet name="Feuil2" sheetId="2" r:id="rId2"/>
  </sheets>
  <definedNames>
    <definedName name="ma_plage">Feuil1!$K$5:$U$15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K3" i="1"/>
  <c r="D15" i="1" l="1"/>
  <c r="B15" i="1"/>
  <c r="D9" i="1"/>
  <c r="B9" i="1"/>
  <c r="L49" i="2" l="1"/>
  <c r="I49" i="2"/>
  <c r="F49" i="2"/>
  <c r="C49" i="2"/>
  <c r="C4" i="1"/>
  <c r="D23" i="1" s="1"/>
  <c r="B25" i="1" l="1"/>
  <c r="B30" i="1" s="1"/>
  <c r="B4" i="1"/>
  <c r="D25" i="1" l="1"/>
  <c r="B23" i="1"/>
  <c r="B29" i="1" l="1"/>
  <c r="L6" i="1" s="1"/>
  <c r="M15" i="1" l="1"/>
  <c r="U15" i="1"/>
  <c r="S14" i="1"/>
  <c r="Q13" i="1"/>
  <c r="P12" i="1"/>
  <c r="N11" i="1"/>
  <c r="M11" i="1"/>
  <c r="T10" i="1"/>
  <c r="R9" i="1"/>
  <c r="P8" i="1"/>
  <c r="N7" i="1"/>
  <c r="L7" i="1"/>
  <c r="T6" i="1"/>
  <c r="K11" i="1"/>
  <c r="S5" i="1"/>
  <c r="K5" i="1"/>
  <c r="M13" i="1"/>
  <c r="T12" i="1"/>
  <c r="N9" i="1"/>
  <c r="R7" i="1"/>
  <c r="K15" i="1"/>
  <c r="N13" i="1"/>
  <c r="U12" i="1"/>
  <c r="Q10" i="1"/>
  <c r="L9" i="1"/>
  <c r="K8" i="1"/>
  <c r="M5" i="1"/>
  <c r="N15" i="1"/>
  <c r="L15" i="1"/>
  <c r="T14" i="1"/>
  <c r="R13" i="1"/>
  <c r="Q12" i="1"/>
  <c r="O11" i="1"/>
  <c r="L11" i="1"/>
  <c r="U10" i="1"/>
  <c r="S9" i="1"/>
  <c r="Q8" i="1"/>
  <c r="O7" i="1"/>
  <c r="M7" i="1"/>
  <c r="U6" i="1"/>
  <c r="K12" i="1"/>
  <c r="T5" i="1"/>
  <c r="O14" i="1"/>
  <c r="U13" i="1"/>
  <c r="P10" i="1"/>
  <c r="M9" i="1"/>
  <c r="P6" i="1"/>
  <c r="O5" i="1"/>
  <c r="P14" i="1"/>
  <c r="O9" i="1"/>
  <c r="S7" i="1"/>
  <c r="N5" i="1"/>
  <c r="O15" i="1"/>
  <c r="M14" i="1"/>
  <c r="U14" i="1"/>
  <c r="S13" i="1"/>
  <c r="R12" i="1"/>
  <c r="P11" i="1"/>
  <c r="N10" i="1"/>
  <c r="M10" i="1"/>
  <c r="T9" i="1"/>
  <c r="R8" i="1"/>
  <c r="P7" i="1"/>
  <c r="N6" i="1"/>
  <c r="M6" i="1"/>
  <c r="K13" i="1"/>
  <c r="U5" i="1"/>
  <c r="L13" i="1"/>
  <c r="Q6" i="1"/>
  <c r="P15" i="1"/>
  <c r="N14" i="1"/>
  <c r="L14" i="1"/>
  <c r="T13" i="1"/>
  <c r="S12" i="1"/>
  <c r="Q11" i="1"/>
  <c r="O10" i="1"/>
  <c r="L10" i="1"/>
  <c r="U9" i="1"/>
  <c r="S8" i="1"/>
  <c r="Q7" i="1"/>
  <c r="O6" i="1"/>
  <c r="K14" i="1"/>
  <c r="P5" i="1"/>
  <c r="Q15" i="1"/>
  <c r="R11" i="1"/>
  <c r="T8" i="1"/>
  <c r="K6" i="1"/>
  <c r="R15" i="1"/>
  <c r="S11" i="1"/>
  <c r="U8" i="1"/>
  <c r="K7" i="1"/>
  <c r="R5" i="1"/>
  <c r="S15" i="1"/>
  <c r="Q14" i="1"/>
  <c r="O13" i="1"/>
  <c r="N12" i="1"/>
  <c r="M12" i="1"/>
  <c r="T11" i="1"/>
  <c r="R10" i="1"/>
  <c r="P9" i="1"/>
  <c r="N8" i="1"/>
  <c r="M8" i="1"/>
  <c r="T7" i="1"/>
  <c r="R6" i="1"/>
  <c r="K9" i="1"/>
  <c r="Q5" i="1"/>
  <c r="T15" i="1"/>
  <c r="R14" i="1"/>
  <c r="P13" i="1"/>
  <c r="O12" i="1"/>
  <c r="L12" i="1"/>
  <c r="U11" i="1"/>
  <c r="S10" i="1"/>
  <c r="Q9" i="1"/>
  <c r="O8" i="1"/>
  <c r="L8" i="1"/>
  <c r="U7" i="1"/>
  <c r="S6" i="1"/>
  <c r="K10" i="1"/>
  <c r="L5" i="1"/>
</calcChain>
</file>

<file path=xl/sharedStrings.xml><?xml version="1.0" encoding="utf-8"?>
<sst xmlns="http://schemas.openxmlformats.org/spreadsheetml/2006/main" count="283" uniqueCount="77">
  <si>
    <t>Nombre total de buts marqués à domicile</t>
  </si>
  <si>
    <t>Nombre total de buts marqués à l'extérieur</t>
  </si>
  <si>
    <t>Nombre total de matchs</t>
  </si>
  <si>
    <t>Nombre de match à domicile</t>
  </si>
  <si>
    <t>Nombre de buts pris à l'extérieur</t>
  </si>
  <si>
    <t>Nombre de match à l'extérieur</t>
  </si>
  <si>
    <t>PSG</t>
  </si>
  <si>
    <t>OM</t>
  </si>
  <si>
    <t>SAISON 2018-2019</t>
  </si>
  <si>
    <t>Force d'attaque Equipe 1</t>
  </si>
  <si>
    <t>Nombre de but moyen marqué à domicile</t>
  </si>
  <si>
    <t>Nombre de but moyen marqué à l'extérieur</t>
  </si>
  <si>
    <t>Potentiel de défense Equipe 2</t>
  </si>
  <si>
    <t>Nombre de but de Equipe 1</t>
  </si>
  <si>
    <t>Nombre du but de Equipe 2</t>
  </si>
  <si>
    <t>Force d'attaque Equipe 2</t>
  </si>
  <si>
    <t>Potentiel de défense Equipe 1</t>
  </si>
  <si>
    <t>Nombre de but marqué par l'équipe à domicile</t>
  </si>
  <si>
    <t>Nombre de buts pris à l'exterieur</t>
  </si>
  <si>
    <t>Nombre de match a l'exterieur</t>
  </si>
  <si>
    <t>0-1</t>
  </si>
  <si>
    <t>1-0</t>
  </si>
  <si>
    <t>0-3</t>
  </si>
  <si>
    <t>0-0</t>
  </si>
  <si>
    <t>Toulouse FC</t>
  </si>
  <si>
    <t>0-2</t>
  </si>
  <si>
    <t>4-0</t>
  </si>
  <si>
    <t>2-0</t>
  </si>
  <si>
    <t>3-0</t>
  </si>
  <si>
    <t>RC Strasbourg Alsace</t>
  </si>
  <si>
    <t>AS Saint-Étienne</t>
  </si>
  <si>
    <t>Stade rennais FC</t>
  </si>
  <si>
    <t>Stade de Reims</t>
  </si>
  <si>
    <t>5-0</t>
  </si>
  <si>
    <t>9-0</t>
  </si>
  <si>
    <t>Paris Saint-Germain</t>
  </si>
  <si>
    <t>Nîmes Olympique</t>
  </si>
  <si>
    <t>0-4</t>
  </si>
  <si>
    <t>OGC Nice</t>
  </si>
  <si>
    <t>FC Nantes</t>
  </si>
  <si>
    <t>Montpellier Hérault SC</t>
  </si>
  <si>
    <t>AS Monaco</t>
  </si>
  <si>
    <t>Olympique de Marseille</t>
  </si>
  <si>
    <t>Olympique lyonnais</t>
  </si>
  <si>
    <t>LOSC</t>
  </si>
  <si>
    <t>EA Guingamp</t>
  </si>
  <si>
    <t>Dijon FCO</t>
  </si>
  <si>
    <t>0-5</t>
  </si>
  <si>
    <t>SM Caen</t>
  </si>
  <si>
    <t>Girondins de Bordeaux</t>
  </si>
  <si>
    <t>Angers SCO</t>
  </si>
  <si>
    <t>Amiens SC</t>
  </si>
  <si>
    <t>TFC</t>
  </si>
  <si>
    <t>RCSA</t>
  </si>
  <si>
    <t>ASSE</t>
  </si>
  <si>
    <t>SRFC</t>
  </si>
  <si>
    <t>SDR</t>
  </si>
  <si>
    <t>NO</t>
  </si>
  <si>
    <t>OGCN</t>
  </si>
  <si>
    <t>FCN</t>
  </si>
  <si>
    <t>MHSC</t>
  </si>
  <si>
    <t>ASM</t>
  </si>
  <si>
    <t>OL</t>
  </si>
  <si>
    <t>EAG</t>
  </si>
  <si>
    <t>DFCO</t>
  </si>
  <si>
    <t>SMC</t>
  </si>
  <si>
    <t>GDB</t>
  </si>
  <si>
    <t>SCO</t>
  </si>
  <si>
    <t>ASC</t>
  </si>
  <si>
    <t>Domicile\Exterieur</t>
  </si>
  <si>
    <t>Equipe 1 (Domicile)</t>
  </si>
  <si>
    <t>Equipe 2 (Exterieur)</t>
  </si>
  <si>
    <t>Nombre de buts marqués à domicile</t>
  </si>
  <si>
    <t>Nombre de buts pris à domicile</t>
  </si>
  <si>
    <t>Nombre de buts marqués à l'exterieur</t>
  </si>
  <si>
    <t>TOTAL</t>
  </si>
  <si>
    <t>Buts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</si>
</sst>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0" applyNumberFormat="1"/>
    <xf numFmtId="0" fontId="0" fillId="0" borderId="0" xfId="0" applyFill="1"/>
    <xf numFmtId="2" fontId="3" fillId="0" borderId="0" xfId="0" applyNumberFormat="1" applyFont="1"/>
    <xf numFmtId="2" fontId="0" fillId="6" borderId="1" xfId="0" applyNumberFormat="1" applyFill="1" applyBorder="1"/>
    <xf numFmtId="2" fontId="4" fillId="0" borderId="0" xfId="0" applyNumberFormat="1" applyFont="1"/>
    <xf numFmtId="0" fontId="4" fillId="0" borderId="0" xfId="0" applyFont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33CC33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523875</xdr:colOff>
          <xdr:row>17</xdr:row>
          <xdr:rowOff>19050</xdr:rowOff>
        </xdr:from>
        <xdr:to>
          <xdr:col>11</xdr:col>
          <xdr:colOff>514350</xdr:colOff>
          <xdr:row>18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Valeur Max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1CEA6-330B-4D60-8800-2E0ACB8E3189}">
  <sheetPr codeName="Feuil1"/>
  <dimension ref="A1:U50"/>
  <sheetViews>
    <sheetView tabSelected="1" topLeftCell="F1" zoomScale="110" zoomScaleNormal="110" workbookViewId="0">
      <selection activeCell="K6" sqref="K6"/>
    </sheetView>
  </sheetViews>
  <sheetFormatPr baseColWidth="10" defaultRowHeight="15" x14ac:dyDescent="0.25"/>
  <cols>
    <col min="1" max="1" width="27.7109375" customWidth="1"/>
    <col min="2" max="2" width="42.5703125" customWidth="1"/>
    <col min="3" max="3" width="39.5703125" customWidth="1"/>
    <col min="4" max="4" width="41.7109375" customWidth="1"/>
    <col min="5" max="5" width="39.42578125" customWidth="1"/>
    <col min="6" max="6" width="12.140625" customWidth="1"/>
    <col min="7" max="7" width="11.7109375" customWidth="1"/>
    <col min="12" max="12" width="12" customWidth="1"/>
  </cols>
  <sheetData>
    <row r="1" spans="1:21" x14ac:dyDescent="0.25">
      <c r="A1" s="26" t="s">
        <v>8</v>
      </c>
      <c r="B1" s="17" t="s">
        <v>0</v>
      </c>
      <c r="C1" s="17" t="s">
        <v>1</v>
      </c>
      <c r="D1" s="17" t="s">
        <v>2</v>
      </c>
      <c r="F1" s="5"/>
      <c r="G1" s="5"/>
      <c r="H1" s="21"/>
    </row>
    <row r="2" spans="1:21" x14ac:dyDescent="0.25">
      <c r="A2" s="27"/>
      <c r="B2" s="17">
        <v>558</v>
      </c>
      <c r="C2" s="17">
        <v>413</v>
      </c>
      <c r="D2" s="17">
        <v>380</v>
      </c>
      <c r="F2" s="5"/>
      <c r="G2" s="5"/>
    </row>
    <row r="3" spans="1:21" x14ac:dyDescent="0.25">
      <c r="A3" s="27"/>
      <c r="B3" s="17" t="s">
        <v>10</v>
      </c>
      <c r="C3" s="17" t="s">
        <v>11</v>
      </c>
      <c r="D3" s="19"/>
      <c r="E3" s="19"/>
      <c r="F3" s="5"/>
      <c r="G3" s="5"/>
      <c r="K3" s="28" t="str">
        <f>A9</f>
        <v>SDR</v>
      </c>
      <c r="L3" s="28"/>
      <c r="M3" s="28"/>
      <c r="N3" s="28"/>
      <c r="O3" s="28"/>
      <c r="P3" s="28"/>
      <c r="Q3" s="28"/>
      <c r="R3" s="28"/>
      <c r="S3" s="28"/>
      <c r="T3" s="28"/>
      <c r="U3" s="28"/>
    </row>
    <row r="4" spans="1:21" x14ac:dyDescent="0.25">
      <c r="A4" s="27"/>
      <c r="B4" s="18">
        <f>B2/D2</f>
        <v>1.4684210526315788</v>
      </c>
      <c r="C4" s="18">
        <f>C2/D2</f>
        <v>1.0868421052631578</v>
      </c>
      <c r="D4" s="19"/>
      <c r="F4" s="5"/>
      <c r="G4" s="5"/>
      <c r="J4" s="5" t="s">
        <v>76</v>
      </c>
      <c r="K4" s="6">
        <v>0</v>
      </c>
      <c r="L4" s="6">
        <v>1</v>
      </c>
      <c r="M4" s="6">
        <v>2</v>
      </c>
      <c r="N4" s="6">
        <v>3</v>
      </c>
      <c r="O4" s="6">
        <v>4</v>
      </c>
      <c r="P4" s="6">
        <v>5</v>
      </c>
      <c r="Q4" s="6">
        <v>6</v>
      </c>
      <c r="R4" s="6">
        <v>7</v>
      </c>
      <c r="S4" s="6">
        <v>8</v>
      </c>
      <c r="T4" s="6">
        <v>9</v>
      </c>
      <c r="U4" s="6">
        <v>10</v>
      </c>
    </row>
    <row r="5" spans="1:21" x14ac:dyDescent="0.25">
      <c r="A5" s="19"/>
      <c r="B5" s="19"/>
      <c r="C5" s="19"/>
      <c r="D5" s="19"/>
      <c r="F5" s="5"/>
      <c r="G5" s="5"/>
      <c r="I5" s="29" t="str">
        <f>A15</f>
        <v>RCSA</v>
      </c>
      <c r="J5" s="6">
        <v>0</v>
      </c>
      <c r="K5" s="23">
        <f>((_xlfn.POISSON.DIST(K4,B29,FALSE))*(_xlfn.POISSON.DIST(J5,B30,FALSE))*100)</f>
        <v>6.0360827920927766</v>
      </c>
      <c r="L5" s="23">
        <f>((_xlfn.POISSON.DIST(L4,B29,FALSE))*(_xlfn.POISSON.DIST(J5,B30,FALSE))*100)</f>
        <v>5.4997698332028149</v>
      </c>
      <c r="M5" s="23">
        <f>((_xlfn.POISSON.DIST(M4,B29,FALSE))*(_xlfn.POISSON.DIST(J5,B30,FALSE))*100)</f>
        <v>2.5055544514591208</v>
      </c>
      <c r="N5" s="23">
        <f>((_xlfn.POISSON.DIST(N4,$B$29,FALSE))*(_xlfn.POISSON.DIST(J5,$B$30,FALSE))*100)</f>
        <v>0.76097767720226084</v>
      </c>
      <c r="O5" s="23">
        <f>((_xlfn.POISSON.DIST(O4,$B$29,FALSE))*(_xlfn.POISSON.DIST($J$5,$B$30,FALSE))*100)</f>
        <v>0.17334098193203734</v>
      </c>
      <c r="P5" s="23">
        <f>((_xlfn.POISSON.DIST(P4,$B$29,FALSE))*(_xlfn.POISSON.DIST($J$5,$B$30,FALSE))*100)</f>
        <v>3.1587886916873836E-2</v>
      </c>
      <c r="Q5" s="23">
        <f t="shared" ref="Q5:U5" si="0">((_xlfn.POISSON.DIST(Q4,$B$29,FALSE))*(_xlfn.POISSON.DIST($J$5,$B$30,FALSE))*100)</f>
        <v>4.7968777528925545E-3</v>
      </c>
      <c r="R5" s="23">
        <f t="shared" si="0"/>
        <v>6.2438137134424975E-4</v>
      </c>
      <c r="S5" s="23">
        <f t="shared" si="0"/>
        <v>7.1113045264872574E-5</v>
      </c>
      <c r="T5" s="23">
        <f t="shared" si="0"/>
        <v>7.1993965211875107E-6</v>
      </c>
      <c r="U5" s="23">
        <f t="shared" si="0"/>
        <v>6.5597217878392087E-7</v>
      </c>
    </row>
    <row r="6" spans="1:21" x14ac:dyDescent="0.25">
      <c r="F6" s="5"/>
      <c r="G6" s="5"/>
      <c r="I6" s="29"/>
      <c r="J6" s="6">
        <v>1</v>
      </c>
      <c r="K6" s="23">
        <f>((_xlfn.POISSON.DIST($K$4,$B$29,FALSE))*(_xlfn.POISSON.DIST(J6,$B$30,FALSE))*100)</f>
        <v>11.446019108747359</v>
      </c>
      <c r="L6" s="23">
        <f>((_xlfn.POISSON.DIST(L4,$B$29,FALSE))*(_xlfn.POISSON.DIST($J$6,$B$30,FALSE))*100)</f>
        <v>10.429027031739249</v>
      </c>
      <c r="M6" s="23">
        <f>((_xlfn.POISSON.DIST(M4,$B$29,FALSE))*(_xlfn.POISSON.DIST($J$6,$B$30,FALSE))*100)</f>
        <v>4.7511979403226352</v>
      </c>
      <c r="N6" s="23">
        <f t="shared" ref="N6:U6" si="1">((_xlfn.POISSON.DIST(N4,$B$29,FALSE))*(_xlfn.POISSON.DIST($J$6,$B$30,FALSE))*100)</f>
        <v>1.4430161637274936</v>
      </c>
      <c r="O6" s="23">
        <f t="shared" si="1"/>
        <v>0.32870062586322368</v>
      </c>
      <c r="P6" s="23">
        <f t="shared" si="1"/>
        <v>5.9899038782092857E-2</v>
      </c>
      <c r="Q6" s="23">
        <f t="shared" si="1"/>
        <v>9.0961566156545423E-3</v>
      </c>
      <c r="R6" s="23">
        <f t="shared" si="1"/>
        <v>1.1839932210529422E-3</v>
      </c>
      <c r="S6" s="23">
        <f t="shared" si="1"/>
        <v>1.3484925621782897E-4</v>
      </c>
      <c r="T6" s="23">
        <f t="shared" si="1"/>
        <v>1.3651971484041055E-5</v>
      </c>
      <c r="U6" s="23">
        <f t="shared" si="1"/>
        <v>1.2438977979233775E-6</v>
      </c>
    </row>
    <row r="7" spans="1:21" x14ac:dyDescent="0.25">
      <c r="F7" s="5"/>
      <c r="G7" s="5"/>
      <c r="I7" s="29"/>
      <c r="J7" s="6">
        <v>2</v>
      </c>
      <c r="K7" s="23">
        <f>((_xlfn.POISSON.DIST($K$4,$B$29,FALSE))*(_xlfn.POISSON.DIST(J7,$B$30,FALSE))*100)</f>
        <v>10.852348944702479</v>
      </c>
      <c r="L7" s="23">
        <f>((_xlfn.POISSON.DIST(L4,$B$29,FALSE))*(_xlfn.POISSON.DIST($J$7,$B$30,FALSE))*100)</f>
        <v>9.8881051505212199</v>
      </c>
      <c r="M7" s="23">
        <f>((_xlfn.POISSON.DIST(M4,$B$29,FALSE))*(_xlfn.POISSON.DIST($J$7,$B$30,FALSE))*100)</f>
        <v>4.5047677680642808</v>
      </c>
      <c r="N7" s="23">
        <f t="shared" ref="N7:U7" si="2">((_xlfn.POISSON.DIST(N4,$B$29,FALSE))*(_xlfn.POISSON.DIST($J$7,$B$30,FALSE))*100)</f>
        <v>1.3681713085424434</v>
      </c>
      <c r="O7" s="23">
        <f t="shared" si="2"/>
        <v>0.31165192512073198</v>
      </c>
      <c r="P7" s="23">
        <f t="shared" si="2"/>
        <v>5.6792258001627495E-2</v>
      </c>
      <c r="Q7" s="23">
        <f t="shared" si="2"/>
        <v>8.6243666650273748E-3</v>
      </c>
      <c r="R7" s="23">
        <f t="shared" si="2"/>
        <v>1.1225830973153933E-3</v>
      </c>
      <c r="S7" s="23">
        <f t="shared" si="2"/>
        <v>1.2785503584307985E-4</v>
      </c>
      <c r="T7" s="23">
        <f t="shared" si="2"/>
        <v>1.2943885286257863E-5</v>
      </c>
      <c r="U7" s="23">
        <f t="shared" si="2"/>
        <v>1.1793806061615815E-6</v>
      </c>
    </row>
    <row r="8" spans="1:21" x14ac:dyDescent="0.25">
      <c r="A8" s="15" t="s">
        <v>70</v>
      </c>
      <c r="B8" s="9" t="s">
        <v>17</v>
      </c>
      <c r="C8" s="9" t="s">
        <v>3</v>
      </c>
      <c r="D8" s="9" t="s">
        <v>18</v>
      </c>
      <c r="E8" s="9" t="s">
        <v>19</v>
      </c>
      <c r="F8" s="5"/>
      <c r="I8" s="29"/>
      <c r="J8" s="6">
        <v>3</v>
      </c>
      <c r="K8" s="23">
        <f t="shared" ref="K8:K15" si="3">((_xlfn.POISSON.DIST($K$4,$B$29,FALSE))*(_xlfn.POISSON.DIST(J8,$B$30,FALSE))*100)</f>
        <v>6.8596470964348555</v>
      </c>
      <c r="L8" s="23">
        <f>((_xlfn.POISSON.DIST(L4,$B$29,FALSE))*(_xlfn.POISSON.DIST($J$8,$B$30,FALSE))*100)</f>
        <v>6.2501594936390026</v>
      </c>
      <c r="M8" s="23">
        <f>((_xlfn.POISSON.DIST(M4,$B$29,FALSE))*(_xlfn.POISSON.DIST($J$8,$B$30,FALSE))*100)</f>
        <v>2.8474127857268812</v>
      </c>
      <c r="N8" s="23">
        <f t="shared" ref="N8:U8" si="4">((_xlfn.POISSON.DIST(N4,$B$29,FALSE))*(_xlfn.POISSON.DIST($J$8,$B$30,FALSE))*100)</f>
        <v>0.86480561875500439</v>
      </c>
      <c r="O8" s="23">
        <f t="shared" si="4"/>
        <v>0.19699165905426672</v>
      </c>
      <c r="P8" s="23">
        <f t="shared" si="4"/>
        <v>3.5897744321151066E-2</v>
      </c>
      <c r="Q8" s="23">
        <f t="shared" si="4"/>
        <v>5.4513646818574978E-3</v>
      </c>
      <c r="R8" s="23">
        <f t="shared" si="4"/>
        <v>7.0957208648965864E-4</v>
      </c>
      <c r="S8" s="23">
        <f t="shared" si="4"/>
        <v>8.0815722923623828E-5</v>
      </c>
      <c r="T8" s="23">
        <f t="shared" si="4"/>
        <v>8.1816835758683597E-6</v>
      </c>
      <c r="U8" s="23">
        <f t="shared" si="4"/>
        <v>7.4547314981030264E-7</v>
      </c>
    </row>
    <row r="9" spans="1:21" x14ac:dyDescent="0.25">
      <c r="A9" s="15" t="s">
        <v>56</v>
      </c>
      <c r="B9" s="9">
        <f>VLOOKUP(A9,Feuil2!B28:N47,2,0)</f>
        <v>21</v>
      </c>
      <c r="C9" s="9">
        <v>19</v>
      </c>
      <c r="D9" s="9">
        <f>VLOOKUP(A9,Feuil2!B28:N47,11,0)</f>
        <v>24</v>
      </c>
      <c r="E9" s="9">
        <v>19</v>
      </c>
      <c r="F9" s="5"/>
      <c r="I9" s="29"/>
      <c r="J9" s="6">
        <v>4</v>
      </c>
      <c r="K9" s="23">
        <f t="shared" si="3"/>
        <v>3.2519290427854801</v>
      </c>
      <c r="L9" s="23">
        <f>((_xlfn.POISSON.DIST(L4,$B$29,FALSE))*(_xlfn.POISSON.DIST($J$9,$B$30,FALSE))*100)</f>
        <v>2.9629913745809979</v>
      </c>
      <c r="M9" s="23">
        <f>((_xlfn.POISSON.DIST(M4,$B$29,FALSE))*(_xlfn.POISSON.DIST($J$9,$B$30,FALSE))*100)</f>
        <v>1.3498630767049824</v>
      </c>
      <c r="N9" s="23">
        <f t="shared" ref="N9:U9" si="5">((_xlfn.POISSON.DIST(N4,$B$29,FALSE))*(_xlfn.POISSON.DIST($J$9,$B$30,FALSE))*100)</f>
        <v>0.40997539209489187</v>
      </c>
      <c r="O9" s="23">
        <f t="shared" si="5"/>
        <v>9.3387150717710241E-2</v>
      </c>
      <c r="P9" s="23">
        <f t="shared" si="5"/>
        <v>1.7017918806509741E-2</v>
      </c>
      <c r="Q9" s="23">
        <f t="shared" si="5"/>
        <v>2.5843094961781436E-3</v>
      </c>
      <c r="R9" s="23">
        <f t="shared" si="5"/>
        <v>3.3638437131917041E-4</v>
      </c>
      <c r="S9" s="23">
        <f t="shared" si="5"/>
        <v>3.8312028708535828E-5</v>
      </c>
      <c r="T9" s="23">
        <f t="shared" si="5"/>
        <v>3.8786622788620233E-6</v>
      </c>
      <c r="U9" s="23">
        <f t="shared" si="5"/>
        <v>3.5340386355222706E-7</v>
      </c>
    </row>
    <row r="10" spans="1:21" x14ac:dyDescent="0.25">
      <c r="A10" s="5"/>
      <c r="B10" s="5"/>
      <c r="C10" s="5"/>
      <c r="D10" s="5"/>
      <c r="E10" s="5"/>
      <c r="F10" s="5"/>
      <c r="I10" s="29"/>
      <c r="J10" s="6">
        <v>5</v>
      </c>
      <c r="K10" s="23">
        <f t="shared" si="3"/>
        <v>1.2333045535019229</v>
      </c>
      <c r="L10" s="23">
        <f>((_xlfn.POISSON.DIST(L4,$B$29,FALSE))*(_xlfn.POISSON.DIST($J$10,$B$30,FALSE))*100)</f>
        <v>1.1237240130945652</v>
      </c>
      <c r="M10" s="23">
        <f>((_xlfn.POISSON.DIST(M4,$B$29,FALSE))*(_xlfn.POISSON.DIST($J$10,$B$30,FALSE))*100)</f>
        <v>0.511939915416596</v>
      </c>
      <c r="N10" s="23">
        <f t="shared" ref="N10:U10" si="6">((_xlfn.POISSON.DIST(N4,$B$29,FALSE))*(_xlfn.POISSON.DIST($J$10,$B$30,FALSE))*100)</f>
        <v>0.1554844866668024</v>
      </c>
      <c r="O10" s="23">
        <f t="shared" si="6"/>
        <v>3.5417377409953578E-2</v>
      </c>
      <c r="P10" s="23">
        <f t="shared" si="6"/>
        <v>6.4541004674618322E-3</v>
      </c>
      <c r="Q10" s="23">
        <f t="shared" si="6"/>
        <v>9.8010769219143072E-4</v>
      </c>
      <c r="R10" s="23">
        <f t="shared" si="6"/>
        <v>1.2757485523714175E-4</v>
      </c>
      <c r="S10" s="23">
        <f t="shared" si="6"/>
        <v>1.45299601677842E-5</v>
      </c>
      <c r="T10" s="23">
        <f t="shared" si="6"/>
        <v>1.4709951499800411E-6</v>
      </c>
      <c r="U10" s="23">
        <f t="shared" si="6"/>
        <v>1.3402955243168447E-7</v>
      </c>
    </row>
    <row r="11" spans="1:21" x14ac:dyDescent="0.25">
      <c r="A11" s="5"/>
      <c r="B11" s="5"/>
      <c r="C11" s="5"/>
      <c r="D11" s="5"/>
      <c r="E11" s="5"/>
      <c r="F11" s="5"/>
      <c r="I11" s="29"/>
      <c r="J11" s="6">
        <v>6</v>
      </c>
      <c r="K11" s="23">
        <f t="shared" si="3"/>
        <v>0.38977893369246425</v>
      </c>
      <c r="L11" s="23">
        <f>((_xlfn.POISSON.DIST(L4,$B$29,FALSE))*(_xlfn.POISSON.DIST($J$11,$B$30,FALSE))*100)</f>
        <v>0.35514662322856116</v>
      </c>
      <c r="M11" s="23">
        <f>((_xlfn.POISSON.DIST(M4,$B$29,FALSE))*(_xlfn.POISSON.DIST($J$11,$B$30,FALSE))*100)</f>
        <v>0.16179571686417193</v>
      </c>
      <c r="N11" s="23">
        <f t="shared" ref="N11:U11" si="7">((_xlfn.POISSON.DIST(N4,$B$29,FALSE))*(_xlfn.POISSON.DIST($J$11,$B$30,FALSE))*100)</f>
        <v>4.9139993237373475E-2</v>
      </c>
      <c r="O11" s="23">
        <f t="shared" si="7"/>
        <v>1.1193461957013484E-2</v>
      </c>
      <c r="P11" s="23">
        <f t="shared" si="7"/>
        <v>2.0397819751886495E-3</v>
      </c>
      <c r="Q11" s="23">
        <f t="shared" si="7"/>
        <v>3.0975749670380354E-4</v>
      </c>
      <c r="R11" s="23">
        <f t="shared" si="7"/>
        <v>4.0319311964841504E-5</v>
      </c>
      <c r="S11" s="23">
        <f t="shared" si="7"/>
        <v>4.5921117899967883E-6</v>
      </c>
      <c r="T11" s="23">
        <f t="shared" si="7"/>
        <v>4.6489970331980366E-7</v>
      </c>
      <c r="U11" s="23">
        <f t="shared" si="7"/>
        <v>4.2359282532251462E-8</v>
      </c>
    </row>
    <row r="12" spans="1:21" x14ac:dyDescent="0.25">
      <c r="A12" s="5"/>
      <c r="B12" s="5"/>
      <c r="C12" s="5"/>
      <c r="D12" s="5"/>
      <c r="E12" s="5"/>
      <c r="F12" s="5"/>
      <c r="I12" s="29"/>
      <c r="J12" s="6">
        <v>7</v>
      </c>
      <c r="K12" s="23">
        <f t="shared" si="3"/>
        <v>0.10558922487836792</v>
      </c>
      <c r="L12" s="23">
        <f>((_xlfn.POISSON.DIST(L4,$B$29,FALSE))*(_xlfn.POISSON.DIST($J$12,$B$30,FALSE))*100)</f>
        <v>9.6207499747692354E-2</v>
      </c>
      <c r="M12" s="23">
        <f>((_xlfn.POISSON.DIST(M4,$B$29,FALSE))*(_xlfn.POISSON.DIST($J$12,$B$30,FALSE))*100)</f>
        <v>4.3829675889582545E-2</v>
      </c>
      <c r="N12" s="23">
        <f t="shared" ref="N12:U12" si="8">((_xlfn.POISSON.DIST(N4,$B$29,FALSE))*(_xlfn.POISSON.DIST($J$12,$B$30,FALSE))*100)</f>
        <v>1.3311786112474609E-2</v>
      </c>
      <c r="O12" s="23">
        <f t="shared" si="8"/>
        <v>3.0322546181499889E-3</v>
      </c>
      <c r="P12" s="23">
        <f t="shared" si="8"/>
        <v>5.5256705548630274E-4</v>
      </c>
      <c r="Q12" s="23">
        <f t="shared" si="8"/>
        <v>8.3911805256833345E-5</v>
      </c>
      <c r="R12" s="23">
        <f t="shared" si="8"/>
        <v>1.0922306286967575E-5</v>
      </c>
      <c r="S12" s="23">
        <f t="shared" si="8"/>
        <v>1.2439808377205526E-6</v>
      </c>
      <c r="T12" s="23">
        <f t="shared" si="8"/>
        <v>1.2593907745268769E-7</v>
      </c>
      <c r="U12" s="23">
        <f t="shared" si="8"/>
        <v>1.1474924431173007E-8</v>
      </c>
    </row>
    <row r="13" spans="1:21" x14ac:dyDescent="0.25">
      <c r="A13" s="5"/>
      <c r="B13" s="5"/>
      <c r="C13" s="5"/>
      <c r="D13" s="5"/>
      <c r="E13" s="5"/>
      <c r="F13" s="5"/>
      <c r="G13" s="5"/>
      <c r="I13" s="29"/>
      <c r="J13" s="6">
        <v>8</v>
      </c>
      <c r="K13" s="23">
        <f t="shared" si="3"/>
        <v>2.5028158311936315E-2</v>
      </c>
      <c r="L13" s="23">
        <f>((_xlfn.POISSON.DIST(L4,$B$29,FALSE))*(_xlfn.POISSON.DIST($J$13,$B$30,FALSE))*100)</f>
        <v>2.2804377409291157E-2</v>
      </c>
      <c r="M13" s="23">
        <f t="shared" ref="M13:U13" si="9">((_xlfn.POISSON.DIST(M4,$B$29,FALSE))*(_xlfn.POISSON.DIST($J$13,$B$30,FALSE))*100)</f>
        <v>1.0389091009892125E-2</v>
      </c>
      <c r="N13" s="23">
        <f t="shared" si="9"/>
        <v>3.1553360735571256E-3</v>
      </c>
      <c r="O13" s="23">
        <f t="shared" si="9"/>
        <v>7.1874520068293329E-4</v>
      </c>
      <c r="P13" s="23">
        <f t="shared" si="9"/>
        <v>1.3097677114878587E-4</v>
      </c>
      <c r="Q13" s="23">
        <f t="shared" si="9"/>
        <v>1.988988884640117E-5</v>
      </c>
      <c r="R13" s="23">
        <f t="shared" si="9"/>
        <v>2.5889498781393761E-6</v>
      </c>
      <c r="S13" s="23">
        <f t="shared" si="9"/>
        <v>2.9486483473432234E-7</v>
      </c>
      <c r="T13" s="23">
        <f t="shared" si="9"/>
        <v>2.9851750230916151E-8</v>
      </c>
      <c r="U13" s="23">
        <f t="shared" si="9"/>
        <v>2.7199387590138637E-9</v>
      </c>
    </row>
    <row r="14" spans="1:21" x14ac:dyDescent="0.25">
      <c r="A14" s="16" t="s">
        <v>71</v>
      </c>
      <c r="B14" s="9" t="s">
        <v>17</v>
      </c>
      <c r="C14" s="9" t="s">
        <v>3</v>
      </c>
      <c r="D14" s="9" t="s">
        <v>4</v>
      </c>
      <c r="E14" s="9" t="s">
        <v>5</v>
      </c>
      <c r="I14" s="29"/>
      <c r="J14" s="6">
        <v>9</v>
      </c>
      <c r="K14" s="23">
        <f t="shared" si="3"/>
        <v>5.2733386528696375E-3</v>
      </c>
      <c r="L14" s="23">
        <f>((_xlfn.POISSON.DIST(L4,$B$29,FALSE))*(_xlfn.POISSON.DIST($J$14,$B$30,FALSE))*100)</f>
        <v>4.8047963956537173E-3</v>
      </c>
      <c r="M14" s="23">
        <f t="shared" ref="M14:U14" si="10">((_xlfn.POISSON.DIST(M4,$B$29,FALSE))*(_xlfn.POISSON.DIST($J$14,$B$30,FALSE))*100)</f>
        <v>2.1889423307873473E-3</v>
      </c>
      <c r="N14" s="23">
        <f t="shared" si="10"/>
        <v>6.648174217256422E-4</v>
      </c>
      <c r="O14" s="23">
        <f t="shared" si="10"/>
        <v>1.5143690562794061E-4</v>
      </c>
      <c r="P14" s="23">
        <f t="shared" si="10"/>
        <v>2.759631217441817E-5</v>
      </c>
      <c r="Q14" s="23">
        <f t="shared" si="10"/>
        <v>4.1907246369376752E-6</v>
      </c>
      <c r="R14" s="23">
        <f t="shared" si="10"/>
        <v>5.4548198443444667E-7</v>
      </c>
      <c r="S14" s="23">
        <f t="shared" si="10"/>
        <v>6.2126909658988111E-8</v>
      </c>
      <c r="T14" s="23">
        <f t="shared" si="10"/>
        <v>6.2896512954141348E-9</v>
      </c>
      <c r="U14" s="23">
        <f t="shared" si="10"/>
        <v>5.7308084808244191E-10</v>
      </c>
    </row>
    <row r="15" spans="1:21" x14ac:dyDescent="0.25">
      <c r="A15" s="16" t="s">
        <v>53</v>
      </c>
      <c r="B15" s="9">
        <f>VLOOKUP(A15,Feuil2!B28:N47,2,0)</f>
        <v>31</v>
      </c>
      <c r="C15" s="9">
        <v>19</v>
      </c>
      <c r="D15" s="9">
        <f>VLOOKUP(A15,Feuil2!B28:N47,11,0)</f>
        <v>23</v>
      </c>
      <c r="E15" s="9">
        <v>19</v>
      </c>
      <c r="I15" s="29"/>
      <c r="J15" s="6">
        <v>10</v>
      </c>
      <c r="K15" s="23">
        <f t="shared" si="3"/>
        <v>9.9996532629922398E-4</v>
      </c>
      <c r="L15" s="23">
        <f>((_xlfn.POISSON.DIST(L4,$B$29,FALSE))*(_xlfn.POISSON.DIST($J$15,$B$30,FALSE))*100)</f>
        <v>9.1111724693930453E-4</v>
      </c>
      <c r="M15" s="23">
        <f t="shared" ref="M15:U15" si="11">((_xlfn.POISSON.DIST(M4,$B$29,FALSE))*(_xlfn.POISSON.DIST($J$15,$B$30,FALSE))*100)</f>
        <v>4.1508171125418237E-4</v>
      </c>
      <c r="N15" s="23">
        <f t="shared" si="11"/>
        <v>1.2606707321622971E-4</v>
      </c>
      <c r="O15" s="23">
        <f t="shared" si="11"/>
        <v>2.8716466875796525E-5</v>
      </c>
      <c r="P15" s="23">
        <f t="shared" si="11"/>
        <v>5.2329950956460026E-6</v>
      </c>
      <c r="Q15" s="23">
        <f t="shared" si="11"/>
        <v>7.9467290171571981E-7</v>
      </c>
      <c r="R15" s="23">
        <f t="shared" si="11"/>
        <v>1.0343789892168415E-7</v>
      </c>
      <c r="S15" s="23">
        <f t="shared" si="11"/>
        <v>1.1780915199767323E-8</v>
      </c>
      <c r="T15" s="23">
        <f t="shared" si="11"/>
        <v>1.1926852462821742E-9</v>
      </c>
      <c r="U15" s="23">
        <f t="shared" si="11"/>
        <v>1.0867137784461228E-10</v>
      </c>
    </row>
    <row r="18" spans="1:21" x14ac:dyDescent="0.25">
      <c r="J18" s="20"/>
      <c r="N18" s="20"/>
    </row>
    <row r="19" spans="1:21" x14ac:dyDescent="0.25">
      <c r="J19" s="20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</row>
    <row r="20" spans="1:21" x14ac:dyDescent="0.25">
      <c r="K20" s="22">
        <v>1.420623646258212</v>
      </c>
      <c r="L20" s="22">
        <v>1.6079497976889778</v>
      </c>
      <c r="M20" s="22">
        <v>0.90998856688680152</v>
      </c>
      <c r="N20" s="22">
        <v>0.34332713332835363</v>
      </c>
      <c r="O20" s="22">
        <v>9.7149726465295336E-2</v>
      </c>
      <c r="P20" s="22">
        <v>2.1992015045907268E-2</v>
      </c>
      <c r="Q20" s="22">
        <v>4.148654036202082E-3</v>
      </c>
      <c r="R20" s="22">
        <v>6.7081478473637152E-4</v>
      </c>
      <c r="S20" s="22">
        <v>9.4908713177188983E-5</v>
      </c>
      <c r="T20" s="22">
        <v>1.1935950849171718E-5</v>
      </c>
      <c r="U20" s="22">
        <v>1.3509848159786887E-6</v>
      </c>
    </row>
    <row r="21" spans="1:21" x14ac:dyDescent="0.25">
      <c r="K21" s="22">
        <v>4.4354886368454443</v>
      </c>
      <c r="L21" s="22">
        <v>5.020360652909388</v>
      </c>
      <c r="M21" s="22">
        <v>2.8411775058909958</v>
      </c>
      <c r="N21" s="22">
        <v>1.071940202184869</v>
      </c>
      <c r="O21" s="22">
        <v>0.30332207192554306</v>
      </c>
      <c r="P21" s="22">
        <v>6.866374010764982E-2</v>
      </c>
      <c r="Q21" s="22">
        <v>1.2952978703574747E-2</v>
      </c>
      <c r="R21" s="22">
        <v>2.0944261789271196E-3</v>
      </c>
      <c r="S21" s="22">
        <v>2.9632515264956422E-4</v>
      </c>
      <c r="T21" s="22">
        <v>3.7266572678056213E-5</v>
      </c>
      <c r="U21" s="22">
        <v>4.2180614236622763E-6</v>
      </c>
    </row>
    <row r="22" spans="1:21" x14ac:dyDescent="0.25">
      <c r="K22" s="22">
        <v>6.9242686123813835</v>
      </c>
      <c r="L22" s="22">
        <v>7.8373159166738908</v>
      </c>
      <c r="M22" s="22">
        <v>4.4353796925149371</v>
      </c>
      <c r="N22" s="22">
        <v>1.6734124476570216</v>
      </c>
      <c r="O22" s="22">
        <v>0.47351795349661063</v>
      </c>
      <c r="P22" s="22">
        <v>0.10719138732237933</v>
      </c>
      <c r="Q22" s="22">
        <v>2.0220974782565401E-2</v>
      </c>
      <c r="R22" s="22">
        <v>3.2696215995740058E-3</v>
      </c>
      <c r="S22" s="22">
        <v>4.6259501974731278E-4</v>
      </c>
      <c r="T22" s="22">
        <v>5.8177075991613212E-5</v>
      </c>
      <c r="U22" s="22">
        <v>6.5848416515691219E-6</v>
      </c>
    </row>
    <row r="23" spans="1:21" x14ac:dyDescent="0.25">
      <c r="A23" s="10" t="s">
        <v>9</v>
      </c>
      <c r="B23" s="14">
        <f>(B9/C9)/B4</f>
        <v>0.75268817204301086</v>
      </c>
      <c r="C23" s="10" t="s">
        <v>16</v>
      </c>
      <c r="D23" s="14">
        <f>(D9/E9)/C4</f>
        <v>1.1622276029055689</v>
      </c>
      <c r="K23" s="22">
        <v>7.2063455674501471</v>
      </c>
      <c r="L23" s="22">
        <v>8.1565880786079763</v>
      </c>
      <c r="M23" s="22">
        <v>4.6160656924776333</v>
      </c>
      <c r="N23" s="22">
        <v>1.7415829815044832</v>
      </c>
      <c r="O23" s="22">
        <v>0.49280786120670156</v>
      </c>
      <c r="P23" s="22">
        <v>0.11155808969025505</v>
      </c>
      <c r="Q23" s="22">
        <v>2.1044725465054689E-2</v>
      </c>
      <c r="R23" s="22">
        <v>3.4028176028870123E-3</v>
      </c>
      <c r="S23" s="22">
        <v>4.8143995513398596E-4</v>
      </c>
      <c r="T23" s="22">
        <v>6.0547060948750002E-5</v>
      </c>
      <c r="U23" s="22">
        <v>6.8530912222693821E-6</v>
      </c>
    </row>
    <row r="24" spans="1:21" x14ac:dyDescent="0.25">
      <c r="A24" s="2"/>
      <c r="B24" s="2"/>
      <c r="K24" s="22">
        <v>5.6249352109891886</v>
      </c>
      <c r="L24" s="22">
        <v>6.3666499275486013</v>
      </c>
      <c r="M24" s="22">
        <v>3.6030842827100189</v>
      </c>
      <c r="N24" s="22">
        <v>1.359397956125266</v>
      </c>
      <c r="O24" s="22">
        <v>0.3846626927349367</v>
      </c>
      <c r="P24" s="22">
        <v>8.7077010239940411E-2</v>
      </c>
      <c r="Q24" s="22">
        <v>1.6426525229190775E-2</v>
      </c>
      <c r="R24" s="22">
        <v>2.6560797524764822E-3</v>
      </c>
      <c r="S24" s="22">
        <v>3.7578943866390535E-4</v>
      </c>
      <c r="T24" s="22">
        <v>4.7260194763743326E-5</v>
      </c>
      <c r="U24" s="22">
        <v>5.3492014446794925E-6</v>
      </c>
    </row>
    <row r="25" spans="1:21" x14ac:dyDescent="0.25">
      <c r="A25" s="12" t="s">
        <v>15</v>
      </c>
      <c r="B25" s="13">
        <f>(B15/C15)/C4</f>
        <v>1.5012106537530268</v>
      </c>
      <c r="C25" s="12" t="s">
        <v>12</v>
      </c>
      <c r="D25" s="13">
        <f>(D15/E15)/B4</f>
        <v>0.82437275985663083</v>
      </c>
      <c r="K25" s="22">
        <v>3.5124483922323235</v>
      </c>
      <c r="L25" s="22">
        <v>3.9756065560071572</v>
      </c>
      <c r="M25" s="22">
        <v>2.2499188206039378</v>
      </c>
      <c r="N25" s="22">
        <v>0.84886580667947087</v>
      </c>
      <c r="O25" s="22">
        <v>0.2401997189245815</v>
      </c>
      <c r="P25" s="22">
        <v>5.4374582665440076E-2</v>
      </c>
      <c r="Q25" s="22">
        <v>1.0257419857657046E-2</v>
      </c>
      <c r="R25" s="22">
        <v>1.6585689801369658E-3</v>
      </c>
      <c r="S25" s="22">
        <v>2.3465888230573943E-4</v>
      </c>
      <c r="T25" s="22">
        <v>2.9511272377002991E-5</v>
      </c>
      <c r="U25" s="22">
        <v>3.3402685203172585E-6</v>
      </c>
    </row>
    <row r="26" spans="1:21" x14ac:dyDescent="0.25">
      <c r="K26" s="22">
        <v>1.827768268333799</v>
      </c>
      <c r="L26" s="22">
        <v>2.068781288436671</v>
      </c>
      <c r="M26" s="22">
        <v>1.1707873731956264</v>
      </c>
      <c r="N26" s="22">
        <v>0.44172321192062858</v>
      </c>
      <c r="O26" s="22">
        <v>0.12499241989831031</v>
      </c>
      <c r="P26" s="22">
        <v>2.8294831895486212E-2</v>
      </c>
      <c r="Q26" s="22">
        <v>5.337640425483149E-3</v>
      </c>
      <c r="R26" s="22">
        <v>8.6306741458212614E-4</v>
      </c>
      <c r="S26" s="22">
        <v>1.2210914184806543E-4</v>
      </c>
      <c r="T26" s="22">
        <v>1.5356742985356893E-5</v>
      </c>
      <c r="U26" s="22">
        <v>1.7381712490500153E-6</v>
      </c>
    </row>
    <row r="27" spans="1:21" x14ac:dyDescent="0.25">
      <c r="A27" s="2"/>
      <c r="B27" s="2"/>
      <c r="K27" s="22">
        <v>0.81524008400258607</v>
      </c>
      <c r="L27" s="22">
        <v>0.92273920090841655</v>
      </c>
      <c r="M27" s="22">
        <v>0.52220667849938696</v>
      </c>
      <c r="N27" s="22">
        <v>0.19702195000920081</v>
      </c>
      <c r="O27" s="22">
        <v>5.5750410302546932E-2</v>
      </c>
      <c r="P27" s="22">
        <v>1.2620353209405081E-2</v>
      </c>
      <c r="Q27" s="22">
        <v>2.3807495207328927E-3</v>
      </c>
      <c r="R27" s="22">
        <v>3.8495424379220589E-4</v>
      </c>
      <c r="S27" s="22">
        <v>5.4464380842134405E-5</v>
      </c>
      <c r="T27" s="22">
        <v>6.8495731424428549E-6</v>
      </c>
      <c r="U27" s="22">
        <v>7.7527709591882877E-7</v>
      </c>
    </row>
    <row r="28" spans="1:21" x14ac:dyDescent="0.25">
      <c r="A28" s="2"/>
      <c r="B28" s="2"/>
      <c r="K28" s="22">
        <v>0.31816907827933255</v>
      </c>
      <c r="L28" s="22">
        <v>0.36012346154989533</v>
      </c>
      <c r="M28" s="22">
        <v>0.20380501502540771</v>
      </c>
      <c r="N28" s="22">
        <v>7.6893044718131548E-2</v>
      </c>
      <c r="O28" s="22">
        <v>2.1758077169816516E-2</v>
      </c>
      <c r="P28" s="22">
        <v>4.9254277690586349E-3</v>
      </c>
      <c r="Q28" s="22">
        <v>9.2915068271243705E-4</v>
      </c>
      <c r="R28" s="22">
        <v>1.5023860986537936E-4</v>
      </c>
      <c r="S28" s="22">
        <v>2.1256170043205913E-5</v>
      </c>
      <c r="T28" s="22">
        <v>2.6732276983218132E-6</v>
      </c>
      <c r="U28" s="22">
        <v>3.0257246160971276E-7</v>
      </c>
    </row>
    <row r="29" spans="1:21" x14ac:dyDescent="0.25">
      <c r="A29" s="10" t="s">
        <v>13</v>
      </c>
      <c r="B29" s="11">
        <f>B23*D25*B4</f>
        <v>0.91114883984153949</v>
      </c>
      <c r="K29" s="22">
        <v>0.110376823667129</v>
      </c>
      <c r="L29" s="22">
        <v>0.12493132276981209</v>
      </c>
      <c r="M29" s="22">
        <v>7.0702502982349827E-2</v>
      </c>
      <c r="N29" s="22">
        <v>2.6675156756215734E-2</v>
      </c>
      <c r="O29" s="22">
        <v>7.5481484878935322E-3</v>
      </c>
      <c r="P29" s="22">
        <v>1.7086923571915185E-3</v>
      </c>
      <c r="Q29" s="22">
        <v>3.2233396664620189E-4</v>
      </c>
      <c r="R29" s="22">
        <v>5.2119648580516205E-5</v>
      </c>
      <c r="S29" s="22">
        <v>7.3740306424046726E-6</v>
      </c>
      <c r="T29" s="22">
        <v>9.2737604758909219E-7</v>
      </c>
      <c r="U29" s="22">
        <v>1.0496616271523394E-7</v>
      </c>
    </row>
    <row r="30" spans="1:21" x14ac:dyDescent="0.25">
      <c r="A30" s="12" t="s">
        <v>14</v>
      </c>
      <c r="B30" s="13">
        <f>B25*D23*C4</f>
        <v>1.8962660889511915</v>
      </c>
      <c r="K30" s="22">
        <v>3.4461987764045632E-2</v>
      </c>
      <c r="L30" s="22">
        <v>3.9006211391109942E-2</v>
      </c>
      <c r="M30" s="22">
        <v>2.2074822519020914E-2</v>
      </c>
      <c r="N30" s="22">
        <v>8.3285502807096436E-3</v>
      </c>
      <c r="O30" s="22">
        <v>2.3566922129908442E-3</v>
      </c>
      <c r="P30" s="22">
        <v>5.3349003123731641E-4</v>
      </c>
      <c r="Q30" s="22">
        <v>1.0063950787347966E-4</v>
      </c>
      <c r="R30" s="22">
        <v>1.6272860841374376E-5</v>
      </c>
      <c r="S30" s="22">
        <v>2.3023289249256341E-6</v>
      </c>
      <c r="T30" s="22">
        <v>2.8954649121871754E-7</v>
      </c>
      <c r="U30" s="22">
        <v>3.2772664540884824E-8</v>
      </c>
    </row>
    <row r="31" spans="1:21" x14ac:dyDescent="0.25"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</row>
    <row r="32" spans="1:21" x14ac:dyDescent="0.25"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</row>
    <row r="33" spans="11:21" x14ac:dyDescent="0.25"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1:21" x14ac:dyDescent="0.25"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</row>
    <row r="40" spans="11:21" x14ac:dyDescent="0.25">
      <c r="K40" s="22">
        <v>0.69124082418293054</v>
      </c>
      <c r="L40" s="22">
        <v>1.0953448260963246</v>
      </c>
      <c r="M40" s="22">
        <v>0.86784536306443394</v>
      </c>
      <c r="N40" s="22">
        <v>0.45839785259015564</v>
      </c>
      <c r="O40" s="22">
        <v>0.18159507459711893</v>
      </c>
      <c r="P40" s="22">
        <v>5.755135357916611E-2</v>
      </c>
      <c r="Q40" s="22">
        <v>1.5199376534773162E-2</v>
      </c>
      <c r="R40" s="22">
        <v>3.4407190797449169E-3</v>
      </c>
      <c r="S40" s="22">
        <v>6.8152330385439863E-4</v>
      </c>
      <c r="T40" s="22">
        <v>1.1999404205447491E-4</v>
      </c>
      <c r="U40" s="22">
        <v>1.9014336035796832E-5</v>
      </c>
    </row>
    <row r="41" spans="11:21" x14ac:dyDescent="0.25">
      <c r="K41" s="22">
        <v>2.3431892345184089</v>
      </c>
      <c r="L41" s="22">
        <v>3.7130333088011009</v>
      </c>
      <c r="M41" s="22">
        <v>2.9418486883540136</v>
      </c>
      <c r="N41" s="22">
        <v>1.5538910257293415</v>
      </c>
      <c r="O41" s="22">
        <v>0.61557652405803032</v>
      </c>
      <c r="P41" s="22">
        <v>0.1950893341666648</v>
      </c>
      <c r="Q41" s="22">
        <v>5.1523310287366668E-2</v>
      </c>
      <c r="R41" s="22">
        <v>1.1663454507609888E-2</v>
      </c>
      <c r="S41" s="22">
        <v>2.31024848764203E-3</v>
      </c>
      <c r="T41" s="22">
        <v>4.0675946459144049E-4</v>
      </c>
      <c r="U41" s="22">
        <v>6.4455376392531636E-5</v>
      </c>
    </row>
    <row r="42" spans="11:21" x14ac:dyDescent="0.25">
      <c r="K42" s="22">
        <v>3.9715071771498467</v>
      </c>
      <c r="L42" s="22">
        <v>6.293276794578138</v>
      </c>
      <c r="M42" s="22">
        <v>4.9861842175491775</v>
      </c>
      <c r="N42" s="22">
        <v>2.6337136029310879</v>
      </c>
      <c r="O42" s="22">
        <v>1.043350040776323</v>
      </c>
      <c r="P42" s="22">
        <v>0.33065988841807603</v>
      </c>
      <c r="Q42" s="22">
        <v>8.7327644554858766E-2</v>
      </c>
      <c r="R42" s="22">
        <v>1.9768566962050666E-2</v>
      </c>
      <c r="S42" s="22">
        <v>3.9156754027831024E-3</v>
      </c>
      <c r="T42" s="22">
        <v>6.8942282134142475E-4</v>
      </c>
      <c r="U42" s="22">
        <v>1.0924640066530789E-4</v>
      </c>
    </row>
    <row r="43" spans="11:21" x14ac:dyDescent="0.25">
      <c r="K43" s="22">
        <v>4.4875787312427651</v>
      </c>
      <c r="L43" s="22">
        <v>7.1110472255120207</v>
      </c>
      <c r="M43" s="22">
        <v>5.634106460507545</v>
      </c>
      <c r="N43" s="22">
        <v>2.9759475739334329</v>
      </c>
      <c r="O43" s="22">
        <v>1.1789265997472578</v>
      </c>
      <c r="P43" s="22">
        <v>0.3736269925627978</v>
      </c>
      <c r="Q43" s="22">
        <v>9.8675304581761325E-2</v>
      </c>
      <c r="R43" s="22">
        <v>2.2337363798927305E-2</v>
      </c>
      <c r="S43" s="22">
        <v>4.4244919805458789E-3</v>
      </c>
      <c r="T43" s="22">
        <v>7.790088376739263E-4</v>
      </c>
      <c r="U43" s="22">
        <v>1.23442260638766E-4</v>
      </c>
    </row>
    <row r="44" spans="11:21" x14ac:dyDescent="0.25">
      <c r="K44" s="22">
        <v>3.8030328230870887</v>
      </c>
      <c r="L44" s="22">
        <v>6.0263112080610348</v>
      </c>
      <c r="M44" s="22">
        <v>4.7746664919555464</v>
      </c>
      <c r="N44" s="22">
        <v>2.5219894694351126</v>
      </c>
      <c r="O44" s="22">
        <v>0.99909033876886233</v>
      </c>
      <c r="P44" s="22">
        <v>0.31663304454474389</v>
      </c>
      <c r="Q44" s="22">
        <v>8.362313947606892E-2</v>
      </c>
      <c r="R44" s="22">
        <v>1.8929969321124836E-2</v>
      </c>
      <c r="S44" s="22">
        <v>3.7495694750388801E-3</v>
      </c>
      <c r="T44" s="22">
        <v>6.6017698107959848E-4</v>
      </c>
      <c r="U44" s="22">
        <v>1.0461208528708982E-4</v>
      </c>
    </row>
    <row r="45" spans="11:21" x14ac:dyDescent="0.25">
      <c r="K45" s="22">
        <v>2.5783273376861615</v>
      </c>
      <c r="L45" s="22">
        <v>4.0856347173295147</v>
      </c>
      <c r="M45" s="22">
        <v>3.2370620284444382</v>
      </c>
      <c r="N45" s="22">
        <v>1.7098233691085505</v>
      </c>
      <c r="O45" s="22">
        <v>0.6773493822161778</v>
      </c>
      <c r="P45" s="22">
        <v>0.21466647087779242</v>
      </c>
      <c r="Q45" s="22">
        <v>5.669365388208062E-2</v>
      </c>
      <c r="R45" s="22">
        <v>1.2833877505847345E-2</v>
      </c>
      <c r="S45" s="22">
        <v>2.5420810000263594E-3</v>
      </c>
      <c r="T45" s="22">
        <v>4.4757761429125317E-4</v>
      </c>
      <c r="U45" s="22">
        <v>7.0923447652264282E-5</v>
      </c>
    </row>
    <row r="46" spans="11:21" x14ac:dyDescent="0.25">
      <c r="K46" s="22">
        <v>1.4566821116870976</v>
      </c>
      <c r="L46" s="22">
        <v>2.3082682018810825</v>
      </c>
      <c r="M46" s="22">
        <v>1.8288486036409262</v>
      </c>
      <c r="N46" s="22">
        <v>0.96600190345115888</v>
      </c>
      <c r="O46" s="22">
        <v>0.38268326678880116</v>
      </c>
      <c r="P46" s="22">
        <v>0.1212804920213517</v>
      </c>
      <c r="Q46" s="22">
        <v>3.2030312927729176E-2</v>
      </c>
      <c r="R46" s="22">
        <v>7.2507782518911584E-3</v>
      </c>
      <c r="S46" s="22">
        <v>1.4362039548171525E-3</v>
      </c>
      <c r="T46" s="22">
        <v>2.5286870863912617E-4</v>
      </c>
      <c r="U46" s="22">
        <v>4.0069744436307512E-5</v>
      </c>
    </row>
    <row r="47" spans="11:21" x14ac:dyDescent="0.25">
      <c r="K47" s="22">
        <v>0.70541506619229855</v>
      </c>
      <c r="L47" s="22">
        <v>1.1178054246397486</v>
      </c>
      <c r="M47" s="22">
        <v>0.88564097028616218</v>
      </c>
      <c r="N47" s="22">
        <v>0.46779753193760693</v>
      </c>
      <c r="O47" s="22">
        <v>0.18531877326334184</v>
      </c>
      <c r="P47" s="22">
        <v>5.8731473133826449E-2</v>
      </c>
      <c r="Q47" s="22">
        <v>1.551104742262913E-2</v>
      </c>
      <c r="R47" s="22">
        <v>3.5112727612063698E-3</v>
      </c>
      <c r="S47" s="22">
        <v>6.9549828320443171E-4</v>
      </c>
      <c r="T47" s="22">
        <v>1.2245458045478258E-4</v>
      </c>
      <c r="U47" s="22">
        <v>1.9404234593853508E-5</v>
      </c>
    </row>
    <row r="48" spans="11:21" x14ac:dyDescent="0.25">
      <c r="K48" s="22">
        <v>0.29890468906453355</v>
      </c>
      <c r="L48" s="22">
        <v>0.47364636637277524</v>
      </c>
      <c r="M48" s="22">
        <v>0.37527159757888257</v>
      </c>
      <c r="N48" s="22">
        <v>0.19821929319390141</v>
      </c>
      <c r="O48" s="22">
        <v>7.8524903925144912E-2</v>
      </c>
      <c r="P48" s="22">
        <v>2.4886217429587496E-2</v>
      </c>
      <c r="Q48" s="22">
        <v>6.5724777214530268E-3</v>
      </c>
      <c r="R48" s="22">
        <v>1.4878274411891409E-3</v>
      </c>
      <c r="S48" s="22">
        <v>2.9470266237475946E-4</v>
      </c>
      <c r="T48" s="22">
        <v>5.1887534091009605E-5</v>
      </c>
      <c r="U48" s="22">
        <v>8.2221333024803061E-6</v>
      </c>
    </row>
    <row r="49" spans="11:21" x14ac:dyDescent="0.25">
      <c r="K49" s="22">
        <v>0.11258180379078488</v>
      </c>
      <c r="L49" s="22">
        <v>0.17839787810650687</v>
      </c>
      <c r="M49" s="22">
        <v>0.14134523449298794</v>
      </c>
      <c r="N49" s="22">
        <v>7.4658867492994954E-2</v>
      </c>
      <c r="O49" s="22">
        <v>2.9576235000054608E-2</v>
      </c>
      <c r="P49" s="22">
        <v>9.3733398981497278E-3</v>
      </c>
      <c r="Q49" s="22">
        <v>2.4755094996056623E-3</v>
      </c>
      <c r="R49" s="22">
        <v>5.6038698349873532E-4</v>
      </c>
      <c r="S49" s="22">
        <v>1.1099911953851594E-4</v>
      </c>
      <c r="T49" s="22">
        <v>1.9543327341246576E-5</v>
      </c>
      <c r="U49" s="22">
        <v>3.0968487014991769E-6</v>
      </c>
    </row>
    <row r="50" spans="11:21" x14ac:dyDescent="0.25">
      <c r="K50" s="22">
        <v>3.8163323318910085E-2</v>
      </c>
      <c r="L50" s="22">
        <v>6.0473856985256508E-2</v>
      </c>
      <c r="M50" s="22">
        <v>4.7913638811182303E-2</v>
      </c>
      <c r="N50" s="22">
        <v>2.5308090675591484E-2</v>
      </c>
      <c r="O50" s="22">
        <v>1.0025842372899859E-2</v>
      </c>
      <c r="P50" s="22">
        <v>3.1774033553049891E-3</v>
      </c>
      <c r="Q50" s="22">
        <v>8.3915576257818968E-4</v>
      </c>
      <c r="R50" s="22">
        <v>1.8996168932160502E-4</v>
      </c>
      <c r="S50" s="22">
        <v>3.7626820182547728E-5</v>
      </c>
      <c r="T50" s="22">
        <v>6.6248567258462896E-6</v>
      </c>
      <c r="U50" s="22">
        <v>1.0497792208471775E-6</v>
      </c>
    </row>
  </sheetData>
  <mergeCells count="3">
    <mergeCell ref="A1:A4"/>
    <mergeCell ref="K3:U3"/>
    <mergeCell ref="I5:I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_xludf.Max">
                <anchor moveWithCells="1" sizeWithCells="1">
                  <from>
                    <xdr:col>9</xdr:col>
                    <xdr:colOff>523875</xdr:colOff>
                    <xdr:row>17</xdr:row>
                    <xdr:rowOff>19050</xdr:rowOff>
                  </from>
                  <to>
                    <xdr:col>11</xdr:col>
                    <xdr:colOff>514350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 promptTitle="Equipe jouant à l'exterieur" prompt="Veuillez choisir une équipe jouant à l'exterieur." xr:uid="{546FCD90-28FB-42BC-B155-8783DE5DED4C}">
          <x14:formula1>
            <xm:f>Feuil2!$B$1:$U$1</xm:f>
          </x14:formula1>
          <xm:sqref>A15</xm:sqref>
        </x14:dataValidation>
        <x14:dataValidation type="list" showInputMessage="1" showErrorMessage="1" promptTitle="Equipe jouant à domicile" prompt="Veuillez choisir une équipe jouant à domicile." xr:uid="{9784B01C-6A7C-4010-A586-5510F65BA4A6}">
          <x14:formula1>
            <xm:f>Feuil2!$B$1:$U$1</xm:f>
          </x14:formula1>
          <xm:sqref>A9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7A72-381F-4B00-ABD3-16B66AB0872D}">
  <sheetPr codeName="Feuil2"/>
  <dimension ref="A1:X49"/>
  <sheetViews>
    <sheetView topLeftCell="A19" workbookViewId="0">
      <selection activeCell="M10" sqref="M10"/>
    </sheetView>
  </sheetViews>
  <sheetFormatPr baseColWidth="10" defaultRowHeight="15" x14ac:dyDescent="0.25"/>
  <cols>
    <col min="1" max="1" width="24.140625" customWidth="1"/>
    <col min="3" max="6" width="11.42578125" customWidth="1"/>
    <col min="23" max="23" width="11.7109375" customWidth="1"/>
    <col min="24" max="24" width="11" customWidth="1"/>
  </cols>
  <sheetData>
    <row r="1" spans="1:24" x14ac:dyDescent="0.25">
      <c r="A1" t="s">
        <v>69</v>
      </c>
      <c r="B1" s="1" t="s">
        <v>68</v>
      </c>
      <c r="C1" s="1" t="s">
        <v>67</v>
      </c>
      <c r="D1" s="1" t="s">
        <v>66</v>
      </c>
      <c r="E1" s="1" t="s">
        <v>65</v>
      </c>
      <c r="F1" s="1" t="s">
        <v>64</v>
      </c>
      <c r="G1" s="1" t="s">
        <v>63</v>
      </c>
      <c r="H1" s="1" t="s">
        <v>44</v>
      </c>
      <c r="I1" s="1" t="s">
        <v>62</v>
      </c>
      <c r="J1" s="1" t="s">
        <v>7</v>
      </c>
      <c r="K1" s="1" t="s">
        <v>61</v>
      </c>
      <c r="L1" s="1" t="s">
        <v>60</v>
      </c>
      <c r="M1" s="1" t="s">
        <v>59</v>
      </c>
      <c r="N1" s="1" t="s">
        <v>58</v>
      </c>
      <c r="O1" s="1" t="s">
        <v>57</v>
      </c>
      <c r="P1" s="1" t="s">
        <v>6</v>
      </c>
      <c r="Q1" s="1" t="s">
        <v>56</v>
      </c>
      <c r="R1" s="1" t="s">
        <v>55</v>
      </c>
      <c r="S1" s="1" t="s">
        <v>54</v>
      </c>
      <c r="T1" s="1" t="s">
        <v>53</v>
      </c>
      <c r="U1" s="1" t="s">
        <v>52</v>
      </c>
      <c r="W1" s="1"/>
      <c r="X1" s="1"/>
    </row>
    <row r="2" spans="1:24" x14ac:dyDescent="0.25">
      <c r="A2" s="1" t="s">
        <v>51</v>
      </c>
      <c r="B2" s="3"/>
      <c r="C2" s="3" t="s">
        <v>23</v>
      </c>
      <c r="D2" s="3" t="s">
        <v>23</v>
      </c>
      <c r="E2" s="3" t="s">
        <v>21</v>
      </c>
      <c r="F2" s="3" t="s">
        <v>21</v>
      </c>
      <c r="G2" s="3">
        <v>43832</v>
      </c>
      <c r="H2" s="3">
        <v>43892</v>
      </c>
      <c r="I2" s="3" t="s">
        <v>20</v>
      </c>
      <c r="J2" s="3">
        <v>43891</v>
      </c>
      <c r="K2" s="3" t="s">
        <v>25</v>
      </c>
      <c r="L2" s="3">
        <v>43862</v>
      </c>
      <c r="M2" s="3">
        <v>43862</v>
      </c>
      <c r="N2" s="3" t="s">
        <v>21</v>
      </c>
      <c r="O2" s="3">
        <v>43832</v>
      </c>
      <c r="P2" s="3" t="s">
        <v>22</v>
      </c>
      <c r="Q2" s="3">
        <v>43834</v>
      </c>
      <c r="R2" s="3">
        <v>43832</v>
      </c>
      <c r="S2" s="3">
        <v>43863</v>
      </c>
      <c r="T2" s="3" t="s">
        <v>23</v>
      </c>
      <c r="U2" s="3" t="s">
        <v>23</v>
      </c>
    </row>
    <row r="3" spans="1:24" x14ac:dyDescent="0.25">
      <c r="A3" s="1" t="s">
        <v>50</v>
      </c>
      <c r="B3" s="3" t="s">
        <v>23</v>
      </c>
      <c r="C3" s="3"/>
      <c r="D3" s="3">
        <v>43862</v>
      </c>
      <c r="E3" s="3">
        <v>43831</v>
      </c>
      <c r="F3" s="3" t="s">
        <v>21</v>
      </c>
      <c r="G3" s="3" t="s">
        <v>20</v>
      </c>
      <c r="H3" s="3" t="s">
        <v>21</v>
      </c>
      <c r="I3" s="3">
        <v>43862</v>
      </c>
      <c r="J3" s="3">
        <v>43831</v>
      </c>
      <c r="K3" s="3">
        <v>43863</v>
      </c>
      <c r="L3" s="3" t="s">
        <v>21</v>
      </c>
      <c r="M3" s="3" t="s">
        <v>21</v>
      </c>
      <c r="N3" s="3" t="s">
        <v>28</v>
      </c>
      <c r="O3" s="3">
        <v>43924</v>
      </c>
      <c r="P3" s="3">
        <v>43862</v>
      </c>
      <c r="Q3" s="3">
        <v>43831</v>
      </c>
      <c r="R3" s="3">
        <v>43893</v>
      </c>
      <c r="S3" s="3">
        <v>43831</v>
      </c>
      <c r="T3" s="3">
        <v>43863</v>
      </c>
      <c r="U3" s="3" t="s">
        <v>23</v>
      </c>
    </row>
    <row r="4" spans="1:24" x14ac:dyDescent="0.25">
      <c r="A4" s="1" t="s">
        <v>49</v>
      </c>
      <c r="B4" s="3">
        <v>43831</v>
      </c>
      <c r="C4" s="3" t="s">
        <v>20</v>
      </c>
      <c r="D4" s="3"/>
      <c r="E4" s="3" t="s">
        <v>23</v>
      </c>
      <c r="F4" s="3" t="s">
        <v>21</v>
      </c>
      <c r="G4" s="3" t="s">
        <v>23</v>
      </c>
      <c r="H4" s="3" t="s">
        <v>21</v>
      </c>
      <c r="I4" s="3">
        <v>43892</v>
      </c>
      <c r="J4" s="3" t="s">
        <v>27</v>
      </c>
      <c r="K4" s="3">
        <v>43832</v>
      </c>
      <c r="L4" s="3">
        <v>43862</v>
      </c>
      <c r="M4" s="3" t="s">
        <v>28</v>
      </c>
      <c r="N4" s="3" t="s">
        <v>20</v>
      </c>
      <c r="O4" s="3">
        <v>43893</v>
      </c>
      <c r="P4" s="3">
        <v>43863</v>
      </c>
      <c r="Q4" s="3" t="s">
        <v>20</v>
      </c>
      <c r="R4" s="3">
        <v>43831</v>
      </c>
      <c r="S4" s="3">
        <v>43864</v>
      </c>
      <c r="T4" s="3" t="s">
        <v>25</v>
      </c>
      <c r="U4" s="3">
        <v>43832</v>
      </c>
    </row>
    <row r="5" spans="1:24" x14ac:dyDescent="0.25">
      <c r="A5" s="1" t="s">
        <v>48</v>
      </c>
      <c r="B5" s="3" t="s">
        <v>21</v>
      </c>
      <c r="C5" s="3" t="s">
        <v>20</v>
      </c>
      <c r="D5" s="3" t="s">
        <v>20</v>
      </c>
      <c r="E5" s="3"/>
      <c r="F5" s="3" t="s">
        <v>21</v>
      </c>
      <c r="G5" s="3" t="s">
        <v>23</v>
      </c>
      <c r="H5" s="3">
        <v>43891</v>
      </c>
      <c r="I5" s="3">
        <v>43863</v>
      </c>
      <c r="J5" s="3" t="s">
        <v>20</v>
      </c>
      <c r="K5" s="3" t="s">
        <v>20</v>
      </c>
      <c r="L5" s="3">
        <v>43863</v>
      </c>
      <c r="M5" s="3" t="s">
        <v>20</v>
      </c>
      <c r="N5" s="3">
        <v>43831</v>
      </c>
      <c r="O5" s="3">
        <v>43862</v>
      </c>
      <c r="P5" s="3">
        <v>43862</v>
      </c>
      <c r="Q5" s="3">
        <v>43864</v>
      </c>
      <c r="R5" s="3">
        <v>43862</v>
      </c>
      <c r="S5" s="3" t="s">
        <v>47</v>
      </c>
      <c r="T5" s="3" t="s">
        <v>23</v>
      </c>
      <c r="U5" s="3">
        <v>43832</v>
      </c>
    </row>
    <row r="6" spans="1:24" x14ac:dyDescent="0.25">
      <c r="A6" s="1" t="s">
        <v>46</v>
      </c>
      <c r="B6" s="3" t="s">
        <v>23</v>
      </c>
      <c r="C6" s="3">
        <v>43891</v>
      </c>
      <c r="D6" s="3" t="s">
        <v>23</v>
      </c>
      <c r="E6" s="3" t="s">
        <v>25</v>
      </c>
      <c r="F6" s="3"/>
      <c r="G6" s="3">
        <v>43832</v>
      </c>
      <c r="H6" s="3">
        <v>43862</v>
      </c>
      <c r="I6" s="3" t="s">
        <v>22</v>
      </c>
      <c r="J6" s="3">
        <v>43862</v>
      </c>
      <c r="K6" s="3" t="s">
        <v>27</v>
      </c>
      <c r="L6" s="3">
        <v>43831</v>
      </c>
      <c r="M6" s="3" t="s">
        <v>27</v>
      </c>
      <c r="N6" s="3" t="s">
        <v>20</v>
      </c>
      <c r="O6" s="3" t="s">
        <v>37</v>
      </c>
      <c r="P6" s="3" t="s">
        <v>37</v>
      </c>
      <c r="Q6" s="3">
        <v>43831</v>
      </c>
      <c r="R6" s="3">
        <v>43864</v>
      </c>
      <c r="S6" s="3" t="s">
        <v>20</v>
      </c>
      <c r="T6" s="3">
        <v>43832</v>
      </c>
      <c r="U6" s="3">
        <v>43832</v>
      </c>
    </row>
    <row r="7" spans="1:24" x14ac:dyDescent="0.25">
      <c r="A7" s="1" t="s">
        <v>45</v>
      </c>
      <c r="B7" s="3">
        <v>43862</v>
      </c>
      <c r="C7" s="3" t="s">
        <v>21</v>
      </c>
      <c r="D7" s="3">
        <v>43891</v>
      </c>
      <c r="E7" s="3" t="s">
        <v>23</v>
      </c>
      <c r="F7" s="3" t="s">
        <v>21</v>
      </c>
      <c r="G7" s="3"/>
      <c r="H7" s="3" t="s">
        <v>25</v>
      </c>
      <c r="I7" s="3">
        <v>43923</v>
      </c>
      <c r="J7" s="3">
        <v>43891</v>
      </c>
      <c r="K7" s="3">
        <v>43831</v>
      </c>
      <c r="L7" s="3">
        <v>43831</v>
      </c>
      <c r="M7" s="3" t="s">
        <v>23</v>
      </c>
      <c r="N7" s="3" t="s">
        <v>23</v>
      </c>
      <c r="O7" s="3">
        <v>43863</v>
      </c>
      <c r="P7" s="3">
        <v>43891</v>
      </c>
      <c r="Q7" s="3" t="s">
        <v>20</v>
      </c>
      <c r="R7" s="3">
        <v>43832</v>
      </c>
      <c r="S7" s="3" t="s">
        <v>20</v>
      </c>
      <c r="T7" s="3">
        <v>43831</v>
      </c>
      <c r="U7" s="3">
        <v>43862</v>
      </c>
    </row>
    <row r="8" spans="1:24" x14ac:dyDescent="0.25">
      <c r="A8" s="1" t="s">
        <v>44</v>
      </c>
      <c r="B8" s="3">
        <v>43832</v>
      </c>
      <c r="C8" s="3" t="s">
        <v>33</v>
      </c>
      <c r="D8" s="3" t="s">
        <v>21</v>
      </c>
      <c r="E8" s="3" t="s">
        <v>21</v>
      </c>
      <c r="F8" s="3" t="s">
        <v>21</v>
      </c>
      <c r="G8" s="3" t="s">
        <v>28</v>
      </c>
      <c r="H8" s="3"/>
      <c r="I8" s="3">
        <v>43863</v>
      </c>
      <c r="J8" s="3" t="s">
        <v>28</v>
      </c>
      <c r="K8" s="3" t="s">
        <v>20</v>
      </c>
      <c r="L8" s="3" t="s">
        <v>23</v>
      </c>
      <c r="M8" s="3">
        <v>43832</v>
      </c>
      <c r="N8" s="3" t="s">
        <v>26</v>
      </c>
      <c r="O8" s="3" t="s">
        <v>33</v>
      </c>
      <c r="P8" s="3">
        <v>43835</v>
      </c>
      <c r="Q8" s="3">
        <v>43831</v>
      </c>
      <c r="R8" s="3">
        <v>43833</v>
      </c>
      <c r="S8" s="3">
        <v>43833</v>
      </c>
      <c r="T8" s="3" t="s">
        <v>23</v>
      </c>
      <c r="U8" s="3">
        <v>43862</v>
      </c>
    </row>
    <row r="9" spans="1:24" x14ac:dyDescent="0.25">
      <c r="A9" s="1" t="s">
        <v>43</v>
      </c>
      <c r="B9" s="3" t="s">
        <v>27</v>
      </c>
      <c r="C9" s="3">
        <v>43832</v>
      </c>
      <c r="D9" s="3">
        <v>43831</v>
      </c>
      <c r="E9" s="3" t="s">
        <v>26</v>
      </c>
      <c r="F9" s="3">
        <v>43891</v>
      </c>
      <c r="G9" s="3">
        <v>43832</v>
      </c>
      <c r="H9" s="3">
        <v>43863</v>
      </c>
      <c r="I9" s="3"/>
      <c r="J9" s="3">
        <v>43865</v>
      </c>
      <c r="K9" s="3" t="s">
        <v>28</v>
      </c>
      <c r="L9" s="3">
        <v>43864</v>
      </c>
      <c r="M9" s="3">
        <v>43831</v>
      </c>
      <c r="N9" s="3" t="s">
        <v>20</v>
      </c>
      <c r="O9" s="3" t="s">
        <v>27</v>
      </c>
      <c r="P9" s="3">
        <v>43832</v>
      </c>
      <c r="Q9" s="3">
        <v>43831</v>
      </c>
      <c r="R9" s="3" t="s">
        <v>25</v>
      </c>
      <c r="S9" s="3" t="s">
        <v>21</v>
      </c>
      <c r="T9" s="3" t="s">
        <v>27</v>
      </c>
      <c r="U9" s="3">
        <v>43835</v>
      </c>
    </row>
    <row r="10" spans="1:24" x14ac:dyDescent="0.25">
      <c r="A10" s="1" t="s">
        <v>42</v>
      </c>
      <c r="B10" s="3" t="s">
        <v>27</v>
      </c>
      <c r="C10" s="3">
        <v>43863</v>
      </c>
      <c r="D10" s="3" t="s">
        <v>21</v>
      </c>
      <c r="E10" s="3" t="s">
        <v>27</v>
      </c>
      <c r="F10" s="3" t="s">
        <v>27</v>
      </c>
      <c r="G10" s="3" t="s">
        <v>26</v>
      </c>
      <c r="H10" s="3">
        <v>43862</v>
      </c>
      <c r="I10" s="3" t="s">
        <v>22</v>
      </c>
      <c r="J10" s="3"/>
      <c r="K10" s="3">
        <v>43831</v>
      </c>
      <c r="L10" s="3" t="s">
        <v>21</v>
      </c>
      <c r="M10" s="3" t="s">
        <v>20</v>
      </c>
      <c r="N10" s="3" t="s">
        <v>21</v>
      </c>
      <c r="O10" s="3">
        <v>43832</v>
      </c>
      <c r="P10" s="4" t="s">
        <v>25</v>
      </c>
      <c r="Q10" s="3" t="s">
        <v>23</v>
      </c>
      <c r="R10" s="3">
        <v>43863</v>
      </c>
      <c r="S10" s="3" t="s">
        <v>27</v>
      </c>
      <c r="T10" s="3">
        <v>43864</v>
      </c>
      <c r="U10" s="3" t="s">
        <v>26</v>
      </c>
    </row>
    <row r="11" spans="1:24" x14ac:dyDescent="0.25">
      <c r="A11" s="1" t="s">
        <v>41</v>
      </c>
      <c r="B11" s="3" t="s">
        <v>27</v>
      </c>
      <c r="C11" s="3" t="s">
        <v>20</v>
      </c>
      <c r="D11" s="3">
        <v>43831</v>
      </c>
      <c r="E11" s="3" t="s">
        <v>20</v>
      </c>
      <c r="F11" s="3">
        <v>43863</v>
      </c>
      <c r="G11" s="3" t="s">
        <v>25</v>
      </c>
      <c r="H11" s="3" t="s">
        <v>23</v>
      </c>
      <c r="I11" s="3" t="s">
        <v>27</v>
      </c>
      <c r="J11" s="3">
        <v>43892</v>
      </c>
      <c r="K11" s="3"/>
      <c r="L11" s="3">
        <v>43862</v>
      </c>
      <c r="M11" s="3" t="s">
        <v>21</v>
      </c>
      <c r="N11" s="3">
        <v>43831</v>
      </c>
      <c r="O11" s="3">
        <v>43831</v>
      </c>
      <c r="P11" s="3" t="s">
        <v>37</v>
      </c>
      <c r="Q11" s="3" t="s">
        <v>23</v>
      </c>
      <c r="R11" s="3">
        <v>43862</v>
      </c>
      <c r="S11" s="3">
        <v>43892</v>
      </c>
      <c r="T11" s="3">
        <v>43952</v>
      </c>
      <c r="U11" s="3">
        <v>43832</v>
      </c>
    </row>
    <row r="12" spans="1:24" x14ac:dyDescent="0.25">
      <c r="A12" s="1" t="s">
        <v>40</v>
      </c>
      <c r="B12" s="3">
        <v>43831</v>
      </c>
      <c r="C12" s="3">
        <v>43863</v>
      </c>
      <c r="D12" s="3" t="s">
        <v>27</v>
      </c>
      <c r="E12" s="3" t="s">
        <v>27</v>
      </c>
      <c r="F12" s="3">
        <v>43862</v>
      </c>
      <c r="G12" s="3" t="s">
        <v>27</v>
      </c>
      <c r="H12" s="3" t="s">
        <v>20</v>
      </c>
      <c r="I12" s="3">
        <v>43831</v>
      </c>
      <c r="J12" s="3" t="s">
        <v>28</v>
      </c>
      <c r="K12" s="3">
        <v>43863</v>
      </c>
      <c r="L12" s="3"/>
      <c r="M12" s="3">
        <v>43831</v>
      </c>
      <c r="N12" s="3" t="s">
        <v>21</v>
      </c>
      <c r="O12" s="3" t="s">
        <v>28</v>
      </c>
      <c r="P12" s="3">
        <v>43864</v>
      </c>
      <c r="Q12" s="3">
        <v>43923</v>
      </c>
      <c r="R12" s="3">
        <v>43863</v>
      </c>
      <c r="S12" s="3" t="s">
        <v>23</v>
      </c>
      <c r="T12" s="3">
        <v>43831</v>
      </c>
      <c r="U12" s="3">
        <v>43832</v>
      </c>
    </row>
    <row r="13" spans="1:24" x14ac:dyDescent="0.25">
      <c r="A13" s="1" t="s">
        <v>39</v>
      </c>
      <c r="B13" s="3">
        <v>43864</v>
      </c>
      <c r="C13" s="3">
        <v>43831</v>
      </c>
      <c r="D13" s="3" t="s">
        <v>21</v>
      </c>
      <c r="E13" s="3">
        <v>43831</v>
      </c>
      <c r="F13" s="3" t="s">
        <v>28</v>
      </c>
      <c r="G13" s="3" t="s">
        <v>33</v>
      </c>
      <c r="H13" s="3">
        <v>43892</v>
      </c>
      <c r="I13" s="3">
        <v>43832</v>
      </c>
      <c r="J13" s="3">
        <v>43864</v>
      </c>
      <c r="K13" s="3">
        <v>43891</v>
      </c>
      <c r="L13" s="3" t="s">
        <v>27</v>
      </c>
      <c r="M13" s="3"/>
      <c r="N13" s="3">
        <v>43862</v>
      </c>
      <c r="O13" s="3">
        <v>43923</v>
      </c>
      <c r="P13" s="3">
        <v>43864</v>
      </c>
      <c r="Q13" s="3" t="s">
        <v>23</v>
      </c>
      <c r="R13" s="3" t="s">
        <v>20</v>
      </c>
      <c r="S13" s="3">
        <v>43831</v>
      </c>
      <c r="T13" s="3" t="s">
        <v>20</v>
      </c>
      <c r="U13" s="3" t="s">
        <v>26</v>
      </c>
    </row>
    <row r="14" spans="1:24" x14ac:dyDescent="0.25">
      <c r="A14" s="1" t="s">
        <v>38</v>
      </c>
      <c r="B14" s="3" t="s">
        <v>21</v>
      </c>
      <c r="C14" s="3" t="s">
        <v>23</v>
      </c>
      <c r="D14" s="3" t="s">
        <v>21</v>
      </c>
      <c r="E14" s="3" t="s">
        <v>20</v>
      </c>
      <c r="F14" s="3" t="s">
        <v>37</v>
      </c>
      <c r="G14" s="3" t="s">
        <v>28</v>
      </c>
      <c r="H14" s="3" t="s">
        <v>27</v>
      </c>
      <c r="I14" s="3" t="s">
        <v>21</v>
      </c>
      <c r="J14" s="3" t="s">
        <v>20</v>
      </c>
      <c r="K14" s="3" t="s">
        <v>27</v>
      </c>
      <c r="L14" s="3" t="s">
        <v>21</v>
      </c>
      <c r="M14" s="3">
        <v>43831</v>
      </c>
      <c r="N14" s="3"/>
      <c r="O14" s="3" t="s">
        <v>27</v>
      </c>
      <c r="P14" s="3" t="s">
        <v>22</v>
      </c>
      <c r="Q14" s="3" t="s">
        <v>20</v>
      </c>
      <c r="R14" s="3">
        <v>43832</v>
      </c>
      <c r="S14" s="3">
        <v>43831</v>
      </c>
      <c r="T14" s="3" t="s">
        <v>21</v>
      </c>
      <c r="U14" s="3">
        <v>43831</v>
      </c>
    </row>
    <row r="15" spans="1:24" x14ac:dyDescent="0.25">
      <c r="A15" s="1" t="s">
        <v>36</v>
      </c>
      <c r="B15" s="3" t="s">
        <v>28</v>
      </c>
      <c r="C15" s="3">
        <v>43833</v>
      </c>
      <c r="D15" s="3">
        <v>43832</v>
      </c>
      <c r="E15" s="3" t="s">
        <v>27</v>
      </c>
      <c r="F15" s="3" t="s">
        <v>27</v>
      </c>
      <c r="G15" s="3" t="s">
        <v>23</v>
      </c>
      <c r="H15" s="3">
        <v>43892</v>
      </c>
      <c r="I15" s="3">
        <v>43892</v>
      </c>
      <c r="J15" s="3">
        <v>43833</v>
      </c>
      <c r="K15" s="3" t="s">
        <v>21</v>
      </c>
      <c r="L15" s="3">
        <v>43831</v>
      </c>
      <c r="M15" s="3" t="s">
        <v>21</v>
      </c>
      <c r="N15" s="3" t="s">
        <v>20</v>
      </c>
      <c r="O15" s="3"/>
      <c r="P15" s="3">
        <v>43923</v>
      </c>
      <c r="Q15" s="3" t="s">
        <v>23</v>
      </c>
      <c r="R15" s="3">
        <v>43833</v>
      </c>
      <c r="S15" s="3">
        <v>43831</v>
      </c>
      <c r="T15" s="3">
        <v>43863</v>
      </c>
      <c r="U15" s="3" t="s">
        <v>20</v>
      </c>
    </row>
    <row r="16" spans="1:24" x14ac:dyDescent="0.25">
      <c r="A16" s="1" t="s">
        <v>35</v>
      </c>
      <c r="B16" s="3" t="s">
        <v>33</v>
      </c>
      <c r="C16" s="3">
        <v>43833</v>
      </c>
      <c r="D16" s="3" t="s">
        <v>21</v>
      </c>
      <c r="E16" s="3" t="s">
        <v>28</v>
      </c>
      <c r="F16" s="3" t="s">
        <v>26</v>
      </c>
      <c r="G16" s="3" t="s">
        <v>34</v>
      </c>
      <c r="H16" s="3">
        <v>43832</v>
      </c>
      <c r="I16" s="3" t="s">
        <v>33</v>
      </c>
      <c r="J16" s="4">
        <v>43833</v>
      </c>
      <c r="K16" s="3">
        <v>43833</v>
      </c>
      <c r="L16" s="3">
        <v>43835</v>
      </c>
      <c r="M16" s="3" t="s">
        <v>21</v>
      </c>
      <c r="N16" s="3">
        <v>43831</v>
      </c>
      <c r="O16" s="3" t="s">
        <v>28</v>
      </c>
      <c r="P16" s="3"/>
      <c r="Q16" s="3">
        <v>43834</v>
      </c>
      <c r="R16" s="3">
        <v>43834</v>
      </c>
      <c r="S16" s="3" t="s">
        <v>26</v>
      </c>
      <c r="T16" s="3">
        <v>43863</v>
      </c>
      <c r="U16" s="3" t="s">
        <v>21</v>
      </c>
    </row>
    <row r="17" spans="1:21" x14ac:dyDescent="0.25">
      <c r="A17" s="1" t="s">
        <v>32</v>
      </c>
      <c r="B17" s="3">
        <v>43863</v>
      </c>
      <c r="C17" s="3">
        <v>43831</v>
      </c>
      <c r="D17" s="3" t="s">
        <v>23</v>
      </c>
      <c r="E17" s="3">
        <v>43863</v>
      </c>
      <c r="F17" s="3" t="s">
        <v>23</v>
      </c>
      <c r="G17" s="3">
        <v>43832</v>
      </c>
      <c r="H17" s="3">
        <v>43831</v>
      </c>
      <c r="I17" s="3" t="s">
        <v>21</v>
      </c>
      <c r="J17" s="3">
        <v>43832</v>
      </c>
      <c r="K17" s="3" t="s">
        <v>21</v>
      </c>
      <c r="L17" s="3" t="s">
        <v>25</v>
      </c>
      <c r="M17" s="3" t="s">
        <v>21</v>
      </c>
      <c r="N17" s="3">
        <v>43831</v>
      </c>
      <c r="O17" s="3" t="s">
        <v>22</v>
      </c>
      <c r="P17" s="3">
        <v>43833</v>
      </c>
      <c r="Q17" s="3"/>
      <c r="R17" s="3" t="s">
        <v>27</v>
      </c>
      <c r="S17" s="3" t="s">
        <v>25</v>
      </c>
      <c r="T17" s="3">
        <v>43832</v>
      </c>
      <c r="U17" s="3" t="s">
        <v>20</v>
      </c>
    </row>
    <row r="18" spans="1:21" x14ac:dyDescent="0.25">
      <c r="A18" s="1" t="s">
        <v>31</v>
      </c>
      <c r="B18" s="3" t="s">
        <v>21</v>
      </c>
      <c r="C18" s="3" t="s">
        <v>21</v>
      </c>
      <c r="D18" s="3" t="s">
        <v>27</v>
      </c>
      <c r="E18" s="3">
        <v>43833</v>
      </c>
      <c r="F18" s="3" t="s">
        <v>27</v>
      </c>
      <c r="G18" s="3">
        <v>43831</v>
      </c>
      <c r="H18" s="3">
        <v>43833</v>
      </c>
      <c r="I18" s="3" t="s">
        <v>20</v>
      </c>
      <c r="J18" s="3">
        <v>43831</v>
      </c>
      <c r="K18" s="3">
        <v>43863</v>
      </c>
      <c r="L18" s="3" t="s">
        <v>23</v>
      </c>
      <c r="M18" s="3">
        <v>43831</v>
      </c>
      <c r="N18" s="3" t="s">
        <v>23</v>
      </c>
      <c r="O18" s="3" t="s">
        <v>26</v>
      </c>
      <c r="P18" s="3">
        <v>43891</v>
      </c>
      <c r="Q18" s="3" t="s">
        <v>25</v>
      </c>
      <c r="R18" s="3"/>
      <c r="S18" s="3" t="s">
        <v>28</v>
      </c>
      <c r="T18" s="3">
        <v>43922</v>
      </c>
      <c r="U18" s="3">
        <v>43831</v>
      </c>
    </row>
    <row r="19" spans="1:21" x14ac:dyDescent="0.25">
      <c r="A19" s="1" t="s">
        <v>30</v>
      </c>
      <c r="B19" s="3" t="s">
        <v>23</v>
      </c>
      <c r="C19" s="3">
        <v>43894</v>
      </c>
      <c r="D19" s="3" t="s">
        <v>28</v>
      </c>
      <c r="E19" s="3">
        <v>43832</v>
      </c>
      <c r="F19" s="3" t="s">
        <v>28</v>
      </c>
      <c r="G19" s="3">
        <v>43832</v>
      </c>
      <c r="H19" s="3" t="s">
        <v>20</v>
      </c>
      <c r="I19" s="3">
        <v>43862</v>
      </c>
      <c r="J19" s="3">
        <v>43832</v>
      </c>
      <c r="K19" s="3" t="s">
        <v>27</v>
      </c>
      <c r="L19" s="3" t="s">
        <v>20</v>
      </c>
      <c r="M19" s="3" t="s">
        <v>28</v>
      </c>
      <c r="N19" s="3" t="s">
        <v>28</v>
      </c>
      <c r="O19" s="3">
        <v>43832</v>
      </c>
      <c r="P19" s="3" t="s">
        <v>20</v>
      </c>
      <c r="Q19" s="3" t="s">
        <v>27</v>
      </c>
      <c r="R19" s="3">
        <v>43831</v>
      </c>
      <c r="S19" s="3"/>
      <c r="T19" s="3">
        <v>43832</v>
      </c>
      <c r="U19" s="3" t="s">
        <v>27</v>
      </c>
    </row>
    <row r="20" spans="1:21" x14ac:dyDescent="0.25">
      <c r="A20" s="1" t="s">
        <v>29</v>
      </c>
      <c r="B20" s="3">
        <v>43833</v>
      </c>
      <c r="C20" s="3">
        <v>43862</v>
      </c>
      <c r="D20" s="3" t="s">
        <v>21</v>
      </c>
      <c r="E20" s="3">
        <v>43863</v>
      </c>
      <c r="F20" s="3" t="s">
        <v>28</v>
      </c>
      <c r="G20" s="3">
        <v>43893</v>
      </c>
      <c r="H20" s="3">
        <v>43831</v>
      </c>
      <c r="I20" s="3">
        <v>43863</v>
      </c>
      <c r="J20" s="3">
        <v>43831</v>
      </c>
      <c r="K20" s="3">
        <v>43832</v>
      </c>
      <c r="L20" s="3">
        <v>43891</v>
      </c>
      <c r="M20" s="3">
        <v>43892</v>
      </c>
      <c r="N20" s="3" t="s">
        <v>27</v>
      </c>
      <c r="O20" s="3" t="s">
        <v>20</v>
      </c>
      <c r="P20" s="3">
        <v>43831</v>
      </c>
      <c r="Q20" s="3" t="s">
        <v>26</v>
      </c>
      <c r="R20" s="3" t="s">
        <v>25</v>
      </c>
      <c r="S20" s="3">
        <v>43831</v>
      </c>
      <c r="T20" s="3"/>
      <c r="U20" s="3">
        <v>43831</v>
      </c>
    </row>
    <row r="21" spans="1:21" x14ac:dyDescent="0.25">
      <c r="A21" s="1" t="s">
        <v>24</v>
      </c>
      <c r="B21" s="3" t="s">
        <v>20</v>
      </c>
      <c r="C21" s="3" t="s">
        <v>23</v>
      </c>
      <c r="D21" s="3">
        <v>43832</v>
      </c>
      <c r="E21" s="3">
        <v>43831</v>
      </c>
      <c r="F21" s="3">
        <v>43863</v>
      </c>
      <c r="G21" s="3" t="s">
        <v>21</v>
      </c>
      <c r="H21" s="3" t="s">
        <v>23</v>
      </c>
      <c r="I21" s="3">
        <v>43863</v>
      </c>
      <c r="J21" s="3">
        <v>43953</v>
      </c>
      <c r="K21" s="3">
        <v>43831</v>
      </c>
      <c r="L21" s="3" t="s">
        <v>22</v>
      </c>
      <c r="M21" s="3" t="s">
        <v>21</v>
      </c>
      <c r="N21" s="3">
        <v>43831</v>
      </c>
      <c r="O21" s="3" t="s">
        <v>21</v>
      </c>
      <c r="P21" s="3" t="s">
        <v>20</v>
      </c>
      <c r="Q21" s="3">
        <v>43831</v>
      </c>
      <c r="R21" s="3">
        <v>43863</v>
      </c>
      <c r="S21" s="3">
        <v>43892</v>
      </c>
      <c r="T21" s="3">
        <v>43862</v>
      </c>
      <c r="U21" s="3"/>
    </row>
    <row r="24" spans="1:21" x14ac:dyDescent="0.25">
      <c r="A24" s="1"/>
    </row>
    <row r="25" spans="1:21" x14ac:dyDescent="0.25">
      <c r="A25" s="1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7" spans="1:21" x14ac:dyDescent="0.25">
      <c r="B27" s="6"/>
      <c r="C27" s="30" t="s">
        <v>72</v>
      </c>
      <c r="D27" s="30"/>
      <c r="E27" s="30"/>
      <c r="F27" s="30" t="s">
        <v>73</v>
      </c>
      <c r="G27" s="30"/>
      <c r="H27" s="30"/>
      <c r="I27" s="30" t="s">
        <v>74</v>
      </c>
      <c r="J27" s="30"/>
      <c r="K27" s="30"/>
      <c r="L27" s="30" t="s">
        <v>18</v>
      </c>
      <c r="M27" s="30"/>
      <c r="N27" s="30"/>
    </row>
    <row r="28" spans="1:21" x14ac:dyDescent="0.25">
      <c r="B28" s="6" t="s">
        <v>68</v>
      </c>
      <c r="C28" s="31">
        <v>20</v>
      </c>
      <c r="D28" s="32"/>
      <c r="E28" s="33"/>
      <c r="F28" s="34">
        <v>19</v>
      </c>
      <c r="G28" s="35"/>
      <c r="H28" s="36"/>
      <c r="I28" s="31">
        <v>11</v>
      </c>
      <c r="J28" s="32"/>
      <c r="K28" s="33"/>
      <c r="L28" s="31">
        <v>30</v>
      </c>
      <c r="M28" s="32"/>
      <c r="N28" s="33"/>
    </row>
    <row r="29" spans="1:21" x14ac:dyDescent="0.25">
      <c r="B29" s="6" t="s">
        <v>67</v>
      </c>
      <c r="C29" s="30">
        <v>24</v>
      </c>
      <c r="D29" s="30"/>
      <c r="E29" s="30"/>
      <c r="F29" s="37">
        <v>22</v>
      </c>
      <c r="G29" s="37"/>
      <c r="H29" s="37"/>
      <c r="I29" s="30">
        <v>20</v>
      </c>
      <c r="J29" s="30"/>
      <c r="K29" s="30"/>
      <c r="L29" s="30">
        <v>27</v>
      </c>
      <c r="M29" s="30"/>
      <c r="N29" s="30"/>
    </row>
    <row r="30" spans="1:21" x14ac:dyDescent="0.25">
      <c r="B30" s="6" t="s">
        <v>66</v>
      </c>
      <c r="C30" s="30">
        <v>24</v>
      </c>
      <c r="D30" s="30"/>
      <c r="E30" s="30"/>
      <c r="F30" s="37">
        <v>21</v>
      </c>
      <c r="G30" s="37"/>
      <c r="H30" s="37"/>
      <c r="I30" s="30">
        <v>10</v>
      </c>
      <c r="J30" s="30"/>
      <c r="K30" s="30"/>
      <c r="L30" s="30">
        <v>21</v>
      </c>
      <c r="M30" s="30"/>
      <c r="N30" s="30"/>
    </row>
    <row r="31" spans="1:21" x14ac:dyDescent="0.25">
      <c r="B31" s="6" t="s">
        <v>65</v>
      </c>
      <c r="C31" s="30">
        <v>16</v>
      </c>
      <c r="D31" s="30"/>
      <c r="E31" s="30"/>
      <c r="F31" s="37">
        <v>27</v>
      </c>
      <c r="G31" s="37"/>
      <c r="H31" s="37"/>
      <c r="I31" s="30">
        <v>13</v>
      </c>
      <c r="J31" s="30"/>
      <c r="K31" s="30"/>
      <c r="L31" s="30">
        <v>27</v>
      </c>
      <c r="M31" s="30"/>
      <c r="N31" s="30"/>
    </row>
    <row r="32" spans="1:21" x14ac:dyDescent="0.25">
      <c r="B32" s="6" t="s">
        <v>64</v>
      </c>
      <c r="C32" s="30">
        <v>18</v>
      </c>
      <c r="D32" s="30"/>
      <c r="E32" s="30"/>
      <c r="F32" s="37">
        <v>29</v>
      </c>
      <c r="G32" s="37"/>
      <c r="H32" s="37"/>
      <c r="I32" s="30">
        <v>13</v>
      </c>
      <c r="J32" s="30"/>
      <c r="K32" s="30"/>
      <c r="L32" s="30">
        <v>31</v>
      </c>
      <c r="M32" s="30"/>
      <c r="N32" s="30"/>
    </row>
    <row r="33" spans="2:14" x14ac:dyDescent="0.25">
      <c r="B33" s="6" t="s">
        <v>63</v>
      </c>
      <c r="C33" s="30">
        <v>16</v>
      </c>
      <c r="D33" s="30"/>
      <c r="E33" s="30"/>
      <c r="F33" s="37">
        <v>27</v>
      </c>
      <c r="G33" s="37"/>
      <c r="H33" s="37"/>
      <c r="I33" s="30">
        <v>12</v>
      </c>
      <c r="J33" s="30"/>
      <c r="K33" s="30"/>
      <c r="L33" s="30">
        <v>41</v>
      </c>
      <c r="M33" s="30"/>
      <c r="N33" s="30"/>
    </row>
    <row r="34" spans="2:14" x14ac:dyDescent="0.25">
      <c r="B34" s="6" t="s">
        <v>44</v>
      </c>
      <c r="C34" s="30">
        <v>42</v>
      </c>
      <c r="D34" s="30"/>
      <c r="E34" s="30"/>
      <c r="F34" s="37">
        <v>11</v>
      </c>
      <c r="G34" s="37"/>
      <c r="H34" s="37"/>
      <c r="I34" s="30">
        <v>26</v>
      </c>
      <c r="J34" s="30"/>
      <c r="K34" s="30"/>
      <c r="L34" s="30">
        <v>22</v>
      </c>
      <c r="M34" s="30"/>
      <c r="N34" s="30"/>
    </row>
    <row r="35" spans="2:14" x14ac:dyDescent="0.25">
      <c r="B35" s="6" t="s">
        <v>62</v>
      </c>
      <c r="C35" s="30">
        <v>38</v>
      </c>
      <c r="D35" s="30"/>
      <c r="E35" s="30"/>
      <c r="F35" s="37">
        <v>19</v>
      </c>
      <c r="G35" s="37"/>
      <c r="H35" s="37"/>
      <c r="I35" s="30">
        <v>32</v>
      </c>
      <c r="J35" s="30"/>
      <c r="K35" s="30"/>
      <c r="L35" s="30">
        <v>28</v>
      </c>
      <c r="M35" s="30"/>
      <c r="N35" s="30"/>
    </row>
    <row r="36" spans="2:14" x14ac:dyDescent="0.25">
      <c r="B36" s="6" t="s">
        <v>7</v>
      </c>
      <c r="C36" s="30">
        <v>30</v>
      </c>
      <c r="D36" s="30"/>
      <c r="E36" s="30"/>
      <c r="F36" s="37">
        <v>16</v>
      </c>
      <c r="G36" s="37"/>
      <c r="H36" s="37"/>
      <c r="I36" s="30">
        <v>29</v>
      </c>
      <c r="J36" s="30"/>
      <c r="K36" s="30"/>
      <c r="L36" s="30">
        <v>35</v>
      </c>
      <c r="M36" s="30"/>
      <c r="N36" s="30"/>
    </row>
    <row r="37" spans="2:14" x14ac:dyDescent="0.25">
      <c r="B37" s="6" t="s">
        <v>61</v>
      </c>
      <c r="C37" s="30">
        <v>19</v>
      </c>
      <c r="D37" s="30"/>
      <c r="E37" s="30"/>
      <c r="F37" s="37">
        <v>30</v>
      </c>
      <c r="G37" s="37"/>
      <c r="H37" s="37"/>
      <c r="I37" s="30">
        <v>19</v>
      </c>
      <c r="J37" s="30"/>
      <c r="K37" s="30"/>
      <c r="L37" s="30">
        <v>28</v>
      </c>
      <c r="M37" s="30"/>
      <c r="N37" s="30"/>
    </row>
    <row r="38" spans="2:14" x14ac:dyDescent="0.25">
      <c r="B38" s="6" t="s">
        <v>60</v>
      </c>
      <c r="C38" s="30">
        <v>31</v>
      </c>
      <c r="D38" s="30"/>
      <c r="E38" s="30"/>
      <c r="F38" s="37">
        <v>18</v>
      </c>
      <c r="G38" s="37"/>
      <c r="H38" s="37"/>
      <c r="I38" s="30">
        <v>23</v>
      </c>
      <c r="J38" s="30"/>
      <c r="K38" s="30"/>
      <c r="L38" s="30">
        <v>22</v>
      </c>
      <c r="M38" s="30"/>
      <c r="N38" s="30"/>
    </row>
    <row r="39" spans="2:14" x14ac:dyDescent="0.25">
      <c r="B39" s="6" t="s">
        <v>59</v>
      </c>
      <c r="C39" s="30">
        <v>35</v>
      </c>
      <c r="D39" s="30"/>
      <c r="E39" s="30"/>
      <c r="F39" s="37">
        <v>24</v>
      </c>
      <c r="G39" s="37"/>
      <c r="H39" s="37"/>
      <c r="I39" s="30">
        <v>12</v>
      </c>
      <c r="J39" s="30"/>
      <c r="K39" s="30"/>
      <c r="L39" s="30">
        <v>20</v>
      </c>
      <c r="M39" s="30"/>
      <c r="N39" s="30"/>
    </row>
    <row r="40" spans="2:14" x14ac:dyDescent="0.25">
      <c r="B40" s="6" t="s">
        <v>58</v>
      </c>
      <c r="C40" s="30">
        <v>19</v>
      </c>
      <c r="D40" s="30"/>
      <c r="E40" s="30"/>
      <c r="F40" s="37">
        <v>10</v>
      </c>
      <c r="G40" s="37"/>
      <c r="H40" s="37"/>
      <c r="I40" s="30">
        <v>11</v>
      </c>
      <c r="J40" s="30"/>
      <c r="K40" s="30"/>
      <c r="L40" s="30">
        <v>21</v>
      </c>
      <c r="M40" s="30"/>
      <c r="N40" s="30"/>
    </row>
    <row r="41" spans="2:14" x14ac:dyDescent="0.25">
      <c r="B41" s="6" t="s">
        <v>57</v>
      </c>
      <c r="C41" s="30">
        <v>30</v>
      </c>
      <c r="D41" s="30"/>
      <c r="E41" s="30"/>
      <c r="F41" s="37">
        <v>20</v>
      </c>
      <c r="G41" s="37"/>
      <c r="H41" s="37"/>
      <c r="I41" s="30">
        <v>27</v>
      </c>
      <c r="J41" s="30"/>
      <c r="K41" s="30"/>
      <c r="L41" s="30">
        <v>38</v>
      </c>
      <c r="M41" s="30"/>
      <c r="N41" s="30"/>
    </row>
    <row r="42" spans="2:14" x14ac:dyDescent="0.25">
      <c r="B42" s="6" t="s">
        <v>6</v>
      </c>
      <c r="C42" s="30">
        <v>63</v>
      </c>
      <c r="D42" s="30"/>
      <c r="E42" s="30"/>
      <c r="F42" s="37">
        <v>10</v>
      </c>
      <c r="G42" s="37"/>
      <c r="H42" s="37"/>
      <c r="I42" s="30">
        <v>42</v>
      </c>
      <c r="J42" s="30"/>
      <c r="K42" s="30"/>
      <c r="L42" s="30">
        <v>25</v>
      </c>
      <c r="M42" s="30"/>
      <c r="N42" s="30"/>
    </row>
    <row r="43" spans="2:14" x14ac:dyDescent="0.25">
      <c r="B43" s="6" t="s">
        <v>56</v>
      </c>
      <c r="C43" s="30">
        <v>21</v>
      </c>
      <c r="D43" s="30"/>
      <c r="E43" s="30"/>
      <c r="F43" s="37">
        <v>19</v>
      </c>
      <c r="G43" s="37"/>
      <c r="H43" s="37"/>
      <c r="I43" s="30">
        <v>18</v>
      </c>
      <c r="J43" s="30"/>
      <c r="K43" s="30"/>
      <c r="L43" s="30">
        <v>24</v>
      </c>
      <c r="M43" s="30"/>
      <c r="N43" s="30"/>
    </row>
    <row r="44" spans="2:14" x14ac:dyDescent="0.25">
      <c r="B44" s="6" t="s">
        <v>55</v>
      </c>
      <c r="C44" s="30">
        <v>27</v>
      </c>
      <c r="D44" s="30"/>
      <c r="E44" s="30"/>
      <c r="F44" s="37">
        <v>18</v>
      </c>
      <c r="G44" s="37"/>
      <c r="H44" s="37"/>
      <c r="I44" s="30">
        <v>28</v>
      </c>
      <c r="J44" s="30"/>
      <c r="K44" s="30"/>
      <c r="L44" s="30">
        <v>34</v>
      </c>
      <c r="M44" s="30"/>
      <c r="N44" s="30"/>
    </row>
    <row r="45" spans="2:14" x14ac:dyDescent="0.25">
      <c r="B45" s="6" t="s">
        <v>54</v>
      </c>
      <c r="C45" s="30">
        <v>34</v>
      </c>
      <c r="D45" s="30"/>
      <c r="E45" s="30"/>
      <c r="F45" s="37">
        <v>14</v>
      </c>
      <c r="G45" s="37"/>
      <c r="H45" s="37"/>
      <c r="I45" s="30">
        <v>25</v>
      </c>
      <c r="J45" s="30"/>
      <c r="K45" s="30"/>
      <c r="L45" s="30">
        <v>27</v>
      </c>
      <c r="M45" s="30"/>
      <c r="N45" s="30"/>
    </row>
    <row r="46" spans="2:14" x14ac:dyDescent="0.25">
      <c r="B46" s="6" t="s">
        <v>53</v>
      </c>
      <c r="C46" s="30">
        <v>31</v>
      </c>
      <c r="D46" s="30"/>
      <c r="E46" s="30"/>
      <c r="F46" s="37">
        <v>25</v>
      </c>
      <c r="G46" s="37"/>
      <c r="H46" s="37"/>
      <c r="I46" s="30">
        <v>27</v>
      </c>
      <c r="J46" s="30"/>
      <c r="K46" s="30"/>
      <c r="L46" s="30">
        <v>23</v>
      </c>
      <c r="M46" s="30"/>
      <c r="N46" s="30"/>
    </row>
    <row r="47" spans="2:14" x14ac:dyDescent="0.25">
      <c r="B47" s="6" t="s">
        <v>52</v>
      </c>
      <c r="C47" s="30">
        <v>20</v>
      </c>
      <c r="D47" s="30"/>
      <c r="E47" s="30"/>
      <c r="F47" s="37">
        <v>26</v>
      </c>
      <c r="G47" s="37"/>
      <c r="H47" s="37"/>
      <c r="I47" s="30">
        <v>15</v>
      </c>
      <c r="J47" s="30"/>
      <c r="K47" s="30"/>
      <c r="L47" s="30">
        <v>31</v>
      </c>
      <c r="M47" s="30"/>
      <c r="N47" s="30"/>
    </row>
    <row r="49" spans="2:14" x14ac:dyDescent="0.25">
      <c r="B49" s="8" t="s">
        <v>75</v>
      </c>
      <c r="C49" s="30">
        <f>SUM(C28:E47)</f>
        <v>558</v>
      </c>
      <c r="D49" s="30"/>
      <c r="E49" s="30"/>
      <c r="F49" s="30">
        <f>SUM(F28:H47)</f>
        <v>405</v>
      </c>
      <c r="G49" s="30"/>
      <c r="H49" s="30"/>
      <c r="I49" s="30">
        <f>SUM(I28:K47)</f>
        <v>413</v>
      </c>
      <c r="J49" s="30"/>
      <c r="K49" s="30"/>
      <c r="L49" s="30">
        <f>SUM(L28:N47)</f>
        <v>555</v>
      </c>
      <c r="M49" s="30"/>
      <c r="N49" s="30"/>
    </row>
  </sheetData>
  <mergeCells count="88">
    <mergeCell ref="L47:N47"/>
    <mergeCell ref="C49:E49"/>
    <mergeCell ref="F49:H49"/>
    <mergeCell ref="I49:K49"/>
    <mergeCell ref="L49:N49"/>
    <mergeCell ref="L46:N46"/>
    <mergeCell ref="L35:N35"/>
    <mergeCell ref="L36:N36"/>
    <mergeCell ref="L37:N37"/>
    <mergeCell ref="L38:N38"/>
    <mergeCell ref="L39:N39"/>
    <mergeCell ref="L40:N40"/>
    <mergeCell ref="L41:N41"/>
    <mergeCell ref="L42:N42"/>
    <mergeCell ref="L43:N43"/>
    <mergeCell ref="L44:N44"/>
    <mergeCell ref="L45:N45"/>
    <mergeCell ref="I46:K46"/>
    <mergeCell ref="I47:K47"/>
    <mergeCell ref="L27:N27"/>
    <mergeCell ref="L28:N28"/>
    <mergeCell ref="L29:N29"/>
    <mergeCell ref="L30:N30"/>
    <mergeCell ref="L31:N31"/>
    <mergeCell ref="L32:N32"/>
    <mergeCell ref="L33:N33"/>
    <mergeCell ref="L34:N34"/>
    <mergeCell ref="I40:K40"/>
    <mergeCell ref="I41:K41"/>
    <mergeCell ref="I42:K42"/>
    <mergeCell ref="I43:K43"/>
    <mergeCell ref="I44:K44"/>
    <mergeCell ref="I45:K45"/>
    <mergeCell ref="I34:K34"/>
    <mergeCell ref="I35:K35"/>
    <mergeCell ref="I36:K36"/>
    <mergeCell ref="I37:K37"/>
    <mergeCell ref="I38:K38"/>
    <mergeCell ref="I39:K39"/>
    <mergeCell ref="F45:H45"/>
    <mergeCell ref="F46:H46"/>
    <mergeCell ref="F47:H47"/>
    <mergeCell ref="I27:K27"/>
    <mergeCell ref="I28:K28"/>
    <mergeCell ref="I29:K29"/>
    <mergeCell ref="I30:K30"/>
    <mergeCell ref="I31:K31"/>
    <mergeCell ref="I32:K32"/>
    <mergeCell ref="I33:K33"/>
    <mergeCell ref="F39:H39"/>
    <mergeCell ref="F40:H40"/>
    <mergeCell ref="F41:H41"/>
    <mergeCell ref="F42:H42"/>
    <mergeCell ref="F43:H43"/>
    <mergeCell ref="F44:H44"/>
    <mergeCell ref="F33:H33"/>
    <mergeCell ref="F34:H34"/>
    <mergeCell ref="F35:H35"/>
    <mergeCell ref="F36:H36"/>
    <mergeCell ref="F37:H37"/>
    <mergeCell ref="F38:H38"/>
    <mergeCell ref="C44:E44"/>
    <mergeCell ref="C45:E45"/>
    <mergeCell ref="C46:E46"/>
    <mergeCell ref="C47:E47"/>
    <mergeCell ref="F27:H27"/>
    <mergeCell ref="F28:H28"/>
    <mergeCell ref="F29:H29"/>
    <mergeCell ref="F30:H30"/>
    <mergeCell ref="F31:H31"/>
    <mergeCell ref="F32:H32"/>
    <mergeCell ref="C38:E38"/>
    <mergeCell ref="C39:E39"/>
    <mergeCell ref="C40:E40"/>
    <mergeCell ref="C41:E41"/>
    <mergeCell ref="C42:E42"/>
    <mergeCell ref="C43:E43"/>
    <mergeCell ref="C37:E37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01B210-45D0-4590-B39E-E1858E4415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ma_plage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2020-04-23T13:30:13Z</dcterms:created>
  <dcterms:modified xsi:type="dcterms:W3CDTF">2020-05-07T12:58:19Z</dcterms:modified>
</cp:coreProperties>
</file>