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62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meline\Documents\Formation ARH\Bureautique\Pour le 13 mai\"/>
    </mc:Choice>
  </mc:AlternateContent>
  <xr:revisionPtr revIDLastSave="0" documentId="13_ncr:1_{B28ADD22-6AD2-437D-A9C3-2005BAF9F0E1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JANVIER 2020" sheetId="1" r:id="rId1"/>
    <sheet name="FEVRIER 2020" sheetId="4" r:id="rId2"/>
    <sheet name="MARS 2020" sheetId="5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16" i="1" l="1"/>
  <c r="I16" i="1"/>
  <c r="I12" i="1"/>
  <c r="J12" i="1"/>
  <c r="I31" i="1" l="1"/>
  <c r="H31" i="1"/>
  <c r="I26" i="1"/>
  <c r="H26" i="1"/>
  <c r="I21" i="1"/>
  <c r="H21" i="1"/>
  <c r="H12" i="1" l="1"/>
  <c r="H16" i="1"/>
  <c r="F13" i="1" l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12" i="1"/>
  <c r="F36" i="1" s="1"/>
  <c r="I8" i="5" l="1"/>
  <c r="I8" i="4"/>
  <c r="I8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Emeline</author>
  </authors>
  <commentList>
    <comment ref="L12" authorId="0" shapeId="0" xr:uid="{8A820A0E-80D8-4965-92CB-6D9B2499E174}">
      <text>
        <r>
          <rPr>
            <b/>
            <sz val="9"/>
            <color indexed="81"/>
            <rFont val="Tahoma"/>
            <charset val="1"/>
          </rPr>
          <t xml:space="preserve">Emeline: Si base 1 ou base 2 ?
Total heures semaines moins base pour déterminer les HS
Si moins de 8h = 25%, si plus de 8 heures = +50%
Formule en i12 permet de calculer nombre HS si total h semaine est sup à 35
</t>
        </r>
        <r>
          <rPr>
            <sz val="9"/>
            <color indexed="81"/>
            <rFont val="Tahoma"/>
            <charset val="1"/>
          </rPr>
          <t xml:space="preserve">
SI(I12&lt;=J6;"";(I12/$I$9)*1,5)</t>
        </r>
      </text>
    </comment>
  </commentList>
</comments>
</file>

<file path=xl/sharedStrings.xml><?xml version="1.0" encoding="utf-8"?>
<sst xmlns="http://schemas.openxmlformats.org/spreadsheetml/2006/main" count="122" uniqueCount="25">
  <si>
    <t>Prénom Salarié(e) :</t>
  </si>
  <si>
    <t>NOM Salarié(e) :</t>
  </si>
  <si>
    <t>ARRIVEE</t>
  </si>
  <si>
    <t>DEPART</t>
  </si>
  <si>
    <t>DEBART</t>
  </si>
  <si>
    <t>TOTAL JOUR</t>
  </si>
  <si>
    <t>HS à 25%</t>
  </si>
  <si>
    <t>HS à 50%</t>
  </si>
  <si>
    <t>Salaire de base :</t>
  </si>
  <si>
    <t>Poste :</t>
  </si>
  <si>
    <t>MATRICE :</t>
  </si>
  <si>
    <t>Base 1</t>
  </si>
  <si>
    <t>Base 2</t>
  </si>
  <si>
    <t>Différence</t>
  </si>
  <si>
    <t>Les heures sont à saisir au format heure (00:00). Les jours fériés sont comptabilisés en journées de 7:00 pour un Equivalent Temps Plein.</t>
  </si>
  <si>
    <t>HEURES DE PRESENCE SALARIE(E)</t>
  </si>
  <si>
    <t>Semaine complète ?</t>
  </si>
  <si>
    <t>Temps de travail</t>
  </si>
  <si>
    <t>Conversion en centièmes</t>
  </si>
  <si>
    <t>Salaire horaire :</t>
  </si>
  <si>
    <t>MONTANT TOTAL HS</t>
  </si>
  <si>
    <t>TOTAUX NOMBRE HS</t>
  </si>
  <si>
    <t>TOTAL H/MOIS :</t>
  </si>
  <si>
    <t>MONTANT A AJOUTER AU SALAIRE</t>
  </si>
  <si>
    <t>TOTAL H SEMAINE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</si>
</sst>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[$-F800]dddd\,\ mmmm\ dd\,\ yyyy"/>
    <numFmt numFmtId="165" formatCode="[h]:mm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7">
    <xf numFmtId="0" fontId="0" fillId="0" borderId="0" xfId="0"/>
    <xf numFmtId="0" fontId="2" fillId="0" borderId="5" xfId="0" applyFont="1" applyBorder="1" applyAlignment="1">
      <alignment horizontal="center" vertical="center" wrapText="1"/>
    </xf>
    <xf numFmtId="9" fontId="2" fillId="2" borderId="5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Continuous" vertical="center"/>
    </xf>
    <xf numFmtId="0" fontId="0" fillId="0" borderId="0" xfId="0" applyAlignment="1">
      <alignment horizontal="centerContinuous" vertical="center"/>
    </xf>
    <xf numFmtId="0" fontId="0" fillId="0" borderId="0" xfId="0" applyAlignment="1">
      <alignment vertical="center"/>
    </xf>
    <xf numFmtId="0" fontId="4" fillId="0" borderId="0" xfId="0" applyFont="1" applyAlignment="1">
      <alignment horizontal="centerContinuous" vertical="center"/>
    </xf>
    <xf numFmtId="0" fontId="2" fillId="0" borderId="0" xfId="0" applyFont="1" applyAlignment="1">
      <alignment vertical="center"/>
    </xf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165" fontId="0" fillId="0" borderId="1" xfId="0" applyNumberFormat="1" applyBorder="1" applyAlignment="1">
      <alignment vertical="center"/>
    </xf>
    <xf numFmtId="0" fontId="2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0" fillId="0" borderId="1" xfId="0" applyFill="1" applyBorder="1" applyAlignment="1">
      <alignment vertical="center"/>
    </xf>
    <xf numFmtId="20" fontId="0" fillId="0" borderId="1" xfId="0" applyNumberForma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164" fontId="0" fillId="0" borderId="1" xfId="0" applyNumberFormat="1" applyBorder="1" applyAlignment="1">
      <alignment vertical="center"/>
    </xf>
    <xf numFmtId="20" fontId="0" fillId="0" borderId="1" xfId="0" applyNumberFormat="1" applyBorder="1" applyAlignment="1">
      <alignment horizontal="center" vertical="center"/>
    </xf>
    <xf numFmtId="0" fontId="2" fillId="2" borderId="1" xfId="0" applyFont="1" applyFill="1" applyBorder="1" applyAlignment="1">
      <alignment vertical="center"/>
    </xf>
    <xf numFmtId="0" fontId="0" fillId="2" borderId="1" xfId="0" applyNumberFormat="1" applyFill="1" applyBorder="1" applyAlignment="1">
      <alignment horizontal="center" vertical="center"/>
    </xf>
    <xf numFmtId="0" fontId="0" fillId="0" borderId="0" xfId="1" applyNumberFormat="1" applyFont="1" applyAlignment="1">
      <alignment vertical="center"/>
    </xf>
    <xf numFmtId="44" fontId="0" fillId="0" borderId="0" xfId="0" applyNumberFormat="1" applyAlignment="1">
      <alignment vertical="center"/>
    </xf>
    <xf numFmtId="164" fontId="0" fillId="2" borderId="1" xfId="0" applyNumberFormat="1" applyFill="1" applyBorder="1" applyAlignment="1">
      <alignment vertical="center"/>
    </xf>
    <xf numFmtId="20" fontId="0" fillId="2" borderId="1" xfId="0" applyNumberFormat="1" applyFill="1" applyBorder="1" applyAlignment="1">
      <alignment horizontal="center" vertical="center"/>
    </xf>
    <xf numFmtId="164" fontId="0" fillId="0" borderId="1" xfId="0" applyNumberFormat="1" applyFill="1" applyBorder="1" applyAlignment="1">
      <alignment vertical="center"/>
    </xf>
    <xf numFmtId="20" fontId="0" fillId="0" borderId="1" xfId="0" applyNumberFormat="1" applyFill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2" borderId="1" xfId="0" applyNumberFormat="1" applyFont="1" applyFill="1" applyBorder="1" applyAlignment="1">
      <alignment vertical="center"/>
    </xf>
    <xf numFmtId="0" fontId="0" fillId="0" borderId="1" xfId="0" applyNumberFormat="1" applyBorder="1" applyAlignment="1">
      <alignment vertical="center"/>
    </xf>
    <xf numFmtId="0" fontId="0" fillId="0" borderId="1" xfId="0" applyNumberFormat="1" applyBorder="1" applyAlignment="1">
      <alignment horizontal="center" vertical="center"/>
    </xf>
    <xf numFmtId="0" fontId="0" fillId="0" borderId="0" xfId="0" applyNumberFormat="1" applyAlignment="1">
      <alignment vertical="center"/>
    </xf>
    <xf numFmtId="0" fontId="2" fillId="0" borderId="1" xfId="0" applyNumberFormat="1" applyFont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/>
    </xf>
    <xf numFmtId="0" fontId="0" fillId="0" borderId="1" xfId="1" applyNumberFormat="1" applyFont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/>
    </xf>
    <xf numFmtId="20" fontId="2" fillId="0" borderId="1" xfId="0" applyNumberFormat="1" applyFont="1" applyBorder="1" applyAlignment="1">
      <alignment horizontal="center" vertical="center"/>
    </xf>
    <xf numFmtId="165" fontId="2" fillId="2" borderId="1" xfId="0" applyNumberFormat="1" applyFont="1" applyFill="1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1" xfId="0" applyNumberFormat="1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47" fontId="0" fillId="0" borderId="0" xfId="0" applyNumberFormat="1" applyAlignment="1">
      <alignment vertic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37"/>
  <sheetViews>
    <sheetView tabSelected="1" topLeftCell="A10" workbookViewId="0">
      <selection activeCell="J12" sqref="J12"/>
    </sheetView>
  </sheetViews>
  <sheetFormatPr baseColWidth="10" defaultColWidth="11.5703125" defaultRowHeight="15" x14ac:dyDescent="0.25"/>
  <cols>
    <col min="1" max="1" width="26.5703125" style="5" bestFit="1" customWidth="1"/>
    <col min="2" max="6" width="11.5703125" style="5"/>
    <col min="7" max="7" width="4.28515625" style="5" customWidth="1"/>
    <col min="8" max="8" width="23.28515625" style="5" customWidth="1"/>
    <col min="9" max="11" width="11.5703125" style="5"/>
    <col min="12" max="12" width="15.7109375" style="5" bestFit="1" customWidth="1"/>
    <col min="13" max="16384" width="11.5703125" style="5"/>
  </cols>
  <sheetData>
    <row r="1" spans="1:12" ht="28.5" x14ac:dyDescent="0.25">
      <c r="A1" s="3" t="s">
        <v>15</v>
      </c>
      <c r="B1" s="4"/>
      <c r="C1" s="4"/>
      <c r="D1" s="4"/>
      <c r="E1" s="4"/>
      <c r="F1" s="4"/>
      <c r="G1" s="4"/>
      <c r="H1" s="4"/>
      <c r="I1" s="4"/>
      <c r="J1" s="4"/>
    </row>
    <row r="2" spans="1:12" ht="15.75" x14ac:dyDescent="0.25">
      <c r="A2" s="6" t="s">
        <v>14</v>
      </c>
      <c r="B2" s="4"/>
      <c r="C2" s="4"/>
      <c r="D2" s="4"/>
      <c r="E2" s="4"/>
      <c r="F2" s="4"/>
      <c r="G2" s="4"/>
      <c r="H2" s="4"/>
      <c r="I2" s="4"/>
      <c r="J2" s="4"/>
    </row>
    <row r="4" spans="1:12" x14ac:dyDescent="0.25">
      <c r="A4" s="7" t="s">
        <v>1</v>
      </c>
      <c r="D4" s="7" t="s">
        <v>0</v>
      </c>
    </row>
    <row r="5" spans="1:12" ht="15.75" thickBot="1" x14ac:dyDescent="0.3">
      <c r="A5" s="40"/>
      <c r="B5" s="41"/>
      <c r="C5" s="42"/>
      <c r="D5" s="40"/>
      <c r="E5" s="41"/>
      <c r="F5" s="42"/>
      <c r="H5" s="7" t="s">
        <v>10</v>
      </c>
    </row>
    <row r="6" spans="1:12" ht="15.75" thickBot="1" x14ac:dyDescent="0.3">
      <c r="A6" s="8"/>
      <c r="B6" s="8"/>
      <c r="C6" s="8"/>
      <c r="D6" s="8"/>
      <c r="E6" s="8"/>
      <c r="F6" s="8"/>
      <c r="H6" s="9" t="s">
        <v>11</v>
      </c>
      <c r="I6" s="10">
        <v>1.4583333333333333</v>
      </c>
      <c r="K6" s="38"/>
    </row>
    <row r="7" spans="1:12" x14ac:dyDescent="0.25">
      <c r="A7" s="11" t="s">
        <v>8</v>
      </c>
      <c r="B7" s="34"/>
      <c r="C7" s="8"/>
      <c r="D7" s="12" t="s">
        <v>9</v>
      </c>
      <c r="E7" s="8"/>
      <c r="F7" s="8"/>
      <c r="H7" s="9" t="s">
        <v>12</v>
      </c>
      <c r="I7" s="10">
        <v>1.7916666666666667</v>
      </c>
    </row>
    <row r="8" spans="1:12" x14ac:dyDescent="0.25">
      <c r="A8" s="11" t="s">
        <v>17</v>
      </c>
      <c r="B8" s="30"/>
      <c r="C8" s="8"/>
      <c r="D8" s="43"/>
      <c r="E8" s="43"/>
      <c r="F8" s="43"/>
      <c r="H8" s="9" t="s">
        <v>13</v>
      </c>
      <c r="I8" s="10">
        <f>I7-I6</f>
        <v>0.33333333333333348</v>
      </c>
      <c r="L8" s="46"/>
    </row>
    <row r="9" spans="1:12" x14ac:dyDescent="0.25">
      <c r="A9" s="11" t="s">
        <v>19</v>
      </c>
      <c r="B9" s="34"/>
      <c r="C9" s="8"/>
      <c r="D9" s="8"/>
      <c r="E9" s="8"/>
      <c r="F9" s="8"/>
      <c r="H9" s="13" t="s">
        <v>18</v>
      </c>
      <c r="I9" s="14">
        <v>4.1666666666666664E-2</v>
      </c>
    </row>
    <row r="10" spans="1:12" x14ac:dyDescent="0.25">
      <c r="A10" s="8"/>
      <c r="B10" s="8"/>
      <c r="C10" s="8"/>
      <c r="D10" s="8"/>
      <c r="E10" s="8"/>
      <c r="F10" s="8"/>
    </row>
    <row r="11" spans="1:12" ht="27" customHeight="1" x14ac:dyDescent="0.25">
      <c r="B11" s="15" t="s">
        <v>2</v>
      </c>
      <c r="C11" s="15" t="s">
        <v>3</v>
      </c>
      <c r="D11" s="15" t="s">
        <v>2</v>
      </c>
      <c r="E11" s="15" t="s">
        <v>4</v>
      </c>
      <c r="F11" s="15" t="s">
        <v>5</v>
      </c>
      <c r="H11" s="16" t="s">
        <v>24</v>
      </c>
      <c r="I11" s="1" t="s">
        <v>6</v>
      </c>
      <c r="J11" s="1" t="s">
        <v>7</v>
      </c>
    </row>
    <row r="12" spans="1:12" ht="27" customHeight="1" x14ac:dyDescent="0.25">
      <c r="A12" s="17">
        <v>43831</v>
      </c>
      <c r="B12" s="18">
        <v>0.33333333333333331</v>
      </c>
      <c r="C12" s="18">
        <v>0.5</v>
      </c>
      <c r="D12" s="18">
        <v>0.58333333333333337</v>
      </c>
      <c r="E12" s="18">
        <v>0.70833333333333337</v>
      </c>
      <c r="F12" s="36">
        <f>(C12-B12)+(E12-D12)</f>
        <v>0.29166666666666669</v>
      </c>
      <c r="H12" s="29">
        <f>SUM(F12:F14)/$I$9</f>
        <v>19.5</v>
      </c>
      <c r="I12" s="39">
        <f>IF(J12&gt;0,$I$8/$I$9,IF(H12&lt;($I$6/$I$9),0+0))</f>
        <v>0</v>
      </c>
      <c r="J12" s="39">
        <f>IF(H12&gt;($I$7/I9),H12-($I$7/$I$9),0+0)</f>
        <v>0</v>
      </c>
    </row>
    <row r="13" spans="1:12" ht="27" customHeight="1" x14ac:dyDescent="0.25">
      <c r="A13" s="17">
        <v>43832</v>
      </c>
      <c r="B13" s="18">
        <v>0.375</v>
      </c>
      <c r="C13" s="18">
        <v>0.5</v>
      </c>
      <c r="D13" s="18">
        <v>0.58333333333333337</v>
      </c>
      <c r="E13" s="18">
        <v>0.66666666666666663</v>
      </c>
      <c r="F13" s="36">
        <f t="shared" ref="F13:F34" si="0">(C13-B13)+(E13-D13)</f>
        <v>0.20833333333333326</v>
      </c>
      <c r="H13" s="5" t="s">
        <v>16</v>
      </c>
      <c r="I13" s="30"/>
      <c r="J13" s="31"/>
    </row>
    <row r="14" spans="1:12" ht="27" customHeight="1" x14ac:dyDescent="0.25">
      <c r="A14" s="17">
        <v>43833</v>
      </c>
      <c r="B14" s="18">
        <v>0.39583333333333331</v>
      </c>
      <c r="C14" s="18">
        <v>0.52083333333333337</v>
      </c>
      <c r="D14" s="18">
        <v>0.5625</v>
      </c>
      <c r="E14" s="18">
        <v>0.75</v>
      </c>
      <c r="F14" s="36">
        <f t="shared" si="0"/>
        <v>0.31250000000000006</v>
      </c>
    </row>
    <row r="15" spans="1:12" ht="27" customHeight="1" x14ac:dyDescent="0.25">
      <c r="A15" s="23">
        <v>43836</v>
      </c>
      <c r="B15" s="24">
        <v>0.33333333333333331</v>
      </c>
      <c r="C15" s="24">
        <v>0.5</v>
      </c>
      <c r="D15" s="24">
        <v>0.54166666666666663</v>
      </c>
      <c r="E15" s="24">
        <v>0.75</v>
      </c>
      <c r="F15" s="36">
        <f t="shared" si="0"/>
        <v>0.37500000000000006</v>
      </c>
      <c r="H15" s="16" t="s">
        <v>24</v>
      </c>
      <c r="I15" s="1" t="s">
        <v>6</v>
      </c>
      <c r="J15" s="1" t="s">
        <v>7</v>
      </c>
    </row>
    <row r="16" spans="1:12" ht="27" customHeight="1" x14ac:dyDescent="0.25">
      <c r="A16" s="23">
        <v>43837</v>
      </c>
      <c r="B16" s="24">
        <v>0.375</v>
      </c>
      <c r="C16" s="24">
        <v>0.5</v>
      </c>
      <c r="D16" s="24">
        <v>0.58333333333333337</v>
      </c>
      <c r="E16" s="24">
        <v>0.75</v>
      </c>
      <c r="F16" s="36">
        <f t="shared" si="0"/>
        <v>0.29166666666666663</v>
      </c>
      <c r="H16" s="29">
        <f>(SUM(F15:F19))/$I$9</f>
        <v>37.000000000000007</v>
      </c>
      <c r="I16" s="29">
        <f>IF(AND(H16&gt;(I6/I9),H16&lt;(I7/I9)),H16-(I6/I9),0+0)</f>
        <v>2.0000000000000071</v>
      </c>
      <c r="J16" s="29">
        <f>IF(H16&gt;($I$7/I9),H16-($I$7/$I$9),0+0)</f>
        <v>0</v>
      </c>
    </row>
    <row r="17" spans="1:10" ht="27" customHeight="1" x14ac:dyDescent="0.25">
      <c r="A17" s="23">
        <v>43838</v>
      </c>
      <c r="B17" s="24">
        <v>0.33333333333333331</v>
      </c>
      <c r="C17" s="24">
        <v>0.5</v>
      </c>
      <c r="D17" s="24">
        <v>0.58333333333333337</v>
      </c>
      <c r="E17" s="24">
        <v>0.70833333333333337</v>
      </c>
      <c r="F17" s="36">
        <f t="shared" si="0"/>
        <v>0.29166666666666669</v>
      </c>
      <c r="H17" s="5" t="s">
        <v>16</v>
      </c>
      <c r="I17" s="30"/>
      <c r="J17" s="31"/>
    </row>
    <row r="18" spans="1:10" ht="27" customHeight="1" x14ac:dyDescent="0.25">
      <c r="A18" s="23">
        <v>43839</v>
      </c>
      <c r="B18" s="24">
        <v>0.375</v>
      </c>
      <c r="C18" s="24">
        <v>0.5</v>
      </c>
      <c r="D18" s="24">
        <v>0.58333333333333337</v>
      </c>
      <c r="E18" s="24">
        <v>0.70833333333333337</v>
      </c>
      <c r="F18" s="36">
        <f t="shared" si="0"/>
        <v>0.25</v>
      </c>
    </row>
    <row r="19" spans="1:10" ht="27" customHeight="1" x14ac:dyDescent="0.25">
      <c r="A19" s="23">
        <v>43840</v>
      </c>
      <c r="B19" s="24">
        <v>0.33333333333333331</v>
      </c>
      <c r="C19" s="24">
        <v>0.52083333333333337</v>
      </c>
      <c r="D19" s="24">
        <v>0.5625</v>
      </c>
      <c r="E19" s="24">
        <v>0.70833333333333337</v>
      </c>
      <c r="F19" s="36">
        <f t="shared" si="0"/>
        <v>0.33333333333333343</v>
      </c>
    </row>
    <row r="20" spans="1:10" ht="27" customHeight="1" x14ac:dyDescent="0.25">
      <c r="A20" s="17">
        <v>43843</v>
      </c>
      <c r="B20" s="18">
        <v>0.33333333333333331</v>
      </c>
      <c r="C20" s="18">
        <v>0.5</v>
      </c>
      <c r="D20" s="18">
        <v>0.54166666666666663</v>
      </c>
      <c r="E20" s="18">
        <v>0.66666666666666663</v>
      </c>
      <c r="F20" s="36">
        <f t="shared" si="0"/>
        <v>0.29166666666666669</v>
      </c>
      <c r="H20" s="16" t="s">
        <v>24</v>
      </c>
      <c r="I20" s="1" t="s">
        <v>6</v>
      </c>
      <c r="J20" s="1" t="s">
        <v>7</v>
      </c>
    </row>
    <row r="21" spans="1:10" ht="27" customHeight="1" x14ac:dyDescent="0.25">
      <c r="A21" s="17">
        <v>43844</v>
      </c>
      <c r="B21" s="18">
        <v>0.375</v>
      </c>
      <c r="C21" s="18">
        <v>0.5</v>
      </c>
      <c r="D21" s="18">
        <v>0.58333333333333337</v>
      </c>
      <c r="E21" s="18">
        <v>0.70833333333333337</v>
      </c>
      <c r="F21" s="36">
        <f t="shared" si="0"/>
        <v>0.25</v>
      </c>
      <c r="H21" s="29">
        <f>SUM(F20:F24)/$I$9</f>
        <v>35.000000000000007</v>
      </c>
      <c r="I21" s="29" t="str">
        <f>IF(AND(H21&gt;($I$6/$I$9),H21&lt;($I$7/$I$9)),(H21-($I$6/$I$9)),"0")</f>
        <v>0</v>
      </c>
      <c r="J21" s="29"/>
    </row>
    <row r="22" spans="1:10" ht="27" customHeight="1" x14ac:dyDescent="0.25">
      <c r="A22" s="17">
        <v>43845</v>
      </c>
      <c r="B22" s="18">
        <v>0.33333333333333331</v>
      </c>
      <c r="C22" s="18">
        <v>0.5</v>
      </c>
      <c r="D22" s="18">
        <v>0.58333333333333337</v>
      </c>
      <c r="E22" s="18">
        <v>0.70833333333333337</v>
      </c>
      <c r="F22" s="36">
        <f t="shared" si="0"/>
        <v>0.29166666666666669</v>
      </c>
      <c r="H22" s="5" t="s">
        <v>16</v>
      </c>
      <c r="I22" s="30"/>
      <c r="J22" s="31"/>
    </row>
    <row r="23" spans="1:10" ht="27" customHeight="1" x14ac:dyDescent="0.25">
      <c r="A23" s="17">
        <v>43846</v>
      </c>
      <c r="B23" s="18">
        <v>0.375</v>
      </c>
      <c r="C23" s="18">
        <v>0.5</v>
      </c>
      <c r="D23" s="18">
        <v>0.58333333333333337</v>
      </c>
      <c r="E23" s="18">
        <v>0.70833333333333337</v>
      </c>
      <c r="F23" s="36">
        <f t="shared" si="0"/>
        <v>0.25</v>
      </c>
    </row>
    <row r="24" spans="1:10" ht="27" customHeight="1" x14ac:dyDescent="0.25">
      <c r="A24" s="17">
        <v>43847</v>
      </c>
      <c r="B24" s="18">
        <v>0.33333333333333331</v>
      </c>
      <c r="C24" s="18">
        <v>0.52083333333333337</v>
      </c>
      <c r="D24" s="18">
        <v>0.5625</v>
      </c>
      <c r="E24" s="18">
        <v>0.75</v>
      </c>
      <c r="F24" s="36">
        <f t="shared" si="0"/>
        <v>0.37500000000000006</v>
      </c>
    </row>
    <row r="25" spans="1:10" ht="27" customHeight="1" x14ac:dyDescent="0.25">
      <c r="A25" s="23">
        <v>43850</v>
      </c>
      <c r="B25" s="24">
        <v>0.33333333333333331</v>
      </c>
      <c r="C25" s="24">
        <v>0.5</v>
      </c>
      <c r="D25" s="24">
        <v>0.54166666666666663</v>
      </c>
      <c r="E25" s="24">
        <v>0.79166666666666663</v>
      </c>
      <c r="F25" s="36">
        <f t="shared" si="0"/>
        <v>0.41666666666666669</v>
      </c>
      <c r="H25" s="16" t="s">
        <v>24</v>
      </c>
      <c r="I25" s="1" t="s">
        <v>6</v>
      </c>
      <c r="J25" s="1" t="s">
        <v>7</v>
      </c>
    </row>
    <row r="26" spans="1:10" ht="27" customHeight="1" x14ac:dyDescent="0.25">
      <c r="A26" s="23">
        <v>43851</v>
      </c>
      <c r="B26" s="24">
        <v>0.35416666666666669</v>
      </c>
      <c r="C26" s="24">
        <v>0.5</v>
      </c>
      <c r="D26" s="24">
        <v>0.54166666666666663</v>
      </c>
      <c r="E26" s="24">
        <v>0.66666666666666663</v>
      </c>
      <c r="F26" s="36">
        <f t="shared" si="0"/>
        <v>0.27083333333333331</v>
      </c>
      <c r="H26" s="29">
        <f>SUM(F25:F29)/$I$9</f>
        <v>40.500000000000007</v>
      </c>
      <c r="I26" s="29">
        <f>IF(AND(H26&gt;($I$6/$I$9),H26&lt;($I$7/$I$9)),(H26-($I$6/$I$9)),"0")</f>
        <v>5.5000000000000071</v>
      </c>
      <c r="J26" s="29"/>
    </row>
    <row r="27" spans="1:10" ht="27" customHeight="1" x14ac:dyDescent="0.25">
      <c r="A27" s="23">
        <v>43852</v>
      </c>
      <c r="B27" s="24">
        <v>0.33333333333333331</v>
      </c>
      <c r="C27" s="24">
        <v>0.5</v>
      </c>
      <c r="D27" s="24">
        <v>0.58333333333333337</v>
      </c>
      <c r="E27" s="24">
        <v>0.70833333333333337</v>
      </c>
      <c r="F27" s="36">
        <f t="shared" si="0"/>
        <v>0.29166666666666669</v>
      </c>
      <c r="H27" s="5" t="s">
        <v>16</v>
      </c>
      <c r="I27" s="30"/>
      <c r="J27" s="31"/>
    </row>
    <row r="28" spans="1:10" ht="27" customHeight="1" x14ac:dyDescent="0.25">
      <c r="A28" s="23">
        <v>43853</v>
      </c>
      <c r="B28" s="24">
        <v>0.375</v>
      </c>
      <c r="C28" s="24">
        <v>0.5</v>
      </c>
      <c r="D28" s="24">
        <v>0.54166666666666663</v>
      </c>
      <c r="E28" s="24">
        <v>0.70833333333333337</v>
      </c>
      <c r="F28" s="36">
        <f t="shared" si="0"/>
        <v>0.29166666666666674</v>
      </c>
    </row>
    <row r="29" spans="1:10" ht="27" customHeight="1" x14ac:dyDescent="0.25">
      <c r="A29" s="23">
        <v>43854</v>
      </c>
      <c r="B29" s="24">
        <v>0.33333333333333331</v>
      </c>
      <c r="C29" s="24">
        <v>0.52083333333333337</v>
      </c>
      <c r="D29" s="24">
        <v>0.5625</v>
      </c>
      <c r="E29" s="24">
        <v>0.79166666666666663</v>
      </c>
      <c r="F29" s="36">
        <f t="shared" si="0"/>
        <v>0.41666666666666669</v>
      </c>
    </row>
    <row r="30" spans="1:10" ht="27" customHeight="1" x14ac:dyDescent="0.25">
      <c r="A30" s="17">
        <v>43857</v>
      </c>
      <c r="B30" s="18">
        <v>0.33333333333333331</v>
      </c>
      <c r="C30" s="18">
        <v>0.5</v>
      </c>
      <c r="D30" s="18">
        <v>0.54166666666666663</v>
      </c>
      <c r="E30" s="18">
        <v>0.75</v>
      </c>
      <c r="F30" s="36">
        <f t="shared" si="0"/>
        <v>0.37500000000000006</v>
      </c>
      <c r="H30" s="16" t="s">
        <v>24</v>
      </c>
      <c r="I30" s="1" t="s">
        <v>6</v>
      </c>
      <c r="J30" s="1" t="s">
        <v>7</v>
      </c>
    </row>
    <row r="31" spans="1:10" ht="27" customHeight="1" x14ac:dyDescent="0.25">
      <c r="A31" s="17">
        <v>43858</v>
      </c>
      <c r="B31" s="18">
        <v>0.375</v>
      </c>
      <c r="C31" s="18">
        <v>0.5</v>
      </c>
      <c r="D31" s="18">
        <v>0.58333333333333337</v>
      </c>
      <c r="E31" s="18">
        <v>0.75</v>
      </c>
      <c r="F31" s="36">
        <f t="shared" si="0"/>
        <v>0.29166666666666663</v>
      </c>
      <c r="H31" s="29">
        <f>SUM(F30:F34)/$I$9</f>
        <v>41.000000000000014</v>
      </c>
      <c r="I31" s="29">
        <f>IF(AND(H31&gt;($I$6/$I$9),H31&lt;($I$7/$I$9)),(H31-($I$6/$I$9)),"0")</f>
        <v>6.0000000000000142</v>
      </c>
      <c r="J31" s="29"/>
    </row>
    <row r="32" spans="1:10" ht="27" customHeight="1" x14ac:dyDescent="0.25">
      <c r="A32" s="17">
        <v>43859</v>
      </c>
      <c r="B32" s="18">
        <v>0.33333333333333331</v>
      </c>
      <c r="C32" s="18">
        <v>0.5</v>
      </c>
      <c r="D32" s="18">
        <v>0.54166666666666663</v>
      </c>
      <c r="E32" s="18">
        <v>0.70833333333333337</v>
      </c>
      <c r="F32" s="36">
        <f t="shared" si="0"/>
        <v>0.33333333333333343</v>
      </c>
      <c r="H32" s="5" t="s">
        <v>16</v>
      </c>
      <c r="I32" s="30"/>
      <c r="J32" s="31"/>
    </row>
    <row r="33" spans="1:10" ht="27" customHeight="1" x14ac:dyDescent="0.25">
      <c r="A33" s="17">
        <v>43860</v>
      </c>
      <c r="B33" s="18">
        <v>0.375</v>
      </c>
      <c r="C33" s="18">
        <v>0.5</v>
      </c>
      <c r="D33" s="18">
        <v>0.58333333333333337</v>
      </c>
      <c r="E33" s="18">
        <v>0.70833333333333337</v>
      </c>
      <c r="F33" s="36">
        <f t="shared" si="0"/>
        <v>0.25</v>
      </c>
    </row>
    <row r="34" spans="1:10" ht="27" customHeight="1" x14ac:dyDescent="0.25">
      <c r="A34" s="17">
        <v>43861</v>
      </c>
      <c r="B34" s="18">
        <v>0.33333333333333331</v>
      </c>
      <c r="C34" s="18">
        <v>0.52083333333333337</v>
      </c>
      <c r="D34" s="18">
        <v>0.5625</v>
      </c>
      <c r="E34" s="18">
        <v>0.83333333333333337</v>
      </c>
      <c r="F34" s="36">
        <f t="shared" si="0"/>
        <v>0.45833333333333343</v>
      </c>
      <c r="I34" s="2">
        <v>0.25</v>
      </c>
      <c r="J34" s="2">
        <v>0.5</v>
      </c>
    </row>
    <row r="35" spans="1:10" ht="27" customHeight="1" x14ac:dyDescent="0.25">
      <c r="H35" s="19" t="s">
        <v>21</v>
      </c>
      <c r="I35" s="20"/>
      <c r="J35" s="20"/>
    </row>
    <row r="36" spans="1:10" ht="27" customHeight="1" x14ac:dyDescent="0.25">
      <c r="E36" s="27" t="s">
        <v>22</v>
      </c>
      <c r="F36" s="37">
        <f>SUM(F12:F34)</f>
        <v>7.208333333333333</v>
      </c>
      <c r="H36" s="19" t="s">
        <v>20</v>
      </c>
      <c r="I36" s="28"/>
      <c r="J36" s="28"/>
    </row>
    <row r="37" spans="1:10" ht="27" customHeight="1" x14ac:dyDescent="0.25">
      <c r="H37" s="44" t="s">
        <v>23</v>
      </c>
      <c r="I37" s="45"/>
      <c r="J37" s="28"/>
    </row>
  </sheetData>
  <mergeCells count="4">
    <mergeCell ref="A5:C5"/>
    <mergeCell ref="D5:F5"/>
    <mergeCell ref="D8:F8"/>
    <mergeCell ref="H37:I37"/>
  </mergeCells>
  <printOptions horizontalCentered="1" verticalCentered="1"/>
  <pageMargins left="0.31496062992125984" right="0.31496062992125984" top="0.74803149606299213" bottom="0.55118110236220474" header="0.31496062992125984" footer="0.31496062992125984"/>
  <pageSetup paperSize="9" scale="74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J37"/>
  <sheetViews>
    <sheetView workbookViewId="0">
      <selection activeCell="H12" sqref="H12"/>
    </sheetView>
  </sheetViews>
  <sheetFormatPr baseColWidth="10" defaultColWidth="11.5703125" defaultRowHeight="15" x14ac:dyDescent="0.25"/>
  <cols>
    <col min="1" max="1" width="26.5703125" style="5" bestFit="1" customWidth="1"/>
    <col min="2" max="6" width="11.5703125" style="5"/>
    <col min="7" max="7" width="4.28515625" style="5" customWidth="1"/>
    <col min="8" max="8" width="19.42578125" style="5" customWidth="1"/>
    <col min="9" max="16384" width="11.5703125" style="5"/>
  </cols>
  <sheetData>
    <row r="1" spans="1:10" ht="28.5" x14ac:dyDescent="0.25">
      <c r="A1" s="3" t="s">
        <v>15</v>
      </c>
      <c r="B1" s="4"/>
      <c r="C1" s="4"/>
      <c r="D1" s="4"/>
      <c r="E1" s="4"/>
      <c r="F1" s="4"/>
      <c r="G1" s="4"/>
      <c r="H1" s="4"/>
      <c r="I1" s="4"/>
      <c r="J1" s="4"/>
    </row>
    <row r="2" spans="1:10" ht="15.75" x14ac:dyDescent="0.25">
      <c r="A2" s="6" t="s">
        <v>14</v>
      </c>
      <c r="B2" s="4"/>
      <c r="C2" s="4"/>
      <c r="D2" s="4"/>
      <c r="E2" s="4"/>
      <c r="F2" s="4"/>
      <c r="G2" s="4"/>
      <c r="H2" s="4"/>
      <c r="I2" s="4"/>
      <c r="J2" s="4"/>
    </row>
    <row r="4" spans="1:10" x14ac:dyDescent="0.25">
      <c r="A4" s="7" t="s">
        <v>1</v>
      </c>
      <c r="D4" s="7" t="s">
        <v>0</v>
      </c>
    </row>
    <row r="5" spans="1:10" x14ac:dyDescent="0.25">
      <c r="A5" s="40"/>
      <c r="B5" s="41"/>
      <c r="C5" s="42"/>
      <c r="D5" s="40"/>
      <c r="E5" s="41"/>
      <c r="F5" s="42"/>
      <c r="H5" s="7" t="s">
        <v>10</v>
      </c>
    </row>
    <row r="6" spans="1:10" x14ac:dyDescent="0.25">
      <c r="A6" s="8"/>
      <c r="B6" s="8"/>
      <c r="C6" s="8"/>
      <c r="D6" s="8"/>
      <c r="E6" s="8"/>
      <c r="F6" s="8"/>
      <c r="H6" s="9" t="s">
        <v>11</v>
      </c>
      <c r="I6" s="10">
        <v>1.4583333333333333</v>
      </c>
    </row>
    <row r="7" spans="1:10" x14ac:dyDescent="0.25">
      <c r="A7" s="11" t="s">
        <v>8</v>
      </c>
      <c r="B7" s="34"/>
      <c r="C7" s="8"/>
      <c r="D7" s="12" t="s">
        <v>9</v>
      </c>
      <c r="E7" s="8"/>
      <c r="F7" s="8"/>
      <c r="H7" s="9" t="s">
        <v>12</v>
      </c>
      <c r="I7" s="10">
        <v>1.7916666666666667</v>
      </c>
    </row>
    <row r="8" spans="1:10" x14ac:dyDescent="0.25">
      <c r="A8" s="11" t="s">
        <v>17</v>
      </c>
      <c r="B8" s="30"/>
      <c r="C8" s="8"/>
      <c r="D8" s="43"/>
      <c r="E8" s="43"/>
      <c r="F8" s="43"/>
      <c r="H8" s="9" t="s">
        <v>13</v>
      </c>
      <c r="I8" s="10">
        <f>I7-I6</f>
        <v>0.33333333333333348</v>
      </c>
    </row>
    <row r="9" spans="1:10" x14ac:dyDescent="0.25">
      <c r="A9" s="11" t="s">
        <v>19</v>
      </c>
      <c r="B9" s="34"/>
      <c r="C9" s="8"/>
      <c r="D9" s="8"/>
      <c r="E9" s="8"/>
      <c r="F9" s="8"/>
      <c r="H9" s="13" t="s">
        <v>18</v>
      </c>
      <c r="I9" s="14">
        <v>4.1666666666666664E-2</v>
      </c>
    </row>
    <row r="10" spans="1:10" x14ac:dyDescent="0.25">
      <c r="A10" s="8"/>
      <c r="B10" s="8"/>
      <c r="C10" s="8"/>
      <c r="D10" s="8"/>
      <c r="E10" s="8"/>
      <c r="F10" s="8"/>
    </row>
    <row r="11" spans="1:10" ht="27" customHeight="1" x14ac:dyDescent="0.25">
      <c r="B11" s="15" t="s">
        <v>2</v>
      </c>
      <c r="C11" s="15" t="s">
        <v>3</v>
      </c>
      <c r="D11" s="15" t="s">
        <v>2</v>
      </c>
      <c r="E11" s="15" t="s">
        <v>4</v>
      </c>
      <c r="F11" s="15" t="s">
        <v>5</v>
      </c>
    </row>
    <row r="12" spans="1:10" ht="27" customHeight="1" x14ac:dyDescent="0.25">
      <c r="A12" s="17">
        <v>43864</v>
      </c>
      <c r="B12" s="18">
        <v>0.39583333333333331</v>
      </c>
      <c r="C12" s="18">
        <v>0.52083333333333337</v>
      </c>
      <c r="D12" s="18">
        <v>0.5625</v>
      </c>
      <c r="E12" s="18">
        <v>0.75</v>
      </c>
      <c r="F12" s="32"/>
      <c r="H12" s="16" t="s">
        <v>24</v>
      </c>
      <c r="I12" s="1" t="s">
        <v>6</v>
      </c>
      <c r="J12" s="1" t="s">
        <v>7</v>
      </c>
    </row>
    <row r="13" spans="1:10" ht="27" customHeight="1" x14ac:dyDescent="0.25">
      <c r="A13" s="17">
        <v>43865</v>
      </c>
      <c r="B13" s="18">
        <v>0.33333333333333331</v>
      </c>
      <c r="C13" s="18">
        <v>0.5</v>
      </c>
      <c r="D13" s="18">
        <v>0.54166666666666663</v>
      </c>
      <c r="E13" s="18">
        <v>0.75</v>
      </c>
      <c r="F13" s="32"/>
      <c r="H13" s="29"/>
      <c r="I13" s="29"/>
      <c r="J13" s="29"/>
    </row>
    <row r="14" spans="1:10" ht="27" customHeight="1" x14ac:dyDescent="0.25">
      <c r="A14" s="17">
        <v>43866</v>
      </c>
      <c r="B14" s="18">
        <v>0.375</v>
      </c>
      <c r="C14" s="18">
        <v>0.5</v>
      </c>
      <c r="D14" s="18">
        <v>0.58333333333333337</v>
      </c>
      <c r="E14" s="18">
        <v>0.75</v>
      </c>
      <c r="F14" s="32"/>
      <c r="H14" s="31" t="s">
        <v>16</v>
      </c>
      <c r="I14" s="30"/>
      <c r="J14" s="31"/>
    </row>
    <row r="15" spans="1:10" ht="27" customHeight="1" x14ac:dyDescent="0.25">
      <c r="A15" s="17">
        <v>43867</v>
      </c>
      <c r="B15" s="18">
        <v>0.33333333333333331</v>
      </c>
      <c r="C15" s="18">
        <v>0.5</v>
      </c>
      <c r="D15" s="18">
        <v>0.58333333333333337</v>
      </c>
      <c r="E15" s="18">
        <v>0.70833333333333337</v>
      </c>
      <c r="F15" s="32"/>
    </row>
    <row r="16" spans="1:10" ht="27" customHeight="1" x14ac:dyDescent="0.25">
      <c r="A16" s="17">
        <v>43868</v>
      </c>
      <c r="B16" s="18">
        <v>0.375</v>
      </c>
      <c r="C16" s="18">
        <v>0.5</v>
      </c>
      <c r="D16" s="18">
        <v>0.58333333333333337</v>
      </c>
      <c r="E16" s="18">
        <v>0.70833333333333337</v>
      </c>
      <c r="F16" s="32"/>
    </row>
    <row r="17" spans="1:10" ht="27" customHeight="1" x14ac:dyDescent="0.25">
      <c r="A17" s="23">
        <v>43871</v>
      </c>
      <c r="B17" s="24">
        <v>0.375</v>
      </c>
      <c r="C17" s="24">
        <v>0.5</v>
      </c>
      <c r="D17" s="24">
        <v>0.58333333333333337</v>
      </c>
      <c r="E17" s="24">
        <v>0.70833333333333337</v>
      </c>
      <c r="F17" s="33"/>
      <c r="H17" s="16" t="s">
        <v>24</v>
      </c>
      <c r="I17" s="1" t="s">
        <v>6</v>
      </c>
      <c r="J17" s="1" t="s">
        <v>7</v>
      </c>
    </row>
    <row r="18" spans="1:10" ht="27" customHeight="1" x14ac:dyDescent="0.25">
      <c r="A18" s="23">
        <v>43872</v>
      </c>
      <c r="B18" s="24">
        <v>0.33333333333333331</v>
      </c>
      <c r="C18" s="24">
        <v>0.5</v>
      </c>
      <c r="D18" s="24">
        <v>0.58333333333333337</v>
      </c>
      <c r="E18" s="24">
        <v>0.70833333333333337</v>
      </c>
      <c r="F18" s="33"/>
      <c r="H18" s="29"/>
      <c r="I18" s="29"/>
      <c r="J18" s="29"/>
    </row>
    <row r="19" spans="1:10" ht="27" customHeight="1" x14ac:dyDescent="0.25">
      <c r="A19" s="23">
        <v>43873</v>
      </c>
      <c r="B19" s="24">
        <v>0.375</v>
      </c>
      <c r="C19" s="24">
        <v>0.5</v>
      </c>
      <c r="D19" s="24">
        <v>0.58333333333333337</v>
      </c>
      <c r="E19" s="24">
        <v>0.70833333333333337</v>
      </c>
      <c r="F19" s="33"/>
      <c r="H19" s="31" t="s">
        <v>16</v>
      </c>
      <c r="I19" s="30"/>
      <c r="J19" s="31"/>
    </row>
    <row r="20" spans="1:10" ht="27" customHeight="1" x14ac:dyDescent="0.25">
      <c r="A20" s="23">
        <v>43874</v>
      </c>
      <c r="B20" s="24">
        <v>0.33333333333333331</v>
      </c>
      <c r="C20" s="24">
        <v>0.52083333333333337</v>
      </c>
      <c r="D20" s="24">
        <v>0.5625</v>
      </c>
      <c r="E20" s="24">
        <v>0.75</v>
      </c>
      <c r="F20" s="33"/>
    </row>
    <row r="21" spans="1:10" ht="27" customHeight="1" x14ac:dyDescent="0.25">
      <c r="A21" s="23">
        <v>43875</v>
      </c>
      <c r="B21" s="24">
        <v>0.33333333333333331</v>
      </c>
      <c r="C21" s="24">
        <v>0.5</v>
      </c>
      <c r="D21" s="24">
        <v>0.54166666666666663</v>
      </c>
      <c r="E21" s="24">
        <v>0.70833333333333337</v>
      </c>
      <c r="F21" s="33"/>
    </row>
    <row r="22" spans="1:10" ht="27" customHeight="1" x14ac:dyDescent="0.25">
      <c r="A22" s="17">
        <v>43878</v>
      </c>
      <c r="B22" s="18">
        <v>0.375</v>
      </c>
      <c r="C22" s="18">
        <v>0.5</v>
      </c>
      <c r="D22" s="18">
        <v>0.58333333333333337</v>
      </c>
      <c r="E22" s="18">
        <v>0.70833333333333337</v>
      </c>
      <c r="F22" s="32"/>
      <c r="H22" s="16" t="s">
        <v>24</v>
      </c>
      <c r="I22" s="1" t="s">
        <v>6</v>
      </c>
      <c r="J22" s="1" t="s">
        <v>7</v>
      </c>
    </row>
    <row r="23" spans="1:10" ht="27" customHeight="1" x14ac:dyDescent="0.25">
      <c r="A23" s="17">
        <v>43879</v>
      </c>
      <c r="B23" s="18">
        <v>0.33333333333333331</v>
      </c>
      <c r="C23" s="18">
        <v>0.52083333333333337</v>
      </c>
      <c r="D23" s="18">
        <v>0.5625</v>
      </c>
      <c r="E23" s="18">
        <v>0.79166666666666663</v>
      </c>
      <c r="F23" s="32"/>
      <c r="H23" s="29"/>
      <c r="I23" s="29"/>
      <c r="J23" s="29"/>
    </row>
    <row r="24" spans="1:10" ht="27" customHeight="1" x14ac:dyDescent="0.25">
      <c r="A24" s="17">
        <v>43880</v>
      </c>
      <c r="B24" s="18">
        <v>0.33333333333333331</v>
      </c>
      <c r="C24" s="18">
        <v>0.5</v>
      </c>
      <c r="D24" s="18">
        <v>0.54166666666666663</v>
      </c>
      <c r="E24" s="18">
        <v>0.75</v>
      </c>
      <c r="F24" s="32"/>
      <c r="H24" s="31" t="s">
        <v>16</v>
      </c>
      <c r="I24" s="30"/>
      <c r="J24" s="31"/>
    </row>
    <row r="25" spans="1:10" ht="27" customHeight="1" x14ac:dyDescent="0.25">
      <c r="A25" s="17">
        <v>43881</v>
      </c>
      <c r="B25" s="18">
        <v>0.375</v>
      </c>
      <c r="C25" s="18">
        <v>0.5</v>
      </c>
      <c r="D25" s="18">
        <v>0.58333333333333337</v>
      </c>
      <c r="E25" s="18">
        <v>0.75</v>
      </c>
      <c r="F25" s="32"/>
    </row>
    <row r="26" spans="1:10" ht="27" customHeight="1" x14ac:dyDescent="0.25">
      <c r="A26" s="17">
        <v>43882</v>
      </c>
      <c r="B26" s="18">
        <v>0.33333333333333331</v>
      </c>
      <c r="C26" s="18">
        <v>0.5</v>
      </c>
      <c r="D26" s="18">
        <v>0.58333333333333337</v>
      </c>
      <c r="E26" s="18">
        <v>0.70833333333333337</v>
      </c>
      <c r="F26" s="32"/>
    </row>
    <row r="27" spans="1:10" ht="27" customHeight="1" x14ac:dyDescent="0.25">
      <c r="A27" s="23">
        <v>43885</v>
      </c>
      <c r="B27" s="24">
        <v>0.33333333333333331</v>
      </c>
      <c r="C27" s="24">
        <v>0.5</v>
      </c>
      <c r="D27" s="24">
        <v>0.58333333333333337</v>
      </c>
      <c r="E27" s="24">
        <v>0.70833333333333337</v>
      </c>
      <c r="F27" s="33"/>
      <c r="H27" s="16" t="s">
        <v>24</v>
      </c>
      <c r="I27" s="1" t="s">
        <v>6</v>
      </c>
      <c r="J27" s="1" t="s">
        <v>7</v>
      </c>
    </row>
    <row r="28" spans="1:10" ht="27" customHeight="1" x14ac:dyDescent="0.25">
      <c r="A28" s="23">
        <v>43886</v>
      </c>
      <c r="B28" s="24">
        <v>0.33333333333333331</v>
      </c>
      <c r="C28" s="24">
        <v>0.5</v>
      </c>
      <c r="D28" s="24">
        <v>0.58333333333333337</v>
      </c>
      <c r="E28" s="24">
        <v>0.70833333333333337</v>
      </c>
      <c r="F28" s="33"/>
      <c r="H28" s="29"/>
      <c r="I28" s="29"/>
      <c r="J28" s="29"/>
    </row>
    <row r="29" spans="1:10" ht="27" customHeight="1" x14ac:dyDescent="0.25">
      <c r="A29" s="23">
        <v>43887</v>
      </c>
      <c r="B29" s="24">
        <v>0.33333333333333331</v>
      </c>
      <c r="C29" s="24">
        <v>0.5</v>
      </c>
      <c r="D29" s="24">
        <v>0.58333333333333337</v>
      </c>
      <c r="E29" s="24">
        <v>0.70833333333333337</v>
      </c>
      <c r="F29" s="33"/>
      <c r="H29" s="31" t="s">
        <v>16</v>
      </c>
      <c r="I29" s="30"/>
      <c r="J29" s="31"/>
    </row>
    <row r="30" spans="1:10" ht="27" customHeight="1" x14ac:dyDescent="0.25">
      <c r="A30" s="23">
        <v>43888</v>
      </c>
      <c r="B30" s="24">
        <v>0.33333333333333331</v>
      </c>
      <c r="C30" s="24">
        <v>0.5</v>
      </c>
      <c r="D30" s="24">
        <v>0.58333333333333337</v>
      </c>
      <c r="E30" s="24">
        <v>0.70833333333333337</v>
      </c>
      <c r="F30" s="33"/>
    </row>
    <row r="31" spans="1:10" ht="27" customHeight="1" x14ac:dyDescent="0.25">
      <c r="A31" s="23">
        <v>43889</v>
      </c>
      <c r="B31" s="24">
        <v>0.33333333333333331</v>
      </c>
      <c r="C31" s="24">
        <v>0.5</v>
      </c>
      <c r="D31" s="24">
        <v>0.58333333333333337</v>
      </c>
      <c r="E31" s="24">
        <v>0.70833333333333337</v>
      </c>
      <c r="F31" s="33"/>
      <c r="I31" s="2">
        <v>0.25</v>
      </c>
      <c r="J31" s="2">
        <v>0.5</v>
      </c>
    </row>
    <row r="32" spans="1:10" ht="27" customHeight="1" x14ac:dyDescent="0.25">
      <c r="H32" s="19" t="s">
        <v>21</v>
      </c>
      <c r="I32" s="20"/>
      <c r="J32" s="20"/>
    </row>
    <row r="33" spans="5:10" ht="27" customHeight="1" x14ac:dyDescent="0.25">
      <c r="E33" s="27" t="s">
        <v>22</v>
      </c>
      <c r="F33" s="28"/>
      <c r="H33" s="19" t="s">
        <v>20</v>
      </c>
      <c r="I33" s="28"/>
      <c r="J33" s="28"/>
    </row>
    <row r="34" spans="5:10" ht="27" customHeight="1" x14ac:dyDescent="0.25">
      <c r="H34" s="44" t="s">
        <v>23</v>
      </c>
      <c r="I34" s="45"/>
      <c r="J34" s="28"/>
    </row>
    <row r="35" spans="5:10" ht="27" customHeight="1" x14ac:dyDescent="0.25"/>
    <row r="36" spans="5:10" ht="27" customHeight="1" x14ac:dyDescent="0.25"/>
    <row r="37" spans="5:10" x14ac:dyDescent="0.25">
      <c r="H37" s="21"/>
      <c r="I37" s="22"/>
    </row>
  </sheetData>
  <mergeCells count="4">
    <mergeCell ref="A5:C5"/>
    <mergeCell ref="D5:F5"/>
    <mergeCell ref="D8:F8"/>
    <mergeCell ref="H34:I34"/>
  </mergeCells>
  <printOptions horizontalCentered="1" verticalCentered="1"/>
  <pageMargins left="0.31496062992125984" right="0.31496062992125984" top="0.74803149606299213" bottom="0.55118110236220474" header="0.31496062992125984" footer="0.31496062992125984"/>
  <pageSetup paperSize="9" scale="7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39"/>
  <sheetViews>
    <sheetView topLeftCell="A22" workbookViewId="0">
      <selection activeCell="H32" sqref="H32"/>
    </sheetView>
  </sheetViews>
  <sheetFormatPr baseColWidth="10" defaultColWidth="11.5703125" defaultRowHeight="15" x14ac:dyDescent="0.25"/>
  <cols>
    <col min="1" max="1" width="26.5703125" style="5" bestFit="1" customWidth="1"/>
    <col min="2" max="6" width="11.5703125" style="5"/>
    <col min="7" max="7" width="4.28515625" style="5" customWidth="1"/>
    <col min="8" max="8" width="19.42578125" style="5" customWidth="1"/>
    <col min="9" max="16384" width="11.5703125" style="5"/>
  </cols>
  <sheetData>
    <row r="1" spans="1:10" ht="28.5" x14ac:dyDescent="0.25">
      <c r="A1" s="3" t="s">
        <v>15</v>
      </c>
      <c r="B1" s="4"/>
      <c r="C1" s="4"/>
      <c r="D1" s="4"/>
      <c r="E1" s="4"/>
      <c r="F1" s="4"/>
      <c r="G1" s="4"/>
      <c r="H1" s="4"/>
      <c r="I1" s="4"/>
      <c r="J1" s="4"/>
    </row>
    <row r="2" spans="1:10" ht="15.75" x14ac:dyDescent="0.25">
      <c r="A2" s="6" t="s">
        <v>14</v>
      </c>
      <c r="B2" s="4"/>
      <c r="C2" s="4"/>
      <c r="D2" s="4"/>
      <c r="E2" s="4"/>
      <c r="F2" s="4"/>
      <c r="G2" s="4"/>
      <c r="H2" s="4"/>
      <c r="I2" s="4"/>
      <c r="J2" s="4"/>
    </row>
    <row r="4" spans="1:10" x14ac:dyDescent="0.25">
      <c r="A4" s="7" t="s">
        <v>1</v>
      </c>
      <c r="D4" s="7" t="s">
        <v>0</v>
      </c>
    </row>
    <row r="5" spans="1:10" x14ac:dyDescent="0.25">
      <c r="A5" s="40"/>
      <c r="B5" s="41"/>
      <c r="C5" s="42"/>
      <c r="D5" s="40"/>
      <c r="E5" s="41"/>
      <c r="F5" s="42"/>
      <c r="H5" s="7" t="s">
        <v>10</v>
      </c>
    </row>
    <row r="6" spans="1:10" x14ac:dyDescent="0.25">
      <c r="A6" s="8"/>
      <c r="B6" s="8"/>
      <c r="C6" s="8"/>
      <c r="D6" s="8"/>
      <c r="E6" s="8"/>
      <c r="F6" s="8"/>
      <c r="H6" s="9" t="s">
        <v>11</v>
      </c>
      <c r="I6" s="10">
        <v>1.4583333333333333</v>
      </c>
    </row>
    <row r="7" spans="1:10" x14ac:dyDescent="0.25">
      <c r="A7" s="11" t="s">
        <v>8</v>
      </c>
      <c r="B7" s="34"/>
      <c r="C7" s="8"/>
      <c r="D7" s="12" t="s">
        <v>9</v>
      </c>
      <c r="E7" s="8"/>
      <c r="F7" s="8"/>
      <c r="H7" s="9" t="s">
        <v>12</v>
      </c>
      <c r="I7" s="10">
        <v>1.7916666666666667</v>
      </c>
    </row>
    <row r="8" spans="1:10" x14ac:dyDescent="0.25">
      <c r="A8" s="11" t="s">
        <v>17</v>
      </c>
      <c r="B8" s="30"/>
      <c r="C8" s="8"/>
      <c r="D8" s="43"/>
      <c r="E8" s="43"/>
      <c r="F8" s="43"/>
      <c r="H8" s="9" t="s">
        <v>13</v>
      </c>
      <c r="I8" s="10">
        <f>I7-I6</f>
        <v>0.33333333333333348</v>
      </c>
    </row>
    <row r="9" spans="1:10" x14ac:dyDescent="0.25">
      <c r="A9" s="11" t="s">
        <v>19</v>
      </c>
      <c r="B9" s="34"/>
      <c r="C9" s="8"/>
      <c r="D9" s="8"/>
      <c r="E9" s="8"/>
      <c r="F9" s="8"/>
      <c r="H9" s="13" t="s">
        <v>18</v>
      </c>
      <c r="I9" s="14">
        <v>4.1666666666666664E-2</v>
      </c>
    </row>
    <row r="10" spans="1:10" x14ac:dyDescent="0.25">
      <c r="A10" s="8"/>
      <c r="B10" s="8"/>
      <c r="C10" s="8"/>
      <c r="D10" s="8"/>
      <c r="E10" s="8"/>
      <c r="F10" s="8"/>
    </row>
    <row r="11" spans="1:10" ht="27" customHeight="1" x14ac:dyDescent="0.25">
      <c r="B11" s="15" t="s">
        <v>2</v>
      </c>
      <c r="C11" s="15" t="s">
        <v>3</v>
      </c>
      <c r="D11" s="15" t="s">
        <v>2</v>
      </c>
      <c r="E11" s="15" t="s">
        <v>4</v>
      </c>
      <c r="F11" s="15" t="s">
        <v>5</v>
      </c>
    </row>
    <row r="12" spans="1:10" ht="27" customHeight="1" x14ac:dyDescent="0.25">
      <c r="A12" s="25">
        <v>43892</v>
      </c>
      <c r="B12" s="26">
        <v>0.33333333333333331</v>
      </c>
      <c r="C12" s="26">
        <v>0.5</v>
      </c>
      <c r="D12" s="26">
        <v>0.58333333333333337</v>
      </c>
      <c r="E12" s="26">
        <v>0.70833333333333337</v>
      </c>
      <c r="F12" s="35"/>
      <c r="H12" s="16" t="s">
        <v>24</v>
      </c>
      <c r="I12" s="1" t="s">
        <v>6</v>
      </c>
      <c r="J12" s="1" t="s">
        <v>7</v>
      </c>
    </row>
    <row r="13" spans="1:10" ht="27" customHeight="1" x14ac:dyDescent="0.25">
      <c r="A13" s="25">
        <v>43893</v>
      </c>
      <c r="B13" s="26">
        <v>0.375</v>
      </c>
      <c r="C13" s="26">
        <v>0.5</v>
      </c>
      <c r="D13" s="26">
        <v>0.58333333333333337</v>
      </c>
      <c r="E13" s="26">
        <v>0.66666666666666663</v>
      </c>
      <c r="F13" s="35"/>
      <c r="H13" s="29"/>
      <c r="I13" s="29"/>
      <c r="J13" s="29"/>
    </row>
    <row r="14" spans="1:10" ht="27" customHeight="1" x14ac:dyDescent="0.25">
      <c r="A14" s="25">
        <v>43894</v>
      </c>
      <c r="B14" s="26">
        <v>0.39583333333333331</v>
      </c>
      <c r="C14" s="26">
        <v>0.52083333333333337</v>
      </c>
      <c r="D14" s="26">
        <v>0.5625</v>
      </c>
      <c r="E14" s="26">
        <v>0.75</v>
      </c>
      <c r="F14" s="35"/>
      <c r="H14" s="31" t="s">
        <v>16</v>
      </c>
      <c r="I14" s="30"/>
      <c r="J14" s="31"/>
    </row>
    <row r="15" spans="1:10" ht="27" customHeight="1" x14ac:dyDescent="0.25">
      <c r="A15" s="25">
        <v>43895</v>
      </c>
      <c r="B15" s="26">
        <v>0.33333333333333331</v>
      </c>
      <c r="C15" s="26">
        <v>0.5</v>
      </c>
      <c r="D15" s="26">
        <v>0.54166666666666663</v>
      </c>
      <c r="E15" s="26">
        <v>0.75</v>
      </c>
      <c r="F15" s="35"/>
    </row>
    <row r="16" spans="1:10" ht="27" customHeight="1" x14ac:dyDescent="0.25">
      <c r="A16" s="25">
        <v>43896</v>
      </c>
      <c r="B16" s="26">
        <v>0.375</v>
      </c>
      <c r="C16" s="26">
        <v>0.5</v>
      </c>
      <c r="D16" s="26">
        <v>0.58333333333333337</v>
      </c>
      <c r="E16" s="26">
        <v>0.75</v>
      </c>
      <c r="F16" s="35"/>
    </row>
    <row r="17" spans="1:10" ht="27" customHeight="1" x14ac:dyDescent="0.25">
      <c r="A17" s="23">
        <v>43899</v>
      </c>
      <c r="B17" s="24">
        <v>0.33333333333333331</v>
      </c>
      <c r="C17" s="24">
        <v>0.52083333333333337</v>
      </c>
      <c r="D17" s="24">
        <v>0.5625</v>
      </c>
      <c r="E17" s="24">
        <v>0.70833333333333337</v>
      </c>
      <c r="F17" s="33"/>
      <c r="H17" s="16" t="s">
        <v>24</v>
      </c>
      <c r="I17" s="1" t="s">
        <v>6</v>
      </c>
      <c r="J17" s="1" t="s">
        <v>7</v>
      </c>
    </row>
    <row r="18" spans="1:10" ht="27" customHeight="1" x14ac:dyDescent="0.25">
      <c r="A18" s="23">
        <v>43900</v>
      </c>
      <c r="B18" s="24">
        <v>0.33333333333333331</v>
      </c>
      <c r="C18" s="24">
        <v>0.5</v>
      </c>
      <c r="D18" s="24">
        <v>0.54166666666666663</v>
      </c>
      <c r="E18" s="24">
        <v>0.70833333333333337</v>
      </c>
      <c r="F18" s="33"/>
      <c r="H18" s="29"/>
      <c r="I18" s="29"/>
      <c r="J18" s="29"/>
    </row>
    <row r="19" spans="1:10" ht="27" customHeight="1" x14ac:dyDescent="0.25">
      <c r="A19" s="23">
        <v>43901</v>
      </c>
      <c r="B19" s="24">
        <v>0.375</v>
      </c>
      <c r="C19" s="24">
        <v>0.5</v>
      </c>
      <c r="D19" s="24">
        <v>0.58333333333333337</v>
      </c>
      <c r="E19" s="24">
        <v>0.70833333333333337</v>
      </c>
      <c r="F19" s="33"/>
      <c r="H19" s="31" t="s">
        <v>16</v>
      </c>
      <c r="I19" s="30"/>
      <c r="J19" s="31"/>
    </row>
    <row r="20" spans="1:10" ht="27" customHeight="1" x14ac:dyDescent="0.25">
      <c r="A20" s="23">
        <v>43902</v>
      </c>
      <c r="B20" s="24">
        <v>0.33333333333333331</v>
      </c>
      <c r="C20" s="24">
        <v>0.5</v>
      </c>
      <c r="D20" s="24">
        <v>0.58333333333333337</v>
      </c>
      <c r="E20" s="24">
        <v>0.70833333333333337</v>
      </c>
      <c r="F20" s="33"/>
    </row>
    <row r="21" spans="1:10" ht="27" customHeight="1" x14ac:dyDescent="0.25">
      <c r="A21" s="23">
        <v>43903</v>
      </c>
      <c r="B21" s="24">
        <v>0.375</v>
      </c>
      <c r="C21" s="24">
        <v>0.5</v>
      </c>
      <c r="D21" s="24">
        <v>0.58333333333333337</v>
      </c>
      <c r="E21" s="24">
        <v>0.70833333333333337</v>
      </c>
      <c r="F21" s="33"/>
    </row>
    <row r="22" spans="1:10" ht="27" customHeight="1" x14ac:dyDescent="0.25">
      <c r="A22" s="25">
        <v>43906</v>
      </c>
      <c r="B22" s="26">
        <v>0.375</v>
      </c>
      <c r="C22" s="26">
        <v>0.5</v>
      </c>
      <c r="D22" s="26">
        <v>0.58333333333333337</v>
      </c>
      <c r="E22" s="26">
        <v>0.66666666666666663</v>
      </c>
      <c r="F22" s="35"/>
      <c r="H22" s="16" t="s">
        <v>24</v>
      </c>
      <c r="I22" s="1" t="s">
        <v>6</v>
      </c>
      <c r="J22" s="1" t="s">
        <v>7</v>
      </c>
    </row>
    <row r="23" spans="1:10" ht="27" customHeight="1" x14ac:dyDescent="0.25">
      <c r="A23" s="25">
        <v>43907</v>
      </c>
      <c r="B23" s="26">
        <v>0.33333333333333331</v>
      </c>
      <c r="C23" s="26">
        <v>0.5</v>
      </c>
      <c r="D23" s="26">
        <v>0.58333333333333337</v>
      </c>
      <c r="E23" s="26">
        <v>0.70833333333333337</v>
      </c>
      <c r="F23" s="35"/>
      <c r="H23" s="29"/>
      <c r="I23" s="29"/>
      <c r="J23" s="29"/>
    </row>
    <row r="24" spans="1:10" ht="27" customHeight="1" x14ac:dyDescent="0.25">
      <c r="A24" s="25">
        <v>43908</v>
      </c>
      <c r="B24" s="26">
        <v>0.375</v>
      </c>
      <c r="C24" s="26">
        <v>0.5</v>
      </c>
      <c r="D24" s="26">
        <v>0.58333333333333337</v>
      </c>
      <c r="E24" s="26">
        <v>0.70833333333333337</v>
      </c>
      <c r="F24" s="35"/>
      <c r="H24" s="31" t="s">
        <v>16</v>
      </c>
      <c r="I24" s="30"/>
      <c r="J24" s="31"/>
    </row>
    <row r="25" spans="1:10" ht="27" customHeight="1" x14ac:dyDescent="0.25">
      <c r="A25" s="25">
        <v>43909</v>
      </c>
      <c r="B25" s="26">
        <v>0.33333333333333331</v>
      </c>
      <c r="C25" s="26">
        <v>0.52083333333333337</v>
      </c>
      <c r="D25" s="26">
        <v>0.5625</v>
      </c>
      <c r="E25" s="26">
        <v>0.79166666666666663</v>
      </c>
      <c r="F25" s="35"/>
    </row>
    <row r="26" spans="1:10" ht="27" customHeight="1" x14ac:dyDescent="0.25">
      <c r="A26" s="25">
        <v>43910</v>
      </c>
      <c r="B26" s="26">
        <v>0.33333333333333331</v>
      </c>
      <c r="C26" s="26">
        <v>0.5</v>
      </c>
      <c r="D26" s="26">
        <v>0.54166666666666663</v>
      </c>
      <c r="E26" s="26">
        <v>0.75</v>
      </c>
      <c r="F26" s="35"/>
    </row>
    <row r="27" spans="1:10" ht="27" customHeight="1" x14ac:dyDescent="0.25">
      <c r="A27" s="23">
        <v>43913</v>
      </c>
      <c r="B27" s="24">
        <v>0.375</v>
      </c>
      <c r="C27" s="24">
        <v>0.5</v>
      </c>
      <c r="D27" s="24">
        <v>0.58333333333333337</v>
      </c>
      <c r="E27" s="24">
        <v>0.70833333333333337</v>
      </c>
      <c r="F27" s="33"/>
      <c r="H27" s="16" t="s">
        <v>24</v>
      </c>
      <c r="I27" s="1" t="s">
        <v>6</v>
      </c>
      <c r="J27" s="1" t="s">
        <v>7</v>
      </c>
    </row>
    <row r="28" spans="1:10" ht="27" customHeight="1" x14ac:dyDescent="0.25">
      <c r="A28" s="23">
        <v>43914</v>
      </c>
      <c r="B28" s="24">
        <v>0.33333333333333331</v>
      </c>
      <c r="C28" s="24">
        <v>0.52083333333333337</v>
      </c>
      <c r="D28" s="24">
        <v>0.5625</v>
      </c>
      <c r="E28" s="24">
        <v>0.83333333333333337</v>
      </c>
      <c r="F28" s="33"/>
      <c r="H28" s="29"/>
      <c r="I28" s="29"/>
      <c r="J28" s="29"/>
    </row>
    <row r="29" spans="1:10" ht="27" customHeight="1" x14ac:dyDescent="0.25">
      <c r="A29" s="23">
        <v>43915</v>
      </c>
      <c r="B29" s="24">
        <v>0.33333333333333331</v>
      </c>
      <c r="C29" s="24">
        <v>0.52083333333333337</v>
      </c>
      <c r="D29" s="24">
        <v>0.5625</v>
      </c>
      <c r="E29" s="24">
        <v>0.75</v>
      </c>
      <c r="F29" s="33"/>
      <c r="H29" s="31" t="s">
        <v>16</v>
      </c>
      <c r="I29" s="30"/>
      <c r="J29" s="31"/>
    </row>
    <row r="30" spans="1:10" ht="27" customHeight="1" x14ac:dyDescent="0.25">
      <c r="A30" s="23">
        <v>43916</v>
      </c>
      <c r="B30" s="24">
        <v>0.33333333333333331</v>
      </c>
      <c r="C30" s="24">
        <v>0.52083333333333337</v>
      </c>
      <c r="D30" s="24">
        <v>0.5625</v>
      </c>
      <c r="E30" s="24">
        <v>0.83333333333333337</v>
      </c>
      <c r="F30" s="33"/>
    </row>
    <row r="31" spans="1:10" ht="27" customHeight="1" x14ac:dyDescent="0.25">
      <c r="A31" s="23">
        <v>43917</v>
      </c>
      <c r="B31" s="24">
        <v>0.33333333333333331</v>
      </c>
      <c r="C31" s="24">
        <v>0.52083333333333337</v>
      </c>
      <c r="D31" s="24">
        <v>0.5625</v>
      </c>
      <c r="E31" s="24">
        <v>0.75</v>
      </c>
      <c r="F31" s="33"/>
    </row>
    <row r="32" spans="1:10" ht="27" customHeight="1" x14ac:dyDescent="0.25">
      <c r="A32" s="25">
        <v>43920</v>
      </c>
      <c r="B32" s="26">
        <v>0.33333333333333331</v>
      </c>
      <c r="C32" s="26">
        <v>0.52083333333333337</v>
      </c>
      <c r="D32" s="26">
        <v>0.5625</v>
      </c>
      <c r="E32" s="26">
        <v>0.79166666666666663</v>
      </c>
      <c r="F32" s="35"/>
      <c r="H32" s="16" t="s">
        <v>24</v>
      </c>
      <c r="I32" s="1" t="s">
        <v>6</v>
      </c>
      <c r="J32" s="1" t="s">
        <v>7</v>
      </c>
    </row>
    <row r="33" spans="1:10" ht="27" customHeight="1" x14ac:dyDescent="0.25">
      <c r="A33" s="25">
        <v>43921</v>
      </c>
      <c r="B33" s="26">
        <v>0.33333333333333331</v>
      </c>
      <c r="C33" s="26">
        <v>0.5</v>
      </c>
      <c r="D33" s="26">
        <v>0.54166666666666663</v>
      </c>
      <c r="E33" s="26">
        <v>0.75</v>
      </c>
      <c r="F33" s="35"/>
      <c r="H33" s="29"/>
      <c r="I33" s="29"/>
      <c r="J33" s="29"/>
    </row>
    <row r="34" spans="1:10" ht="27" customHeight="1" x14ac:dyDescent="0.25">
      <c r="H34" s="31" t="s">
        <v>16</v>
      </c>
      <c r="I34" s="30"/>
      <c r="J34" s="31"/>
    </row>
    <row r="35" spans="1:10" ht="27" customHeight="1" x14ac:dyDescent="0.25">
      <c r="E35" s="27" t="s">
        <v>22</v>
      </c>
      <c r="F35" s="28"/>
    </row>
    <row r="36" spans="1:10" ht="27" customHeight="1" x14ac:dyDescent="0.25">
      <c r="I36" s="2">
        <v>0.25</v>
      </c>
      <c r="J36" s="2">
        <v>0.5</v>
      </c>
    </row>
    <row r="37" spans="1:10" ht="27" customHeight="1" x14ac:dyDescent="0.25">
      <c r="H37" s="19" t="s">
        <v>21</v>
      </c>
      <c r="I37" s="20"/>
      <c r="J37" s="20"/>
    </row>
    <row r="38" spans="1:10" ht="27" customHeight="1" x14ac:dyDescent="0.25">
      <c r="H38" s="19" t="s">
        <v>20</v>
      </c>
      <c r="I38" s="28"/>
      <c r="J38" s="28"/>
    </row>
    <row r="39" spans="1:10" ht="27" customHeight="1" x14ac:dyDescent="0.25">
      <c r="H39" s="44" t="s">
        <v>23</v>
      </c>
      <c r="I39" s="45"/>
      <c r="J39" s="28"/>
    </row>
  </sheetData>
  <mergeCells count="4">
    <mergeCell ref="A5:C5"/>
    <mergeCell ref="D5:F5"/>
    <mergeCell ref="D8:F8"/>
    <mergeCell ref="H39:I39"/>
  </mergeCells>
  <printOptions horizontalCentered="1" verticalCentered="1"/>
  <pageMargins left="0.31496062992125984" right="0.31496062992125984" top="0.74803149606299213" bottom="0.55118110236220474" header="0.31496062992125984" footer="0.31496062992125984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JANVIER 2020</vt:lpstr>
      <vt:lpstr>FEVRIER 2020</vt:lpstr>
      <vt:lpstr>MARS 2020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C. DA SILVA</dc:creator>
  <cp:lastModifiedBy>Emeline</cp:lastModifiedBy>
  <cp:lastPrinted>2020-04-07T12:10:33Z</cp:lastPrinted>
  <dcterms:created xsi:type="dcterms:W3CDTF">2020-04-06T09:21:32Z</dcterms:created>
  <dcterms:modified xsi:type="dcterms:W3CDTF">2020-05-10T13:46:22Z</dcterms:modified>
</cp:coreProperties>
</file>