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hier\Desktop\"/>
    </mc:Choice>
  </mc:AlternateContent>
  <xr:revisionPtr revIDLastSave="0" documentId="13_ncr:1_{80A428FF-C132-4F56-85B0-B1E1085EA0F6}" xr6:coauthVersionLast="44" xr6:coauthVersionMax="44" xr10:uidLastSave="{00000000-0000-0000-0000-000000000000}"/>
  <bookViews>
    <workbookView xWindow="2472" yWindow="264" windowWidth="13776" windowHeight="12384" activeTab="1" xr2:uid="{345A2FF8-12DA-4499-A852-9EC1671C5B7C}"/>
  </bookViews>
  <sheets>
    <sheet name="Solution njhub" sheetId="3" r:id="rId1"/>
    <sheet name="Fichier réel" sheetId="4" r:id="rId2"/>
    <sheet name="Durées résiduelles" sheetId="1" r:id="rId3"/>
  </sheets>
  <externalReferences>
    <externalReference r:id="rId4"/>
    <externalReference r:id="rId5"/>
  </externalReferences>
  <definedNames>
    <definedName name="_pts2" localSheetId="0">#REF!</definedName>
    <definedName name="_pts2">#REF!</definedName>
    <definedName name="camion" localSheetId="0">SUM(#REF!)</definedName>
    <definedName name="camion">SUM(#REF!)</definedName>
    <definedName name="equipes">'[1]Test out'!$A$7:$A$26</definedName>
    <definedName name="Jeux">#REF!</definedName>
    <definedName name="JR_PAGE_ANCHOR_0_1">"2000-#REF!.[.$A$2]"</definedName>
    <definedName name="Mises">#REF!</definedName>
    <definedName name="PTS">'[1]Test out'!$R$7:$R$26</definedName>
    <definedName name="RANGs">'[1]Test out'!$S$7:$S$26</definedName>
    <definedName name="RANGs2">#REF!</definedName>
    <definedName name="Tableau1">#REF!</definedName>
    <definedName name="Tableau2">[2]Incoherences!$A$2:$H$2</definedName>
    <definedName name="Tableau2en1">[2]Incoherences!$A$2:$H$3</definedName>
    <definedName name="Tableau3">[2]Incoherences!$A$4:$H$4</definedName>
    <definedName name="Tableau3en2">[2]Incoherences!$A$4:$I$5</definedName>
    <definedName name="Tableau4">[2]Incoherences!$A$6:$H$6</definedName>
    <definedName name="Tableau4en3">[2]Incoherences!$A$6:$I$7</definedName>
    <definedName name="Tableau5">[2]Incoherences!$A$8:$H$8</definedName>
    <definedName name="Tableau5en4">[2]Incoherences!$A$8:$I$9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X5" i="4" l="1"/>
  <c r="AB5" i="4" s="1"/>
  <c r="X6" i="4"/>
  <c r="AB6" i="4"/>
  <c r="X7" i="4"/>
  <c r="AB7" i="4" s="1"/>
  <c r="X8" i="4"/>
  <c r="AB8" i="4" s="1"/>
  <c r="X9" i="4"/>
  <c r="AB9" i="4"/>
  <c r="X10" i="4"/>
  <c r="Y10" i="4"/>
  <c r="AB10" i="4"/>
  <c r="M10" i="4"/>
  <c r="N10" i="4" s="1"/>
  <c r="O10" i="4" s="1"/>
  <c r="L10" i="4"/>
  <c r="Q10" i="4" s="1"/>
  <c r="M9" i="4"/>
  <c r="N9" i="4" s="1"/>
  <c r="O9" i="4" s="1"/>
  <c r="L9" i="4"/>
  <c r="H9" i="4" s="1"/>
  <c r="I9" i="4"/>
  <c r="M8" i="4"/>
  <c r="N8" i="4" s="1"/>
  <c r="O8" i="4" s="1"/>
  <c r="L8" i="4"/>
  <c r="Q8" i="4" s="1"/>
  <c r="I8" i="4"/>
  <c r="M7" i="4"/>
  <c r="N7" i="4" s="1"/>
  <c r="L7" i="4"/>
  <c r="H7" i="4" s="1"/>
  <c r="M6" i="4"/>
  <c r="N6" i="4" s="1"/>
  <c r="O6" i="4" s="1"/>
  <c r="L6" i="4"/>
  <c r="Q6" i="4" s="1"/>
  <c r="M5" i="4"/>
  <c r="N5" i="4" s="1"/>
  <c r="O5" i="4" s="1"/>
  <c r="L5" i="4"/>
  <c r="H5" i="4" s="1"/>
  <c r="Y5" i="4" l="1"/>
  <c r="H6" i="4"/>
  <c r="Y7" i="4"/>
  <c r="Y9" i="4"/>
  <c r="Y6" i="4"/>
  <c r="H8" i="4"/>
  <c r="Y8" i="4"/>
  <c r="Q5" i="4"/>
  <c r="I6" i="4"/>
  <c r="I5" i="4"/>
  <c r="I7" i="4"/>
  <c r="Q7" i="4"/>
  <c r="H10" i="4"/>
  <c r="I10" i="4"/>
  <c r="Q9" i="4"/>
  <c r="D1" i="3"/>
  <c r="E1" i="3" s="1"/>
  <c r="F1" i="3" s="1"/>
  <c r="G1" i="3" s="1"/>
  <c r="H1" i="3" s="1"/>
  <c r="I1" i="3" s="1"/>
  <c r="J1" i="3" s="1"/>
  <c r="F26" i="3"/>
  <c r="F248" i="1"/>
  <c r="N224" i="1" l="1"/>
  <c r="R224" i="1" s="1"/>
  <c r="V224" i="1" s="1"/>
  <c r="Z224" i="1" s="1"/>
  <c r="AD224" i="1" s="1"/>
  <c r="AH224" i="1" s="1"/>
  <c r="AL224" i="1" s="1"/>
  <c r="D223" i="1"/>
  <c r="E223" i="1" s="1"/>
  <c r="F223" i="1" s="1"/>
  <c r="G223" i="1" s="1"/>
  <c r="H223" i="1" s="1"/>
  <c r="I223" i="1" s="1"/>
  <c r="J223" i="1" s="1"/>
  <c r="K223" i="1" s="1"/>
  <c r="L223" i="1" s="1"/>
  <c r="M223" i="1" s="1"/>
  <c r="N223" i="1" s="1"/>
  <c r="O223" i="1" s="1"/>
  <c r="P223" i="1" s="1"/>
  <c r="Q223" i="1" s="1"/>
  <c r="R223" i="1" s="1"/>
  <c r="S223" i="1" s="1"/>
  <c r="T223" i="1" s="1"/>
  <c r="U223" i="1" s="1"/>
  <c r="V223" i="1" s="1"/>
  <c r="W223" i="1" s="1"/>
  <c r="X223" i="1" s="1"/>
  <c r="Y223" i="1" s="1"/>
  <c r="Z223" i="1" s="1"/>
  <c r="AA223" i="1" s="1"/>
  <c r="AB223" i="1" s="1"/>
  <c r="AC223" i="1" s="1"/>
  <c r="AD223" i="1" s="1"/>
  <c r="AE223" i="1" s="1"/>
  <c r="AF223" i="1" s="1"/>
  <c r="AG223" i="1" s="1"/>
  <c r="AH223" i="1" s="1"/>
  <c r="AI223" i="1" s="1"/>
  <c r="AJ223" i="1" s="1"/>
  <c r="AK223" i="1" s="1"/>
  <c r="AL223" i="1" s="1"/>
  <c r="BC201" i="1"/>
  <c r="BC202" i="1" s="1"/>
  <c r="BC203" i="1" s="1"/>
  <c r="BA201" i="1"/>
  <c r="AX201" i="1"/>
  <c r="AX202" i="1" s="1"/>
  <c r="AV201" i="1"/>
  <c r="AS201" i="1"/>
  <c r="AQ201" i="1"/>
  <c r="AN201" i="1"/>
  <c r="AN202" i="1" s="1"/>
  <c r="AL201" i="1"/>
  <c r="AI201" i="1"/>
  <c r="AG201" i="1"/>
  <c r="AD201" i="1"/>
  <c r="AD202" i="1" s="1"/>
  <c r="AB201" i="1"/>
  <c r="Y201" i="1"/>
  <c r="Y202" i="1" s="1"/>
  <c r="Y203" i="1" s="1"/>
  <c r="W201" i="1"/>
  <c r="T201" i="1"/>
  <c r="T202" i="1" s="1"/>
  <c r="R201" i="1"/>
  <c r="O201" i="1"/>
  <c r="N201" i="1" s="1"/>
  <c r="M201" i="1"/>
  <c r="J201" i="1"/>
  <c r="J202" i="1" s="1"/>
  <c r="H201" i="1"/>
  <c r="E201" i="1"/>
  <c r="C201" i="1"/>
  <c r="BC179" i="1"/>
  <c r="BC180" i="1" s="1"/>
  <c r="BA179" i="1"/>
  <c r="AX179" i="1"/>
  <c r="AX180" i="1" s="1"/>
  <c r="AX181" i="1" s="1"/>
  <c r="AV179" i="1"/>
  <c r="AS179" i="1"/>
  <c r="AS180" i="1" s="1"/>
  <c r="AS181" i="1" s="1"/>
  <c r="AS182" i="1" s="1"/>
  <c r="AQ179" i="1"/>
  <c r="AN179" i="1"/>
  <c r="AN180" i="1" s="1"/>
  <c r="AN181" i="1" s="1"/>
  <c r="AL179" i="1"/>
  <c r="AI179" i="1"/>
  <c r="AG179" i="1"/>
  <c r="AD179" i="1"/>
  <c r="AD180" i="1" s="1"/>
  <c r="AD181" i="1" s="1"/>
  <c r="AB179" i="1"/>
  <c r="Y179" i="1"/>
  <c r="Y180" i="1" s="1"/>
  <c r="Y181" i="1" s="1"/>
  <c r="W179" i="1"/>
  <c r="X179" i="1" s="1"/>
  <c r="Z179" i="1" s="1"/>
  <c r="AA179" i="1" s="1"/>
  <c r="T179" i="1"/>
  <c r="R179" i="1"/>
  <c r="O179" i="1"/>
  <c r="O180" i="1" s="1"/>
  <c r="M179" i="1"/>
  <c r="J179" i="1"/>
  <c r="H179" i="1"/>
  <c r="E179" i="1"/>
  <c r="E180" i="1" s="1"/>
  <c r="E181" i="1" s="1"/>
  <c r="C179" i="1"/>
  <c r="BC157" i="1"/>
  <c r="BC158" i="1" s="1"/>
  <c r="BA157" i="1"/>
  <c r="AX157" i="1"/>
  <c r="AX158" i="1" s="1"/>
  <c r="AV157" i="1"/>
  <c r="AW157" i="1" s="1"/>
  <c r="AS157" i="1"/>
  <c r="AQ157" i="1"/>
  <c r="AN157" i="1"/>
  <c r="AM157" i="1" s="1"/>
  <c r="AO157" i="1" s="1"/>
  <c r="AP157" i="1" s="1"/>
  <c r="AL157" i="1"/>
  <c r="AI157" i="1"/>
  <c r="AI158" i="1" s="1"/>
  <c r="AI159" i="1" s="1"/>
  <c r="AI160" i="1" s="1"/>
  <c r="AG157" i="1"/>
  <c r="AH157" i="1" s="1"/>
  <c r="AD157" i="1"/>
  <c r="AD158" i="1" s="1"/>
  <c r="AD159" i="1" s="1"/>
  <c r="AD160" i="1" s="1"/>
  <c r="AB157" i="1"/>
  <c r="Y157" i="1"/>
  <c r="W157" i="1"/>
  <c r="T157" i="1"/>
  <c r="R157" i="1"/>
  <c r="O157" i="1"/>
  <c r="O158" i="1" s="1"/>
  <c r="M157" i="1"/>
  <c r="J157" i="1"/>
  <c r="J158" i="1" s="1"/>
  <c r="H157" i="1"/>
  <c r="E157" i="1"/>
  <c r="E158" i="1" s="1"/>
  <c r="C157" i="1"/>
  <c r="BC135" i="1"/>
  <c r="BC136" i="1" s="1"/>
  <c r="BA135" i="1"/>
  <c r="AX135" i="1"/>
  <c r="AX136" i="1" s="1"/>
  <c r="AV135" i="1"/>
  <c r="AS135" i="1"/>
  <c r="AS136" i="1" s="1"/>
  <c r="AQ135" i="1"/>
  <c r="AN135" i="1"/>
  <c r="AN136" i="1" s="1"/>
  <c r="AL135" i="1"/>
  <c r="AI135" i="1"/>
  <c r="AI136" i="1" s="1"/>
  <c r="AG135" i="1"/>
  <c r="AD135" i="1"/>
  <c r="AB135" i="1"/>
  <c r="Y135" i="1"/>
  <c r="Y136" i="1" s="1"/>
  <c r="Y137" i="1" s="1"/>
  <c r="W135" i="1"/>
  <c r="X135" i="1" s="1"/>
  <c r="W136" i="1" s="1"/>
  <c r="T135" i="1"/>
  <c r="R135" i="1"/>
  <c r="O135" i="1"/>
  <c r="O136" i="1" s="1"/>
  <c r="M135" i="1"/>
  <c r="J135" i="1"/>
  <c r="J136" i="1" s="1"/>
  <c r="J137" i="1" s="1"/>
  <c r="H135" i="1"/>
  <c r="E135" i="1"/>
  <c r="E136" i="1" s="1"/>
  <c r="C135" i="1"/>
  <c r="BC114" i="1"/>
  <c r="BC115" i="1" s="1"/>
  <c r="BC113" i="1"/>
  <c r="BA113" i="1"/>
  <c r="BB113" i="1" s="1"/>
  <c r="AX113" i="1"/>
  <c r="AX114" i="1" s="1"/>
  <c r="AV113" i="1"/>
  <c r="AS113" i="1"/>
  <c r="AQ113" i="1"/>
  <c r="AN113" i="1"/>
  <c r="AN114" i="1" s="1"/>
  <c r="AL113" i="1"/>
  <c r="AI113" i="1"/>
  <c r="AG113" i="1"/>
  <c r="AD113" i="1"/>
  <c r="AD114" i="1" s="1"/>
  <c r="AB113" i="1"/>
  <c r="AC113" i="1" s="1"/>
  <c r="AB114" i="1" s="1"/>
  <c r="Y113" i="1"/>
  <c r="Y114" i="1" s="1"/>
  <c r="Y115" i="1" s="1"/>
  <c r="X113" i="1"/>
  <c r="W114" i="1" s="1"/>
  <c r="W113" i="1"/>
  <c r="T113" i="1"/>
  <c r="S113" i="1" s="1"/>
  <c r="R113" i="1"/>
  <c r="O113" i="1"/>
  <c r="O114" i="1" s="1"/>
  <c r="O115" i="1" s="1"/>
  <c r="O116" i="1" s="1"/>
  <c r="O117" i="1" s="1"/>
  <c r="M113" i="1"/>
  <c r="J113" i="1"/>
  <c r="J114" i="1" s="1"/>
  <c r="H113" i="1"/>
  <c r="E113" i="1"/>
  <c r="E114" i="1" s="1"/>
  <c r="C113" i="1"/>
  <c r="BC92" i="1"/>
  <c r="BC93" i="1" s="1"/>
  <c r="BC94" i="1" s="1"/>
  <c r="BA92" i="1"/>
  <c r="AX92" i="1"/>
  <c r="AX93" i="1" s="1"/>
  <c r="AV92" i="1"/>
  <c r="AS92" i="1"/>
  <c r="AQ92" i="1"/>
  <c r="AN92" i="1"/>
  <c r="AN93" i="1" s="1"/>
  <c r="AN94" i="1" s="1"/>
  <c r="AL92" i="1"/>
  <c r="AM92" i="1" s="1"/>
  <c r="AI92" i="1"/>
  <c r="AG92" i="1"/>
  <c r="AD92" i="1"/>
  <c r="AB92" i="1"/>
  <c r="Y92" i="1"/>
  <c r="Y93" i="1" s="1"/>
  <c r="Y94" i="1" s="1"/>
  <c r="Y95" i="1" s="1"/>
  <c r="W92" i="1"/>
  <c r="T92" i="1"/>
  <c r="T93" i="1" s="1"/>
  <c r="R92" i="1"/>
  <c r="O92" i="1"/>
  <c r="O93" i="1" s="1"/>
  <c r="O94" i="1" s="1"/>
  <c r="M92" i="1"/>
  <c r="N92" i="1" s="1"/>
  <c r="J92" i="1"/>
  <c r="J93" i="1" s="1"/>
  <c r="H92" i="1"/>
  <c r="E92" i="1"/>
  <c r="C92" i="1"/>
  <c r="BC70" i="1"/>
  <c r="BC71" i="1" s="1"/>
  <c r="BA70" i="1"/>
  <c r="AX70" i="1"/>
  <c r="AX71" i="1" s="1"/>
  <c r="AX72" i="1" s="1"/>
  <c r="AV70" i="1"/>
  <c r="AS70" i="1"/>
  <c r="AR70" i="1" s="1"/>
  <c r="AQ70" i="1"/>
  <c r="AN70" i="1"/>
  <c r="AN71" i="1" s="1"/>
  <c r="AL70" i="1"/>
  <c r="AI70" i="1"/>
  <c r="AG70" i="1"/>
  <c r="AD70" i="1"/>
  <c r="AD71" i="1" s="1"/>
  <c r="AD72" i="1" s="1"/>
  <c r="AD73" i="1" s="1"/>
  <c r="AB70" i="1"/>
  <c r="Y70" i="1"/>
  <c r="Y71" i="1" s="1"/>
  <c r="W70" i="1"/>
  <c r="T70" i="1"/>
  <c r="T71" i="1" s="1"/>
  <c r="R70" i="1"/>
  <c r="S70" i="1" s="1"/>
  <c r="O70" i="1"/>
  <c r="O71" i="1" s="1"/>
  <c r="M70" i="1"/>
  <c r="J70" i="1"/>
  <c r="J71" i="1" s="1"/>
  <c r="J72" i="1" s="1"/>
  <c r="H70" i="1"/>
  <c r="E70" i="1"/>
  <c r="E71" i="1" s="1"/>
  <c r="E72" i="1" s="1"/>
  <c r="C70" i="1"/>
  <c r="BC48" i="1"/>
  <c r="BC49" i="1" s="1"/>
  <c r="BC50" i="1" s="1"/>
  <c r="BC51" i="1" s="1"/>
  <c r="BA48" i="1"/>
  <c r="AX48" i="1"/>
  <c r="AX49" i="1" s="1"/>
  <c r="AV48" i="1"/>
  <c r="AS48" i="1"/>
  <c r="AQ48" i="1"/>
  <c r="AN48" i="1"/>
  <c r="AN49" i="1" s="1"/>
  <c r="AN50" i="1" s="1"/>
  <c r="AN51" i="1" s="1"/>
  <c r="AN52" i="1" s="1"/>
  <c r="AL48" i="1"/>
  <c r="AM48" i="1" s="1"/>
  <c r="AL49" i="1" s="1"/>
  <c r="AM49" i="1" s="1"/>
  <c r="AO49" i="1" s="1"/>
  <c r="AP49" i="1" s="1"/>
  <c r="AI48" i="1"/>
  <c r="AI49" i="1" s="1"/>
  <c r="AI50" i="1" s="1"/>
  <c r="AG48" i="1"/>
  <c r="AH48" i="1" s="1"/>
  <c r="AD48" i="1"/>
  <c r="AD49" i="1" s="1"/>
  <c r="AB48" i="1"/>
  <c r="Y48" i="1"/>
  <c r="Y49" i="1" s="1"/>
  <c r="W48" i="1"/>
  <c r="T48" i="1"/>
  <c r="R48" i="1"/>
  <c r="O48" i="1"/>
  <c r="O49" i="1" s="1"/>
  <c r="O50" i="1" s="1"/>
  <c r="O51" i="1" s="1"/>
  <c r="M48" i="1"/>
  <c r="N48" i="1" s="1"/>
  <c r="M49" i="1" s="1"/>
  <c r="N49" i="1" s="1"/>
  <c r="J48" i="1"/>
  <c r="J49" i="1" s="1"/>
  <c r="H48" i="1"/>
  <c r="E48" i="1"/>
  <c r="E49" i="1" s="1"/>
  <c r="C48" i="1"/>
  <c r="BC26" i="1"/>
  <c r="BC27" i="1" s="1"/>
  <c r="BA26" i="1"/>
  <c r="AX26" i="1"/>
  <c r="AX27" i="1" s="1"/>
  <c r="AX28" i="1" s="1"/>
  <c r="AV26" i="1"/>
  <c r="AS26" i="1"/>
  <c r="AS27" i="1" s="1"/>
  <c r="AQ26" i="1"/>
  <c r="AN26" i="1"/>
  <c r="AN27" i="1" s="1"/>
  <c r="AL26" i="1"/>
  <c r="AI26" i="1"/>
  <c r="AI27" i="1" s="1"/>
  <c r="AG26" i="1"/>
  <c r="AD26" i="1"/>
  <c r="AD27" i="1" s="1"/>
  <c r="AB26" i="1"/>
  <c r="AC26" i="1" s="1"/>
  <c r="Y26" i="1"/>
  <c r="Y27" i="1" s="1"/>
  <c r="W26" i="1"/>
  <c r="T26" i="1"/>
  <c r="R26" i="1"/>
  <c r="O26" i="1"/>
  <c r="O27" i="1" s="1"/>
  <c r="O28" i="1" s="1"/>
  <c r="O29" i="1" s="1"/>
  <c r="M26" i="1"/>
  <c r="J26" i="1"/>
  <c r="H26" i="1"/>
  <c r="E26" i="1"/>
  <c r="D26" i="1" s="1"/>
  <c r="C26" i="1"/>
  <c r="BC4" i="1"/>
  <c r="BC5" i="1" s="1"/>
  <c r="BC6" i="1" s="1"/>
  <c r="BA4" i="1"/>
  <c r="AX4" i="1"/>
  <c r="AX5" i="1" s="1"/>
  <c r="AV4" i="1"/>
  <c r="AS4" i="1"/>
  <c r="AS5" i="1" s="1"/>
  <c r="AQ4" i="1"/>
  <c r="AN4" i="1"/>
  <c r="AN5" i="1" s="1"/>
  <c r="AL4" i="1"/>
  <c r="AI4" i="1"/>
  <c r="AI5" i="1" s="1"/>
  <c r="AI6" i="1" s="1"/>
  <c r="AI7" i="1" s="1"/>
  <c r="AG4" i="1"/>
  <c r="AD4" i="1"/>
  <c r="AB4" i="1"/>
  <c r="Y4" i="1"/>
  <c r="Y5" i="1" s="1"/>
  <c r="W4" i="1"/>
  <c r="T4" i="1"/>
  <c r="T5" i="1" s="1"/>
  <c r="R4" i="1"/>
  <c r="O4" i="1"/>
  <c r="O5" i="1" s="1"/>
  <c r="O6" i="1" s="1"/>
  <c r="M4" i="1"/>
  <c r="J4" i="1"/>
  <c r="J5" i="1" s="1"/>
  <c r="H4" i="1"/>
  <c r="E4" i="1"/>
  <c r="E5" i="1" s="1"/>
  <c r="C4" i="1"/>
  <c r="AR157" i="1" l="1"/>
  <c r="AR201" i="1"/>
  <c r="X92" i="1"/>
  <c r="Z92" i="1" s="1"/>
  <c r="AA92" i="1" s="1"/>
  <c r="I26" i="1"/>
  <c r="H27" i="1" s="1"/>
  <c r="T114" i="1"/>
  <c r="AH92" i="1"/>
  <c r="AG93" i="1" s="1"/>
  <c r="AC4" i="1"/>
  <c r="AE4" i="1" s="1"/>
  <c r="AF4" i="1" s="1"/>
  <c r="AW48" i="1"/>
  <c r="AV49" i="1" s="1"/>
  <c r="AW49" i="1" s="1"/>
  <c r="AW70" i="1"/>
  <c r="AY70" i="1" s="1"/>
  <c r="AZ70" i="1" s="1"/>
  <c r="AN158" i="1"/>
  <c r="AN159" i="1" s="1"/>
  <c r="AN160" i="1" s="1"/>
  <c r="AD115" i="1"/>
  <c r="AC115" i="1" s="1"/>
  <c r="AE115" i="1" s="1"/>
  <c r="AF115" i="1" s="1"/>
  <c r="AC114" i="1"/>
  <c r="AE114" i="1" s="1"/>
  <c r="AF114" i="1" s="1"/>
  <c r="AD5" i="1"/>
  <c r="AD6" i="1" s="1"/>
  <c r="AW26" i="1"/>
  <c r="AV27" i="1" s="1"/>
  <c r="BB48" i="1"/>
  <c r="BA49" i="1" s="1"/>
  <c r="BB49" i="1" s="1"/>
  <c r="BD49" i="1" s="1"/>
  <c r="D70" i="1"/>
  <c r="F70" i="1" s="1"/>
  <c r="G70" i="1" s="1"/>
  <c r="AI93" i="1"/>
  <c r="AI94" i="1" s="1"/>
  <c r="N113" i="1"/>
  <c r="M114" i="1" s="1"/>
  <c r="N114" i="1" s="1"/>
  <c r="P114" i="1" s="1"/>
  <c r="Q114" i="1" s="1"/>
  <c r="AR113" i="1"/>
  <c r="AQ114" i="1" s="1"/>
  <c r="AR114" i="1" s="1"/>
  <c r="AT114" i="1" s="1"/>
  <c r="AU114" i="1" s="1"/>
  <c r="D179" i="1"/>
  <c r="S201" i="1"/>
  <c r="AM201" i="1"/>
  <c r="O202" i="1"/>
  <c r="O203" i="1" s="1"/>
  <c r="AM26" i="1"/>
  <c r="AL27" i="1" s="1"/>
  <c r="AL50" i="1"/>
  <c r="AM50" i="1" s="1"/>
  <c r="AO50" i="1" s="1"/>
  <c r="AP50" i="1" s="1"/>
  <c r="AM70" i="1"/>
  <c r="AC92" i="1"/>
  <c r="AB93" i="1" s="1"/>
  <c r="D135" i="1"/>
  <c r="F135" i="1" s="1"/>
  <c r="G135" i="1" s="1"/>
  <c r="BB135" i="1"/>
  <c r="D157" i="1"/>
  <c r="F157" i="1" s="1"/>
  <c r="G157" i="1" s="1"/>
  <c r="AS158" i="1"/>
  <c r="AS159" i="1" s="1"/>
  <c r="I201" i="1"/>
  <c r="H202" i="1" s="1"/>
  <c r="I202" i="1" s="1"/>
  <c r="K202" i="1" s="1"/>
  <c r="L202" i="1" s="1"/>
  <c r="X201" i="1"/>
  <c r="I70" i="1"/>
  <c r="K70" i="1" s="1"/>
  <c r="L70" i="1" s="1"/>
  <c r="AS71" i="1"/>
  <c r="AS72" i="1" s="1"/>
  <c r="N4" i="1"/>
  <c r="M5" i="1" s="1"/>
  <c r="N5" i="1" s="1"/>
  <c r="P5" i="1" s="1"/>
  <c r="Q5" i="1" s="1"/>
  <c r="J27" i="1"/>
  <c r="J28" i="1" s="1"/>
  <c r="BB92" i="1"/>
  <c r="BD92" i="1" s="1"/>
  <c r="AR179" i="1"/>
  <c r="AW201" i="1"/>
  <c r="AV202" i="1" s="1"/>
  <c r="AW202" i="1" s="1"/>
  <c r="AH4" i="1"/>
  <c r="BB4" i="1"/>
  <c r="BD4" i="1" s="1"/>
  <c r="AR26" i="1"/>
  <c r="AQ27" i="1" s="1"/>
  <c r="AR27" i="1" s="1"/>
  <c r="I48" i="1"/>
  <c r="AC48" i="1"/>
  <c r="AC70" i="1"/>
  <c r="AB71" i="1" s="1"/>
  <c r="AC71" i="1" s="1"/>
  <c r="AE71" i="1" s="1"/>
  <c r="AF71" i="1" s="1"/>
  <c r="AS114" i="1"/>
  <c r="AS115" i="1" s="1"/>
  <c r="AR135" i="1"/>
  <c r="AT135" i="1" s="1"/>
  <c r="AU135" i="1" s="1"/>
  <c r="X136" i="1"/>
  <c r="I157" i="1"/>
  <c r="H158" i="1" s="1"/>
  <c r="I158" i="1" s="1"/>
  <c r="AC157" i="1"/>
  <c r="AB158" i="1" s="1"/>
  <c r="AC158" i="1" s="1"/>
  <c r="AE158" i="1" s="1"/>
  <c r="AF158" i="1" s="1"/>
  <c r="AC179" i="1"/>
  <c r="BB201" i="1"/>
  <c r="AM4" i="1"/>
  <c r="AL5" i="1" s="1"/>
  <c r="AM5" i="1" s="1"/>
  <c r="AO5" i="1" s="1"/>
  <c r="AP5" i="1" s="1"/>
  <c r="AI8" i="1"/>
  <c r="P4" i="1"/>
  <c r="Q4" i="1" s="1"/>
  <c r="AS6" i="1"/>
  <c r="C27" i="1"/>
  <c r="F26" i="1"/>
  <c r="G26" i="1" s="1"/>
  <c r="O30" i="1"/>
  <c r="AX6" i="1"/>
  <c r="AE26" i="1"/>
  <c r="AF26" i="1" s="1"/>
  <c r="AB27" i="1"/>
  <c r="AC27" i="1" s="1"/>
  <c r="AE27" i="1" s="1"/>
  <c r="AF27" i="1" s="1"/>
  <c r="Y6" i="1"/>
  <c r="J6" i="1"/>
  <c r="E6" i="1"/>
  <c r="AG5" i="1"/>
  <c r="AH5" i="1" s="1"/>
  <c r="AJ5" i="1" s="1"/>
  <c r="AK5" i="1" s="1"/>
  <c r="AJ4" i="1"/>
  <c r="AK4" i="1" s="1"/>
  <c r="T6" i="1"/>
  <c r="AN6" i="1"/>
  <c r="AD7" i="1"/>
  <c r="AG49" i="1"/>
  <c r="AH49" i="1" s="1"/>
  <c r="AJ49" i="1" s="1"/>
  <c r="AK49" i="1" s="1"/>
  <c r="AJ48" i="1"/>
  <c r="AK48" i="1" s="1"/>
  <c r="D4" i="1"/>
  <c r="AR4" i="1"/>
  <c r="T27" i="1"/>
  <c r="S26" i="1"/>
  <c r="AI28" i="1"/>
  <c r="J29" i="1"/>
  <c r="AB49" i="1"/>
  <c r="AC49" i="1" s="1"/>
  <c r="AE48" i="1"/>
  <c r="AF48" i="1" s="1"/>
  <c r="AN53" i="1"/>
  <c r="AI51" i="1"/>
  <c r="BC7" i="1"/>
  <c r="Y28" i="1"/>
  <c r="AX29" i="1"/>
  <c r="BC28" i="1"/>
  <c r="X4" i="1"/>
  <c r="O7" i="1"/>
  <c r="AN28" i="1"/>
  <c r="AM27" i="1"/>
  <c r="AO27" i="1" s="1"/>
  <c r="AP27" i="1" s="1"/>
  <c r="AD28" i="1"/>
  <c r="I4" i="1"/>
  <c r="AW4" i="1"/>
  <c r="D48" i="1"/>
  <c r="T49" i="1"/>
  <c r="S48" i="1"/>
  <c r="AS28" i="1"/>
  <c r="E27" i="1"/>
  <c r="E50" i="1"/>
  <c r="P49" i="1"/>
  <c r="Q49" i="1" s="1"/>
  <c r="AD74" i="1"/>
  <c r="S4" i="1"/>
  <c r="AS49" i="1"/>
  <c r="AR48" i="1"/>
  <c r="K26" i="1"/>
  <c r="L26" i="1" s="1"/>
  <c r="AD50" i="1"/>
  <c r="BC52" i="1"/>
  <c r="T72" i="1"/>
  <c r="N26" i="1"/>
  <c r="BB26" i="1"/>
  <c r="O52" i="1"/>
  <c r="BC72" i="1"/>
  <c r="AX73" i="1"/>
  <c r="AX50" i="1"/>
  <c r="AT70" i="1"/>
  <c r="AU70" i="1" s="1"/>
  <c r="AQ71" i="1"/>
  <c r="E73" i="1"/>
  <c r="X26" i="1"/>
  <c r="I27" i="1"/>
  <c r="AW27" i="1"/>
  <c r="J50" i="1"/>
  <c r="Y50" i="1"/>
  <c r="AL51" i="1"/>
  <c r="AM51" i="1" s="1"/>
  <c r="AO48" i="1"/>
  <c r="AP48" i="1" s="1"/>
  <c r="O72" i="1"/>
  <c r="AX94" i="1"/>
  <c r="AH26" i="1"/>
  <c r="M50" i="1"/>
  <c r="N50" i="1" s="1"/>
  <c r="P50" i="1" s="1"/>
  <c r="Q50" i="1" s="1"/>
  <c r="P48" i="1"/>
  <c r="Q48" i="1" s="1"/>
  <c r="R71" i="1"/>
  <c r="S71" i="1" s="1"/>
  <c r="U70" i="1"/>
  <c r="V70" i="1" s="1"/>
  <c r="AI71" i="1"/>
  <c r="AH70" i="1"/>
  <c r="H49" i="1"/>
  <c r="I49" i="1" s="1"/>
  <c r="O95" i="1"/>
  <c r="AX137" i="1"/>
  <c r="X48" i="1"/>
  <c r="J73" i="1"/>
  <c r="AN95" i="1"/>
  <c r="Y72" i="1"/>
  <c r="J94" i="1"/>
  <c r="BC95" i="1"/>
  <c r="AN72" i="1"/>
  <c r="P92" i="1"/>
  <c r="Q92" i="1" s="1"/>
  <c r="M93" i="1"/>
  <c r="K48" i="1"/>
  <c r="L48" i="1" s="1"/>
  <c r="O118" i="1"/>
  <c r="Z136" i="1"/>
  <c r="AA136" i="1" s="1"/>
  <c r="AO92" i="1"/>
  <c r="AP92" i="1" s="1"/>
  <c r="N70" i="1"/>
  <c r="BB70" i="1"/>
  <c r="AD93" i="1"/>
  <c r="AV71" i="1"/>
  <c r="AW71" i="1" s="1"/>
  <c r="Y96" i="1"/>
  <c r="E115" i="1"/>
  <c r="AN137" i="1"/>
  <c r="X70" i="1"/>
  <c r="AS93" i="1"/>
  <c r="AR92" i="1"/>
  <c r="AI95" i="1"/>
  <c r="E93" i="1"/>
  <c r="D92" i="1"/>
  <c r="T94" i="1"/>
  <c r="N93" i="1"/>
  <c r="AL93" i="1"/>
  <c r="AM93" i="1" s="1"/>
  <c r="AJ92" i="1"/>
  <c r="AK92" i="1" s="1"/>
  <c r="AX115" i="1"/>
  <c r="Y116" i="1"/>
  <c r="AS116" i="1"/>
  <c r="C136" i="1"/>
  <c r="D136" i="1" s="1"/>
  <c r="F136" i="1" s="1"/>
  <c r="G136" i="1" s="1"/>
  <c r="BC137" i="1"/>
  <c r="AG94" i="1"/>
  <c r="AH94" i="1" s="1"/>
  <c r="D113" i="1"/>
  <c r="AN115" i="1"/>
  <c r="BD113" i="1"/>
  <c r="BA114" i="1"/>
  <c r="BB114" i="1" s="1"/>
  <c r="BA115" i="1" s="1"/>
  <c r="BB115" i="1" s="1"/>
  <c r="BD115" i="1" s="1"/>
  <c r="AM135" i="1"/>
  <c r="R114" i="1"/>
  <c r="S114" i="1" s="1"/>
  <c r="AB115" i="1"/>
  <c r="AE113" i="1"/>
  <c r="AF113" i="1" s="1"/>
  <c r="T115" i="1"/>
  <c r="BA136" i="1"/>
  <c r="BB136" i="1" s="1"/>
  <c r="BD136" i="1" s="1"/>
  <c r="BD135" i="1"/>
  <c r="E159" i="1"/>
  <c r="I92" i="1"/>
  <c r="AW92" i="1"/>
  <c r="AH93" i="1"/>
  <c r="J138" i="1"/>
  <c r="AT157" i="1"/>
  <c r="AU157" i="1" s="1"/>
  <c r="AQ158" i="1"/>
  <c r="J115" i="1"/>
  <c r="U113" i="1"/>
  <c r="V113" i="1" s="1"/>
  <c r="N135" i="1"/>
  <c r="O159" i="1"/>
  <c r="AG158" i="1"/>
  <c r="AH158" i="1" s="1"/>
  <c r="AJ158" i="1" s="1"/>
  <c r="AK158" i="1" s="1"/>
  <c r="AJ157" i="1"/>
  <c r="AK157" i="1" s="1"/>
  <c r="S92" i="1"/>
  <c r="AI114" i="1"/>
  <c r="AH113" i="1"/>
  <c r="O137" i="1"/>
  <c r="AD136" i="1"/>
  <c r="AC135" i="1"/>
  <c r="Y138" i="1"/>
  <c r="BC116" i="1"/>
  <c r="AS137" i="1"/>
  <c r="AM113" i="1"/>
  <c r="X114" i="1"/>
  <c r="T136" i="1"/>
  <c r="S135" i="1"/>
  <c r="I113" i="1"/>
  <c r="AW113" i="1"/>
  <c r="AI137" i="1"/>
  <c r="Z113" i="1"/>
  <c r="AA113" i="1" s="1"/>
  <c r="W137" i="1"/>
  <c r="X137" i="1" s="1"/>
  <c r="Z135" i="1"/>
  <c r="AA135" i="1" s="1"/>
  <c r="E137" i="1"/>
  <c r="BC159" i="1"/>
  <c r="AD182" i="1"/>
  <c r="I135" i="1"/>
  <c r="AW135" i="1"/>
  <c r="J159" i="1"/>
  <c r="AI161" i="1"/>
  <c r="AH135" i="1"/>
  <c r="T158" i="1"/>
  <c r="S157" i="1"/>
  <c r="AV158" i="1"/>
  <c r="AW158" i="1" s="1"/>
  <c r="AY157" i="1"/>
  <c r="AZ157" i="1" s="1"/>
  <c r="AN161" i="1"/>
  <c r="AD161" i="1"/>
  <c r="Y158" i="1"/>
  <c r="X157" i="1"/>
  <c r="AX159" i="1"/>
  <c r="T180" i="1"/>
  <c r="S179" i="1"/>
  <c r="F179" i="1"/>
  <c r="G179" i="1" s="1"/>
  <c r="C180" i="1"/>
  <c r="D180" i="1" s="1"/>
  <c r="F180" i="1" s="1"/>
  <c r="G180" i="1" s="1"/>
  <c r="AL158" i="1"/>
  <c r="AM158" i="1" s="1"/>
  <c r="AL159" i="1" s="1"/>
  <c r="AM159" i="1" s="1"/>
  <c r="AO159" i="1" s="1"/>
  <c r="AP159" i="1" s="1"/>
  <c r="N157" i="1"/>
  <c r="BB157" i="1"/>
  <c r="E182" i="1"/>
  <c r="AN182" i="1"/>
  <c r="R202" i="1"/>
  <c r="U201" i="1"/>
  <c r="V201" i="1" s="1"/>
  <c r="AT179" i="1"/>
  <c r="AU179" i="1" s="1"/>
  <c r="AQ180" i="1"/>
  <c r="AR180" i="1" s="1"/>
  <c r="AX182" i="1"/>
  <c r="AE179" i="1"/>
  <c r="AF179" i="1" s="1"/>
  <c r="AB180" i="1"/>
  <c r="AC180" i="1" s="1"/>
  <c r="AE180" i="1" s="1"/>
  <c r="AF180" i="1" s="1"/>
  <c r="O181" i="1"/>
  <c r="BC181" i="1"/>
  <c r="BD201" i="1"/>
  <c r="BE201" i="1" s="1"/>
  <c r="BA202" i="1"/>
  <c r="BB202" i="1" s="1"/>
  <c r="BD202" i="1" s="1"/>
  <c r="BE202" i="1" s="1"/>
  <c r="AS183" i="1"/>
  <c r="J180" i="1"/>
  <c r="I179" i="1"/>
  <c r="AI180" i="1"/>
  <c r="AH179" i="1"/>
  <c r="Y182" i="1"/>
  <c r="AD203" i="1"/>
  <c r="AQ202" i="1"/>
  <c r="AT201" i="1"/>
  <c r="AU201" i="1" s="1"/>
  <c r="O204" i="1"/>
  <c r="AS202" i="1"/>
  <c r="N179" i="1"/>
  <c r="BB179" i="1"/>
  <c r="W180" i="1"/>
  <c r="J203" i="1"/>
  <c r="AM179" i="1"/>
  <c r="X180" i="1"/>
  <c r="Z180" i="1" s="1"/>
  <c r="AA180" i="1" s="1"/>
  <c r="AL202" i="1"/>
  <c r="AM202" i="1" s="1"/>
  <c r="AO202" i="1" s="1"/>
  <c r="AP202" i="1" s="1"/>
  <c r="AO201" i="1"/>
  <c r="AP201" i="1" s="1"/>
  <c r="BC204" i="1"/>
  <c r="P201" i="1"/>
  <c r="Q201" i="1" s="1"/>
  <c r="M202" i="1"/>
  <c r="AN203" i="1"/>
  <c r="AW179" i="1"/>
  <c r="AC201" i="1"/>
  <c r="Y204" i="1"/>
  <c r="T203" i="1"/>
  <c r="S202" i="1"/>
  <c r="U202" i="1" s="1"/>
  <c r="V202" i="1" s="1"/>
  <c r="W202" i="1"/>
  <c r="X202" i="1" s="1"/>
  <c r="Z201" i="1"/>
  <c r="AA201" i="1" s="1"/>
  <c r="AI202" i="1"/>
  <c r="AH201" i="1"/>
  <c r="E202" i="1"/>
  <c r="D201" i="1"/>
  <c r="AX203" i="1"/>
  <c r="AE157" i="1" l="1"/>
  <c r="AF157" i="1" s="1"/>
  <c r="BD48" i="1"/>
  <c r="K201" i="1"/>
  <c r="L201" i="1" s="1"/>
  <c r="AY201" i="1"/>
  <c r="AZ201" i="1" s="1"/>
  <c r="AQ136" i="1"/>
  <c r="AR136" i="1" s="1"/>
  <c r="AB5" i="1"/>
  <c r="AC5" i="1" s="1"/>
  <c r="AT26" i="1"/>
  <c r="AU26" i="1" s="1"/>
  <c r="W93" i="1"/>
  <c r="X93" i="1" s="1"/>
  <c r="Z93" i="1" s="1"/>
  <c r="AA93" i="1" s="1"/>
  <c r="AR71" i="1"/>
  <c r="R203" i="1"/>
  <c r="AY48" i="1"/>
  <c r="AZ48" i="1" s="1"/>
  <c r="N202" i="1"/>
  <c r="AE92" i="1"/>
  <c r="AF92" i="1" s="1"/>
  <c r="C71" i="1"/>
  <c r="D71" i="1" s="1"/>
  <c r="F71" i="1" s="1"/>
  <c r="G71" i="1" s="1"/>
  <c r="AG50" i="1"/>
  <c r="AH50" i="1" s="1"/>
  <c r="AG51" i="1" s="1"/>
  <c r="AH51" i="1" s="1"/>
  <c r="AR158" i="1"/>
  <c r="AT158" i="1" s="1"/>
  <c r="AU158" i="1" s="1"/>
  <c r="AL28" i="1"/>
  <c r="AO26" i="1"/>
  <c r="AP26" i="1" s="1"/>
  <c r="AO70" i="1"/>
  <c r="AP70" i="1" s="1"/>
  <c r="AL71" i="1"/>
  <c r="AM71" i="1" s="1"/>
  <c r="AD116" i="1"/>
  <c r="BA93" i="1"/>
  <c r="BB93" i="1" s="1"/>
  <c r="BD93" i="1" s="1"/>
  <c r="H203" i="1"/>
  <c r="I203" i="1" s="1"/>
  <c r="H204" i="1" s="1"/>
  <c r="C158" i="1"/>
  <c r="D158" i="1" s="1"/>
  <c r="F158" i="1" s="1"/>
  <c r="G158" i="1" s="1"/>
  <c r="AT113" i="1"/>
  <c r="AU113" i="1" s="1"/>
  <c r="M6" i="1"/>
  <c r="N6" i="1" s="1"/>
  <c r="P6" i="1" s="1"/>
  <c r="Q6" i="1" s="1"/>
  <c r="AG159" i="1"/>
  <c r="AH159" i="1" s="1"/>
  <c r="AG161" i="1" s="1"/>
  <c r="AH161" i="1" s="1"/>
  <c r="AJ161" i="1" s="1"/>
  <c r="AK161" i="1" s="1"/>
  <c r="M115" i="1"/>
  <c r="N115" i="1" s="1"/>
  <c r="P115" i="1" s="1"/>
  <c r="Q115" i="1" s="1"/>
  <c r="P113" i="1"/>
  <c r="Q113" i="1" s="1"/>
  <c r="H71" i="1"/>
  <c r="I71" i="1" s="1"/>
  <c r="M116" i="1"/>
  <c r="N116" i="1" s="1"/>
  <c r="P116" i="1" s="1"/>
  <c r="Q116" i="1" s="1"/>
  <c r="BA5" i="1"/>
  <c r="BB5" i="1" s="1"/>
  <c r="BD5" i="1" s="1"/>
  <c r="E227" i="1" s="1"/>
  <c r="K157" i="1"/>
  <c r="L157" i="1" s="1"/>
  <c r="AB72" i="1"/>
  <c r="AC72" i="1" s="1"/>
  <c r="AY26" i="1"/>
  <c r="AZ26" i="1" s="1"/>
  <c r="AO4" i="1"/>
  <c r="AP4" i="1" s="1"/>
  <c r="AE70" i="1"/>
  <c r="AF70" i="1" s="1"/>
  <c r="M51" i="1"/>
  <c r="N51" i="1" s="1"/>
  <c r="P51" i="1" s="1"/>
  <c r="Q51" i="1" s="1"/>
  <c r="AJ159" i="1"/>
  <c r="AK159" i="1" s="1"/>
  <c r="AY71" i="1"/>
  <c r="AZ71" i="1" s="1"/>
  <c r="AV72" i="1"/>
  <c r="AW72" i="1" s="1"/>
  <c r="AY72" i="1" s="1"/>
  <c r="AZ72" i="1" s="1"/>
  <c r="P202" i="1"/>
  <c r="Q202" i="1" s="1"/>
  <c r="M203" i="1"/>
  <c r="N203" i="1" s="1"/>
  <c r="P203" i="1" s="1"/>
  <c r="Q203" i="1" s="1"/>
  <c r="AJ94" i="1"/>
  <c r="AK94" i="1" s="1"/>
  <c r="K71" i="1"/>
  <c r="L71" i="1" s="1"/>
  <c r="H72" i="1"/>
  <c r="I72" i="1" s="1"/>
  <c r="K158" i="1"/>
  <c r="L158" i="1" s="1"/>
  <c r="H159" i="1"/>
  <c r="Z137" i="1"/>
  <c r="AA137" i="1" s="1"/>
  <c r="W138" i="1"/>
  <c r="X138" i="1" s="1"/>
  <c r="K49" i="1"/>
  <c r="L49" i="1" s="1"/>
  <c r="H50" i="1"/>
  <c r="AQ159" i="1"/>
  <c r="AR159" i="1" s="1"/>
  <c r="AT71" i="1"/>
  <c r="AU71" i="1" s="1"/>
  <c r="AQ72" i="1"/>
  <c r="AE49" i="1"/>
  <c r="AF49" i="1" s="1"/>
  <c r="AB50" i="1"/>
  <c r="AO51" i="1"/>
  <c r="AP51" i="1" s="1"/>
  <c r="AL52" i="1"/>
  <c r="AM52" i="1" s="1"/>
  <c r="AO52" i="1" s="1"/>
  <c r="AP52" i="1" s="1"/>
  <c r="AE5" i="1"/>
  <c r="AF5" i="1" s="1"/>
  <c r="AB6" i="1"/>
  <c r="AC6" i="1" s="1"/>
  <c r="AE6" i="1" s="1"/>
  <c r="AF6" i="1" s="1"/>
  <c r="AB7" i="1"/>
  <c r="AT27" i="1"/>
  <c r="AU27" i="1" s="1"/>
  <c r="AQ28" i="1"/>
  <c r="AR28" i="1" s="1"/>
  <c r="AT28" i="1" s="1"/>
  <c r="AU28" i="1" s="1"/>
  <c r="AY202" i="1"/>
  <c r="AZ202" i="1" s="1"/>
  <c r="AV203" i="1"/>
  <c r="AY158" i="1"/>
  <c r="AZ158" i="1" s="1"/>
  <c r="AV159" i="1"/>
  <c r="AW159" i="1" s="1"/>
  <c r="AY159" i="1" s="1"/>
  <c r="AZ159" i="1" s="1"/>
  <c r="Y228" i="1"/>
  <c r="BE115" i="1"/>
  <c r="Z228" i="1" s="1"/>
  <c r="O160" i="1"/>
  <c r="AY49" i="1"/>
  <c r="AZ49" i="1" s="1"/>
  <c r="AV50" i="1"/>
  <c r="Z4" i="1"/>
  <c r="AA4" i="1" s="1"/>
  <c r="W5" i="1"/>
  <c r="X5" i="1" s="1"/>
  <c r="Z5" i="1" s="1"/>
  <c r="AA5" i="1" s="1"/>
  <c r="R27" i="1"/>
  <c r="S27" i="1" s="1"/>
  <c r="U27" i="1" s="1"/>
  <c r="V27" i="1" s="1"/>
  <c r="U26" i="1"/>
  <c r="V26" i="1" s="1"/>
  <c r="E183" i="1"/>
  <c r="AO158" i="1"/>
  <c r="AP158" i="1" s="1"/>
  <c r="AG6" i="1"/>
  <c r="AH6" i="1" s="1"/>
  <c r="AJ201" i="1"/>
  <c r="AK201" i="1" s="1"/>
  <c r="AG202" i="1"/>
  <c r="AH202" i="1" s="1"/>
  <c r="AV180" i="1"/>
  <c r="AW180" i="1" s="1"/>
  <c r="AY179" i="1"/>
  <c r="AZ179" i="1" s="1"/>
  <c r="P179" i="1"/>
  <c r="Q179" i="1" s="1"/>
  <c r="M180" i="1"/>
  <c r="N180" i="1" s="1"/>
  <c r="P180" i="1" s="1"/>
  <c r="Q180" i="1" s="1"/>
  <c r="O205" i="1"/>
  <c r="AN183" i="1"/>
  <c r="W158" i="1"/>
  <c r="Z157" i="1"/>
  <c r="AA157" i="1" s="1"/>
  <c r="U157" i="1"/>
  <c r="V157" i="1" s="1"/>
  <c r="R158" i="1"/>
  <c r="S158" i="1" s="1"/>
  <c r="K135" i="1"/>
  <c r="L135" i="1" s="1"/>
  <c r="H136" i="1"/>
  <c r="I136" i="1" s="1"/>
  <c r="K136" i="1" s="1"/>
  <c r="L136" i="1" s="1"/>
  <c r="E138" i="1"/>
  <c r="U135" i="1"/>
  <c r="V135" i="1" s="1"/>
  <c r="R136" i="1"/>
  <c r="AG160" i="1"/>
  <c r="AH160" i="1" s="1"/>
  <c r="AJ160" i="1" s="1"/>
  <c r="AK160" i="1" s="1"/>
  <c r="J116" i="1"/>
  <c r="BA137" i="1"/>
  <c r="BB137" i="1" s="1"/>
  <c r="BA138" i="1" s="1"/>
  <c r="U114" i="1"/>
  <c r="V114" i="1" s="1"/>
  <c r="R115" i="1"/>
  <c r="S115" i="1" s="1"/>
  <c r="Y226" i="1"/>
  <c r="BE113" i="1"/>
  <c r="Z226" i="1" s="1"/>
  <c r="AI96" i="1"/>
  <c r="BA94" i="1"/>
  <c r="BB94" i="1" s="1"/>
  <c r="BA95" i="1" s="1"/>
  <c r="BB95" i="1" s="1"/>
  <c r="BD95" i="1" s="1"/>
  <c r="J51" i="1"/>
  <c r="I50" i="1"/>
  <c r="K50" i="1" s="1"/>
  <c r="L50" i="1" s="1"/>
  <c r="P26" i="1"/>
  <c r="Q26" i="1" s="1"/>
  <c r="M27" i="1"/>
  <c r="N27" i="1" s="1"/>
  <c r="T50" i="1"/>
  <c r="O8" i="1"/>
  <c r="AI52" i="1"/>
  <c r="AI29" i="1"/>
  <c r="AD8" i="1"/>
  <c r="AC7" i="1"/>
  <c r="AE7" i="1" s="1"/>
  <c r="AF7" i="1" s="1"/>
  <c r="J7" i="1"/>
  <c r="O31" i="1"/>
  <c r="Y183" i="1"/>
  <c r="Y117" i="1"/>
  <c r="AQ93" i="1"/>
  <c r="AT92" i="1"/>
  <c r="AU92" i="1" s="1"/>
  <c r="AL94" i="1"/>
  <c r="AM94" i="1" s="1"/>
  <c r="AO94" i="1" s="1"/>
  <c r="AP94" i="1" s="1"/>
  <c r="AO179" i="1"/>
  <c r="AP179" i="1" s="1"/>
  <c r="AL180" i="1"/>
  <c r="AM180" i="1" s="1"/>
  <c r="AO180" i="1" s="1"/>
  <c r="AP180" i="1" s="1"/>
  <c r="AN162" i="1"/>
  <c r="AD183" i="1"/>
  <c r="AC226" i="1"/>
  <c r="BE135" i="1"/>
  <c r="AD226" i="1" s="1"/>
  <c r="P93" i="1"/>
  <c r="Q93" i="1" s="1"/>
  <c r="AN54" i="1"/>
  <c r="J204" i="1"/>
  <c r="H180" i="1"/>
  <c r="K179" i="1"/>
  <c r="L179" i="1" s="1"/>
  <c r="BA203" i="1"/>
  <c r="BB203" i="1" s="1"/>
  <c r="BA204" i="1" s="1"/>
  <c r="BB204" i="1" s="1"/>
  <c r="BD204" i="1" s="1"/>
  <c r="BE204" i="1" s="1"/>
  <c r="AB181" i="1"/>
  <c r="AC181" i="1" s="1"/>
  <c r="AX183" i="1"/>
  <c r="BD157" i="1"/>
  <c r="BA158" i="1"/>
  <c r="BB158" i="1" s="1"/>
  <c r="BD158" i="1" s="1"/>
  <c r="R180" i="1"/>
  <c r="U179" i="1"/>
  <c r="V179" i="1" s="1"/>
  <c r="AL160" i="1"/>
  <c r="AM160" i="1" s="1"/>
  <c r="AO160" i="1" s="1"/>
  <c r="AP160" i="1" s="1"/>
  <c r="AV114" i="1"/>
  <c r="AW114" i="1" s="1"/>
  <c r="AY114" i="1" s="1"/>
  <c r="AZ114" i="1" s="1"/>
  <c r="AY113" i="1"/>
  <c r="AZ113" i="1" s="1"/>
  <c r="AO113" i="1"/>
  <c r="AP113" i="1" s="1"/>
  <c r="AL114" i="1"/>
  <c r="AM114" i="1" s="1"/>
  <c r="AO114" i="1" s="1"/>
  <c r="AP114" i="1" s="1"/>
  <c r="Y139" i="1"/>
  <c r="AI115" i="1"/>
  <c r="M136" i="1"/>
  <c r="N136" i="1" s="1"/>
  <c r="P136" i="1" s="1"/>
  <c r="Q136" i="1" s="1"/>
  <c r="P135" i="1"/>
  <c r="Q135" i="1" s="1"/>
  <c r="AJ93" i="1"/>
  <c r="AK93" i="1" s="1"/>
  <c r="AG95" i="1"/>
  <c r="AH95" i="1" s="1"/>
  <c r="AX116" i="1"/>
  <c r="E116" i="1"/>
  <c r="O119" i="1"/>
  <c r="AN73" i="1"/>
  <c r="AG27" i="1"/>
  <c r="AH27" i="1" s="1"/>
  <c r="AJ27" i="1" s="1"/>
  <c r="AK27" i="1" s="1"/>
  <c r="AJ26" i="1"/>
  <c r="AK26" i="1" s="1"/>
  <c r="C72" i="1"/>
  <c r="D72" i="1" s="1"/>
  <c r="Z26" i="1"/>
  <c r="AA26" i="1" s="1"/>
  <c r="W27" i="1"/>
  <c r="X27" i="1" s="1"/>
  <c r="Z27" i="1" s="1"/>
  <c r="AA27" i="1" s="1"/>
  <c r="AD75" i="1"/>
  <c r="AY4" i="1"/>
  <c r="AZ4" i="1" s="1"/>
  <c r="AV5" i="1"/>
  <c r="AW5" i="1" s="1"/>
  <c r="AY5" i="1" s="1"/>
  <c r="AZ5" i="1" s="1"/>
  <c r="Y29" i="1"/>
  <c r="Y7" i="1"/>
  <c r="AI203" i="1"/>
  <c r="AG180" i="1"/>
  <c r="AH180" i="1" s="1"/>
  <c r="AJ179" i="1"/>
  <c r="AK179" i="1" s="1"/>
  <c r="T159" i="1"/>
  <c r="T116" i="1"/>
  <c r="AC227" i="1"/>
  <c r="BE136" i="1"/>
  <c r="AD227" i="1" s="1"/>
  <c r="AN96" i="1"/>
  <c r="U71" i="1"/>
  <c r="V71" i="1" s="1"/>
  <c r="C49" i="1"/>
  <c r="D49" i="1" s="1"/>
  <c r="F49" i="1" s="1"/>
  <c r="G49" i="1" s="1"/>
  <c r="F48" i="1"/>
  <c r="G48" i="1" s="1"/>
  <c r="Z114" i="1"/>
  <c r="AA114" i="1" s="1"/>
  <c r="W115" i="1"/>
  <c r="X115" i="1" s="1"/>
  <c r="BC138" i="1"/>
  <c r="AS94" i="1"/>
  <c r="AR93" i="1"/>
  <c r="AT93" i="1" s="1"/>
  <c r="AU93" i="1" s="1"/>
  <c r="AD94" i="1"/>
  <c r="AC93" i="1"/>
  <c r="U226" i="1"/>
  <c r="BE92" i="1"/>
  <c r="V226" i="1" s="1"/>
  <c r="AW50" i="1"/>
  <c r="AX51" i="1"/>
  <c r="O53" i="1"/>
  <c r="T28" i="1"/>
  <c r="Y205" i="1"/>
  <c r="J181" i="1"/>
  <c r="I180" i="1"/>
  <c r="K180" i="1" s="1"/>
  <c r="L180" i="1" s="1"/>
  <c r="AT180" i="1"/>
  <c r="AU180" i="1" s="1"/>
  <c r="AQ181" i="1"/>
  <c r="AR181" i="1" s="1"/>
  <c r="AQ182" i="1" s="1"/>
  <c r="AR182" i="1" s="1"/>
  <c r="AT182" i="1" s="1"/>
  <c r="AU182" i="1" s="1"/>
  <c r="P157" i="1"/>
  <c r="Q157" i="1" s="1"/>
  <c r="M158" i="1"/>
  <c r="N158" i="1" s="1"/>
  <c r="P158" i="1" s="1"/>
  <c r="Q158" i="1" s="1"/>
  <c r="T181" i="1"/>
  <c r="S180" i="1"/>
  <c r="AI162" i="1"/>
  <c r="H114" i="1"/>
  <c r="I114" i="1" s="1"/>
  <c r="K114" i="1" s="1"/>
  <c r="L114" i="1" s="1"/>
  <c r="H115" i="1"/>
  <c r="I115" i="1" s="1"/>
  <c r="K113" i="1"/>
  <c r="L113" i="1" s="1"/>
  <c r="AQ137" i="1"/>
  <c r="AB136" i="1"/>
  <c r="AE135" i="1"/>
  <c r="AF135" i="1" s="1"/>
  <c r="AY92" i="1"/>
  <c r="AZ92" i="1" s="1"/>
  <c r="AV93" i="1"/>
  <c r="AW93" i="1" s="1"/>
  <c r="AY93" i="1" s="1"/>
  <c r="AZ93" i="1" s="1"/>
  <c r="BD114" i="1"/>
  <c r="AN116" i="1"/>
  <c r="T95" i="1"/>
  <c r="M94" i="1"/>
  <c r="N94" i="1" s="1"/>
  <c r="Y73" i="1"/>
  <c r="J74" i="1"/>
  <c r="O96" i="1"/>
  <c r="BA50" i="1"/>
  <c r="BB50" i="1" s="1"/>
  <c r="O73" i="1"/>
  <c r="BC53" i="1"/>
  <c r="AQ49" i="1"/>
  <c r="AR49" i="1" s="1"/>
  <c r="AT48" i="1"/>
  <c r="AU48" i="1" s="1"/>
  <c r="K4" i="1"/>
  <c r="L4" i="1" s="1"/>
  <c r="H5" i="1"/>
  <c r="I5" i="1" s="1"/>
  <c r="K5" i="1" s="1"/>
  <c r="L5" i="1" s="1"/>
  <c r="AS73" i="1"/>
  <c r="AR72" i="1"/>
  <c r="AT72" i="1" s="1"/>
  <c r="AU72" i="1" s="1"/>
  <c r="BC8" i="1"/>
  <c r="AQ5" i="1"/>
  <c r="AR5" i="1" s="1"/>
  <c r="AT5" i="1" s="1"/>
  <c r="AU5" i="1" s="1"/>
  <c r="AT4" i="1"/>
  <c r="AU4" i="1" s="1"/>
  <c r="AL6" i="1"/>
  <c r="AM6" i="1" s="1"/>
  <c r="AI9" i="1"/>
  <c r="Y159" i="1"/>
  <c r="X158" i="1"/>
  <c r="AD162" i="1"/>
  <c r="AI138" i="1"/>
  <c r="J139" i="1"/>
  <c r="AL136" i="1"/>
  <c r="AM136" i="1" s="1"/>
  <c r="AO136" i="1" s="1"/>
  <c r="AP136" i="1" s="1"/>
  <c r="AO135" i="1"/>
  <c r="AP135" i="1" s="1"/>
  <c r="AO93" i="1"/>
  <c r="AP93" i="1" s="1"/>
  <c r="AN138" i="1"/>
  <c r="J95" i="1"/>
  <c r="AY27" i="1"/>
  <c r="AZ27" i="1" s="1"/>
  <c r="AV29" i="1"/>
  <c r="AW29" i="1" s="1"/>
  <c r="E28" i="1"/>
  <c r="D27" i="1"/>
  <c r="AX30" i="1"/>
  <c r="E7" i="1"/>
  <c r="AN204" i="1"/>
  <c r="AN7" i="1"/>
  <c r="AX204" i="1"/>
  <c r="AW203" i="1"/>
  <c r="AY203" i="1" s="1"/>
  <c r="AZ203" i="1" s="1"/>
  <c r="BC205" i="1"/>
  <c r="AD204" i="1"/>
  <c r="BC182" i="1"/>
  <c r="C181" i="1"/>
  <c r="D181" i="1" s="1"/>
  <c r="AB159" i="1"/>
  <c r="AC159" i="1" s="1"/>
  <c r="AB160" i="1" s="1"/>
  <c r="AC160" i="1" s="1"/>
  <c r="AE160" i="1" s="1"/>
  <c r="AF160" i="1" s="1"/>
  <c r="BC160" i="1"/>
  <c r="AD137" i="1"/>
  <c r="AC136" i="1"/>
  <c r="AE136" i="1" s="1"/>
  <c r="AF136" i="1" s="1"/>
  <c r="AB116" i="1"/>
  <c r="K92" i="1"/>
  <c r="L92" i="1" s="1"/>
  <c r="H93" i="1"/>
  <c r="I93" i="1" s="1"/>
  <c r="K93" i="1" s="1"/>
  <c r="L93" i="1" s="1"/>
  <c r="BA116" i="1"/>
  <c r="BB116" i="1" s="1"/>
  <c r="C114" i="1"/>
  <c r="D114" i="1" s="1"/>
  <c r="C115" i="1" s="1"/>
  <c r="D115" i="1" s="1"/>
  <c r="F115" i="1" s="1"/>
  <c r="G115" i="1" s="1"/>
  <c r="F113" i="1"/>
  <c r="G113" i="1" s="1"/>
  <c r="AC116" i="1"/>
  <c r="AB117" i="1" s="1"/>
  <c r="AD117" i="1"/>
  <c r="C93" i="1"/>
  <c r="F92" i="1"/>
  <c r="G92" i="1" s="1"/>
  <c r="Y97" i="1"/>
  <c r="AG71" i="1"/>
  <c r="AH71" i="1" s="1"/>
  <c r="AJ70" i="1"/>
  <c r="AK70" i="1" s="1"/>
  <c r="R72" i="1"/>
  <c r="M227" i="1"/>
  <c r="BE49" i="1"/>
  <c r="N227" i="1" s="1"/>
  <c r="E74" i="1"/>
  <c r="AX74" i="1"/>
  <c r="AV28" i="1"/>
  <c r="AW28" i="1" s="1"/>
  <c r="AD51" i="1"/>
  <c r="AC50" i="1"/>
  <c r="AS50" i="1"/>
  <c r="AD29" i="1"/>
  <c r="C5" i="1"/>
  <c r="D5" i="1" s="1"/>
  <c r="F5" i="1" s="1"/>
  <c r="G5" i="1" s="1"/>
  <c r="F4" i="1"/>
  <c r="G4" i="1" s="1"/>
  <c r="T7" i="1"/>
  <c r="AG7" i="1"/>
  <c r="AH7" i="1" s="1"/>
  <c r="AB28" i="1"/>
  <c r="AC28" i="1" s="1"/>
  <c r="AX7" i="1"/>
  <c r="AI181" i="1"/>
  <c r="AJ135" i="1"/>
  <c r="AK135" i="1" s="1"/>
  <c r="AG136" i="1"/>
  <c r="AH136" i="1" s="1"/>
  <c r="AG137" i="1" s="1"/>
  <c r="AH137" i="1" s="1"/>
  <c r="AJ137" i="1" s="1"/>
  <c r="AK137" i="1" s="1"/>
  <c r="BC117" i="1"/>
  <c r="AO71" i="1"/>
  <c r="AP71" i="1" s="1"/>
  <c r="AL72" i="1"/>
  <c r="AM72" i="1" s="1"/>
  <c r="K27" i="1"/>
  <c r="L27" i="1" s="1"/>
  <c r="T73" i="1"/>
  <c r="S72" i="1"/>
  <c r="C202" i="1"/>
  <c r="F201" i="1"/>
  <c r="G201" i="1" s="1"/>
  <c r="Z202" i="1"/>
  <c r="AA202" i="1" s="1"/>
  <c r="W203" i="1"/>
  <c r="X203" i="1" s="1"/>
  <c r="AB202" i="1"/>
  <c r="AC202" i="1" s="1"/>
  <c r="AE202" i="1" s="1"/>
  <c r="AF202" i="1" s="1"/>
  <c r="AE201" i="1"/>
  <c r="AF201" i="1" s="1"/>
  <c r="W181" i="1"/>
  <c r="X181" i="1" s="1"/>
  <c r="AS184" i="1"/>
  <c r="AL161" i="1"/>
  <c r="AM161" i="1" s="1"/>
  <c r="AS160" i="1"/>
  <c r="J160" i="1"/>
  <c r="I159" i="1"/>
  <c r="AT136" i="1"/>
  <c r="AU136" i="1" s="1"/>
  <c r="R93" i="1"/>
  <c r="S93" i="1" s="1"/>
  <c r="R94" i="1" s="1"/>
  <c r="S94" i="1" s="1"/>
  <c r="U92" i="1"/>
  <c r="V92" i="1" s="1"/>
  <c r="C137" i="1"/>
  <c r="D137" i="1" s="1"/>
  <c r="E94" i="1"/>
  <c r="D93" i="1"/>
  <c r="BD70" i="1"/>
  <c r="BA71" i="1"/>
  <c r="BB71" i="1" s="1"/>
  <c r="AQ115" i="1"/>
  <c r="AR115" i="1" s="1"/>
  <c r="BC96" i="1"/>
  <c r="Z48" i="1"/>
  <c r="AA48" i="1" s="1"/>
  <c r="W49" i="1"/>
  <c r="X49" i="1" s="1"/>
  <c r="AI72" i="1"/>
  <c r="U227" i="1"/>
  <c r="BE93" i="1"/>
  <c r="V227" i="1" s="1"/>
  <c r="M226" i="1"/>
  <c r="BE48" i="1"/>
  <c r="N226" i="1" s="1"/>
  <c r="Y51" i="1"/>
  <c r="H28" i="1"/>
  <c r="I28" i="1" s="1"/>
  <c r="H29" i="1" s="1"/>
  <c r="I29" i="1" s="1"/>
  <c r="AS29" i="1"/>
  <c r="J30" i="1"/>
  <c r="E226" i="1"/>
  <c r="BE4" i="1"/>
  <c r="F226" i="1" s="1"/>
  <c r="AS7" i="1"/>
  <c r="S203" i="1"/>
  <c r="R204" i="1" s="1"/>
  <c r="T204" i="1"/>
  <c r="T137" i="1"/>
  <c r="S136" i="1"/>
  <c r="AG114" i="1"/>
  <c r="AH114" i="1" s="1"/>
  <c r="AG115" i="1" s="1"/>
  <c r="AJ113" i="1"/>
  <c r="AK113" i="1" s="1"/>
  <c r="AX95" i="1"/>
  <c r="E203" i="1"/>
  <c r="D202" i="1"/>
  <c r="C203" i="1" s="1"/>
  <c r="AL203" i="1"/>
  <c r="AM203" i="1" s="1"/>
  <c r="BD179" i="1"/>
  <c r="BA180" i="1"/>
  <c r="BB180" i="1" s="1"/>
  <c r="BA181" i="1" s="1"/>
  <c r="BB181" i="1" s="1"/>
  <c r="BD181" i="1" s="1"/>
  <c r="AS203" i="1"/>
  <c r="AR202" i="1"/>
  <c r="O182" i="1"/>
  <c r="AX160" i="1"/>
  <c r="AY135" i="1"/>
  <c r="AZ135" i="1" s="1"/>
  <c r="AV136" i="1"/>
  <c r="AW136" i="1" s="1"/>
  <c r="W116" i="1"/>
  <c r="X116" i="1" s="1"/>
  <c r="AS138" i="1"/>
  <c r="AR137" i="1"/>
  <c r="O138" i="1"/>
  <c r="E160" i="1"/>
  <c r="AS117" i="1"/>
  <c r="W71" i="1"/>
  <c r="X71" i="1" s="1"/>
  <c r="Z71" i="1" s="1"/>
  <c r="AA71" i="1" s="1"/>
  <c r="Z70" i="1"/>
  <c r="AA70" i="1" s="1"/>
  <c r="P70" i="1"/>
  <c r="Q70" i="1" s="1"/>
  <c r="M71" i="1"/>
  <c r="N71" i="1" s="1"/>
  <c r="AX138" i="1"/>
  <c r="BC73" i="1"/>
  <c r="BD26" i="1"/>
  <c r="BA27" i="1"/>
  <c r="BB27" i="1" s="1"/>
  <c r="R5" i="1"/>
  <c r="S5" i="1" s="1"/>
  <c r="U5" i="1" s="1"/>
  <c r="V5" i="1" s="1"/>
  <c r="U4" i="1"/>
  <c r="V4" i="1" s="1"/>
  <c r="E51" i="1"/>
  <c r="R49" i="1"/>
  <c r="S49" i="1" s="1"/>
  <c r="R50" i="1" s="1"/>
  <c r="U48" i="1"/>
  <c r="V48" i="1" s="1"/>
  <c r="AM28" i="1"/>
  <c r="AN29" i="1"/>
  <c r="BC29" i="1"/>
  <c r="M7" i="1"/>
  <c r="N7" i="1" s="1"/>
  <c r="M8" i="1" s="1"/>
  <c r="W94" i="1" l="1"/>
  <c r="X94" i="1" s="1"/>
  <c r="Z94" i="1" s="1"/>
  <c r="AA94" i="1" s="1"/>
  <c r="AL95" i="1"/>
  <c r="AM95" i="1" s="1"/>
  <c r="AJ50" i="1"/>
  <c r="AK50" i="1" s="1"/>
  <c r="C159" i="1"/>
  <c r="D159" i="1" s="1"/>
  <c r="AB137" i="1"/>
  <c r="M117" i="1"/>
  <c r="N117" i="1" s="1"/>
  <c r="P117" i="1" s="1"/>
  <c r="Q117" i="1" s="1"/>
  <c r="W28" i="1"/>
  <c r="X28" i="1" s="1"/>
  <c r="Z28" i="1" s="1"/>
  <c r="AA28" i="1" s="1"/>
  <c r="AJ180" i="1"/>
  <c r="AK180" i="1" s="1"/>
  <c r="AG181" i="1"/>
  <c r="W72" i="1"/>
  <c r="X72" i="1" s="1"/>
  <c r="W73" i="1" s="1"/>
  <c r="X73" i="1" s="1"/>
  <c r="W74" i="1" s="1"/>
  <c r="AB203" i="1"/>
  <c r="AC203" i="1" s="1"/>
  <c r="H30" i="1"/>
  <c r="I30" i="1" s="1"/>
  <c r="H31" i="1" s="1"/>
  <c r="H94" i="1"/>
  <c r="I94" i="1" s="1"/>
  <c r="H95" i="1" s="1"/>
  <c r="I95" i="1" s="1"/>
  <c r="AV115" i="1"/>
  <c r="AW115" i="1" s="1"/>
  <c r="AY115" i="1" s="1"/>
  <c r="AZ115" i="1" s="1"/>
  <c r="H137" i="1"/>
  <c r="I137" i="1" s="1"/>
  <c r="K137" i="1" s="1"/>
  <c r="L137" i="1" s="1"/>
  <c r="AQ6" i="1"/>
  <c r="AR6" i="1" s="1"/>
  <c r="AT6" i="1" s="1"/>
  <c r="AU6" i="1" s="1"/>
  <c r="BE5" i="1"/>
  <c r="F227" i="1" s="1"/>
  <c r="R28" i="1"/>
  <c r="S28" i="1" s="1"/>
  <c r="U28" i="1" s="1"/>
  <c r="V28" i="1" s="1"/>
  <c r="M159" i="1"/>
  <c r="N159" i="1" s="1"/>
  <c r="P159" i="1" s="1"/>
  <c r="Q159" i="1" s="1"/>
  <c r="H181" i="1"/>
  <c r="I181" i="1" s="1"/>
  <c r="AL96" i="1"/>
  <c r="AM96" i="1" s="1"/>
  <c r="AL97" i="1" s="1"/>
  <c r="AB161" i="1"/>
  <c r="AC161" i="1" s="1"/>
  <c r="R6" i="1"/>
  <c r="S6" i="1" s="1"/>
  <c r="U6" i="1" s="1"/>
  <c r="V6" i="1" s="1"/>
  <c r="BA96" i="1"/>
  <c r="C50" i="1"/>
  <c r="D50" i="1" s="1"/>
  <c r="AL53" i="1"/>
  <c r="AM53" i="1" s="1"/>
  <c r="AO53" i="1" s="1"/>
  <c r="AP53" i="1" s="1"/>
  <c r="M52" i="1"/>
  <c r="N52" i="1" s="1"/>
  <c r="P52" i="1" s="1"/>
  <c r="Q52" i="1" s="1"/>
  <c r="BA6" i="1"/>
  <c r="BB6" i="1" s="1"/>
  <c r="BA7" i="1" s="1"/>
  <c r="BB7" i="1" s="1"/>
  <c r="AE72" i="1"/>
  <c r="AF72" i="1" s="1"/>
  <c r="AB73" i="1"/>
  <c r="AC73" i="1" s="1"/>
  <c r="U94" i="1"/>
  <c r="V94" i="1" s="1"/>
  <c r="AT159" i="1"/>
  <c r="AU159" i="1" s="1"/>
  <c r="AO72" i="1"/>
  <c r="AP72" i="1" s="1"/>
  <c r="AL73" i="1"/>
  <c r="AM73" i="1" s="1"/>
  <c r="AX8" i="1"/>
  <c r="BD116" i="1"/>
  <c r="AO6" i="1"/>
  <c r="AP6" i="1" s="1"/>
  <c r="AL7" i="1"/>
  <c r="E161" i="1"/>
  <c r="BD180" i="1"/>
  <c r="BA182" i="1"/>
  <c r="BB182" i="1" s="1"/>
  <c r="BA183" i="1" s="1"/>
  <c r="Y52" i="1"/>
  <c r="BD71" i="1"/>
  <c r="BA72" i="1"/>
  <c r="BB72" i="1" s="1"/>
  <c r="BA73" i="1" s="1"/>
  <c r="BB73" i="1" s="1"/>
  <c r="AE28" i="1"/>
  <c r="AF28" i="1" s="1"/>
  <c r="AB29" i="1"/>
  <c r="AD205" i="1"/>
  <c r="AO95" i="1"/>
  <c r="AP95" i="1" s="1"/>
  <c r="AE93" i="1"/>
  <c r="AF93" i="1" s="1"/>
  <c r="AB94" i="1"/>
  <c r="AC94" i="1" s="1"/>
  <c r="AE94" i="1" s="1"/>
  <c r="AF94" i="1" s="1"/>
  <c r="AJ114" i="1"/>
  <c r="AK114" i="1" s="1"/>
  <c r="BA117" i="1"/>
  <c r="U115" i="1"/>
  <c r="V115" i="1" s="1"/>
  <c r="R116" i="1"/>
  <c r="S116" i="1" s="1"/>
  <c r="AY180" i="1"/>
  <c r="AZ180" i="1" s="1"/>
  <c r="AV181" i="1"/>
  <c r="AW181" i="1" s="1"/>
  <c r="AO28" i="1"/>
  <c r="AP28" i="1" s="1"/>
  <c r="AL29" i="1"/>
  <c r="AM29" i="1" s="1"/>
  <c r="AO29" i="1" s="1"/>
  <c r="AP29" i="1" s="1"/>
  <c r="I226" i="1"/>
  <c r="BE26" i="1"/>
  <c r="J226" i="1" s="1"/>
  <c r="AX96" i="1"/>
  <c r="AS8" i="1"/>
  <c r="U180" i="1"/>
  <c r="V180" i="1" s="1"/>
  <c r="R181" i="1"/>
  <c r="AS118" i="1"/>
  <c r="AT137" i="1"/>
  <c r="AU137" i="1" s="1"/>
  <c r="AQ138" i="1"/>
  <c r="AR138" i="1" s="1"/>
  <c r="Z49" i="1"/>
  <c r="AA49" i="1" s="1"/>
  <c r="W50" i="1"/>
  <c r="X50" i="1" s="1"/>
  <c r="AO161" i="1"/>
  <c r="AP161" i="1" s="1"/>
  <c r="AL162" i="1"/>
  <c r="U72" i="1"/>
  <c r="V72" i="1" s="1"/>
  <c r="R73" i="1"/>
  <c r="S73" i="1" s="1"/>
  <c r="BC206" i="1"/>
  <c r="O54" i="1"/>
  <c r="U158" i="1"/>
  <c r="V158" i="1" s="1"/>
  <c r="R159" i="1"/>
  <c r="AJ95" i="1"/>
  <c r="AK95" i="1" s="1"/>
  <c r="AG96" i="1"/>
  <c r="AJ202" i="1"/>
  <c r="AK202" i="1" s="1"/>
  <c r="AG203" i="1"/>
  <c r="Z138" i="1"/>
  <c r="AA138" i="1" s="1"/>
  <c r="W139" i="1"/>
  <c r="X139" i="1" s="1"/>
  <c r="K72" i="1"/>
  <c r="L72" i="1" s="1"/>
  <c r="H73" i="1"/>
  <c r="I73" i="1" s="1"/>
  <c r="K73" i="1" s="1"/>
  <c r="L73" i="1" s="1"/>
  <c r="P7" i="1"/>
  <c r="Q7" i="1" s="1"/>
  <c r="AJ51" i="1"/>
  <c r="AK51" i="1" s="1"/>
  <c r="AG52" i="1"/>
  <c r="AH52" i="1" s="1"/>
  <c r="F50" i="1"/>
  <c r="G50" i="1" s="1"/>
  <c r="BD27" i="1"/>
  <c r="BA28" i="1"/>
  <c r="BB28" i="1" s="1"/>
  <c r="AK226" i="1"/>
  <c r="BE179" i="1"/>
  <c r="AL226" i="1" s="1"/>
  <c r="U136" i="1"/>
  <c r="V136" i="1" s="1"/>
  <c r="R137" i="1"/>
  <c r="S137" i="1" s="1"/>
  <c r="Q226" i="1"/>
  <c r="BE70" i="1"/>
  <c r="R226" i="1" s="1"/>
  <c r="F93" i="1"/>
  <c r="G93" i="1" s="1"/>
  <c r="C94" i="1"/>
  <c r="D94" i="1" s="1"/>
  <c r="C95" i="1" s="1"/>
  <c r="Y98" i="1"/>
  <c r="AE161" i="1"/>
  <c r="AF161" i="1" s="1"/>
  <c r="E29" i="1"/>
  <c r="Z158" i="1"/>
  <c r="AA158" i="1" s="1"/>
  <c r="W159" i="1"/>
  <c r="T96" i="1"/>
  <c r="K115" i="1"/>
  <c r="L115" i="1" s="1"/>
  <c r="H116" i="1"/>
  <c r="P27" i="1"/>
  <c r="Q27" i="1" s="1"/>
  <c r="M28" i="1"/>
  <c r="N28" i="1" s="1"/>
  <c r="P28" i="1" s="1"/>
  <c r="Q28" i="1" s="1"/>
  <c r="P71" i="1"/>
  <c r="Q71" i="1" s="1"/>
  <c r="M72" i="1"/>
  <c r="N72" i="1" s="1"/>
  <c r="P72" i="1" s="1"/>
  <c r="Q72" i="1" s="1"/>
  <c r="BC30" i="1"/>
  <c r="Z116" i="1"/>
  <c r="AA116" i="1" s="1"/>
  <c r="W117" i="1"/>
  <c r="X117" i="1" s="1"/>
  <c r="W118" i="1" s="1"/>
  <c r="O183" i="1"/>
  <c r="AJ7" i="1"/>
  <c r="AK7" i="1" s="1"/>
  <c r="AG8" i="1"/>
  <c r="AH8" i="1" s="1"/>
  <c r="AY29" i="1"/>
  <c r="AZ29" i="1" s="1"/>
  <c r="AV30" i="1"/>
  <c r="AW30" i="1" s="1"/>
  <c r="F159" i="1"/>
  <c r="G159" i="1" s="1"/>
  <c r="C160" i="1"/>
  <c r="D160" i="1" s="1"/>
  <c r="AX161" i="1"/>
  <c r="Z203" i="1"/>
  <c r="AA203" i="1" s="1"/>
  <c r="W204" i="1"/>
  <c r="X204" i="1" s="1"/>
  <c r="Z204" i="1" s="1"/>
  <c r="AA204" i="1" s="1"/>
  <c r="U49" i="1"/>
  <c r="V49" i="1" s="1"/>
  <c r="E52" i="1"/>
  <c r="AX139" i="1"/>
  <c r="T138" i="1"/>
  <c r="AD30" i="1"/>
  <c r="AC29" i="1"/>
  <c r="AT202" i="1"/>
  <c r="AU202" i="1" s="1"/>
  <c r="AQ203" i="1"/>
  <c r="F202" i="1"/>
  <c r="G202" i="1" s="1"/>
  <c r="AS30" i="1"/>
  <c r="AT115" i="1"/>
  <c r="AU115" i="1" s="1"/>
  <c r="AQ116" i="1"/>
  <c r="AR116" i="1" s="1"/>
  <c r="AQ117" i="1" s="1"/>
  <c r="AR117" i="1" s="1"/>
  <c r="AT117" i="1" s="1"/>
  <c r="AU117" i="1" s="1"/>
  <c r="F137" i="1"/>
  <c r="G137" i="1" s="1"/>
  <c r="C138" i="1"/>
  <c r="K159" i="1"/>
  <c r="L159" i="1" s="1"/>
  <c r="H160" i="1"/>
  <c r="I160" i="1" s="1"/>
  <c r="Z181" i="1"/>
  <c r="AA181" i="1" s="1"/>
  <c r="W182" i="1"/>
  <c r="X182" i="1" s="1"/>
  <c r="K29" i="1"/>
  <c r="L29" i="1" s="1"/>
  <c r="AJ136" i="1"/>
  <c r="AK136" i="1" s="1"/>
  <c r="AG138" i="1"/>
  <c r="AH181" i="1"/>
  <c r="AI182" i="1"/>
  <c r="Y227" i="1"/>
  <c r="BE114" i="1"/>
  <c r="Z227" i="1" s="1"/>
  <c r="M160" i="1"/>
  <c r="N160" i="1" s="1"/>
  <c r="AN30" i="1"/>
  <c r="AY136" i="1"/>
  <c r="AZ136" i="1" s="1"/>
  <c r="AV137" i="1"/>
  <c r="AW137" i="1" s="1"/>
  <c r="AV138" i="1" s="1"/>
  <c r="AW138" i="1" s="1"/>
  <c r="AY138" i="1" s="1"/>
  <c r="AZ138" i="1" s="1"/>
  <c r="AK228" i="1"/>
  <c r="BE181" i="1"/>
  <c r="AL228" i="1" s="1"/>
  <c r="E204" i="1"/>
  <c r="D203" i="1"/>
  <c r="C204" i="1" s="1"/>
  <c r="AJ71" i="1"/>
  <c r="AK71" i="1" s="1"/>
  <c r="AG72" i="1"/>
  <c r="AH72" i="1" s="1"/>
  <c r="AJ72" i="1" s="1"/>
  <c r="AK72" i="1" s="1"/>
  <c r="U93" i="1"/>
  <c r="V93" i="1" s="1"/>
  <c r="R95" i="1"/>
  <c r="S95" i="1" s="1"/>
  <c r="J161" i="1"/>
  <c r="AE203" i="1"/>
  <c r="AF203" i="1" s="1"/>
  <c r="AB204" i="1"/>
  <c r="AC204" i="1" s="1"/>
  <c r="AE50" i="1"/>
  <c r="AF50" i="1" s="1"/>
  <c r="AB51" i="1"/>
  <c r="AC51" i="1" s="1"/>
  <c r="AE51" i="1" s="1"/>
  <c r="AF51" i="1" s="1"/>
  <c r="F114" i="1"/>
  <c r="G114" i="1" s="1"/>
  <c r="C116" i="1"/>
  <c r="D116" i="1" s="1"/>
  <c r="F116" i="1" s="1"/>
  <c r="G116" i="1" s="1"/>
  <c r="AO203" i="1"/>
  <c r="AP203" i="1" s="1"/>
  <c r="AT49" i="1"/>
  <c r="AU49" i="1" s="1"/>
  <c r="AQ50" i="1"/>
  <c r="AR50" i="1" s="1"/>
  <c r="AT50" i="1" s="1"/>
  <c r="AU50" i="1" s="1"/>
  <c r="O97" i="1"/>
  <c r="AL54" i="1"/>
  <c r="AM54" i="1" s="1"/>
  <c r="AL204" i="1"/>
  <c r="AM204" i="1" s="1"/>
  <c r="AQ160" i="1"/>
  <c r="E117" i="1"/>
  <c r="AI30" i="1"/>
  <c r="AS139" i="1"/>
  <c r="AS204" i="1"/>
  <c r="AR203" i="1"/>
  <c r="AT203" i="1" s="1"/>
  <c r="AU203" i="1" s="1"/>
  <c r="AS161" i="1"/>
  <c r="AR160" i="1"/>
  <c r="AT160" i="1" s="1"/>
  <c r="AU160" i="1" s="1"/>
  <c r="AX75" i="1"/>
  <c r="F27" i="1"/>
  <c r="G27" i="1" s="1"/>
  <c r="C28" i="1"/>
  <c r="D28" i="1" s="1"/>
  <c r="F28" i="1" s="1"/>
  <c r="G28" i="1" s="1"/>
  <c r="AD163" i="1"/>
  <c r="P94" i="1"/>
  <c r="Q94" i="1" s="1"/>
  <c r="T29" i="1"/>
  <c r="Y30" i="1"/>
  <c r="AD76" i="1"/>
  <c r="M137" i="1"/>
  <c r="N137" i="1" s="1"/>
  <c r="AI116" i="1"/>
  <c r="AH115" i="1"/>
  <c r="AG116" i="1" s="1"/>
  <c r="BA159" i="1"/>
  <c r="BB159" i="1" s="1"/>
  <c r="AX184" i="1"/>
  <c r="AL181" i="1"/>
  <c r="AM181" i="1" s="1"/>
  <c r="Y118" i="1"/>
  <c r="O32" i="1"/>
  <c r="J52" i="1"/>
  <c r="AB8" i="1"/>
  <c r="AC8" i="1" s="1"/>
  <c r="BC74" i="1"/>
  <c r="AI73" i="1"/>
  <c r="T74" i="1"/>
  <c r="E75" i="1"/>
  <c r="AD118" i="1"/>
  <c r="AC117" i="1"/>
  <c r="BC161" i="1"/>
  <c r="AN205" i="1"/>
  <c r="J96" i="1"/>
  <c r="AL137" i="1"/>
  <c r="AM137" i="1" s="1"/>
  <c r="Y160" i="1"/>
  <c r="X159" i="1"/>
  <c r="W160" i="1" s="1"/>
  <c r="BC9" i="1"/>
  <c r="H6" i="1"/>
  <c r="I6" i="1" s="1"/>
  <c r="BD50" i="1"/>
  <c r="BA51" i="1"/>
  <c r="BB51" i="1" s="1"/>
  <c r="BA52" i="1" s="1"/>
  <c r="BB52" i="1" s="1"/>
  <c r="BD52" i="1" s="1"/>
  <c r="T182" i="1"/>
  <c r="S181" i="1"/>
  <c r="U181" i="1" s="1"/>
  <c r="V181" i="1" s="1"/>
  <c r="AD95" i="1"/>
  <c r="Z115" i="1"/>
  <c r="AA115" i="1" s="1"/>
  <c r="C51" i="1"/>
  <c r="D51" i="1" s="1"/>
  <c r="T160" i="1"/>
  <c r="S159" i="1"/>
  <c r="AV6" i="1"/>
  <c r="AW6" i="1" s="1"/>
  <c r="AV7" i="1" s="1"/>
  <c r="AW7" i="1" s="1"/>
  <c r="W29" i="1"/>
  <c r="X29" i="1" s="1"/>
  <c r="AL115" i="1"/>
  <c r="AM115" i="1" s="1"/>
  <c r="AL116" i="1" s="1"/>
  <c r="AM116" i="1" s="1"/>
  <c r="AV116" i="1"/>
  <c r="AW116" i="1" s="1"/>
  <c r="AG226" i="1"/>
  <c r="BE157" i="1"/>
  <c r="AH226" i="1" s="1"/>
  <c r="AE181" i="1"/>
  <c r="AF181" i="1" s="1"/>
  <c r="AN55" i="1"/>
  <c r="AD184" i="1"/>
  <c r="J8" i="1"/>
  <c r="AI53" i="1"/>
  <c r="J117" i="1"/>
  <c r="I116" i="1"/>
  <c r="H117" i="1" s="1"/>
  <c r="H138" i="1"/>
  <c r="I138" i="1" s="1"/>
  <c r="M181" i="1"/>
  <c r="N181" i="1" s="1"/>
  <c r="P181" i="1" s="1"/>
  <c r="Q181" i="1" s="1"/>
  <c r="AV204" i="1"/>
  <c r="AW204" i="1" s="1"/>
  <c r="H51" i="1"/>
  <c r="I51" i="1" s="1"/>
  <c r="AG162" i="1"/>
  <c r="AH162" i="1" s="1"/>
  <c r="AS51" i="1"/>
  <c r="AE116" i="1"/>
  <c r="AF116" i="1" s="1"/>
  <c r="AB118" i="1"/>
  <c r="J75" i="1"/>
  <c r="Y206" i="1"/>
  <c r="AX52" i="1"/>
  <c r="AX117" i="1"/>
  <c r="Y140" i="1"/>
  <c r="K203" i="1"/>
  <c r="L203" i="1" s="1"/>
  <c r="AQ94" i="1"/>
  <c r="AR94" i="1" s="1"/>
  <c r="Y184" i="1"/>
  <c r="AJ6" i="1"/>
  <c r="AK6" i="1" s="1"/>
  <c r="O161" i="1"/>
  <c r="AV160" i="1"/>
  <c r="AW160" i="1" s="1"/>
  <c r="AQ73" i="1"/>
  <c r="AR73" i="1" s="1"/>
  <c r="AX205" i="1"/>
  <c r="E8" i="1"/>
  <c r="J140" i="1"/>
  <c r="AI10" i="1"/>
  <c r="AS74" i="1"/>
  <c r="AY50" i="1"/>
  <c r="AZ50" i="1" s="1"/>
  <c r="AS95" i="1"/>
  <c r="AN97" i="1"/>
  <c r="AG182" i="1"/>
  <c r="Y8" i="1"/>
  <c r="F72" i="1"/>
  <c r="G72" i="1" s="1"/>
  <c r="C73" i="1"/>
  <c r="D73" i="1" s="1"/>
  <c r="F73" i="1" s="1"/>
  <c r="G73" i="1" s="1"/>
  <c r="AN74" i="1"/>
  <c r="O120" i="1"/>
  <c r="J205" i="1"/>
  <c r="I204" i="1"/>
  <c r="AB182" i="1"/>
  <c r="AC182" i="1" s="1"/>
  <c r="AQ29" i="1"/>
  <c r="AR29" i="1" s="1"/>
  <c r="O139" i="1"/>
  <c r="T205" i="1"/>
  <c r="S204" i="1"/>
  <c r="K28" i="1"/>
  <c r="L28" i="1" s="1"/>
  <c r="BC97" i="1"/>
  <c r="BB96" i="1"/>
  <c r="E95" i="1"/>
  <c r="AS185" i="1"/>
  <c r="BC118" i="1"/>
  <c r="BB117" i="1"/>
  <c r="C6" i="1"/>
  <c r="D6" i="1" s="1"/>
  <c r="AD52" i="1"/>
  <c r="AE159" i="1"/>
  <c r="AF159" i="1" s="1"/>
  <c r="AB162" i="1"/>
  <c r="AC162" i="1" s="1"/>
  <c r="AI163" i="1"/>
  <c r="AT181" i="1"/>
  <c r="AU181" i="1" s="1"/>
  <c r="J182" i="1"/>
  <c r="BD137" i="1"/>
  <c r="AG28" i="1"/>
  <c r="AH28" i="1" s="1"/>
  <c r="AG29" i="1" s="1"/>
  <c r="AH29" i="1" s="1"/>
  <c r="AJ29" i="1" s="1"/>
  <c r="AK29" i="1" s="1"/>
  <c r="M95" i="1"/>
  <c r="N95" i="1" s="1"/>
  <c r="BD203" i="1"/>
  <c r="BE203" i="1" s="1"/>
  <c r="BA205" i="1"/>
  <c r="BB205" i="1" s="1"/>
  <c r="AN163" i="1"/>
  <c r="AM162" i="1"/>
  <c r="O9" i="1"/>
  <c r="N8" i="1"/>
  <c r="P8" i="1" s="1"/>
  <c r="Q8" i="1" s="1"/>
  <c r="AI97" i="1"/>
  <c r="AH96" i="1"/>
  <c r="AN184" i="1"/>
  <c r="W6" i="1"/>
  <c r="X6" i="1" s="1"/>
  <c r="W7" i="1" s="1"/>
  <c r="X7" i="1" s="1"/>
  <c r="Z7" i="1" s="1"/>
  <c r="AA7" i="1" s="1"/>
  <c r="AV73" i="1"/>
  <c r="AW73" i="1" s="1"/>
  <c r="U203" i="1"/>
  <c r="V203" i="1" s="1"/>
  <c r="J31" i="1"/>
  <c r="U229" i="1"/>
  <c r="BE95" i="1"/>
  <c r="V229" i="1" s="1"/>
  <c r="T8" i="1"/>
  <c r="AY28" i="1"/>
  <c r="AZ28" i="1" s="1"/>
  <c r="F181" i="1"/>
  <c r="G181" i="1" s="1"/>
  <c r="C182" i="1"/>
  <c r="D182" i="1" s="1"/>
  <c r="BC183" i="1"/>
  <c r="AM7" i="1"/>
  <c r="AN8" i="1"/>
  <c r="AN139" i="1"/>
  <c r="AI139" i="1"/>
  <c r="AH138" i="1"/>
  <c r="BC54" i="1"/>
  <c r="Y74" i="1"/>
  <c r="AN117" i="1"/>
  <c r="AV94" i="1"/>
  <c r="AW94" i="1" s="1"/>
  <c r="AV95" i="1" s="1"/>
  <c r="AW95" i="1" s="1"/>
  <c r="AQ183" i="1"/>
  <c r="AR183" i="1" s="1"/>
  <c r="BC139" i="1"/>
  <c r="BB138" i="1"/>
  <c r="AG227" i="1"/>
  <c r="BE158" i="1"/>
  <c r="AH227" i="1" s="1"/>
  <c r="BD94" i="1"/>
  <c r="AV51" i="1"/>
  <c r="AW51" i="1" s="1"/>
  <c r="AV52" i="1" s="1"/>
  <c r="M204" i="1"/>
  <c r="N204" i="1" s="1"/>
  <c r="AD138" i="1"/>
  <c r="AC137" i="1"/>
  <c r="AX31" i="1"/>
  <c r="O74" i="1"/>
  <c r="T117" i="1"/>
  <c r="AI204" i="1"/>
  <c r="AH203" i="1"/>
  <c r="AD9" i="1"/>
  <c r="T51" i="1"/>
  <c r="S50" i="1"/>
  <c r="E139" i="1"/>
  <c r="D138" i="1"/>
  <c r="O206" i="1"/>
  <c r="E184" i="1"/>
  <c r="AV74" i="1"/>
  <c r="AW74" i="1" s="1"/>
  <c r="Z72" i="1" l="1"/>
  <c r="AA72" i="1" s="1"/>
  <c r="M118" i="1"/>
  <c r="N118" i="1" s="1"/>
  <c r="W95" i="1"/>
  <c r="X95" i="1" s="1"/>
  <c r="F160" i="1"/>
  <c r="G160" i="1" s="1"/>
  <c r="C161" i="1"/>
  <c r="P160" i="1"/>
  <c r="Q160" i="1" s="1"/>
  <c r="M161" i="1"/>
  <c r="N161" i="1" s="1"/>
  <c r="BD6" i="1"/>
  <c r="E228" i="1" s="1"/>
  <c r="C117" i="1"/>
  <c r="M9" i="1"/>
  <c r="K94" i="1"/>
  <c r="L94" i="1" s="1"/>
  <c r="C74" i="1"/>
  <c r="D74" i="1" s="1"/>
  <c r="C75" i="1" s="1"/>
  <c r="D75" i="1" s="1"/>
  <c r="F75" i="1" s="1"/>
  <c r="G75" i="1" s="1"/>
  <c r="C29" i="1"/>
  <c r="H74" i="1"/>
  <c r="I74" i="1" s="1"/>
  <c r="K74" i="1" s="1"/>
  <c r="L74" i="1" s="1"/>
  <c r="R7" i="1"/>
  <c r="S7" i="1" s="1"/>
  <c r="R8" i="1" s="1"/>
  <c r="S8" i="1" s="1"/>
  <c r="BA53" i="1"/>
  <c r="BB53" i="1" s="1"/>
  <c r="BD53" i="1" s="1"/>
  <c r="R182" i="1"/>
  <c r="AE73" i="1"/>
  <c r="AF73" i="1" s="1"/>
  <c r="AB74" i="1"/>
  <c r="AC74" i="1" s="1"/>
  <c r="M53" i="1"/>
  <c r="N53" i="1" s="1"/>
  <c r="M54" i="1" s="1"/>
  <c r="N54" i="1" s="1"/>
  <c r="P54" i="1" s="1"/>
  <c r="Q54" i="1" s="1"/>
  <c r="M73" i="1"/>
  <c r="N73" i="1" s="1"/>
  <c r="P73" i="1" s="1"/>
  <c r="Q73" i="1" s="1"/>
  <c r="AQ7" i="1"/>
  <c r="AR7" i="1" s="1"/>
  <c r="AQ8" i="1" s="1"/>
  <c r="AY74" i="1"/>
  <c r="AZ74" i="1" s="1"/>
  <c r="AO116" i="1"/>
  <c r="AP116" i="1" s="1"/>
  <c r="AL117" i="1"/>
  <c r="AE162" i="1"/>
  <c r="AF162" i="1" s="1"/>
  <c r="AB163" i="1"/>
  <c r="AC163" i="1" s="1"/>
  <c r="AE163" i="1" s="1"/>
  <c r="AF163" i="1" s="1"/>
  <c r="F51" i="1"/>
  <c r="G51" i="1" s="1"/>
  <c r="C52" i="1"/>
  <c r="AT29" i="1"/>
  <c r="AU29" i="1" s="1"/>
  <c r="AQ30" i="1"/>
  <c r="AR30" i="1" s="1"/>
  <c r="P53" i="1"/>
  <c r="Q53" i="1" s="1"/>
  <c r="AY116" i="1"/>
  <c r="AZ116" i="1" s="1"/>
  <c r="AV117" i="1"/>
  <c r="K95" i="1"/>
  <c r="L95" i="1" s="1"/>
  <c r="H96" i="1"/>
  <c r="AE204" i="1"/>
  <c r="AF204" i="1" s="1"/>
  <c r="AB205" i="1"/>
  <c r="AC205" i="1" s="1"/>
  <c r="AE205" i="1" s="1"/>
  <c r="AF205" i="1" s="1"/>
  <c r="F74" i="1"/>
  <c r="G74" i="1" s="1"/>
  <c r="AT73" i="1"/>
  <c r="AU73" i="1" s="1"/>
  <c r="AQ74" i="1"/>
  <c r="AR74" i="1" s="1"/>
  <c r="AY204" i="1"/>
  <c r="AZ204" i="1" s="1"/>
  <c r="AV205" i="1"/>
  <c r="AJ52" i="1"/>
  <c r="AK52" i="1" s="1"/>
  <c r="AG53" i="1"/>
  <c r="AH53" i="1" s="1"/>
  <c r="AT138" i="1"/>
  <c r="AU138" i="1" s="1"/>
  <c r="AQ139" i="1"/>
  <c r="AR139" i="1" s="1"/>
  <c r="AT139" i="1" s="1"/>
  <c r="AU139" i="1" s="1"/>
  <c r="AY160" i="1"/>
  <c r="AZ160" i="1" s="1"/>
  <c r="AV161" i="1"/>
  <c r="Z29" i="1"/>
  <c r="AA29" i="1" s="1"/>
  <c r="W30" i="1"/>
  <c r="U137" i="1"/>
  <c r="V137" i="1" s="1"/>
  <c r="R138" i="1"/>
  <c r="S138" i="1" s="1"/>
  <c r="U116" i="1"/>
  <c r="V116" i="1" s="1"/>
  <c r="R117" i="1"/>
  <c r="S117" i="1" s="1"/>
  <c r="U117" i="1" s="1"/>
  <c r="V117" i="1" s="1"/>
  <c r="AY95" i="1"/>
  <c r="AZ95" i="1" s="1"/>
  <c r="AY7" i="1"/>
  <c r="AZ7" i="1" s="1"/>
  <c r="AV8" i="1"/>
  <c r="AO204" i="1"/>
  <c r="AP204" i="1" s="1"/>
  <c r="AL205" i="1"/>
  <c r="U95" i="1"/>
  <c r="V95" i="1" s="1"/>
  <c r="R96" i="1"/>
  <c r="S96" i="1" s="1"/>
  <c r="U96" i="1" s="1"/>
  <c r="V96" i="1" s="1"/>
  <c r="BD205" i="1"/>
  <c r="BE205" i="1" s="1"/>
  <c r="BA206" i="1"/>
  <c r="BD73" i="1"/>
  <c r="BA74" i="1"/>
  <c r="BB74" i="1" s="1"/>
  <c r="BC55" i="1"/>
  <c r="AS75" i="1"/>
  <c r="BC75" i="1"/>
  <c r="AS162" i="1"/>
  <c r="AD31" i="1"/>
  <c r="F138" i="1"/>
  <c r="G138" i="1" s="1"/>
  <c r="AI98" i="1"/>
  <c r="K138" i="1"/>
  <c r="L138" i="1" s="1"/>
  <c r="AX140" i="1"/>
  <c r="C183" i="1"/>
  <c r="D183" i="1" s="1"/>
  <c r="AB9" i="1"/>
  <c r="AC9" i="1" s="1"/>
  <c r="H182" i="1"/>
  <c r="O207" i="1"/>
  <c r="AD10" i="1"/>
  <c r="AV75" i="1"/>
  <c r="AW75" i="1" s="1"/>
  <c r="AD53" i="1"/>
  <c r="AS186" i="1"/>
  <c r="AN75" i="1"/>
  <c r="AO96" i="1"/>
  <c r="AP96" i="1" s="1"/>
  <c r="BD51" i="1"/>
  <c r="X160" i="1"/>
  <c r="Y161" i="1"/>
  <c r="AI74" i="1"/>
  <c r="AH73" i="1"/>
  <c r="AG74" i="1" s="1"/>
  <c r="Y119" i="1"/>
  <c r="X118" i="1"/>
  <c r="AX185" i="1"/>
  <c r="AD77" i="1"/>
  <c r="E205" i="1"/>
  <c r="D204" i="1"/>
  <c r="AN31" i="1"/>
  <c r="AS31" i="1"/>
  <c r="AE29" i="1"/>
  <c r="AF29" i="1" s="1"/>
  <c r="AJ8" i="1"/>
  <c r="AK8" i="1" s="1"/>
  <c r="AG9" i="1"/>
  <c r="AH9" i="1" s="1"/>
  <c r="W161" i="1"/>
  <c r="AG73" i="1"/>
  <c r="AJ203" i="1"/>
  <c r="AK203" i="1" s="1"/>
  <c r="AC228" i="1"/>
  <c r="BE137" i="1"/>
  <c r="AD228" i="1" s="1"/>
  <c r="AO73" i="1"/>
  <c r="AP73" i="1" s="1"/>
  <c r="Z139" i="1"/>
  <c r="AA139" i="1" s="1"/>
  <c r="J183" i="1"/>
  <c r="I182" i="1"/>
  <c r="AN164" i="1"/>
  <c r="T206" i="1"/>
  <c r="Y9" i="1"/>
  <c r="AI11" i="1"/>
  <c r="Y185" i="1"/>
  <c r="J76" i="1"/>
  <c r="H139" i="1"/>
  <c r="I139" i="1" s="1"/>
  <c r="AO54" i="1"/>
  <c r="AP54" i="1" s="1"/>
  <c r="AL55" i="1"/>
  <c r="M230" i="1"/>
  <c r="BE52" i="1"/>
  <c r="N230" i="1" s="1"/>
  <c r="T161" i="1"/>
  <c r="AV96" i="1"/>
  <c r="AW96" i="1" s="1"/>
  <c r="K6" i="1"/>
  <c r="L6" i="1" s="1"/>
  <c r="AO137" i="1"/>
  <c r="AP137" i="1" s="1"/>
  <c r="AL138" i="1"/>
  <c r="AM138" i="1" s="1"/>
  <c r="BD7" i="1"/>
  <c r="BA8" i="1"/>
  <c r="BB8" i="1" s="1"/>
  <c r="J53" i="1"/>
  <c r="P137" i="1"/>
  <c r="Q137" i="1" s="1"/>
  <c r="M138" i="1"/>
  <c r="N138" i="1" s="1"/>
  <c r="AS205" i="1"/>
  <c r="AI31" i="1"/>
  <c r="O98" i="1"/>
  <c r="M74" i="1"/>
  <c r="Y99" i="1"/>
  <c r="I227" i="1"/>
  <c r="BE27" i="1"/>
  <c r="J227" i="1" s="1"/>
  <c r="AK227" i="1"/>
  <c r="BE180" i="1"/>
  <c r="AL227" i="1" s="1"/>
  <c r="E76" i="1"/>
  <c r="AJ115" i="1"/>
  <c r="AK115" i="1" s="1"/>
  <c r="BD28" i="1"/>
  <c r="AG204" i="1"/>
  <c r="AH204" i="1" s="1"/>
  <c r="P204" i="1"/>
  <c r="Q204" i="1" s="1"/>
  <c r="M205" i="1"/>
  <c r="N205" i="1" s="1"/>
  <c r="M206" i="1" s="1"/>
  <c r="N206" i="1" s="1"/>
  <c r="F182" i="1"/>
  <c r="G182" i="1" s="1"/>
  <c r="U204" i="1"/>
  <c r="V204" i="1" s="1"/>
  <c r="AS52" i="1"/>
  <c r="AD185" i="1"/>
  <c r="U159" i="1"/>
  <c r="V159" i="1" s="1"/>
  <c r="BC162" i="1"/>
  <c r="AH116" i="1"/>
  <c r="AJ116" i="1" s="1"/>
  <c r="AK116" i="1" s="1"/>
  <c r="AI117" i="1"/>
  <c r="E140" i="1"/>
  <c r="P95" i="1"/>
  <c r="Q95" i="1" s="1"/>
  <c r="K181" i="1"/>
  <c r="L181" i="1" s="1"/>
  <c r="F6" i="1"/>
  <c r="G6" i="1" s="1"/>
  <c r="C7" i="1"/>
  <c r="D7" i="1" s="1"/>
  <c r="F94" i="1"/>
  <c r="G94" i="1" s="1"/>
  <c r="AY51" i="1"/>
  <c r="AZ51" i="1" s="1"/>
  <c r="T118" i="1"/>
  <c r="AE137" i="1"/>
  <c r="AF137" i="1" s="1"/>
  <c r="AB138" i="1"/>
  <c r="AN9" i="1"/>
  <c r="BD117" i="1"/>
  <c r="E96" i="1"/>
  <c r="D95" i="1"/>
  <c r="H52" i="1"/>
  <c r="I52" i="1" s="1"/>
  <c r="AE182" i="1"/>
  <c r="AF182" i="1" s="1"/>
  <c r="AX53" i="1"/>
  <c r="AW52" i="1"/>
  <c r="AY52" i="1" s="1"/>
  <c r="AZ52" i="1" s="1"/>
  <c r="K116" i="1"/>
  <c r="L116" i="1" s="1"/>
  <c r="AN56" i="1"/>
  <c r="AM55" i="1"/>
  <c r="J97" i="1"/>
  <c r="I96" i="1"/>
  <c r="K96" i="1" s="1"/>
  <c r="L96" i="1" s="1"/>
  <c r="BD159" i="1"/>
  <c r="BA160" i="1"/>
  <c r="BB160" i="1" s="1"/>
  <c r="BA161" i="1" s="1"/>
  <c r="BB161" i="1" s="1"/>
  <c r="X30" i="1"/>
  <c r="Z30" i="1" s="1"/>
  <c r="AA30" i="1" s="1"/>
  <c r="Y31" i="1"/>
  <c r="AD164" i="1"/>
  <c r="AX76" i="1"/>
  <c r="D117" i="1"/>
  <c r="E118" i="1"/>
  <c r="M29" i="1"/>
  <c r="N29" i="1" s="1"/>
  <c r="AI183" i="1"/>
  <c r="AH182" i="1"/>
  <c r="AG183" i="1" s="1"/>
  <c r="AT116" i="1"/>
  <c r="AU116" i="1" s="1"/>
  <c r="AQ118" i="1"/>
  <c r="T139" i="1"/>
  <c r="W205" i="1"/>
  <c r="X205" i="1" s="1"/>
  <c r="H75" i="1"/>
  <c r="I75" i="1" s="1"/>
  <c r="R160" i="1"/>
  <c r="S160" i="1" s="1"/>
  <c r="AL30" i="1"/>
  <c r="AM30" i="1" s="1"/>
  <c r="AO30" i="1" s="1"/>
  <c r="AP30" i="1" s="1"/>
  <c r="Q227" i="1"/>
  <c r="BE71" i="1"/>
  <c r="R227" i="1" s="1"/>
  <c r="Y229" i="1"/>
  <c r="BE116" i="1"/>
  <c r="Z229" i="1" s="1"/>
  <c r="AL74" i="1"/>
  <c r="AM74" i="1" s="1"/>
  <c r="AQ161" i="1"/>
  <c r="AR161" i="1" s="1"/>
  <c r="AW205" i="1"/>
  <c r="AY205" i="1" s="1"/>
  <c r="AZ205" i="1" s="1"/>
  <c r="AX206" i="1"/>
  <c r="Z182" i="1"/>
  <c r="AA182" i="1" s="1"/>
  <c r="AI205" i="1"/>
  <c r="BD138" i="1"/>
  <c r="BA139" i="1"/>
  <c r="AN140" i="1"/>
  <c r="AS96" i="1"/>
  <c r="Y141" i="1"/>
  <c r="M228" i="1"/>
  <c r="BE50" i="1"/>
  <c r="N228" i="1" s="1"/>
  <c r="AY94" i="1"/>
  <c r="AZ94" i="1" s="1"/>
  <c r="E185" i="1"/>
  <c r="U50" i="1"/>
  <c r="V50" i="1" s="1"/>
  <c r="AT183" i="1"/>
  <c r="AU183" i="1" s="1"/>
  <c r="AM117" i="1"/>
  <c r="AO117" i="1" s="1"/>
  <c r="AP117" i="1" s="1"/>
  <c r="AN118" i="1"/>
  <c r="AJ138" i="1"/>
  <c r="AK138" i="1" s="1"/>
  <c r="AO7" i="1"/>
  <c r="AP7" i="1" s="1"/>
  <c r="AL8" i="1"/>
  <c r="AM8" i="1" s="1"/>
  <c r="O10" i="1"/>
  <c r="N9" i="1"/>
  <c r="AJ28" i="1"/>
  <c r="AK28" i="1" s="1"/>
  <c r="AG30" i="1"/>
  <c r="AH30" i="1" s="1"/>
  <c r="AJ162" i="1"/>
  <c r="AK162" i="1" s="1"/>
  <c r="AG163" i="1"/>
  <c r="AH163" i="1" s="1"/>
  <c r="BC119" i="1"/>
  <c r="BD96" i="1"/>
  <c r="BA97" i="1"/>
  <c r="BB97" i="1" s="1"/>
  <c r="O140" i="1"/>
  <c r="J141" i="1"/>
  <c r="AX118" i="1"/>
  <c r="AW117" i="1"/>
  <c r="AY117" i="1" s="1"/>
  <c r="AZ117" i="1" s="1"/>
  <c r="J118" i="1"/>
  <c r="I117" i="1"/>
  <c r="J9" i="1"/>
  <c r="AO115" i="1"/>
  <c r="AP115" i="1" s="1"/>
  <c r="BC10" i="1"/>
  <c r="U73" i="1"/>
  <c r="V73" i="1" s="1"/>
  <c r="AO181" i="1"/>
  <c r="AP181" i="1" s="1"/>
  <c r="AL183" i="1"/>
  <c r="AM183" i="1" s="1"/>
  <c r="AO183" i="1" s="1"/>
  <c r="AP183" i="1" s="1"/>
  <c r="AL182" i="1"/>
  <c r="AM182" i="1" s="1"/>
  <c r="AS140" i="1"/>
  <c r="AL56" i="1"/>
  <c r="K160" i="1"/>
  <c r="L160" i="1" s="1"/>
  <c r="AJ181" i="1"/>
  <c r="AK181" i="1" s="1"/>
  <c r="AG139" i="1"/>
  <c r="AH139" i="1" s="1"/>
  <c r="W183" i="1"/>
  <c r="X183" i="1" s="1"/>
  <c r="Z183" i="1" s="1"/>
  <c r="AA183" i="1" s="1"/>
  <c r="C139" i="1"/>
  <c r="D139" i="1" s="1"/>
  <c r="C140" i="1" s="1"/>
  <c r="E53" i="1"/>
  <c r="D52" i="1"/>
  <c r="F52" i="1" s="1"/>
  <c r="G52" i="1" s="1"/>
  <c r="O184" i="1"/>
  <c r="AL163" i="1"/>
  <c r="AM163" i="1" s="1"/>
  <c r="AT7" i="1"/>
  <c r="AU7" i="1" s="1"/>
  <c r="AB30" i="1"/>
  <c r="AC30" i="1" s="1"/>
  <c r="Y53" i="1"/>
  <c r="BA118" i="1"/>
  <c r="BB118" i="1" s="1"/>
  <c r="BA119" i="1" s="1"/>
  <c r="AJ96" i="1"/>
  <c r="AK96" i="1" s="1"/>
  <c r="AB52" i="1"/>
  <c r="AC52" i="1" s="1"/>
  <c r="BC207" i="1"/>
  <c r="BB206" i="1"/>
  <c r="BD206" i="1" s="1"/>
  <c r="BE206" i="1" s="1"/>
  <c r="T9" i="1"/>
  <c r="AI54" i="1"/>
  <c r="T30" i="1"/>
  <c r="BA29" i="1"/>
  <c r="BB29" i="1" s="1"/>
  <c r="BD29" i="1" s="1"/>
  <c r="AY30" i="1"/>
  <c r="AZ30" i="1" s="1"/>
  <c r="AV31" i="1"/>
  <c r="AW31" i="1" s="1"/>
  <c r="AD139" i="1"/>
  <c r="AC138" i="1"/>
  <c r="T52" i="1"/>
  <c r="O75" i="1"/>
  <c r="N74" i="1"/>
  <c r="R205" i="1"/>
  <c r="S205" i="1" s="1"/>
  <c r="U228" i="1"/>
  <c r="BE94" i="1"/>
  <c r="V228" i="1" s="1"/>
  <c r="Z73" i="1"/>
  <c r="AA73" i="1" s="1"/>
  <c r="AI140" i="1"/>
  <c r="BD182" i="1"/>
  <c r="K30" i="1"/>
  <c r="L30" i="1" s="1"/>
  <c r="Z6" i="1"/>
  <c r="AA6" i="1" s="1"/>
  <c r="W8" i="1"/>
  <c r="X8" i="1" s="1"/>
  <c r="Z8" i="1" s="1"/>
  <c r="AA8" i="1" s="1"/>
  <c r="AN185" i="1"/>
  <c r="AI164" i="1"/>
  <c r="BC98" i="1"/>
  <c r="K204" i="1"/>
  <c r="L204" i="1" s="1"/>
  <c r="H205" i="1"/>
  <c r="Y207" i="1"/>
  <c r="AB183" i="1"/>
  <c r="AC183" i="1" s="1"/>
  <c r="T183" i="1"/>
  <c r="S182" i="1"/>
  <c r="AE117" i="1"/>
  <c r="AF117" i="1" s="1"/>
  <c r="T75" i="1"/>
  <c r="M96" i="1"/>
  <c r="N96" i="1" s="1"/>
  <c r="M97" i="1" s="1"/>
  <c r="N97" i="1" s="1"/>
  <c r="O33" i="1"/>
  <c r="H183" i="1"/>
  <c r="AQ51" i="1"/>
  <c r="AR51" i="1" s="1"/>
  <c r="J162" i="1"/>
  <c r="AY137" i="1"/>
  <c r="AZ137" i="1" s="1"/>
  <c r="AV139" i="1"/>
  <c r="AW139" i="1" s="1"/>
  <c r="AV53" i="1"/>
  <c r="H161" i="1"/>
  <c r="I161" i="1" s="1"/>
  <c r="AQ204" i="1"/>
  <c r="AR204" i="1" s="1"/>
  <c r="E30" i="1"/>
  <c r="D29" i="1"/>
  <c r="W140" i="1"/>
  <c r="X140" i="1" s="1"/>
  <c r="Z140" i="1" s="1"/>
  <c r="AA140" i="1" s="1"/>
  <c r="Z50" i="1"/>
  <c r="AA50" i="1" s="1"/>
  <c r="W51" i="1"/>
  <c r="X51" i="1" s="1"/>
  <c r="AS119" i="1"/>
  <c r="AR118" i="1"/>
  <c r="R51" i="1"/>
  <c r="S51" i="1" s="1"/>
  <c r="AS9" i="1"/>
  <c r="AR8" i="1"/>
  <c r="AV182" i="1"/>
  <c r="AW182" i="1" s="1"/>
  <c r="AY182" i="1" s="1"/>
  <c r="AZ182" i="1" s="1"/>
  <c r="BD72" i="1"/>
  <c r="E162" i="1"/>
  <c r="D161" i="1"/>
  <c r="AT94" i="1"/>
  <c r="AU94" i="1" s="1"/>
  <c r="AG97" i="1"/>
  <c r="AH97" i="1" s="1"/>
  <c r="AY181" i="1"/>
  <c r="AZ181" i="1" s="1"/>
  <c r="AX32" i="1"/>
  <c r="AO162" i="1"/>
  <c r="AP162" i="1" s="1"/>
  <c r="AD96" i="1"/>
  <c r="K51" i="1"/>
  <c r="L51" i="1" s="1"/>
  <c r="W184" i="1"/>
  <c r="X184" i="1" s="1"/>
  <c r="R29" i="1"/>
  <c r="S29" i="1" s="1"/>
  <c r="BC140" i="1"/>
  <c r="BB139" i="1"/>
  <c r="BD139" i="1" s="1"/>
  <c r="AE8" i="1"/>
  <c r="AF8" i="1" s="1"/>
  <c r="X74" i="1"/>
  <c r="W75" i="1" s="1"/>
  <c r="Y75" i="1"/>
  <c r="BC184" i="1"/>
  <c r="BB183" i="1"/>
  <c r="J32" i="1"/>
  <c r="I31" i="1"/>
  <c r="K31" i="1" s="1"/>
  <c r="L31" i="1" s="1"/>
  <c r="AY73" i="1"/>
  <c r="AZ73" i="1" s="1"/>
  <c r="J206" i="1"/>
  <c r="I205" i="1"/>
  <c r="O121" i="1"/>
  <c r="AN98" i="1"/>
  <c r="AM97" i="1"/>
  <c r="E9" i="1"/>
  <c r="O162" i="1"/>
  <c r="AQ95" i="1"/>
  <c r="AR95" i="1" s="1"/>
  <c r="AY6" i="1"/>
  <c r="AZ6" i="1" s="1"/>
  <c r="Z159" i="1"/>
  <c r="AA159" i="1" s="1"/>
  <c r="AM205" i="1"/>
  <c r="AO205" i="1" s="1"/>
  <c r="AP205" i="1" s="1"/>
  <c r="AN206" i="1"/>
  <c r="AD119" i="1"/>
  <c r="AC118" i="1"/>
  <c r="M182" i="1"/>
  <c r="N182" i="1" s="1"/>
  <c r="P182" i="1" s="1"/>
  <c r="Q182" i="1" s="1"/>
  <c r="Z117" i="1"/>
  <c r="AA117" i="1" s="1"/>
  <c r="H7" i="1"/>
  <c r="I7" i="1" s="1"/>
  <c r="H8" i="1" s="1"/>
  <c r="I8" i="1" s="1"/>
  <c r="K8" i="1" s="1"/>
  <c r="L8" i="1" s="1"/>
  <c r="C118" i="1"/>
  <c r="F203" i="1"/>
  <c r="G203" i="1" s="1"/>
  <c r="C205" i="1"/>
  <c r="W206" i="1"/>
  <c r="X206" i="1" s="1"/>
  <c r="AW161" i="1"/>
  <c r="AY161" i="1" s="1"/>
  <c r="AZ161" i="1" s="1"/>
  <c r="AX162" i="1"/>
  <c r="BC31" i="1"/>
  <c r="T97" i="1"/>
  <c r="O55" i="1"/>
  <c r="R74" i="1"/>
  <c r="S74" i="1" s="1"/>
  <c r="AX97" i="1"/>
  <c r="AB95" i="1"/>
  <c r="AC95" i="1" s="1"/>
  <c r="AQ184" i="1"/>
  <c r="AR184" i="1" s="1"/>
  <c r="AD206" i="1"/>
  <c r="AX9" i="1"/>
  <c r="AW8" i="1"/>
  <c r="AY8" i="1" s="1"/>
  <c r="AZ8" i="1" s="1"/>
  <c r="BE6" i="1" l="1"/>
  <c r="F228" i="1" s="1"/>
  <c r="U7" i="1"/>
  <c r="V7" i="1" s="1"/>
  <c r="W96" i="1"/>
  <c r="X96" i="1" s="1"/>
  <c r="Z95" i="1"/>
  <c r="AA95" i="1" s="1"/>
  <c r="Z96" i="1"/>
  <c r="AA96" i="1" s="1"/>
  <c r="W97" i="1"/>
  <c r="X97" i="1" s="1"/>
  <c r="M119" i="1"/>
  <c r="N119" i="1" s="1"/>
  <c r="P118" i="1"/>
  <c r="Q118" i="1" s="1"/>
  <c r="AJ204" i="1"/>
  <c r="AK204" i="1" s="1"/>
  <c r="AG205" i="1"/>
  <c r="AY75" i="1"/>
  <c r="AZ75" i="1" s="1"/>
  <c r="AV76" i="1"/>
  <c r="AE74" i="1"/>
  <c r="AF74" i="1" s="1"/>
  <c r="AB75" i="1"/>
  <c r="AC75" i="1" s="1"/>
  <c r="AB76" i="1" s="1"/>
  <c r="AC76" i="1" s="1"/>
  <c r="AB77" i="1" s="1"/>
  <c r="AC77" i="1" s="1"/>
  <c r="AE77" i="1" s="1"/>
  <c r="AF77" i="1" s="1"/>
  <c r="AE75" i="1"/>
  <c r="AF75" i="1" s="1"/>
  <c r="BA54" i="1"/>
  <c r="BB54" i="1" s="1"/>
  <c r="BD54" i="1" s="1"/>
  <c r="M183" i="1"/>
  <c r="N183" i="1" s="1"/>
  <c r="AJ97" i="1"/>
  <c r="AK97" i="1" s="1"/>
  <c r="AG98" i="1"/>
  <c r="AT51" i="1"/>
  <c r="AU51" i="1" s="1"/>
  <c r="AQ52" i="1"/>
  <c r="AR52" i="1" s="1"/>
  <c r="AT52" i="1" s="1"/>
  <c r="AU52" i="1" s="1"/>
  <c r="AJ139" i="1"/>
  <c r="AK139" i="1" s="1"/>
  <c r="AG140" i="1"/>
  <c r="AJ163" i="1"/>
  <c r="AK163" i="1" s="1"/>
  <c r="AG164" i="1"/>
  <c r="AE9" i="1"/>
  <c r="AF9" i="1" s="1"/>
  <c r="AB10" i="1"/>
  <c r="U29" i="1"/>
  <c r="V29" i="1" s="1"/>
  <c r="R30" i="1"/>
  <c r="U51" i="1"/>
  <c r="V51" i="1" s="1"/>
  <c r="R52" i="1"/>
  <c r="AT204" i="1"/>
  <c r="AU204" i="1" s="1"/>
  <c r="AQ205" i="1"/>
  <c r="AY31" i="1"/>
  <c r="AZ31" i="1" s="1"/>
  <c r="AV32" i="1"/>
  <c r="AO163" i="1"/>
  <c r="AP163" i="1" s="1"/>
  <c r="AL164" i="1"/>
  <c r="AM164" i="1" s="1"/>
  <c r="AO164" i="1" s="1"/>
  <c r="AP164" i="1" s="1"/>
  <c r="K52" i="1"/>
  <c r="L52" i="1" s="1"/>
  <c r="H53" i="1"/>
  <c r="P97" i="1"/>
  <c r="Q97" i="1" s="1"/>
  <c r="M98" i="1"/>
  <c r="AT74" i="1"/>
  <c r="AU74" i="1" s="1"/>
  <c r="AQ75" i="1"/>
  <c r="Z184" i="1"/>
  <c r="AA184" i="1" s="1"/>
  <c r="P183" i="1"/>
  <c r="Q183" i="1" s="1"/>
  <c r="AE52" i="1"/>
  <c r="AF52" i="1" s="1"/>
  <c r="AB53" i="1"/>
  <c r="AJ30" i="1"/>
  <c r="AK30" i="1" s="1"/>
  <c r="AG31" i="1"/>
  <c r="AE95" i="1"/>
  <c r="AF95" i="1" s="1"/>
  <c r="AB96" i="1"/>
  <c r="U205" i="1"/>
  <c r="V205" i="1" s="1"/>
  <c r="R206" i="1"/>
  <c r="S206" i="1" s="1"/>
  <c r="U206" i="1" s="1"/>
  <c r="V206" i="1" s="1"/>
  <c r="U160" i="1"/>
  <c r="V160" i="1" s="1"/>
  <c r="R161" i="1"/>
  <c r="AT95" i="1"/>
  <c r="AU95" i="1" s="1"/>
  <c r="AQ96" i="1"/>
  <c r="AY139" i="1"/>
  <c r="AZ139" i="1" s="1"/>
  <c r="AV140" i="1"/>
  <c r="AT161" i="1"/>
  <c r="AU161" i="1" s="1"/>
  <c r="AQ162" i="1"/>
  <c r="AR162" i="1" s="1"/>
  <c r="AT162" i="1" s="1"/>
  <c r="AU162" i="1" s="1"/>
  <c r="K75" i="1"/>
  <c r="L75" i="1" s="1"/>
  <c r="H76" i="1"/>
  <c r="U74" i="1"/>
  <c r="V74" i="1" s="1"/>
  <c r="R75" i="1"/>
  <c r="Z206" i="1"/>
  <c r="AA206" i="1" s="1"/>
  <c r="AO74" i="1"/>
  <c r="AP74" i="1" s="1"/>
  <c r="AL75" i="1"/>
  <c r="BD161" i="1"/>
  <c r="BD74" i="1"/>
  <c r="BA75" i="1"/>
  <c r="U138" i="1"/>
  <c r="V138" i="1" s="1"/>
  <c r="R139" i="1"/>
  <c r="AJ53" i="1"/>
  <c r="AK53" i="1" s="1"/>
  <c r="AG54" i="1"/>
  <c r="AH54" i="1" s="1"/>
  <c r="AJ54" i="1" s="1"/>
  <c r="AK54" i="1" s="1"/>
  <c r="AT30" i="1"/>
  <c r="AU30" i="1" s="1"/>
  <c r="AQ31" i="1"/>
  <c r="AE30" i="1"/>
  <c r="AF30" i="1" s="1"/>
  <c r="AB31" i="1"/>
  <c r="P206" i="1"/>
  <c r="Q206" i="1" s="1"/>
  <c r="M207" i="1"/>
  <c r="AY96" i="1"/>
  <c r="AZ96" i="1" s="1"/>
  <c r="AV97" i="1"/>
  <c r="AW97" i="1" s="1"/>
  <c r="AY97" i="1" s="1"/>
  <c r="AZ97" i="1" s="1"/>
  <c r="T98" i="1"/>
  <c r="E10" i="1"/>
  <c r="BC185" i="1"/>
  <c r="AV183" i="1"/>
  <c r="AW183" i="1" s="1"/>
  <c r="Y32" i="1"/>
  <c r="AO8" i="1"/>
  <c r="AP8" i="1" s="1"/>
  <c r="AN207" i="1"/>
  <c r="O163" i="1"/>
  <c r="K205" i="1"/>
  <c r="L205" i="1" s="1"/>
  <c r="BD183" i="1"/>
  <c r="AD97" i="1"/>
  <c r="AC96" i="1"/>
  <c r="AE96" i="1" s="1"/>
  <c r="AF96" i="1" s="1"/>
  <c r="AT118" i="1"/>
  <c r="AU118" i="1" s="1"/>
  <c r="AQ119" i="1"/>
  <c r="T76" i="1"/>
  <c r="S75" i="1"/>
  <c r="U75" i="1" s="1"/>
  <c r="V75" i="1" s="1"/>
  <c r="U182" i="1"/>
  <c r="V182" i="1" s="1"/>
  <c r="R183" i="1"/>
  <c r="H206" i="1"/>
  <c r="I206" i="1" s="1"/>
  <c r="P74" i="1"/>
  <c r="Q74" i="1" s="1"/>
  <c r="M75" i="1"/>
  <c r="AN141" i="1"/>
  <c r="AI206" i="1"/>
  <c r="AH205" i="1"/>
  <c r="AO55" i="1"/>
  <c r="AP55" i="1" s="1"/>
  <c r="T119" i="1"/>
  <c r="AI118" i="1"/>
  <c r="I228" i="1"/>
  <c r="BE28" i="1"/>
  <c r="J228" i="1" s="1"/>
  <c r="AL98" i="1"/>
  <c r="AO138" i="1"/>
  <c r="AP138" i="1" s="1"/>
  <c r="AL139" i="1"/>
  <c r="AM139" i="1" s="1"/>
  <c r="K139" i="1"/>
  <c r="L139" i="1" s="1"/>
  <c r="Y10" i="1"/>
  <c r="AL31" i="1"/>
  <c r="AM31" i="1" s="1"/>
  <c r="AL32" i="1" s="1"/>
  <c r="Z118" i="1"/>
  <c r="AA118" i="1" s="1"/>
  <c r="M229" i="1"/>
  <c r="BE51" i="1"/>
  <c r="N229" i="1" s="1"/>
  <c r="H32" i="1"/>
  <c r="F183" i="1"/>
  <c r="G183" i="1" s="1"/>
  <c r="C184" i="1"/>
  <c r="D184" i="1" s="1"/>
  <c r="AV162" i="1"/>
  <c r="AV206" i="1"/>
  <c r="AW206" i="1" s="1"/>
  <c r="AV207" i="1" s="1"/>
  <c r="C53" i="1"/>
  <c r="D53" i="1" s="1"/>
  <c r="J10" i="1"/>
  <c r="AS53" i="1"/>
  <c r="AX10" i="1"/>
  <c r="Y76" i="1"/>
  <c r="X75" i="1"/>
  <c r="W52" i="1"/>
  <c r="X52" i="1" s="1"/>
  <c r="Z52" i="1" s="1"/>
  <c r="AA52" i="1" s="1"/>
  <c r="F29" i="1"/>
  <c r="G29" i="1" s="1"/>
  <c r="C30" i="1"/>
  <c r="J163" i="1"/>
  <c r="BC99" i="1"/>
  <c r="Y54" i="1"/>
  <c r="E54" i="1"/>
  <c r="K117" i="1"/>
  <c r="L117" i="1" s="1"/>
  <c r="H118" i="1"/>
  <c r="I118" i="1" s="1"/>
  <c r="E186" i="1"/>
  <c r="Y142" i="1"/>
  <c r="F117" i="1"/>
  <c r="G117" i="1" s="1"/>
  <c r="F95" i="1"/>
  <c r="G95" i="1" s="1"/>
  <c r="AN10" i="1"/>
  <c r="F7" i="1"/>
  <c r="G7" i="1" s="1"/>
  <c r="E77" i="1"/>
  <c r="AI32" i="1"/>
  <c r="AH31" i="1"/>
  <c r="AJ31" i="1" s="1"/>
  <c r="AK31" i="1" s="1"/>
  <c r="J54" i="1"/>
  <c r="I53" i="1"/>
  <c r="K53" i="1" s="1"/>
  <c r="L53" i="1" s="1"/>
  <c r="BD8" i="1"/>
  <c r="AN32" i="1"/>
  <c r="M232" i="1"/>
  <c r="BE54" i="1"/>
  <c r="N232" i="1" s="1"/>
  <c r="R97" i="1"/>
  <c r="S97" i="1" s="1"/>
  <c r="W9" i="1"/>
  <c r="X9" i="1" s="1"/>
  <c r="AB206" i="1"/>
  <c r="AC206" i="1" s="1"/>
  <c r="M55" i="1"/>
  <c r="J207" i="1"/>
  <c r="AD207" i="1"/>
  <c r="AX98" i="1"/>
  <c r="BC32" i="1"/>
  <c r="Z74" i="1"/>
  <c r="AA74" i="1" s="1"/>
  <c r="E31" i="1"/>
  <c r="D30" i="1"/>
  <c r="C31" i="1" s="1"/>
  <c r="AE183" i="1"/>
  <c r="AF183" i="1" s="1"/>
  <c r="BD97" i="1"/>
  <c r="BA98" i="1"/>
  <c r="BB98" i="1" s="1"/>
  <c r="BA99" i="1" s="1"/>
  <c r="T31" i="1"/>
  <c r="S30" i="1"/>
  <c r="U30" i="1" s="1"/>
  <c r="V30" i="1" s="1"/>
  <c r="W185" i="1"/>
  <c r="X185" i="1" s="1"/>
  <c r="AO182" i="1"/>
  <c r="AP182" i="1" s="1"/>
  <c r="J119" i="1"/>
  <c r="J142" i="1"/>
  <c r="AN119" i="1"/>
  <c r="BA140" i="1"/>
  <c r="BA30" i="1"/>
  <c r="BB30" i="1" s="1"/>
  <c r="BA31" i="1" s="1"/>
  <c r="BB31" i="1" s="1"/>
  <c r="AJ182" i="1"/>
  <c r="AK182" i="1" s="1"/>
  <c r="E97" i="1"/>
  <c r="M184" i="1"/>
  <c r="BC163" i="1"/>
  <c r="P205" i="1"/>
  <c r="Q205" i="1" s="1"/>
  <c r="AL9" i="1"/>
  <c r="AM9" i="1" s="1"/>
  <c r="BA9" i="1"/>
  <c r="BB9" i="1" s="1"/>
  <c r="T162" i="1"/>
  <c r="S161" i="1"/>
  <c r="U161" i="1" s="1"/>
  <c r="V161" i="1" s="1"/>
  <c r="W119" i="1"/>
  <c r="AS32" i="1"/>
  <c r="AR31" i="1"/>
  <c r="AT31" i="1" s="1"/>
  <c r="AU31" i="1" s="1"/>
  <c r="AL184" i="1"/>
  <c r="AM184" i="1" s="1"/>
  <c r="H140" i="1"/>
  <c r="I140" i="1" s="1"/>
  <c r="BC56" i="1"/>
  <c r="AQ140" i="1"/>
  <c r="AR140" i="1" s="1"/>
  <c r="AQ141" i="1" s="1"/>
  <c r="C96" i="1"/>
  <c r="D96" i="1" s="1"/>
  <c r="AT184" i="1"/>
  <c r="AU184" i="1" s="1"/>
  <c r="AO97" i="1"/>
  <c r="AP97" i="1" s="1"/>
  <c r="AC230" i="1"/>
  <c r="BE139" i="1"/>
  <c r="AD230" i="1" s="1"/>
  <c r="AX33" i="1"/>
  <c r="AW32" i="1"/>
  <c r="AY32" i="1" s="1"/>
  <c r="AZ32" i="1" s="1"/>
  <c r="F161" i="1"/>
  <c r="G161" i="1" s="1"/>
  <c r="C162" i="1"/>
  <c r="AT8" i="1"/>
  <c r="AU8" i="1" s="1"/>
  <c r="Z51" i="1"/>
  <c r="AA51" i="1" s="1"/>
  <c r="W53" i="1"/>
  <c r="X53" i="1" s="1"/>
  <c r="AN186" i="1"/>
  <c r="AK229" i="1"/>
  <c r="BE182" i="1"/>
  <c r="AL229" i="1" s="1"/>
  <c r="T53" i="1"/>
  <c r="S52" i="1"/>
  <c r="U52" i="1" s="1"/>
  <c r="V52" i="1" s="1"/>
  <c r="BC208" i="1"/>
  <c r="M162" i="1"/>
  <c r="N162" i="1" s="1"/>
  <c r="U230" i="1"/>
  <c r="BE96" i="1"/>
  <c r="V230" i="1" s="1"/>
  <c r="P9" i="1"/>
  <c r="Q9" i="1" s="1"/>
  <c r="Z205" i="1"/>
  <c r="AA205" i="1" s="1"/>
  <c r="AI184" i="1"/>
  <c r="AH183" i="1"/>
  <c r="AW76" i="1"/>
  <c r="AX77" i="1"/>
  <c r="J98" i="1"/>
  <c r="AB184" i="1"/>
  <c r="AC184" i="1" s="1"/>
  <c r="AS206" i="1"/>
  <c r="AR205" i="1"/>
  <c r="AT205" i="1" s="1"/>
  <c r="AU205" i="1" s="1"/>
  <c r="Y186" i="1"/>
  <c r="F204" i="1"/>
  <c r="G204" i="1" s="1"/>
  <c r="AJ73" i="1"/>
  <c r="AK73" i="1" s="1"/>
  <c r="AN76" i="1"/>
  <c r="AM75" i="1"/>
  <c r="AO75" i="1" s="1"/>
  <c r="AP75" i="1" s="1"/>
  <c r="AD54" i="1"/>
  <c r="AC53" i="1"/>
  <c r="AE53" i="1" s="1"/>
  <c r="AF53" i="1" s="1"/>
  <c r="AC31" i="1"/>
  <c r="AE31" i="1" s="1"/>
  <c r="AF31" i="1" s="1"/>
  <c r="AD32" i="1"/>
  <c r="AQ185" i="1"/>
  <c r="AR185" i="1" s="1"/>
  <c r="C76" i="1"/>
  <c r="D76" i="1" s="1"/>
  <c r="AL118" i="1"/>
  <c r="AM118" i="1" s="1"/>
  <c r="AV118" i="1"/>
  <c r="AB164" i="1"/>
  <c r="AS120" i="1"/>
  <c r="AR119" i="1"/>
  <c r="T184" i="1"/>
  <c r="S183" i="1"/>
  <c r="N75" i="1"/>
  <c r="O76" i="1"/>
  <c r="E119" i="1"/>
  <c r="D118" i="1"/>
  <c r="M231" i="1"/>
  <c r="BE53" i="1"/>
  <c r="N231" i="1" s="1"/>
  <c r="AX163" i="1"/>
  <c r="AW162" i="1"/>
  <c r="AN99" i="1"/>
  <c r="AM98" i="1"/>
  <c r="AO98" i="1" s="1"/>
  <c r="AP98" i="1" s="1"/>
  <c r="BB140" i="1"/>
  <c r="BC141" i="1"/>
  <c r="E163" i="1"/>
  <c r="D162" i="1"/>
  <c r="F162" i="1" s="1"/>
  <c r="G162" i="1" s="1"/>
  <c r="Q228" i="1"/>
  <c r="BE72" i="1"/>
  <c r="R228" i="1" s="1"/>
  <c r="AS10" i="1"/>
  <c r="O34" i="1"/>
  <c r="Y208" i="1"/>
  <c r="AH164" i="1"/>
  <c r="AJ164" i="1" s="1"/>
  <c r="AK164" i="1" s="1"/>
  <c r="AI165" i="1"/>
  <c r="AI141" i="1"/>
  <c r="AH140" i="1"/>
  <c r="AJ140" i="1" s="1"/>
  <c r="AK140" i="1" s="1"/>
  <c r="AI55" i="1"/>
  <c r="BC11" i="1"/>
  <c r="BD118" i="1"/>
  <c r="O11" i="1"/>
  <c r="AR96" i="1"/>
  <c r="AT96" i="1" s="1"/>
  <c r="AU96" i="1" s="1"/>
  <c r="AS97" i="1"/>
  <c r="T140" i="1"/>
  <c r="S139" i="1"/>
  <c r="U139" i="1" s="1"/>
  <c r="V139" i="1" s="1"/>
  <c r="P29" i="1"/>
  <c r="Q29" i="1" s="1"/>
  <c r="M30" i="1"/>
  <c r="N30" i="1" s="1"/>
  <c r="M31" i="1" s="1"/>
  <c r="N31" i="1" s="1"/>
  <c r="AG228" i="1"/>
  <c r="BE159" i="1"/>
  <c r="AH228" i="1" s="1"/>
  <c r="Y230" i="1"/>
  <c r="BE117" i="1"/>
  <c r="Z230" i="1" s="1"/>
  <c r="F139" i="1"/>
  <c r="G139" i="1" s="1"/>
  <c r="AG117" i="1"/>
  <c r="AH117" i="1" s="1"/>
  <c r="Y100" i="1"/>
  <c r="E229" i="1"/>
  <c r="BE7" i="1"/>
  <c r="F229" i="1" s="1"/>
  <c r="T207" i="1"/>
  <c r="K182" i="1"/>
  <c r="L182" i="1" s="1"/>
  <c r="E206" i="1"/>
  <c r="D205" i="1"/>
  <c r="AD78" i="1"/>
  <c r="AI75" i="1"/>
  <c r="AH74" i="1"/>
  <c r="W207" i="1"/>
  <c r="X207" i="1" s="1"/>
  <c r="BA207" i="1"/>
  <c r="BB207" i="1" s="1"/>
  <c r="W31" i="1"/>
  <c r="X31" i="1" s="1"/>
  <c r="AB185" i="1"/>
  <c r="H97" i="1"/>
  <c r="I97" i="1" s="1"/>
  <c r="AM56" i="1"/>
  <c r="AL57" i="1" s="1"/>
  <c r="AN57" i="1"/>
  <c r="J77" i="1"/>
  <c r="I76" i="1"/>
  <c r="K76" i="1" s="1"/>
  <c r="L76" i="1" s="1"/>
  <c r="AV184" i="1"/>
  <c r="AW184" i="1" s="1"/>
  <c r="AY184" i="1" s="1"/>
  <c r="AZ184" i="1" s="1"/>
  <c r="K7" i="1"/>
  <c r="L7" i="1" s="1"/>
  <c r="H9" i="1"/>
  <c r="I9" i="1" s="1"/>
  <c r="AE118" i="1"/>
  <c r="AF118" i="1" s="1"/>
  <c r="AB119" i="1"/>
  <c r="AV9" i="1"/>
  <c r="AW9" i="1" s="1"/>
  <c r="O122" i="1"/>
  <c r="BA184" i="1"/>
  <c r="BB184" i="1" s="1"/>
  <c r="P96" i="1"/>
  <c r="Q96" i="1" s="1"/>
  <c r="AE138" i="1"/>
  <c r="AF138" i="1" s="1"/>
  <c r="AB139" i="1"/>
  <c r="W141" i="1"/>
  <c r="X141" i="1" s="1"/>
  <c r="U8" i="1"/>
  <c r="V8" i="1" s="1"/>
  <c r="R9" i="1"/>
  <c r="O185" i="1"/>
  <c r="N184" i="1"/>
  <c r="P184" i="1" s="1"/>
  <c r="Q184" i="1" s="1"/>
  <c r="BC120" i="1"/>
  <c r="BB119" i="1"/>
  <c r="AC229" i="1"/>
  <c r="BE138" i="1"/>
  <c r="AD229" i="1" s="1"/>
  <c r="AX207" i="1"/>
  <c r="BD160" i="1"/>
  <c r="BA162" i="1"/>
  <c r="BB162" i="1" s="1"/>
  <c r="AX54" i="1"/>
  <c r="AW53" i="1"/>
  <c r="C8" i="1"/>
  <c r="D8" i="1" s="1"/>
  <c r="E141" i="1"/>
  <c r="D140" i="1"/>
  <c r="F140" i="1" s="1"/>
  <c r="G140" i="1" s="1"/>
  <c r="M10" i="1"/>
  <c r="N10" i="1" s="1"/>
  <c r="J184" i="1"/>
  <c r="I183" i="1"/>
  <c r="H184" i="1" s="1"/>
  <c r="X161" i="1"/>
  <c r="Y162" i="1"/>
  <c r="AI99" i="1"/>
  <c r="AH98" i="1"/>
  <c r="AJ98" i="1" s="1"/>
  <c r="AK98" i="1" s="1"/>
  <c r="AL206" i="1"/>
  <c r="AM206" i="1" s="1"/>
  <c r="R118" i="1"/>
  <c r="S118" i="1" s="1"/>
  <c r="BA55" i="1"/>
  <c r="BB55" i="1" s="1"/>
  <c r="K161" i="1"/>
  <c r="L161" i="1" s="1"/>
  <c r="Y120" i="1"/>
  <c r="X119" i="1"/>
  <c r="AS187" i="1"/>
  <c r="O208" i="1"/>
  <c r="N207" i="1"/>
  <c r="P207" i="1" s="1"/>
  <c r="Q207" i="1" s="1"/>
  <c r="AS76" i="1"/>
  <c r="AR75" i="1"/>
  <c r="AT75" i="1" s="1"/>
  <c r="AU75" i="1" s="1"/>
  <c r="N55" i="1"/>
  <c r="O56" i="1"/>
  <c r="H162" i="1"/>
  <c r="I162" i="1" s="1"/>
  <c r="AD120" i="1"/>
  <c r="AC119" i="1"/>
  <c r="P161" i="1"/>
  <c r="Q161" i="1" s="1"/>
  <c r="J33" i="1"/>
  <c r="I32" i="1"/>
  <c r="AD140" i="1"/>
  <c r="AC139" i="1"/>
  <c r="AB140" i="1" s="1"/>
  <c r="I229" i="1"/>
  <c r="BE29" i="1"/>
  <c r="J229" i="1" s="1"/>
  <c r="T10" i="1"/>
  <c r="S9" i="1"/>
  <c r="R10" i="1" s="1"/>
  <c r="AQ9" i="1"/>
  <c r="AR9" i="1" s="1"/>
  <c r="AS141" i="1"/>
  <c r="AX119" i="1"/>
  <c r="AW118" i="1"/>
  <c r="O141" i="1"/>
  <c r="BA141" i="1"/>
  <c r="AD165" i="1"/>
  <c r="AC164" i="1"/>
  <c r="AB165" i="1" s="1"/>
  <c r="AC185" i="1"/>
  <c r="AE185" i="1" s="1"/>
  <c r="AF185" i="1" s="1"/>
  <c r="AD186" i="1"/>
  <c r="R184" i="1"/>
  <c r="O99" i="1"/>
  <c r="N98" i="1"/>
  <c r="P98" i="1" s="1"/>
  <c r="Q98" i="1" s="1"/>
  <c r="P138" i="1"/>
  <c r="Q138" i="1" s="1"/>
  <c r="M139" i="1"/>
  <c r="N139" i="1" s="1"/>
  <c r="AI12" i="1"/>
  <c r="AN165" i="1"/>
  <c r="AJ9" i="1"/>
  <c r="AK9" i="1" s="1"/>
  <c r="AG10" i="1"/>
  <c r="AH10" i="1" s="1"/>
  <c r="AJ10" i="1" s="1"/>
  <c r="AK10" i="1" s="1"/>
  <c r="H33" i="1"/>
  <c r="AX186" i="1"/>
  <c r="Z160" i="1"/>
  <c r="AA160" i="1" s="1"/>
  <c r="AC10" i="1"/>
  <c r="AD11" i="1"/>
  <c r="AW140" i="1"/>
  <c r="AY140" i="1" s="1"/>
  <c r="AZ140" i="1" s="1"/>
  <c r="AX141" i="1"/>
  <c r="AS163" i="1"/>
  <c r="BB75" i="1"/>
  <c r="BD75" i="1" s="1"/>
  <c r="BC76" i="1"/>
  <c r="Q229" i="1"/>
  <c r="BE73" i="1"/>
  <c r="R229" i="1" s="1"/>
  <c r="W99" i="1" l="1"/>
  <c r="X99" i="1" s="1"/>
  <c r="P119" i="1"/>
  <c r="Q119" i="1" s="1"/>
  <c r="M120" i="1"/>
  <c r="N120" i="1" s="1"/>
  <c r="Z97" i="1"/>
  <c r="AA97" i="1" s="1"/>
  <c r="W98" i="1"/>
  <c r="X98" i="1" s="1"/>
  <c r="Z98" i="1" s="1"/>
  <c r="AA98" i="1" s="1"/>
  <c r="AE76" i="1"/>
  <c r="AF76" i="1" s="1"/>
  <c r="BD55" i="1"/>
  <c r="BA56" i="1"/>
  <c r="BB56" i="1" s="1"/>
  <c r="BD56" i="1" s="1"/>
  <c r="Z53" i="1"/>
  <c r="AA53" i="1" s="1"/>
  <c r="W54" i="1"/>
  <c r="F53" i="1"/>
  <c r="G53" i="1" s="1"/>
  <c r="C54" i="1"/>
  <c r="D54" i="1" s="1"/>
  <c r="F54" i="1" s="1"/>
  <c r="G54" i="1" s="1"/>
  <c r="BD162" i="1"/>
  <c r="BA163" i="1"/>
  <c r="BD184" i="1"/>
  <c r="BA185" i="1"/>
  <c r="BD31" i="1"/>
  <c r="BA32" i="1"/>
  <c r="P31" i="1"/>
  <c r="Q31" i="1" s="1"/>
  <c r="M32" i="1"/>
  <c r="N32" i="1" s="1"/>
  <c r="P32" i="1" s="1"/>
  <c r="Q32" i="1" s="1"/>
  <c r="AO118" i="1"/>
  <c r="AP118" i="1" s="1"/>
  <c r="AL119" i="1"/>
  <c r="P162" i="1"/>
  <c r="Q162" i="1" s="1"/>
  <c r="M163" i="1"/>
  <c r="N163" i="1" s="1"/>
  <c r="P163" i="1" s="1"/>
  <c r="Q163" i="1" s="1"/>
  <c r="U118" i="1"/>
  <c r="V118" i="1" s="1"/>
  <c r="R119" i="1"/>
  <c r="Z31" i="1"/>
  <c r="AA31" i="1" s="1"/>
  <c r="W32" i="1"/>
  <c r="X32" i="1" s="1"/>
  <c r="Z32" i="1" s="1"/>
  <c r="AA32" i="1" s="1"/>
  <c r="F76" i="1"/>
  <c r="G76" i="1" s="1"/>
  <c r="C77" i="1"/>
  <c r="AO206" i="1"/>
  <c r="AP206" i="1" s="1"/>
  <c r="AL207" i="1"/>
  <c r="AM207" i="1" s="1"/>
  <c r="P10" i="1"/>
  <c r="Q10" i="1" s="1"/>
  <c r="M11" i="1"/>
  <c r="BD207" i="1"/>
  <c r="BE207" i="1" s="1"/>
  <c r="BA208" i="1"/>
  <c r="BB208" i="1" s="1"/>
  <c r="BD208" i="1" s="1"/>
  <c r="BE208" i="1" s="1"/>
  <c r="AJ117" i="1"/>
  <c r="AK117" i="1" s="1"/>
  <c r="AG118" i="1"/>
  <c r="F96" i="1"/>
  <c r="G96" i="1" s="1"/>
  <c r="C97" i="1"/>
  <c r="D97" i="1" s="1"/>
  <c r="F97" i="1" s="1"/>
  <c r="G97" i="1" s="1"/>
  <c r="Z185" i="1"/>
  <c r="AA185" i="1" s="1"/>
  <c r="W186" i="1"/>
  <c r="AE206" i="1"/>
  <c r="AF206" i="1" s="1"/>
  <c r="AB207" i="1"/>
  <c r="AC207" i="1" s="1"/>
  <c r="AE207" i="1" s="1"/>
  <c r="AF207" i="1" s="1"/>
  <c r="AY9" i="1"/>
  <c r="AZ9" i="1" s="1"/>
  <c r="AV10" i="1"/>
  <c r="Z207" i="1"/>
  <c r="AA207" i="1" s="1"/>
  <c r="W208" i="1"/>
  <c r="X208" i="1" s="1"/>
  <c r="Z9" i="1"/>
  <c r="AA9" i="1" s="1"/>
  <c r="W10" i="1"/>
  <c r="K162" i="1"/>
  <c r="L162" i="1" s="1"/>
  <c r="H163" i="1"/>
  <c r="I163" i="1" s="1"/>
  <c r="Z141" i="1"/>
  <c r="AA141" i="1" s="1"/>
  <c r="W142" i="1"/>
  <c r="U97" i="1"/>
  <c r="V97" i="1" s="1"/>
  <c r="R98" i="1"/>
  <c r="S98" i="1" s="1"/>
  <c r="U98" i="1" s="1"/>
  <c r="V98" i="1" s="1"/>
  <c r="AO9" i="1"/>
  <c r="AP9" i="1" s="1"/>
  <c r="AL10" i="1"/>
  <c r="AT9" i="1"/>
  <c r="AU9" i="1" s="1"/>
  <c r="AQ10" i="1"/>
  <c r="AR10" i="1" s="1"/>
  <c r="AT10" i="1" s="1"/>
  <c r="AU10" i="1" s="1"/>
  <c r="K9" i="1"/>
  <c r="L9" i="1" s="1"/>
  <c r="H10" i="1"/>
  <c r="K97" i="1"/>
  <c r="L97" i="1" s="1"/>
  <c r="H98" i="1"/>
  <c r="I98" i="1" s="1"/>
  <c r="K98" i="1" s="1"/>
  <c r="L98" i="1" s="1"/>
  <c r="AX142" i="1"/>
  <c r="AG11" i="1"/>
  <c r="AH11" i="1" s="1"/>
  <c r="AJ11" i="1" s="1"/>
  <c r="AK11" i="1" s="1"/>
  <c r="AC165" i="1"/>
  <c r="AD166" i="1"/>
  <c r="O57" i="1"/>
  <c r="AS188" i="1"/>
  <c r="M208" i="1"/>
  <c r="AY206" i="1"/>
  <c r="AZ206" i="1" s="1"/>
  <c r="BD119" i="1"/>
  <c r="E207" i="1"/>
  <c r="AI56" i="1"/>
  <c r="O35" i="1"/>
  <c r="E164" i="1"/>
  <c r="AX164" i="1"/>
  <c r="O77" i="1"/>
  <c r="AS207" i="1"/>
  <c r="AI185" i="1"/>
  <c r="AO184" i="1"/>
  <c r="AP184" i="1" s="1"/>
  <c r="T163" i="1"/>
  <c r="AB186" i="1"/>
  <c r="AC186" i="1" s="1"/>
  <c r="AX99" i="1"/>
  <c r="AM32" i="1"/>
  <c r="AN33" i="1"/>
  <c r="AV119" i="1"/>
  <c r="AW119" i="1" s="1"/>
  <c r="AD98" i="1"/>
  <c r="R140" i="1"/>
  <c r="AG32" i="1"/>
  <c r="M140" i="1"/>
  <c r="N140" i="1" s="1"/>
  <c r="P140" i="1" s="1"/>
  <c r="Q140" i="1" s="1"/>
  <c r="P55" i="1"/>
  <c r="Q55" i="1" s="1"/>
  <c r="Z119" i="1"/>
  <c r="AA119" i="1" s="1"/>
  <c r="W120" i="1"/>
  <c r="AY53" i="1"/>
  <c r="AZ53" i="1" s="1"/>
  <c r="AW207" i="1"/>
  <c r="AX208" i="1"/>
  <c r="BC121" i="1"/>
  <c r="M99" i="1"/>
  <c r="N99" i="1" s="1"/>
  <c r="AB120" i="1"/>
  <c r="AS98" i="1"/>
  <c r="BA120" i="1"/>
  <c r="BB120" i="1" s="1"/>
  <c r="P75" i="1"/>
  <c r="Q75" i="1" s="1"/>
  <c r="AD33" i="1"/>
  <c r="AG12" i="1"/>
  <c r="AH12" i="1" s="1"/>
  <c r="AQ120" i="1"/>
  <c r="T54" i="1"/>
  <c r="BD9" i="1"/>
  <c r="BA10" i="1"/>
  <c r="BB10" i="1" s="1"/>
  <c r="AO31" i="1"/>
  <c r="AP31" i="1" s="1"/>
  <c r="E230" i="1"/>
  <c r="BE8" i="1"/>
  <c r="F230" i="1" s="1"/>
  <c r="E78" i="1"/>
  <c r="D77" i="1"/>
  <c r="F77" i="1" s="1"/>
  <c r="G77" i="1" s="1"/>
  <c r="E187" i="1"/>
  <c r="AL185" i="1"/>
  <c r="AM185" i="1" s="1"/>
  <c r="AO139" i="1"/>
  <c r="AP139" i="1" s="1"/>
  <c r="BB185" i="1"/>
  <c r="BD185" i="1" s="1"/>
  <c r="BC186" i="1"/>
  <c r="AB78" i="1"/>
  <c r="R76" i="1"/>
  <c r="S76" i="1" s="1"/>
  <c r="AV141" i="1"/>
  <c r="AW141" i="1" s="1"/>
  <c r="AD12" i="1"/>
  <c r="AN166" i="1"/>
  <c r="AD187" i="1"/>
  <c r="O142" i="1"/>
  <c r="U9" i="1"/>
  <c r="V9" i="1" s="1"/>
  <c r="K32" i="1"/>
  <c r="L32" i="1" s="1"/>
  <c r="Y121" i="1"/>
  <c r="X120" i="1"/>
  <c r="Z120" i="1" s="1"/>
  <c r="AA120" i="1" s="1"/>
  <c r="E142" i="1"/>
  <c r="AX55" i="1"/>
  <c r="O123" i="1"/>
  <c r="AV208" i="1"/>
  <c r="Z99" i="1"/>
  <c r="AA99" i="1" s="1"/>
  <c r="Y231" i="1"/>
  <c r="BE118" i="1"/>
  <c r="Z231" i="1" s="1"/>
  <c r="AI142" i="1"/>
  <c r="BB141" i="1"/>
  <c r="BC142" i="1"/>
  <c r="U183" i="1"/>
  <c r="V183" i="1" s="1"/>
  <c r="AE184" i="1"/>
  <c r="AF184" i="1" s="1"/>
  <c r="C163" i="1"/>
  <c r="D163" i="1" s="1"/>
  <c r="W100" i="1"/>
  <c r="BC164" i="1"/>
  <c r="BB163" i="1"/>
  <c r="BD163" i="1" s="1"/>
  <c r="BD30" i="1"/>
  <c r="J143" i="1"/>
  <c r="AD208" i="1"/>
  <c r="AS54" i="1"/>
  <c r="M76" i="1"/>
  <c r="N76" i="1" s="1"/>
  <c r="O164" i="1"/>
  <c r="AV98" i="1"/>
  <c r="AW98" i="1" s="1"/>
  <c r="AQ32" i="1"/>
  <c r="AR32" i="1" s="1"/>
  <c r="AB54" i="1"/>
  <c r="M185" i="1"/>
  <c r="N185" i="1" s="1"/>
  <c r="R31" i="1"/>
  <c r="BC77" i="1"/>
  <c r="AE10" i="1"/>
  <c r="AF10" i="1" s="1"/>
  <c r="AB11" i="1"/>
  <c r="AC11" i="1" s="1"/>
  <c r="AY118" i="1"/>
  <c r="AZ118" i="1" s="1"/>
  <c r="T11" i="1"/>
  <c r="S10" i="1"/>
  <c r="U10" i="1" s="1"/>
  <c r="V10" i="1" s="1"/>
  <c r="J34" i="1"/>
  <c r="I33" i="1"/>
  <c r="AJ74" i="1"/>
  <c r="AK74" i="1" s="1"/>
  <c r="AG75" i="1"/>
  <c r="X100" i="1"/>
  <c r="Y101" i="1"/>
  <c r="BC12" i="1"/>
  <c r="AS11" i="1"/>
  <c r="BD140" i="1"/>
  <c r="S184" i="1"/>
  <c r="T185" i="1"/>
  <c r="BC57" i="1"/>
  <c r="AS33" i="1"/>
  <c r="K118" i="1"/>
  <c r="L118" i="1" s="1"/>
  <c r="K206" i="1"/>
  <c r="L206" i="1" s="1"/>
  <c r="J55" i="1"/>
  <c r="AN11" i="1"/>
  <c r="AM10" i="1"/>
  <c r="E55" i="1"/>
  <c r="BD98" i="1"/>
  <c r="J11" i="1"/>
  <c r="I10" i="1"/>
  <c r="K10" i="1" s="1"/>
  <c r="L10" i="1" s="1"/>
  <c r="F184" i="1"/>
  <c r="G184" i="1" s="1"/>
  <c r="C185" i="1"/>
  <c r="D185" i="1" s="1"/>
  <c r="F185" i="1" s="1"/>
  <c r="G185" i="1" s="1"/>
  <c r="Y11" i="1"/>
  <c r="X10" i="1"/>
  <c r="Z10" i="1" s="1"/>
  <c r="AA10" i="1" s="1"/>
  <c r="AI119" i="1"/>
  <c r="AH118" i="1"/>
  <c r="AJ118" i="1" s="1"/>
  <c r="AK118" i="1" s="1"/>
  <c r="AJ205" i="1"/>
  <c r="AK205" i="1" s="1"/>
  <c r="AG206" i="1"/>
  <c r="T77" i="1"/>
  <c r="E11" i="1"/>
  <c r="BA76" i="1"/>
  <c r="BB76" i="1" s="1"/>
  <c r="AG230" i="1"/>
  <c r="BE161" i="1"/>
  <c r="AH230" i="1" s="1"/>
  <c r="AQ53" i="1"/>
  <c r="AR53" i="1" s="1"/>
  <c r="Q231" i="1"/>
  <c r="BE75" i="1"/>
  <c r="R231" i="1" s="1"/>
  <c r="AX187" i="1"/>
  <c r="AI13" i="1"/>
  <c r="AX120" i="1"/>
  <c r="AS77" i="1"/>
  <c r="K183" i="1"/>
  <c r="L183" i="1" s="1"/>
  <c r="F8" i="1"/>
  <c r="G8" i="1" s="1"/>
  <c r="C9" i="1"/>
  <c r="D9" i="1" s="1"/>
  <c r="F9" i="1" s="1"/>
  <c r="G9" i="1" s="1"/>
  <c r="AG229" i="1"/>
  <c r="BE160" i="1"/>
  <c r="AH229" i="1" s="1"/>
  <c r="J78" i="1"/>
  <c r="AI76" i="1"/>
  <c r="AH75" i="1"/>
  <c r="O12" i="1"/>
  <c r="N11" i="1"/>
  <c r="P11" i="1" s="1"/>
  <c r="Q11" i="1" s="1"/>
  <c r="AI166" i="1"/>
  <c r="AT119" i="1"/>
  <c r="AU119" i="1" s="1"/>
  <c r="AC54" i="1"/>
  <c r="AD55" i="1"/>
  <c r="J99" i="1"/>
  <c r="AL99" i="1"/>
  <c r="AM99" i="1" s="1"/>
  <c r="AL100" i="1" s="1"/>
  <c r="AV185" i="1"/>
  <c r="AW185" i="1" s="1"/>
  <c r="AV186" i="1" s="1"/>
  <c r="AW186" i="1" s="1"/>
  <c r="J120" i="1"/>
  <c r="J208" i="1"/>
  <c r="BC100" i="1"/>
  <c r="BB99" i="1"/>
  <c r="Z75" i="1"/>
  <c r="AA75" i="1" s="1"/>
  <c r="W76" i="1"/>
  <c r="H207" i="1"/>
  <c r="I207" i="1" s="1"/>
  <c r="AH206" i="1"/>
  <c r="AI207" i="1"/>
  <c r="AK230" i="1"/>
  <c r="BE183" i="1"/>
  <c r="AL230" i="1" s="1"/>
  <c r="AB32" i="1"/>
  <c r="AC32" i="1" s="1"/>
  <c r="H77" i="1"/>
  <c r="I77" i="1" s="1"/>
  <c r="AQ206" i="1"/>
  <c r="AR206" i="1" s="1"/>
  <c r="AG99" i="1"/>
  <c r="O100" i="1"/>
  <c r="AS142" i="1"/>
  <c r="AR141" i="1"/>
  <c r="AE119" i="1"/>
  <c r="AF119" i="1" s="1"/>
  <c r="Y163" i="1"/>
  <c r="J185" i="1"/>
  <c r="I184" i="1"/>
  <c r="K184" i="1" s="1"/>
  <c r="L184" i="1" s="1"/>
  <c r="O186" i="1"/>
  <c r="AN58" i="1"/>
  <c r="AM57" i="1"/>
  <c r="S140" i="1"/>
  <c r="U140" i="1" s="1"/>
  <c r="V140" i="1" s="1"/>
  <c r="T141" i="1"/>
  <c r="AN100" i="1"/>
  <c r="F118" i="1"/>
  <c r="G118" i="1" s="1"/>
  <c r="C119" i="1"/>
  <c r="D119" i="1" s="1"/>
  <c r="F119" i="1" s="1"/>
  <c r="G119" i="1" s="1"/>
  <c r="AS121" i="1"/>
  <c r="AR120" i="1"/>
  <c r="AT185" i="1"/>
  <c r="AU185" i="1" s="1"/>
  <c r="Y187" i="1"/>
  <c r="X186" i="1"/>
  <c r="AX78" i="1"/>
  <c r="BA142" i="1"/>
  <c r="AN187" i="1"/>
  <c r="AQ186" i="1"/>
  <c r="AR186" i="1" s="1"/>
  <c r="M56" i="1"/>
  <c r="N56" i="1" s="1"/>
  <c r="K140" i="1"/>
  <c r="L140" i="1" s="1"/>
  <c r="H141" i="1"/>
  <c r="I141" i="1" s="1"/>
  <c r="BC33" i="1"/>
  <c r="BB32" i="1"/>
  <c r="BD32" i="1" s="1"/>
  <c r="AI33" i="1"/>
  <c r="AH32" i="1"/>
  <c r="AJ32" i="1" s="1"/>
  <c r="AK32" i="1" s="1"/>
  <c r="X76" i="1"/>
  <c r="W77" i="1" s="1"/>
  <c r="Y77" i="1"/>
  <c r="AV54" i="1"/>
  <c r="AW54" i="1" s="1"/>
  <c r="C141" i="1"/>
  <c r="D141" i="1" s="1"/>
  <c r="AN208" i="1"/>
  <c r="Y33" i="1"/>
  <c r="T99" i="1"/>
  <c r="AQ97" i="1"/>
  <c r="AR97" i="1" s="1"/>
  <c r="AS164" i="1"/>
  <c r="AT140" i="1"/>
  <c r="AU140" i="1" s="1"/>
  <c r="AE139" i="1"/>
  <c r="AF139" i="1" s="1"/>
  <c r="AD121" i="1"/>
  <c r="AC120" i="1"/>
  <c r="AE120" i="1" s="1"/>
  <c r="AF120" i="1" s="1"/>
  <c r="O209" i="1"/>
  <c r="N208" i="1"/>
  <c r="P208" i="1" s="1"/>
  <c r="Q208" i="1" s="1"/>
  <c r="AI100" i="1"/>
  <c r="AH99" i="1"/>
  <c r="Z161" i="1"/>
  <c r="AA161" i="1" s="1"/>
  <c r="W162" i="1"/>
  <c r="X162" i="1" s="1"/>
  <c r="AO56" i="1"/>
  <c r="AP56" i="1" s="1"/>
  <c r="AC78" i="1"/>
  <c r="AD79" i="1"/>
  <c r="T208" i="1"/>
  <c r="P30" i="1"/>
  <c r="Q30" i="1" s="1"/>
  <c r="E120" i="1"/>
  <c r="AN77" i="1"/>
  <c r="AY76" i="1"/>
  <c r="AZ76" i="1" s="1"/>
  <c r="AV77" i="1"/>
  <c r="AW77" i="1" s="1"/>
  <c r="BC209" i="1"/>
  <c r="AX34" i="1"/>
  <c r="AN120" i="1"/>
  <c r="AM119" i="1"/>
  <c r="AO119" i="1" s="1"/>
  <c r="AP119" i="1" s="1"/>
  <c r="F30" i="1"/>
  <c r="G30" i="1" s="1"/>
  <c r="C10" i="1"/>
  <c r="D10" i="1" s="1"/>
  <c r="Y143" i="1"/>
  <c r="X142" i="1"/>
  <c r="Z142" i="1" s="1"/>
  <c r="AA142" i="1" s="1"/>
  <c r="H119" i="1"/>
  <c r="I119" i="1" s="1"/>
  <c r="J164" i="1"/>
  <c r="AL140" i="1"/>
  <c r="AM140" i="1" s="1"/>
  <c r="R11" i="1"/>
  <c r="AL76" i="1"/>
  <c r="AM76" i="1" s="1"/>
  <c r="AQ163" i="1"/>
  <c r="AR163" i="1" s="1"/>
  <c r="R162" i="1"/>
  <c r="S162" i="1" s="1"/>
  <c r="AB97" i="1"/>
  <c r="AC97" i="1" s="1"/>
  <c r="AQ76" i="1"/>
  <c r="AR76" i="1" s="1"/>
  <c r="AL165" i="1"/>
  <c r="AM165" i="1" s="1"/>
  <c r="AV33" i="1"/>
  <c r="AW33" i="1" s="1"/>
  <c r="AG165" i="1"/>
  <c r="AH165" i="1" s="1"/>
  <c r="P139" i="1"/>
  <c r="Q139" i="1" s="1"/>
  <c r="AE164" i="1"/>
  <c r="AF164" i="1" s="1"/>
  <c r="AD141" i="1"/>
  <c r="AC140" i="1"/>
  <c r="F205" i="1"/>
  <c r="G205" i="1" s="1"/>
  <c r="Y209" i="1"/>
  <c r="AY162" i="1"/>
  <c r="AZ162" i="1" s="1"/>
  <c r="AV163" i="1"/>
  <c r="AW163" i="1" s="1"/>
  <c r="C206" i="1"/>
  <c r="D206" i="1" s="1"/>
  <c r="AJ183" i="1"/>
  <c r="AK183" i="1" s="1"/>
  <c r="AG184" i="1"/>
  <c r="AH184" i="1" s="1"/>
  <c r="M209" i="1"/>
  <c r="E98" i="1"/>
  <c r="T32" i="1"/>
  <c r="S31" i="1"/>
  <c r="U31" i="1" s="1"/>
  <c r="V31" i="1" s="1"/>
  <c r="U231" i="1"/>
  <c r="BE97" i="1"/>
  <c r="V231" i="1" s="1"/>
  <c r="E32" i="1"/>
  <c r="D31" i="1"/>
  <c r="F31" i="1" s="1"/>
  <c r="G31" i="1" s="1"/>
  <c r="Y55" i="1"/>
  <c r="X54" i="1"/>
  <c r="Z54" i="1" s="1"/>
  <c r="AA54" i="1" s="1"/>
  <c r="AX11" i="1"/>
  <c r="AW10" i="1"/>
  <c r="AY10" i="1" s="1"/>
  <c r="AZ10" i="1" s="1"/>
  <c r="T120" i="1"/>
  <c r="S119" i="1"/>
  <c r="U119" i="1" s="1"/>
  <c r="V119" i="1" s="1"/>
  <c r="AN142" i="1"/>
  <c r="AY183" i="1"/>
  <c r="AZ183" i="1" s="1"/>
  <c r="AG55" i="1"/>
  <c r="AH55" i="1" s="1"/>
  <c r="Q230" i="1"/>
  <c r="BE74" i="1"/>
  <c r="R230" i="1" s="1"/>
  <c r="R207" i="1"/>
  <c r="S207" i="1" s="1"/>
  <c r="H54" i="1"/>
  <c r="I54" i="1" s="1"/>
  <c r="R53" i="1"/>
  <c r="S53" i="1" s="1"/>
  <c r="AG141" i="1"/>
  <c r="AH141" i="1" s="1"/>
  <c r="R141" i="1" l="1"/>
  <c r="M121" i="1"/>
  <c r="N121" i="1" s="1"/>
  <c r="P121" i="1" s="1"/>
  <c r="Q121" i="1" s="1"/>
  <c r="P120" i="1"/>
  <c r="Q120" i="1" s="1"/>
  <c r="U76" i="1"/>
  <c r="V76" i="1" s="1"/>
  <c r="R77" i="1"/>
  <c r="K207" i="1"/>
  <c r="L207" i="1" s="1"/>
  <c r="H208" i="1"/>
  <c r="AE186" i="1"/>
  <c r="AF186" i="1" s="1"/>
  <c r="AB187" i="1"/>
  <c r="M142" i="1"/>
  <c r="M141" i="1"/>
  <c r="N141" i="1" s="1"/>
  <c r="P141" i="1" s="1"/>
  <c r="Q141" i="1" s="1"/>
  <c r="M33" i="1"/>
  <c r="N33" i="1" s="1"/>
  <c r="P33" i="1" s="1"/>
  <c r="Q33" i="1" s="1"/>
  <c r="U207" i="1"/>
  <c r="V207" i="1" s="1"/>
  <c r="R208" i="1"/>
  <c r="AT76" i="1"/>
  <c r="AU76" i="1" s="1"/>
  <c r="AQ77" i="1"/>
  <c r="AT97" i="1"/>
  <c r="AU97" i="1" s="1"/>
  <c r="AQ98" i="1"/>
  <c r="AR98" i="1" s="1"/>
  <c r="AY54" i="1"/>
  <c r="AZ54" i="1" s="1"/>
  <c r="AV55" i="1"/>
  <c r="AT53" i="1"/>
  <c r="AU53" i="1" s="1"/>
  <c r="AQ54" i="1"/>
  <c r="AJ184" i="1"/>
  <c r="AK184" i="1" s="1"/>
  <c r="AG185" i="1"/>
  <c r="AE97" i="1"/>
  <c r="AF97" i="1" s="1"/>
  <c r="AB98" i="1"/>
  <c r="AC98" i="1" s="1"/>
  <c r="K119" i="1"/>
  <c r="L119" i="1" s="1"/>
  <c r="H120" i="1"/>
  <c r="P56" i="1"/>
  <c r="Q56" i="1" s="1"/>
  <c r="M57" i="1"/>
  <c r="AE32" i="1"/>
  <c r="AF32" i="1" s="1"/>
  <c r="AB33" i="1"/>
  <c r="AY141" i="1"/>
  <c r="AZ141" i="1" s="1"/>
  <c r="AV142" i="1"/>
  <c r="AW142" i="1" s="1"/>
  <c r="U162" i="1"/>
  <c r="V162" i="1" s="1"/>
  <c r="R163" i="1"/>
  <c r="F206" i="1"/>
  <c r="G206" i="1" s="1"/>
  <c r="C207" i="1"/>
  <c r="AT163" i="1"/>
  <c r="AU163" i="1" s="1"/>
  <c r="AQ164" i="1"/>
  <c r="AY77" i="1"/>
  <c r="AZ77" i="1" s="1"/>
  <c r="AV78" i="1"/>
  <c r="AW78" i="1" s="1"/>
  <c r="BD76" i="1"/>
  <c r="BA77" i="1"/>
  <c r="AY98" i="1"/>
  <c r="AZ98" i="1" s="1"/>
  <c r="AV99" i="1"/>
  <c r="AJ55" i="1"/>
  <c r="AK55" i="1" s="1"/>
  <c r="AG56" i="1"/>
  <c r="AY163" i="1"/>
  <c r="AZ163" i="1" s="1"/>
  <c r="AV164" i="1"/>
  <c r="AW164" i="1" s="1"/>
  <c r="AO76" i="1"/>
  <c r="AP76" i="1" s="1"/>
  <c r="AL77" i="1"/>
  <c r="F10" i="1"/>
  <c r="G10" i="1" s="1"/>
  <c r="AE11" i="1"/>
  <c r="AF11" i="1" s="1"/>
  <c r="AB12" i="1"/>
  <c r="AC12" i="1" s="1"/>
  <c r="AJ141" i="1"/>
  <c r="AK141" i="1" s="1"/>
  <c r="AG142" i="1"/>
  <c r="AJ165" i="1"/>
  <c r="AK165" i="1" s="1"/>
  <c r="AG166" i="1"/>
  <c r="Z162" i="1"/>
  <c r="AA162" i="1" s="1"/>
  <c r="W163" i="1"/>
  <c r="BD120" i="1"/>
  <c r="BA121" i="1"/>
  <c r="BB121" i="1" s="1"/>
  <c r="U53" i="1"/>
  <c r="V53" i="1" s="1"/>
  <c r="R54" i="1"/>
  <c r="AY33" i="1"/>
  <c r="AZ33" i="1" s="1"/>
  <c r="AV34" i="1"/>
  <c r="AT206" i="1"/>
  <c r="AU206" i="1" s="1"/>
  <c r="AQ207" i="1"/>
  <c r="AY186" i="1"/>
  <c r="AZ186" i="1" s="1"/>
  <c r="AV187" i="1"/>
  <c r="AW187" i="1" s="1"/>
  <c r="P76" i="1"/>
  <c r="Q76" i="1" s="1"/>
  <c r="M77" i="1"/>
  <c r="K54" i="1"/>
  <c r="L54" i="1" s="1"/>
  <c r="H55" i="1"/>
  <c r="AO165" i="1"/>
  <c r="AP165" i="1" s="1"/>
  <c r="AL166" i="1"/>
  <c r="F141" i="1"/>
  <c r="G141" i="1" s="1"/>
  <c r="C142" i="1"/>
  <c r="D142" i="1" s="1"/>
  <c r="K77" i="1"/>
  <c r="L77" i="1" s="1"/>
  <c r="H78" i="1"/>
  <c r="F163" i="1"/>
  <c r="G163" i="1" s="1"/>
  <c r="C164" i="1"/>
  <c r="E99" i="1"/>
  <c r="AR164" i="1"/>
  <c r="AS165" i="1"/>
  <c r="T100" i="1"/>
  <c r="BC34" i="1"/>
  <c r="O187" i="1"/>
  <c r="AT141" i="1"/>
  <c r="AU141" i="1" s="1"/>
  <c r="AQ142" i="1"/>
  <c r="AR142" i="1" s="1"/>
  <c r="AD56" i="1"/>
  <c r="O13" i="1"/>
  <c r="H185" i="1"/>
  <c r="I185" i="1" s="1"/>
  <c r="AJ12" i="1"/>
  <c r="AK12" i="1" s="1"/>
  <c r="AG13" i="1"/>
  <c r="AH13" i="1" s="1"/>
  <c r="BA100" i="1"/>
  <c r="AN12" i="1"/>
  <c r="U184" i="1"/>
  <c r="V184" i="1" s="1"/>
  <c r="Y102" i="1"/>
  <c r="T12" i="1"/>
  <c r="S11" i="1"/>
  <c r="U11" i="1" s="1"/>
  <c r="V11" i="1" s="1"/>
  <c r="AR54" i="1"/>
  <c r="AS55" i="1"/>
  <c r="E79" i="1"/>
  <c r="S163" i="1"/>
  <c r="U163" i="1" s="1"/>
  <c r="V163" i="1" s="1"/>
  <c r="T164" i="1"/>
  <c r="AI186" i="1"/>
  <c r="AH185" i="1"/>
  <c r="AJ185" i="1" s="1"/>
  <c r="AK185" i="1" s="1"/>
  <c r="AX165" i="1"/>
  <c r="Y232" i="1"/>
  <c r="BE119" i="1"/>
  <c r="Z232" i="1" s="1"/>
  <c r="AV120" i="1"/>
  <c r="AG119" i="1"/>
  <c r="AH119" i="1" s="1"/>
  <c r="M12" i="1"/>
  <c r="N12" i="1" s="1"/>
  <c r="E33" i="1"/>
  <c r="Z208" i="1"/>
  <c r="AA208" i="1" s="1"/>
  <c r="W209" i="1"/>
  <c r="X209" i="1" s="1"/>
  <c r="AB141" i="1"/>
  <c r="AC141" i="1" s="1"/>
  <c r="AN188" i="1"/>
  <c r="AO99" i="1"/>
  <c r="AP99" i="1" s="1"/>
  <c r="P185" i="1"/>
  <c r="Q185" i="1" s="1"/>
  <c r="M186" i="1"/>
  <c r="N186" i="1" s="1"/>
  <c r="P186" i="1" s="1"/>
  <c r="Q186" i="1" s="1"/>
  <c r="AS143" i="1"/>
  <c r="AE54" i="1"/>
  <c r="AF54" i="1" s="1"/>
  <c r="AB55" i="1"/>
  <c r="AC55" i="1" s="1"/>
  <c r="AJ75" i="1"/>
  <c r="AK75" i="1" s="1"/>
  <c r="AI14" i="1"/>
  <c r="E12" i="1"/>
  <c r="C186" i="1"/>
  <c r="D186" i="1" s="1"/>
  <c r="Z100" i="1"/>
  <c r="AA100" i="1" s="1"/>
  <c r="W101" i="1"/>
  <c r="X101" i="1" s="1"/>
  <c r="O165" i="1"/>
  <c r="J144" i="1"/>
  <c r="BC143" i="1"/>
  <c r="BB142" i="1"/>
  <c r="E143" i="1"/>
  <c r="AD188" i="1"/>
  <c r="AC187" i="1"/>
  <c r="AX209" i="1"/>
  <c r="AW208" i="1"/>
  <c r="W121" i="1"/>
  <c r="X121" i="1" s="1"/>
  <c r="AN34" i="1"/>
  <c r="O58" i="1"/>
  <c r="N57" i="1"/>
  <c r="AV11" i="1"/>
  <c r="AW11" i="1" s="1"/>
  <c r="C98" i="1"/>
  <c r="D98" i="1" s="1"/>
  <c r="M164" i="1"/>
  <c r="N164" i="1" s="1"/>
  <c r="Y210" i="1"/>
  <c r="AO140" i="1"/>
  <c r="AP140" i="1" s="1"/>
  <c r="C32" i="1"/>
  <c r="D32" i="1" s="1"/>
  <c r="AJ99" i="1"/>
  <c r="AK99" i="1" s="1"/>
  <c r="AG100" i="1"/>
  <c r="Y34" i="1"/>
  <c r="AM100" i="1"/>
  <c r="AO100" i="1" s="1"/>
  <c r="AP100" i="1" s="1"/>
  <c r="AN101" i="1"/>
  <c r="AG33" i="1"/>
  <c r="AH33" i="1" s="1"/>
  <c r="AJ33" i="1" s="1"/>
  <c r="AK33" i="1" s="1"/>
  <c r="AI208" i="1"/>
  <c r="J209" i="1"/>
  <c r="I208" i="1"/>
  <c r="H209" i="1" s="1"/>
  <c r="AY185" i="1"/>
  <c r="AZ185" i="1" s="1"/>
  <c r="AI77" i="1"/>
  <c r="AI120" i="1"/>
  <c r="U232" i="1"/>
  <c r="BE98" i="1"/>
  <c r="V232" i="1" s="1"/>
  <c r="J56" i="1"/>
  <c r="I55" i="1"/>
  <c r="AT32" i="1"/>
  <c r="AU32" i="1" s="1"/>
  <c r="AQ33" i="1"/>
  <c r="AR33" i="1" s="1"/>
  <c r="BA33" i="1"/>
  <c r="BB33" i="1" s="1"/>
  <c r="BD141" i="1"/>
  <c r="T55" i="1"/>
  <c r="S54" i="1"/>
  <c r="AY207" i="1"/>
  <c r="AZ207" i="1" s="1"/>
  <c r="AD99" i="1"/>
  <c r="AO32" i="1"/>
  <c r="AP32" i="1" s="1"/>
  <c r="AL33" i="1"/>
  <c r="AM33" i="1" s="1"/>
  <c r="AD167" i="1"/>
  <c r="R185" i="1"/>
  <c r="R120" i="1"/>
  <c r="S120" i="1" s="1"/>
  <c r="BA164" i="1"/>
  <c r="AX12" i="1"/>
  <c r="K163" i="1"/>
  <c r="L163" i="1" s="1"/>
  <c r="H164" i="1"/>
  <c r="AN78" i="1"/>
  <c r="AM77" i="1"/>
  <c r="AI101" i="1"/>
  <c r="AH100" i="1"/>
  <c r="AO207" i="1"/>
  <c r="AP207" i="1" s="1"/>
  <c r="AL208" i="1"/>
  <c r="AM208" i="1" s="1"/>
  <c r="K141" i="1"/>
  <c r="L141" i="1" s="1"/>
  <c r="H142" i="1"/>
  <c r="I142" i="1" s="1"/>
  <c r="K142" i="1" s="1"/>
  <c r="L142" i="1" s="1"/>
  <c r="AT120" i="1"/>
  <c r="AU120" i="1" s="1"/>
  <c r="S141" i="1"/>
  <c r="T142" i="1"/>
  <c r="J186" i="1"/>
  <c r="P99" i="1"/>
  <c r="Q99" i="1" s="1"/>
  <c r="M100" i="1"/>
  <c r="AJ206" i="1"/>
  <c r="AK206" i="1" s="1"/>
  <c r="AX188" i="1"/>
  <c r="T78" i="1"/>
  <c r="S77" i="1"/>
  <c r="E56" i="1"/>
  <c r="AS34" i="1"/>
  <c r="AC231" i="1"/>
  <c r="BE140" i="1"/>
  <c r="AD231" i="1" s="1"/>
  <c r="AI143" i="1"/>
  <c r="AH142" i="1"/>
  <c r="AO185" i="1"/>
  <c r="AP185" i="1" s="1"/>
  <c r="BD10" i="1"/>
  <c r="AS208" i="1"/>
  <c r="AR207" i="1"/>
  <c r="E165" i="1"/>
  <c r="D164" i="1"/>
  <c r="F164" i="1" s="1"/>
  <c r="G164" i="1" s="1"/>
  <c r="E208" i="1"/>
  <c r="D207" i="1"/>
  <c r="F207" i="1" s="1"/>
  <c r="G207" i="1" s="1"/>
  <c r="AE165" i="1"/>
  <c r="AF165" i="1" s="1"/>
  <c r="AB166" i="1"/>
  <c r="AC166" i="1" s="1"/>
  <c r="AQ121" i="1"/>
  <c r="AR121" i="1" s="1"/>
  <c r="W11" i="1"/>
  <c r="X11" i="1" s="1"/>
  <c r="BA209" i="1"/>
  <c r="AN143" i="1"/>
  <c r="J165" i="1"/>
  <c r="I164" i="1"/>
  <c r="AX35" i="1"/>
  <c r="AW34" i="1"/>
  <c r="AN209" i="1"/>
  <c r="AS122" i="1"/>
  <c r="Y164" i="1"/>
  <c r="X163" i="1"/>
  <c r="O101" i="1"/>
  <c r="N100" i="1"/>
  <c r="R32" i="1"/>
  <c r="S32" i="1" s="1"/>
  <c r="J100" i="1"/>
  <c r="C11" i="1"/>
  <c r="D11" i="1" s="1"/>
  <c r="Y12" i="1"/>
  <c r="J12" i="1"/>
  <c r="M234" i="1"/>
  <c r="BE56" i="1"/>
  <c r="N234" i="1" s="1"/>
  <c r="I230" i="1"/>
  <c r="BE30" i="1"/>
  <c r="J230" i="1" s="1"/>
  <c r="O124" i="1"/>
  <c r="AM166" i="1"/>
  <c r="AN167" i="1"/>
  <c r="BC187" i="1"/>
  <c r="AX100" i="1"/>
  <c r="AW99" i="1"/>
  <c r="AG76" i="1"/>
  <c r="AH76" i="1" s="1"/>
  <c r="AQ11" i="1"/>
  <c r="AR11" i="1" s="1"/>
  <c r="AL120" i="1"/>
  <c r="AM120" i="1" s="1"/>
  <c r="W55" i="1"/>
  <c r="X55" i="1" s="1"/>
  <c r="Y56" i="1"/>
  <c r="T33" i="1"/>
  <c r="S208" i="1"/>
  <c r="T209" i="1"/>
  <c r="O210" i="1"/>
  <c r="N209" i="1"/>
  <c r="Y78" i="1"/>
  <c r="X77" i="1"/>
  <c r="Z77" i="1" s="1"/>
  <c r="AA77" i="1" s="1"/>
  <c r="AI34" i="1"/>
  <c r="AX79" i="1"/>
  <c r="AO57" i="1"/>
  <c r="AP57" i="1" s="1"/>
  <c r="AL58" i="1"/>
  <c r="AM58" i="1" s="1"/>
  <c r="J79" i="1"/>
  <c r="I78" i="1"/>
  <c r="AR77" i="1"/>
  <c r="AS78" i="1"/>
  <c r="AG207" i="1"/>
  <c r="AH207" i="1" s="1"/>
  <c r="BC58" i="1"/>
  <c r="AS12" i="1"/>
  <c r="K33" i="1"/>
  <c r="L33" i="1" s="1"/>
  <c r="H34" i="1"/>
  <c r="AD209" i="1"/>
  <c r="Y122" i="1"/>
  <c r="AK232" i="1"/>
  <c r="BE185" i="1"/>
  <c r="AL232" i="1" s="1"/>
  <c r="E188" i="1"/>
  <c r="O36" i="1"/>
  <c r="H11" i="1"/>
  <c r="I11" i="1" s="1"/>
  <c r="K11" i="1" s="1"/>
  <c r="L11" i="1" s="1"/>
  <c r="R99" i="1"/>
  <c r="S99" i="1" s="1"/>
  <c r="W143" i="1"/>
  <c r="C78" i="1"/>
  <c r="D78" i="1" s="1"/>
  <c r="M34" i="1"/>
  <c r="N34" i="1" s="1"/>
  <c r="C55" i="1"/>
  <c r="D55" i="1" s="1"/>
  <c r="BA57" i="1"/>
  <c r="BB57" i="1" s="1"/>
  <c r="BD57" i="1" s="1"/>
  <c r="AE140" i="1"/>
  <c r="AF140" i="1" s="1"/>
  <c r="E121" i="1"/>
  <c r="AD80" i="1"/>
  <c r="Z76" i="1"/>
  <c r="AA76" i="1" s="1"/>
  <c r="Z186" i="1"/>
  <c r="AA186" i="1" s="1"/>
  <c r="W187" i="1"/>
  <c r="X187" i="1" s="1"/>
  <c r="AN59" i="1"/>
  <c r="AB121" i="1"/>
  <c r="AC121" i="1" s="1"/>
  <c r="W78" i="1"/>
  <c r="BD99" i="1"/>
  <c r="J121" i="1"/>
  <c r="I120" i="1"/>
  <c r="K120" i="1" s="1"/>
  <c r="L120" i="1" s="1"/>
  <c r="AH166" i="1"/>
  <c r="AI167" i="1"/>
  <c r="AY119" i="1"/>
  <c r="AZ119" i="1" s="1"/>
  <c r="J35" i="1"/>
  <c r="I34" i="1"/>
  <c r="K34" i="1" s="1"/>
  <c r="L34" i="1" s="1"/>
  <c r="AG232" i="1"/>
  <c r="BE163" i="1"/>
  <c r="AH232" i="1" s="1"/>
  <c r="BA11" i="1"/>
  <c r="BB11" i="1" s="1"/>
  <c r="AS99" i="1"/>
  <c r="AL186" i="1"/>
  <c r="AM186" i="1" s="1"/>
  <c r="O78" i="1"/>
  <c r="N77" i="1"/>
  <c r="AB208" i="1"/>
  <c r="AC208" i="1" s="1"/>
  <c r="W33" i="1"/>
  <c r="X33" i="1" s="1"/>
  <c r="I231" i="1"/>
  <c r="BE31" i="1"/>
  <c r="J231" i="1" s="1"/>
  <c r="BA186" i="1"/>
  <c r="BB186" i="1" s="1"/>
  <c r="AK231" i="1"/>
  <c r="BE184" i="1"/>
  <c r="AL231" i="1" s="1"/>
  <c r="AG231" i="1"/>
  <c r="BE162" i="1"/>
  <c r="AH231" i="1" s="1"/>
  <c r="M233" i="1"/>
  <c r="BE55" i="1"/>
  <c r="N233" i="1" s="1"/>
  <c r="T121" i="1"/>
  <c r="AD142" i="1"/>
  <c r="Y144" i="1"/>
  <c r="X143" i="1"/>
  <c r="AN121" i="1"/>
  <c r="BB209" i="1"/>
  <c r="BC210" i="1"/>
  <c r="AE78" i="1"/>
  <c r="AF78" i="1" s="1"/>
  <c r="AB79" i="1"/>
  <c r="AC79" i="1" s="1"/>
  <c r="AD122" i="1"/>
  <c r="I232" i="1"/>
  <c r="BE32" i="1"/>
  <c r="J232" i="1" s="1"/>
  <c r="AT186" i="1"/>
  <c r="AU186" i="1" s="1"/>
  <c r="AQ187" i="1"/>
  <c r="AR187" i="1" s="1"/>
  <c r="AT187" i="1" s="1"/>
  <c r="AU187" i="1" s="1"/>
  <c r="Y188" i="1"/>
  <c r="C120" i="1"/>
  <c r="D120" i="1" s="1"/>
  <c r="BB100" i="1"/>
  <c r="BC101" i="1"/>
  <c r="AX121" i="1"/>
  <c r="AW120" i="1"/>
  <c r="AY120" i="1" s="1"/>
  <c r="AZ120" i="1" s="1"/>
  <c r="AO10" i="1"/>
  <c r="AP10" i="1" s="1"/>
  <c r="AL11" i="1"/>
  <c r="AM11" i="1" s="1"/>
  <c r="S185" i="1"/>
  <c r="T186" i="1"/>
  <c r="BC13" i="1"/>
  <c r="BC78" i="1"/>
  <c r="BB77" i="1"/>
  <c r="BD77" i="1" s="1"/>
  <c r="BC165" i="1"/>
  <c r="BB164" i="1"/>
  <c r="BD164" i="1" s="1"/>
  <c r="AX56" i="1"/>
  <c r="AW55" i="1"/>
  <c r="N142" i="1"/>
  <c r="M143" i="1" s="1"/>
  <c r="O143" i="1"/>
  <c r="AD13" i="1"/>
  <c r="AL141" i="1"/>
  <c r="AM141" i="1" s="1"/>
  <c r="AO141" i="1" s="1"/>
  <c r="AP141" i="1" s="1"/>
  <c r="E231" i="1"/>
  <c r="BE9" i="1"/>
  <c r="F231" i="1" s="1"/>
  <c r="AD34" i="1"/>
  <c r="AC33" i="1"/>
  <c r="BC122" i="1"/>
  <c r="AI57" i="1"/>
  <c r="AH56" i="1"/>
  <c r="AS189" i="1"/>
  <c r="AX143" i="1"/>
  <c r="H99" i="1"/>
  <c r="I99" i="1" s="1"/>
  <c r="M122" i="1" l="1"/>
  <c r="N122" i="1" s="1"/>
  <c r="R12" i="1"/>
  <c r="AJ119" i="1"/>
  <c r="AK119" i="1" s="1"/>
  <c r="AG120" i="1"/>
  <c r="AY187" i="1"/>
  <c r="AZ187" i="1" s="1"/>
  <c r="AV188" i="1"/>
  <c r="F98" i="1"/>
  <c r="G98" i="1" s="1"/>
  <c r="C99" i="1"/>
  <c r="BA165" i="1"/>
  <c r="BB165" i="1" s="1"/>
  <c r="H35" i="1"/>
  <c r="M187" i="1"/>
  <c r="H143" i="1"/>
  <c r="I143" i="1" s="1"/>
  <c r="F78" i="1"/>
  <c r="G78" i="1" s="1"/>
  <c r="C79" i="1"/>
  <c r="D79" i="1" s="1"/>
  <c r="AJ76" i="1"/>
  <c r="AK76" i="1" s="1"/>
  <c r="AG77" i="1"/>
  <c r="Z33" i="1"/>
  <c r="AA33" i="1" s="1"/>
  <c r="W34" i="1"/>
  <c r="AJ207" i="1"/>
  <c r="AK207" i="1" s="1"/>
  <c r="AG208" i="1"/>
  <c r="AH208" i="1" s="1"/>
  <c r="F11" i="1"/>
  <c r="G11" i="1" s="1"/>
  <c r="C12" i="1"/>
  <c r="K143" i="1"/>
  <c r="L143" i="1" s="1"/>
  <c r="H144" i="1"/>
  <c r="P12" i="1"/>
  <c r="Q12" i="1" s="1"/>
  <c r="M13" i="1"/>
  <c r="N13" i="1" s="1"/>
  <c r="AE208" i="1"/>
  <c r="AF208" i="1" s="1"/>
  <c r="AB209" i="1"/>
  <c r="AC209" i="1" s="1"/>
  <c r="U99" i="1"/>
  <c r="V99" i="1" s="1"/>
  <c r="R100" i="1"/>
  <c r="Z11" i="1"/>
  <c r="AA11" i="1" s="1"/>
  <c r="W12" i="1"/>
  <c r="AO33" i="1"/>
  <c r="AP33" i="1" s="1"/>
  <c r="AL34" i="1"/>
  <c r="BD33" i="1"/>
  <c r="BA34" i="1"/>
  <c r="P164" i="1"/>
  <c r="Q164" i="1" s="1"/>
  <c r="M165" i="1"/>
  <c r="AE55" i="1"/>
  <c r="AF55" i="1" s="1"/>
  <c r="AB56" i="1"/>
  <c r="AC56" i="1" s="1"/>
  <c r="AT11" i="1"/>
  <c r="AU11" i="1" s="1"/>
  <c r="AQ12" i="1"/>
  <c r="K99" i="1"/>
  <c r="L99" i="1" s="1"/>
  <c r="H100" i="1"/>
  <c r="Z101" i="1"/>
  <c r="AA101" i="1" s="1"/>
  <c r="W102" i="1"/>
  <c r="F120" i="1"/>
  <c r="G120" i="1" s="1"/>
  <c r="C121" i="1"/>
  <c r="AE79" i="1"/>
  <c r="AF79" i="1" s="1"/>
  <c r="AB80" i="1"/>
  <c r="AE121" i="1"/>
  <c r="AF121" i="1" s="1"/>
  <c r="AB122" i="1"/>
  <c r="AE166" i="1"/>
  <c r="AF166" i="1" s="1"/>
  <c r="AB167" i="1"/>
  <c r="AC167" i="1" s="1"/>
  <c r="AY11" i="1"/>
  <c r="AZ11" i="1" s="1"/>
  <c r="AV12" i="1"/>
  <c r="F55" i="1"/>
  <c r="G55" i="1" s="1"/>
  <c r="C56" i="1"/>
  <c r="D56" i="1" s="1"/>
  <c r="Z55" i="1"/>
  <c r="AA55" i="1" s="1"/>
  <c r="W56" i="1"/>
  <c r="AO11" i="1"/>
  <c r="AP11" i="1" s="1"/>
  <c r="AL12" i="1"/>
  <c r="BD186" i="1"/>
  <c r="BA187" i="1"/>
  <c r="AO58" i="1"/>
  <c r="AP58" i="1" s="1"/>
  <c r="AL59" i="1"/>
  <c r="F32" i="1"/>
  <c r="G32" i="1" s="1"/>
  <c r="C33" i="1"/>
  <c r="D33" i="1" s="1"/>
  <c r="AJ56" i="1"/>
  <c r="AK56" i="1" s="1"/>
  <c r="AG57" i="1"/>
  <c r="AH57" i="1" s="1"/>
  <c r="AY55" i="1"/>
  <c r="AZ55" i="1" s="1"/>
  <c r="AV56" i="1"/>
  <c r="AW56" i="1" s="1"/>
  <c r="AQ188" i="1"/>
  <c r="AR188" i="1" s="1"/>
  <c r="Z143" i="1"/>
  <c r="AA143" i="1" s="1"/>
  <c r="W144" i="1"/>
  <c r="P77" i="1"/>
  <c r="Q77" i="1" s="1"/>
  <c r="M78" i="1"/>
  <c r="AS13" i="1"/>
  <c r="AR12" i="1"/>
  <c r="J80" i="1"/>
  <c r="AX101" i="1"/>
  <c r="AO166" i="1"/>
  <c r="AP166" i="1" s="1"/>
  <c r="AL167" i="1"/>
  <c r="AO208" i="1"/>
  <c r="AP208" i="1" s="1"/>
  <c r="AL209" i="1"/>
  <c r="AM209" i="1" s="1"/>
  <c r="AT33" i="1"/>
  <c r="AU33" i="1" s="1"/>
  <c r="AQ34" i="1"/>
  <c r="AR34" i="1" s="1"/>
  <c r="AI102" i="1"/>
  <c r="AY208" i="1"/>
  <c r="AZ208" i="1" s="1"/>
  <c r="AV209" i="1"/>
  <c r="AW209" i="1" s="1"/>
  <c r="BD142" i="1"/>
  <c r="BA143" i="1"/>
  <c r="BB143" i="1" s="1"/>
  <c r="AI15" i="1"/>
  <c r="E34" i="1"/>
  <c r="AS56" i="1"/>
  <c r="N187" i="1"/>
  <c r="O188" i="1"/>
  <c r="C208" i="1"/>
  <c r="D208" i="1" s="1"/>
  <c r="AI58" i="1"/>
  <c r="AX57" i="1"/>
  <c r="BC14" i="1"/>
  <c r="BB101" i="1"/>
  <c r="BD101" i="1" s="1"/>
  <c r="BC102" i="1"/>
  <c r="AC122" i="1"/>
  <c r="AD123" i="1"/>
  <c r="Y145" i="1"/>
  <c r="X144" i="1"/>
  <c r="O79" i="1"/>
  <c r="N78" i="1"/>
  <c r="AD81" i="1"/>
  <c r="AC80" i="1"/>
  <c r="O37" i="1"/>
  <c r="AD210" i="1"/>
  <c r="M235" i="1"/>
  <c r="BE57" i="1"/>
  <c r="N235" i="1" s="1"/>
  <c r="Y79" i="1"/>
  <c r="X78" i="1"/>
  <c r="Y57" i="1"/>
  <c r="X56" i="1"/>
  <c r="P100" i="1"/>
  <c r="Q100" i="1" s="1"/>
  <c r="M101" i="1"/>
  <c r="N101" i="1" s="1"/>
  <c r="AN210" i="1"/>
  <c r="AS35" i="1"/>
  <c r="AO77" i="1"/>
  <c r="AP77" i="1" s="1"/>
  <c r="AL78" i="1"/>
  <c r="AM78" i="1" s="1"/>
  <c r="AD168" i="1"/>
  <c r="U54" i="1"/>
  <c r="V54" i="1" s="1"/>
  <c r="R55" i="1"/>
  <c r="AC232" i="1"/>
  <c r="BE141" i="1"/>
  <c r="AD232" i="1" s="1"/>
  <c r="K208" i="1"/>
  <c r="L208" i="1" s="1"/>
  <c r="X34" i="1"/>
  <c r="Y35" i="1"/>
  <c r="AX210" i="1"/>
  <c r="BC144" i="1"/>
  <c r="BA58" i="1"/>
  <c r="BB58" i="1" s="1"/>
  <c r="AI187" i="1"/>
  <c r="AT54" i="1"/>
  <c r="AU54" i="1" s="1"/>
  <c r="AQ55" i="1"/>
  <c r="AR55" i="1" s="1"/>
  <c r="AN13" i="1"/>
  <c r="AM12" i="1"/>
  <c r="O14" i="1"/>
  <c r="Y233" i="1"/>
  <c r="BE120" i="1"/>
  <c r="Z233" i="1" s="1"/>
  <c r="BA78" i="1"/>
  <c r="T187" i="1"/>
  <c r="BD100" i="1"/>
  <c r="BA101" i="1"/>
  <c r="AE141" i="1"/>
  <c r="AF141" i="1" s="1"/>
  <c r="AB142" i="1"/>
  <c r="AC142" i="1" s="1"/>
  <c r="AO186" i="1"/>
  <c r="AP186" i="1" s="1"/>
  <c r="AI168" i="1"/>
  <c r="AN60" i="1"/>
  <c r="AM59" i="1"/>
  <c r="BC59" i="1"/>
  <c r="P209" i="1"/>
  <c r="Q209" i="1" s="1"/>
  <c r="M210" i="1"/>
  <c r="N210" i="1" s="1"/>
  <c r="J13" i="1"/>
  <c r="O102" i="1"/>
  <c r="AY34" i="1"/>
  <c r="AZ34" i="1" s="1"/>
  <c r="AV35" i="1"/>
  <c r="AW35" i="1" s="1"/>
  <c r="AJ142" i="1"/>
  <c r="AK142" i="1" s="1"/>
  <c r="AG143" i="1"/>
  <c r="AH143" i="1" s="1"/>
  <c r="AN79" i="1"/>
  <c r="S55" i="1"/>
  <c r="T56" i="1"/>
  <c r="J210" i="1"/>
  <c r="I209" i="1"/>
  <c r="K209" i="1" s="1"/>
  <c r="L209" i="1" s="1"/>
  <c r="T165" i="1"/>
  <c r="AD57" i="1"/>
  <c r="E100" i="1"/>
  <c r="D99" i="1"/>
  <c r="R164" i="1"/>
  <c r="S164" i="1" s="1"/>
  <c r="AG186" i="1"/>
  <c r="AH186" i="1" s="1"/>
  <c r="BD121" i="1"/>
  <c r="BA122" i="1"/>
  <c r="AE12" i="1"/>
  <c r="AF12" i="1" s="1"/>
  <c r="AB13" i="1"/>
  <c r="AC13" i="1" s="1"/>
  <c r="AG233" i="1"/>
  <c r="BE164" i="1"/>
  <c r="AH233" i="1" s="1"/>
  <c r="U185" i="1"/>
  <c r="V185" i="1" s="1"/>
  <c r="AD143" i="1"/>
  <c r="AT98" i="1"/>
  <c r="AU98" i="1" s="1"/>
  <c r="AQ99" i="1"/>
  <c r="I35" i="1"/>
  <c r="J36" i="1"/>
  <c r="AJ166" i="1"/>
  <c r="AK166" i="1" s="1"/>
  <c r="AG167" i="1"/>
  <c r="AH167" i="1" s="1"/>
  <c r="AL187" i="1"/>
  <c r="AM187" i="1" s="1"/>
  <c r="Y123" i="1"/>
  <c r="O211" i="1"/>
  <c r="H12" i="1"/>
  <c r="I12" i="1" s="1"/>
  <c r="Z163" i="1"/>
  <c r="AA163" i="1" s="1"/>
  <c r="W164" i="1"/>
  <c r="X164" i="1" s="1"/>
  <c r="AX36" i="1"/>
  <c r="E209" i="1"/>
  <c r="E232" i="1"/>
  <c r="BE10" i="1"/>
  <c r="F232" i="1" s="1"/>
  <c r="AI144" i="1"/>
  <c r="E57" i="1"/>
  <c r="K185" i="1"/>
  <c r="L185" i="1" s="1"/>
  <c r="H186" i="1"/>
  <c r="I186" i="1" s="1"/>
  <c r="AI121" i="1"/>
  <c r="AH120" i="1"/>
  <c r="P57" i="1"/>
  <c r="Q57" i="1" s="1"/>
  <c r="M58" i="1"/>
  <c r="AE187" i="1"/>
  <c r="AF187" i="1" s="1"/>
  <c r="AB188" i="1"/>
  <c r="I144" i="1"/>
  <c r="J145" i="1"/>
  <c r="AN189" i="1"/>
  <c r="T13" i="1"/>
  <c r="S12" i="1"/>
  <c r="BC35" i="1"/>
  <c r="BB34" i="1"/>
  <c r="H121" i="1"/>
  <c r="AX144" i="1"/>
  <c r="BB122" i="1"/>
  <c r="BC123" i="1"/>
  <c r="AD14" i="1"/>
  <c r="BC166" i="1"/>
  <c r="Z187" i="1"/>
  <c r="AA187" i="1" s="1"/>
  <c r="W188" i="1"/>
  <c r="X188" i="1" s="1"/>
  <c r="BC211" i="1"/>
  <c r="U120" i="1"/>
  <c r="V120" i="1" s="1"/>
  <c r="R121" i="1"/>
  <c r="AS100" i="1"/>
  <c r="AR99" i="1"/>
  <c r="E122" i="1"/>
  <c r="D121" i="1"/>
  <c r="Z121" i="1"/>
  <c r="AA121" i="1" s="1"/>
  <c r="W122" i="1"/>
  <c r="X122" i="1" s="1"/>
  <c r="AS79" i="1"/>
  <c r="AY78" i="1"/>
  <c r="AZ78" i="1" s="1"/>
  <c r="AV79" i="1"/>
  <c r="AW79" i="1" s="1"/>
  <c r="T210" i="1"/>
  <c r="Y13" i="1"/>
  <c r="X12" i="1"/>
  <c r="Y165" i="1"/>
  <c r="K164" i="1"/>
  <c r="L164" i="1" s="1"/>
  <c r="H165" i="1"/>
  <c r="I165" i="1" s="1"/>
  <c r="U77" i="1"/>
  <c r="V77" i="1" s="1"/>
  <c r="R78" i="1"/>
  <c r="J187" i="1"/>
  <c r="N58" i="1"/>
  <c r="O59" i="1"/>
  <c r="AC188" i="1"/>
  <c r="AE188" i="1" s="1"/>
  <c r="AF188" i="1" s="1"/>
  <c r="AD189" i="1"/>
  <c r="F186" i="1"/>
  <c r="G186" i="1" s="1"/>
  <c r="C187" i="1"/>
  <c r="D187" i="1" s="1"/>
  <c r="C165" i="1"/>
  <c r="AY142" i="1"/>
  <c r="AZ142" i="1" s="1"/>
  <c r="AV143" i="1"/>
  <c r="AW143" i="1" s="1"/>
  <c r="AE33" i="1"/>
  <c r="AF33" i="1" s="1"/>
  <c r="AB34" i="1"/>
  <c r="AC34" i="1" s="1"/>
  <c r="N143" i="1"/>
  <c r="P143" i="1" s="1"/>
  <c r="Q143" i="1" s="1"/>
  <c r="O144" i="1"/>
  <c r="Q233" i="1"/>
  <c r="BE77" i="1"/>
  <c r="R233" i="1" s="1"/>
  <c r="Y189" i="1"/>
  <c r="BD209" i="1"/>
  <c r="BE209" i="1" s="1"/>
  <c r="BA210" i="1"/>
  <c r="BB210" i="1" s="1"/>
  <c r="T122" i="1"/>
  <c r="S121" i="1"/>
  <c r="I121" i="1"/>
  <c r="J122" i="1"/>
  <c r="AT77" i="1"/>
  <c r="AU77" i="1" s="1"/>
  <c r="AQ78" i="1"/>
  <c r="AR78" i="1" s="1"/>
  <c r="AX80" i="1"/>
  <c r="U208" i="1"/>
  <c r="V208" i="1" s="1"/>
  <c r="R209" i="1"/>
  <c r="S209" i="1" s="1"/>
  <c r="AT121" i="1"/>
  <c r="AU121" i="1" s="1"/>
  <c r="AQ122" i="1"/>
  <c r="AR122" i="1" s="1"/>
  <c r="J166" i="1"/>
  <c r="D165" i="1"/>
  <c r="E166" i="1"/>
  <c r="T79" i="1"/>
  <c r="S78" i="1"/>
  <c r="U78" i="1" s="1"/>
  <c r="V78" i="1" s="1"/>
  <c r="T143" i="1"/>
  <c r="AE98" i="1"/>
  <c r="AF98" i="1" s="1"/>
  <c r="AB99" i="1"/>
  <c r="AG34" i="1"/>
  <c r="AI209" i="1"/>
  <c r="Z209" i="1"/>
  <c r="AA209" i="1" s="1"/>
  <c r="W210" i="1"/>
  <c r="X210" i="1" s="1"/>
  <c r="X102" i="1"/>
  <c r="Y103" i="1"/>
  <c r="T101" i="1"/>
  <c r="S100" i="1"/>
  <c r="Q232" i="1"/>
  <c r="BE76" i="1"/>
  <c r="R232" i="1" s="1"/>
  <c r="AD35" i="1"/>
  <c r="P142" i="1"/>
  <c r="Q142" i="1" s="1"/>
  <c r="M144" i="1"/>
  <c r="BC79" i="1"/>
  <c r="BB78" i="1"/>
  <c r="AN122" i="1"/>
  <c r="BD11" i="1"/>
  <c r="BA12" i="1"/>
  <c r="BB12" i="1" s="1"/>
  <c r="U32" i="1"/>
  <c r="V32" i="1" s="1"/>
  <c r="R33" i="1"/>
  <c r="S33" i="1" s="1"/>
  <c r="BB187" i="1"/>
  <c r="BC188" i="1"/>
  <c r="AS123" i="1"/>
  <c r="AT207" i="1"/>
  <c r="AU207" i="1" s="1"/>
  <c r="AQ208" i="1"/>
  <c r="AR208" i="1" s="1"/>
  <c r="U141" i="1"/>
  <c r="V141" i="1" s="1"/>
  <c r="R142" i="1"/>
  <c r="S142" i="1" s="1"/>
  <c r="AX13" i="1"/>
  <c r="AW12" i="1"/>
  <c r="AC99" i="1"/>
  <c r="AD100" i="1"/>
  <c r="K55" i="1"/>
  <c r="L55" i="1" s="1"/>
  <c r="H56" i="1"/>
  <c r="AH77" i="1"/>
  <c r="AI78" i="1"/>
  <c r="Y211" i="1"/>
  <c r="AN35" i="1"/>
  <c r="AM34" i="1"/>
  <c r="E144" i="1"/>
  <c r="O166" i="1"/>
  <c r="N165" i="1"/>
  <c r="E13" i="1"/>
  <c r="D12" i="1"/>
  <c r="AS144" i="1"/>
  <c r="AL101" i="1"/>
  <c r="AM101" i="1" s="1"/>
  <c r="AY164" i="1"/>
  <c r="AZ164" i="1" s="1"/>
  <c r="AV165" i="1"/>
  <c r="AW165" i="1" s="1"/>
  <c r="R186" i="1"/>
  <c r="S186" i="1" s="1"/>
  <c r="AS166" i="1"/>
  <c r="AS190" i="1"/>
  <c r="AX122" i="1"/>
  <c r="AO120" i="1"/>
  <c r="AP120" i="1" s="1"/>
  <c r="AL121" i="1"/>
  <c r="AM121" i="1" s="1"/>
  <c r="U233" i="1"/>
  <c r="BE99" i="1"/>
  <c r="V233" i="1" s="1"/>
  <c r="P34" i="1"/>
  <c r="Q34" i="1" s="1"/>
  <c r="M35" i="1"/>
  <c r="N35" i="1" s="1"/>
  <c r="K78" i="1"/>
  <c r="L78" i="1" s="1"/>
  <c r="H79" i="1"/>
  <c r="I79" i="1" s="1"/>
  <c r="AI35" i="1"/>
  <c r="AH34" i="1"/>
  <c r="T34" i="1"/>
  <c r="AY99" i="1"/>
  <c r="AZ99" i="1" s="1"/>
  <c r="AV100" i="1"/>
  <c r="AW100" i="1" s="1"/>
  <c r="AM167" i="1"/>
  <c r="AN168" i="1"/>
  <c r="J101" i="1"/>
  <c r="I100" i="1"/>
  <c r="AN144" i="1"/>
  <c r="AS209" i="1"/>
  <c r="AL142" i="1"/>
  <c r="AM142" i="1" s="1"/>
  <c r="AX189" i="1"/>
  <c r="AW188" i="1"/>
  <c r="AJ100" i="1"/>
  <c r="AK100" i="1" s="1"/>
  <c r="AG101" i="1"/>
  <c r="AH101" i="1" s="1"/>
  <c r="J57" i="1"/>
  <c r="I56" i="1"/>
  <c r="AN102" i="1"/>
  <c r="F142" i="1"/>
  <c r="G142" i="1" s="1"/>
  <c r="C143" i="1"/>
  <c r="D143" i="1" s="1"/>
  <c r="AV121" i="1"/>
  <c r="AW121" i="1" s="1"/>
  <c r="AJ13" i="1"/>
  <c r="AK13" i="1" s="1"/>
  <c r="AG14" i="1"/>
  <c r="AH14" i="1" s="1"/>
  <c r="AT142" i="1"/>
  <c r="AU142" i="1" s="1"/>
  <c r="AQ143" i="1"/>
  <c r="AR143" i="1" s="1"/>
  <c r="AX166" i="1"/>
  <c r="AT164" i="1"/>
  <c r="AU164" i="1" s="1"/>
  <c r="AQ165" i="1"/>
  <c r="AR165" i="1" s="1"/>
  <c r="M123" i="1" l="1"/>
  <c r="N123" i="1" s="1"/>
  <c r="P122" i="1"/>
  <c r="Q122" i="1" s="1"/>
  <c r="Z188" i="1"/>
  <c r="AA188" i="1" s="1"/>
  <c r="W189" i="1"/>
  <c r="AE167" i="1"/>
  <c r="AF167" i="1" s="1"/>
  <c r="AB168" i="1"/>
  <c r="AC168" i="1" s="1"/>
  <c r="F79" i="1"/>
  <c r="G79" i="1" s="1"/>
  <c r="D80" i="1"/>
  <c r="AT208" i="1"/>
  <c r="AU208" i="1" s="1"/>
  <c r="AQ209" i="1"/>
  <c r="AE142" i="1"/>
  <c r="AF142" i="1" s="1"/>
  <c r="AB143" i="1"/>
  <c r="AT143" i="1"/>
  <c r="AU143" i="1" s="1"/>
  <c r="AQ144" i="1"/>
  <c r="U186" i="1"/>
  <c r="V186" i="1" s="1"/>
  <c r="R187" i="1"/>
  <c r="S187" i="1" s="1"/>
  <c r="AT122" i="1"/>
  <c r="AU122" i="1" s="1"/>
  <c r="AQ123" i="1"/>
  <c r="AY79" i="1"/>
  <c r="AZ79" i="1" s="1"/>
  <c r="AV80" i="1"/>
  <c r="AW80" i="1" s="1"/>
  <c r="P101" i="1"/>
  <c r="Q101" i="1" s="1"/>
  <c r="M102" i="1"/>
  <c r="F208" i="1"/>
  <c r="G208" i="1" s="1"/>
  <c r="C209" i="1"/>
  <c r="D209" i="1" s="1"/>
  <c r="F33" i="1"/>
  <c r="G33" i="1" s="1"/>
  <c r="C34" i="1"/>
  <c r="AE209" i="1"/>
  <c r="AF209" i="1" s="1"/>
  <c r="AB210" i="1"/>
  <c r="AC210" i="1" s="1"/>
  <c r="AJ208" i="1"/>
  <c r="AK208" i="1" s="1"/>
  <c r="AG209" i="1"/>
  <c r="AY100" i="1"/>
  <c r="AZ100" i="1" s="1"/>
  <c r="AV101" i="1"/>
  <c r="BD58" i="1"/>
  <c r="BA59" i="1"/>
  <c r="AJ57" i="1"/>
  <c r="AK57" i="1" s="1"/>
  <c r="AG58" i="1"/>
  <c r="AH58" i="1" s="1"/>
  <c r="P210" i="1"/>
  <c r="Q210" i="1" s="1"/>
  <c r="M211" i="1"/>
  <c r="N211" i="1" s="1"/>
  <c r="AO121" i="1"/>
  <c r="AP121" i="1" s="1"/>
  <c r="AL122" i="1"/>
  <c r="AY165" i="1"/>
  <c r="AZ165" i="1" s="1"/>
  <c r="AV166" i="1"/>
  <c r="K165" i="1"/>
  <c r="L165" i="1" s="1"/>
  <c r="H166" i="1"/>
  <c r="I166" i="1" s="1"/>
  <c r="AY35" i="1"/>
  <c r="AZ35" i="1" s="1"/>
  <c r="AV36" i="1"/>
  <c r="AY209" i="1"/>
  <c r="AZ209" i="1" s="1"/>
  <c r="AV210" i="1"/>
  <c r="AW210" i="1" s="1"/>
  <c r="AJ14" i="1"/>
  <c r="AK14" i="1" s="1"/>
  <c r="AG15" i="1"/>
  <c r="U209" i="1"/>
  <c r="V209" i="1" s="1"/>
  <c r="R210" i="1"/>
  <c r="AE34" i="1"/>
  <c r="AF34" i="1" s="1"/>
  <c r="AB35" i="1"/>
  <c r="K12" i="1"/>
  <c r="L12" i="1" s="1"/>
  <c r="H13" i="1"/>
  <c r="AO78" i="1"/>
  <c r="AP78" i="1" s="1"/>
  <c r="AL79" i="1"/>
  <c r="F56" i="1"/>
  <c r="G56" i="1" s="1"/>
  <c r="C57" i="1"/>
  <c r="D57" i="1" s="1"/>
  <c r="P13" i="1"/>
  <c r="Q13" i="1" s="1"/>
  <c r="M14" i="1"/>
  <c r="K79" i="1"/>
  <c r="L79" i="1" s="1"/>
  <c r="H80" i="1"/>
  <c r="I80" i="1" s="1"/>
  <c r="U33" i="1"/>
  <c r="V33" i="1" s="1"/>
  <c r="R34" i="1"/>
  <c r="S34" i="1" s="1"/>
  <c r="Z210" i="1"/>
  <c r="AA210" i="1" s="1"/>
  <c r="W211" i="1"/>
  <c r="Z122" i="1"/>
  <c r="AA122" i="1" s="1"/>
  <c r="W123" i="1"/>
  <c r="AE56" i="1"/>
  <c r="AF56" i="1" s="1"/>
  <c r="AB57" i="1"/>
  <c r="AC57" i="1" s="1"/>
  <c r="F143" i="1"/>
  <c r="G143" i="1" s="1"/>
  <c r="C144" i="1"/>
  <c r="U142" i="1"/>
  <c r="V142" i="1" s="1"/>
  <c r="R143" i="1"/>
  <c r="S143" i="1" s="1"/>
  <c r="U164" i="1"/>
  <c r="V164" i="1" s="1"/>
  <c r="R165" i="1"/>
  <c r="S165" i="1" s="1"/>
  <c r="AO142" i="1"/>
  <c r="AP142" i="1" s="1"/>
  <c r="AL143" i="1"/>
  <c r="AM143" i="1" s="1"/>
  <c r="BD165" i="1"/>
  <c r="BA166" i="1"/>
  <c r="BD143" i="1"/>
  <c r="BA144" i="1"/>
  <c r="AE80" i="1"/>
  <c r="AF80" i="1" s="1"/>
  <c r="AB81" i="1"/>
  <c r="AI16" i="1"/>
  <c r="AH15" i="1"/>
  <c r="AN145" i="1"/>
  <c r="BC80" i="1"/>
  <c r="O145" i="1"/>
  <c r="N144" i="1"/>
  <c r="T35" i="1"/>
  <c r="U100" i="1"/>
  <c r="V100" i="1" s="1"/>
  <c r="R101" i="1"/>
  <c r="S101" i="1" s="1"/>
  <c r="T123" i="1"/>
  <c r="R79" i="1"/>
  <c r="Z12" i="1"/>
  <c r="AA12" i="1" s="1"/>
  <c r="W13" i="1"/>
  <c r="X13" i="1" s="1"/>
  <c r="AD15" i="1"/>
  <c r="BD34" i="1"/>
  <c r="BA35" i="1"/>
  <c r="BB35" i="1" s="1"/>
  <c r="K35" i="1"/>
  <c r="L35" i="1" s="1"/>
  <c r="H36" i="1"/>
  <c r="I36" i="1" s="1"/>
  <c r="E101" i="1"/>
  <c r="T57" i="1"/>
  <c r="O103" i="1"/>
  <c r="N102" i="1"/>
  <c r="BC60" i="1"/>
  <c r="BB59" i="1"/>
  <c r="T188" i="1"/>
  <c r="AX211" i="1"/>
  <c r="AO209" i="1"/>
  <c r="AP209" i="1" s="1"/>
  <c r="AL210" i="1"/>
  <c r="AM210" i="1" s="1"/>
  <c r="P78" i="1"/>
  <c r="Q78" i="1" s="1"/>
  <c r="M79" i="1"/>
  <c r="N79" i="1" s="1"/>
  <c r="BC15" i="1"/>
  <c r="O189" i="1"/>
  <c r="AI103" i="1"/>
  <c r="AJ77" i="1"/>
  <c r="AK77" i="1" s="1"/>
  <c r="AG78" i="1"/>
  <c r="AH78" i="1" s="1"/>
  <c r="T80" i="1"/>
  <c r="S79" i="1"/>
  <c r="AT99" i="1"/>
  <c r="AU99" i="1" s="1"/>
  <c r="AQ100" i="1"/>
  <c r="I57" i="1"/>
  <c r="J58" i="1"/>
  <c r="AY121" i="1"/>
  <c r="AZ121" i="1" s="1"/>
  <c r="AV122" i="1"/>
  <c r="D144" i="1"/>
  <c r="J188" i="1"/>
  <c r="K100" i="1"/>
  <c r="L100" i="1" s="1"/>
  <c r="H101" i="1"/>
  <c r="I101" i="1" s="1"/>
  <c r="AJ34" i="1"/>
  <c r="AK34" i="1" s="1"/>
  <c r="AG35" i="1"/>
  <c r="AS191" i="1"/>
  <c r="AR144" i="1"/>
  <c r="AS145" i="1"/>
  <c r="AO34" i="1"/>
  <c r="AP34" i="1" s="1"/>
  <c r="AL35" i="1"/>
  <c r="AM35" i="1" s="1"/>
  <c r="AD101" i="1"/>
  <c r="AC100" i="1"/>
  <c r="AR123" i="1"/>
  <c r="AS124" i="1"/>
  <c r="BA102" i="1"/>
  <c r="T102" i="1"/>
  <c r="F165" i="1"/>
  <c r="G165" i="1" s="1"/>
  <c r="C166" i="1"/>
  <c r="D166" i="1" s="1"/>
  <c r="AX81" i="1"/>
  <c r="AD190" i="1"/>
  <c r="Y14" i="1"/>
  <c r="AE13" i="1"/>
  <c r="AF13" i="1" s="1"/>
  <c r="AB14" i="1"/>
  <c r="AC14" i="1" s="1"/>
  <c r="BC36" i="1"/>
  <c r="E210" i="1"/>
  <c r="O212" i="1"/>
  <c r="U55" i="1"/>
  <c r="V55" i="1" s="1"/>
  <c r="R56" i="1"/>
  <c r="S56" i="1" s="1"/>
  <c r="AN211" i="1"/>
  <c r="O80" i="1"/>
  <c r="P187" i="1"/>
  <c r="Q187" i="1" s="1"/>
  <c r="M188" i="1"/>
  <c r="N188" i="1" s="1"/>
  <c r="AT188" i="1"/>
  <c r="AU188" i="1" s="1"/>
  <c r="AQ189" i="1"/>
  <c r="AR189" i="1" s="1"/>
  <c r="AO101" i="1"/>
  <c r="AP101" i="1" s="1"/>
  <c r="AL102" i="1"/>
  <c r="P35" i="1"/>
  <c r="Q35" i="1" s="1"/>
  <c r="M36" i="1"/>
  <c r="N36" i="1" s="1"/>
  <c r="K121" i="1"/>
  <c r="L121" i="1" s="1"/>
  <c r="H122" i="1"/>
  <c r="AT78" i="1"/>
  <c r="AU78" i="1" s="1"/>
  <c r="AQ79" i="1"/>
  <c r="AR79" i="1" s="1"/>
  <c r="AO12" i="1"/>
  <c r="AP12" i="1" s="1"/>
  <c r="AL13" i="1"/>
  <c r="AM13" i="1" s="1"/>
  <c r="J102" i="1"/>
  <c r="AE99" i="1"/>
  <c r="AF99" i="1" s="1"/>
  <c r="AB100" i="1"/>
  <c r="Y104" i="1"/>
  <c r="BD210" i="1"/>
  <c r="BE210" i="1" s="1"/>
  <c r="BA211" i="1"/>
  <c r="BB211" i="1" s="1"/>
  <c r="BC124" i="1"/>
  <c r="U12" i="1"/>
  <c r="V12" i="1" s="1"/>
  <c r="R13" i="1"/>
  <c r="AB189" i="1"/>
  <c r="AC189" i="1" s="1"/>
  <c r="AD58" i="1"/>
  <c r="AO59" i="1"/>
  <c r="AP59" i="1" s="1"/>
  <c r="AL60" i="1"/>
  <c r="AM60" i="1" s="1"/>
  <c r="AJ186" i="1"/>
  <c r="AK186" i="1" s="1"/>
  <c r="AG187" i="1"/>
  <c r="AH187" i="1" s="1"/>
  <c r="Y36" i="1"/>
  <c r="AD169" i="1"/>
  <c r="Z144" i="1"/>
  <c r="AA144" i="1" s="1"/>
  <c r="W145" i="1"/>
  <c r="AY56" i="1"/>
  <c r="AZ56" i="1" s="1"/>
  <c r="AV57" i="1"/>
  <c r="AW57" i="1" s="1"/>
  <c r="AT55" i="1"/>
  <c r="AU55" i="1" s="1"/>
  <c r="AQ56" i="1"/>
  <c r="AR56" i="1" s="1"/>
  <c r="AO167" i="1"/>
  <c r="AP167" i="1" s="1"/>
  <c r="AL168" i="1"/>
  <c r="K56" i="1"/>
  <c r="L56" i="1" s="1"/>
  <c r="H57" i="1"/>
  <c r="BD78" i="1"/>
  <c r="BA79" i="1"/>
  <c r="BB79" i="1" s="1"/>
  <c r="Z164" i="1"/>
  <c r="AA164" i="1" s="1"/>
  <c r="W165" i="1"/>
  <c r="X165" i="1" s="1"/>
  <c r="U234" i="1"/>
  <c r="BE100" i="1"/>
  <c r="V234" i="1" s="1"/>
  <c r="AS36" i="1"/>
  <c r="BB102" i="1"/>
  <c r="BC103" i="1"/>
  <c r="AY188" i="1"/>
  <c r="AZ188" i="1" s="1"/>
  <c r="AV189" i="1"/>
  <c r="AW189" i="1" s="1"/>
  <c r="AI36" i="1"/>
  <c r="AH35" i="1"/>
  <c r="AN36" i="1"/>
  <c r="BD12" i="1"/>
  <c r="BA13" i="1"/>
  <c r="BB13" i="1" s="1"/>
  <c r="Y124" i="1"/>
  <c r="X123" i="1"/>
  <c r="AW166" i="1"/>
  <c r="AX167" i="1"/>
  <c r="AX190" i="1"/>
  <c r="AN169" i="1"/>
  <c r="AM168" i="1"/>
  <c r="AS167" i="1"/>
  <c r="F12" i="1"/>
  <c r="G12" i="1" s="1"/>
  <c r="C13" i="1"/>
  <c r="D13" i="1" s="1"/>
  <c r="AY12" i="1"/>
  <c r="AZ12" i="1" s="1"/>
  <c r="AV13" i="1"/>
  <c r="AW13" i="1" s="1"/>
  <c r="BC189" i="1"/>
  <c r="E233" i="1"/>
  <c r="BE11" i="1"/>
  <c r="F233" i="1" s="1"/>
  <c r="Z102" i="1"/>
  <c r="AA102" i="1" s="1"/>
  <c r="W103" i="1"/>
  <c r="X103" i="1" s="1"/>
  <c r="J167" i="1"/>
  <c r="S210" i="1"/>
  <c r="T211" i="1"/>
  <c r="BC212" i="1"/>
  <c r="BD122" i="1"/>
  <c r="BA123" i="1"/>
  <c r="BB123" i="1" s="1"/>
  <c r="S13" i="1"/>
  <c r="U13" i="1" s="1"/>
  <c r="V13" i="1" s="1"/>
  <c r="T14" i="1"/>
  <c r="AW36" i="1"/>
  <c r="AX37" i="1"/>
  <c r="T166" i="1"/>
  <c r="AM79" i="1"/>
  <c r="AN80" i="1"/>
  <c r="J14" i="1"/>
  <c r="I13" i="1"/>
  <c r="AN61" i="1"/>
  <c r="AI188" i="1"/>
  <c r="Z34" i="1"/>
  <c r="AA34" i="1" s="1"/>
  <c r="W35" i="1"/>
  <c r="X35" i="1" s="1"/>
  <c r="AD211" i="1"/>
  <c r="Y146" i="1"/>
  <c r="X145" i="1"/>
  <c r="AX58" i="1"/>
  <c r="AS57" i="1"/>
  <c r="AC233" i="1"/>
  <c r="BE142" i="1"/>
  <c r="AD233" i="1" s="1"/>
  <c r="AT12" i="1"/>
  <c r="AU12" i="1" s="1"/>
  <c r="AQ13" i="1"/>
  <c r="AR13" i="1" s="1"/>
  <c r="AT165" i="1"/>
  <c r="AU165" i="1" s="1"/>
  <c r="AQ166" i="1"/>
  <c r="AR166" i="1" s="1"/>
  <c r="X211" i="1"/>
  <c r="Y212" i="1"/>
  <c r="BD187" i="1"/>
  <c r="BA188" i="1"/>
  <c r="BB188" i="1" s="1"/>
  <c r="AM122" i="1"/>
  <c r="AN123" i="1"/>
  <c r="T144" i="1"/>
  <c r="X189" i="1"/>
  <c r="Y190" i="1"/>
  <c r="P58" i="1"/>
  <c r="Q58" i="1" s="1"/>
  <c r="M59" i="1"/>
  <c r="N59" i="1" s="1"/>
  <c r="F121" i="1"/>
  <c r="G121" i="1" s="1"/>
  <c r="C122" i="1"/>
  <c r="AY143" i="1"/>
  <c r="AZ143" i="1" s="1"/>
  <c r="AV144" i="1"/>
  <c r="AW144" i="1" s="1"/>
  <c r="AN190" i="1"/>
  <c r="AJ143" i="1"/>
  <c r="AK143" i="1" s="1"/>
  <c r="AG144" i="1"/>
  <c r="AC143" i="1"/>
  <c r="AD144" i="1"/>
  <c r="Z56" i="1"/>
  <c r="AA56" i="1" s="1"/>
  <c r="W57" i="1"/>
  <c r="X57" i="1" s="1"/>
  <c r="D34" i="1"/>
  <c r="E35" i="1"/>
  <c r="AX14" i="1"/>
  <c r="AC35" i="1"/>
  <c r="AD36" i="1"/>
  <c r="AO187" i="1"/>
  <c r="AP187" i="1" s="1"/>
  <c r="AL188" i="1"/>
  <c r="AM188" i="1" s="1"/>
  <c r="Y234" i="1"/>
  <c r="BE121" i="1"/>
  <c r="Z234" i="1" s="1"/>
  <c r="AJ167" i="1"/>
  <c r="AK167" i="1" s="1"/>
  <c r="AG168" i="1"/>
  <c r="AH168" i="1" s="1"/>
  <c r="N14" i="1"/>
  <c r="O15" i="1"/>
  <c r="H210" i="1"/>
  <c r="I210" i="1" s="1"/>
  <c r="AD124" i="1"/>
  <c r="AI59" i="1"/>
  <c r="AS14" i="1"/>
  <c r="I233" i="1"/>
  <c r="BE33" i="1"/>
  <c r="J233" i="1" s="1"/>
  <c r="AM102" i="1"/>
  <c r="AN103" i="1"/>
  <c r="P165" i="1"/>
  <c r="Q165" i="1" s="1"/>
  <c r="M166" i="1"/>
  <c r="N166" i="1" s="1"/>
  <c r="AI79" i="1"/>
  <c r="J123" i="1"/>
  <c r="I122" i="1"/>
  <c r="D122" i="1"/>
  <c r="AX145" i="1"/>
  <c r="AH144" i="1"/>
  <c r="AI145" i="1"/>
  <c r="AI169" i="1"/>
  <c r="BC145" i="1"/>
  <c r="BB144" i="1"/>
  <c r="Y58" i="1"/>
  <c r="AE122" i="1"/>
  <c r="AF122" i="1" s="1"/>
  <c r="AB123" i="1"/>
  <c r="AC123" i="1" s="1"/>
  <c r="AK233" i="1"/>
  <c r="BE186" i="1"/>
  <c r="AL233" i="1" s="1"/>
  <c r="O167" i="1"/>
  <c r="Z78" i="1"/>
  <c r="AA78" i="1" s="1"/>
  <c r="W79" i="1"/>
  <c r="X79" i="1" s="1"/>
  <c r="AR209" i="1"/>
  <c r="AS210" i="1"/>
  <c r="AX123" i="1"/>
  <c r="AW122" i="1"/>
  <c r="AI210" i="1"/>
  <c r="AH209" i="1"/>
  <c r="K186" i="1"/>
  <c r="L186" i="1" s="1"/>
  <c r="H187" i="1"/>
  <c r="I187" i="1" s="1"/>
  <c r="AJ120" i="1"/>
  <c r="AK120" i="1" s="1"/>
  <c r="AG121" i="1"/>
  <c r="AH121" i="1" s="1"/>
  <c r="U121" i="1"/>
  <c r="V121" i="1" s="1"/>
  <c r="R122" i="1"/>
  <c r="S122" i="1" s="1"/>
  <c r="F187" i="1"/>
  <c r="G187" i="1" s="1"/>
  <c r="C188" i="1"/>
  <c r="D188" i="1" s="1"/>
  <c r="Y166" i="1"/>
  <c r="AS80" i="1"/>
  <c r="AS101" i="1"/>
  <c r="AR100" i="1"/>
  <c r="BC167" i="1"/>
  <c r="BB166" i="1"/>
  <c r="K144" i="1"/>
  <c r="L144" i="1" s="1"/>
  <c r="H145" i="1"/>
  <c r="I145" i="1" s="1"/>
  <c r="AI122" i="1"/>
  <c r="F99" i="1"/>
  <c r="G99" i="1" s="1"/>
  <c r="C100" i="1"/>
  <c r="D100" i="1" s="1"/>
  <c r="J211" i="1"/>
  <c r="AN14" i="1"/>
  <c r="AT34" i="1"/>
  <c r="AU34" i="1" s="1"/>
  <c r="AQ35" i="1"/>
  <c r="AR35" i="1" s="1"/>
  <c r="Y80" i="1"/>
  <c r="AC81" i="1"/>
  <c r="AD82" i="1"/>
  <c r="U235" i="1"/>
  <c r="BE101" i="1"/>
  <c r="V235" i="1" s="1"/>
  <c r="AJ101" i="1"/>
  <c r="AK101" i="1" s="1"/>
  <c r="AG102" i="1"/>
  <c r="AH102" i="1" s="1"/>
  <c r="AX102" i="1"/>
  <c r="AW101" i="1"/>
  <c r="P123" i="1" l="1"/>
  <c r="Q123" i="1" s="1"/>
  <c r="M124" i="1"/>
  <c r="N124" i="1" s="1"/>
  <c r="R14" i="1"/>
  <c r="S14" i="1" s="1"/>
  <c r="AJ168" i="1"/>
  <c r="AK168" i="1" s="1"/>
  <c r="AG169" i="1"/>
  <c r="AH169" i="1" s="1"/>
  <c r="Z165" i="1"/>
  <c r="AA165" i="1" s="1"/>
  <c r="W166" i="1"/>
  <c r="X166" i="1" s="1"/>
  <c r="K166" i="1"/>
  <c r="L166" i="1" s="1"/>
  <c r="H167" i="1"/>
  <c r="AE210" i="1"/>
  <c r="AF210" i="1" s="1"/>
  <c r="AB211" i="1"/>
  <c r="AC211" i="1" s="1"/>
  <c r="F13" i="1"/>
  <c r="G13" i="1" s="1"/>
  <c r="D14" i="1"/>
  <c r="AY189" i="1"/>
  <c r="AZ189" i="1" s="1"/>
  <c r="AV190" i="1"/>
  <c r="AW190" i="1" s="1"/>
  <c r="AJ187" i="1"/>
  <c r="AK187" i="1" s="1"/>
  <c r="AG188" i="1"/>
  <c r="AO13" i="1"/>
  <c r="AP13" i="1" s="1"/>
  <c r="AL14" i="1"/>
  <c r="Z103" i="1"/>
  <c r="AA103" i="1" s="1"/>
  <c r="W104" i="1"/>
  <c r="X104" i="1" s="1"/>
  <c r="BD79" i="1"/>
  <c r="BA80" i="1"/>
  <c r="U56" i="1"/>
  <c r="V56" i="1" s="1"/>
  <c r="R57" i="1"/>
  <c r="K36" i="1"/>
  <c r="L36" i="1" s="1"/>
  <c r="I37" i="1"/>
  <c r="AJ78" i="1"/>
  <c r="AK78" i="1" s="1"/>
  <c r="AG79" i="1"/>
  <c r="AH79" i="1" s="1"/>
  <c r="U143" i="1"/>
  <c r="V143" i="1" s="1"/>
  <c r="R144" i="1"/>
  <c r="S144" i="1" s="1"/>
  <c r="F57" i="1"/>
  <c r="G57" i="1" s="1"/>
  <c r="D58" i="1"/>
  <c r="AJ58" i="1"/>
  <c r="AK58" i="1" s="1"/>
  <c r="AG59" i="1"/>
  <c r="AH59" i="1" s="1"/>
  <c r="AY80" i="1"/>
  <c r="AZ80" i="1" s="1"/>
  <c r="AV81" i="1"/>
  <c r="U122" i="1"/>
  <c r="V122" i="1" s="1"/>
  <c r="R123" i="1"/>
  <c r="S123" i="1" s="1"/>
  <c r="F100" i="1"/>
  <c r="G100" i="1" s="1"/>
  <c r="C101" i="1"/>
  <c r="P166" i="1"/>
  <c r="Q166" i="1" s="1"/>
  <c r="M167" i="1"/>
  <c r="N167" i="1" s="1"/>
  <c r="AY57" i="1"/>
  <c r="AZ57" i="1" s="1"/>
  <c r="AV58" i="1"/>
  <c r="AW58" i="1" s="1"/>
  <c r="BD211" i="1"/>
  <c r="BE211" i="1" s="1"/>
  <c r="BA212" i="1"/>
  <c r="BB212" i="1" s="1"/>
  <c r="AT79" i="1"/>
  <c r="AU79" i="1" s="1"/>
  <c r="AQ80" i="1"/>
  <c r="AR80" i="1" s="1"/>
  <c r="AE123" i="1"/>
  <c r="AF123" i="1" s="1"/>
  <c r="AB124" i="1"/>
  <c r="AC124" i="1" s="1"/>
  <c r="BD123" i="1"/>
  <c r="BA124" i="1"/>
  <c r="BB124" i="1" s="1"/>
  <c r="K101" i="1"/>
  <c r="L101" i="1" s="1"/>
  <c r="H102" i="1"/>
  <c r="I102" i="1" s="1"/>
  <c r="BD35" i="1"/>
  <c r="BA36" i="1"/>
  <c r="AE57" i="1"/>
  <c r="AF57" i="1" s="1"/>
  <c r="AB58" i="1"/>
  <c r="AC58" i="1" s="1"/>
  <c r="AY210" i="1"/>
  <c r="AZ210" i="1" s="1"/>
  <c r="AV211" i="1"/>
  <c r="AW211" i="1" s="1"/>
  <c r="F209" i="1"/>
  <c r="G209" i="1" s="1"/>
  <c r="C210" i="1"/>
  <c r="D210" i="1" s="1"/>
  <c r="K187" i="1"/>
  <c r="L187" i="1" s="1"/>
  <c r="H188" i="1"/>
  <c r="I188" i="1" s="1"/>
  <c r="P188" i="1"/>
  <c r="Q188" i="1" s="1"/>
  <c r="M189" i="1"/>
  <c r="AO35" i="1"/>
  <c r="AP35" i="1" s="1"/>
  <c r="AL36" i="1"/>
  <c r="AM36" i="1" s="1"/>
  <c r="P79" i="1"/>
  <c r="Q79" i="1" s="1"/>
  <c r="M80" i="1"/>
  <c r="N80" i="1" s="1"/>
  <c r="AJ102" i="1"/>
  <c r="AK102" i="1" s="1"/>
  <c r="AG103" i="1"/>
  <c r="AT35" i="1"/>
  <c r="AU35" i="1" s="1"/>
  <c r="AQ36" i="1"/>
  <c r="AR36" i="1" s="1"/>
  <c r="BD188" i="1"/>
  <c r="BA189" i="1"/>
  <c r="BB189" i="1" s="1"/>
  <c r="Z35" i="1"/>
  <c r="AA35" i="1" s="1"/>
  <c r="W36" i="1"/>
  <c r="X36" i="1" s="1"/>
  <c r="AE189" i="1"/>
  <c r="AF189" i="1" s="1"/>
  <c r="AB190" i="1"/>
  <c r="U165" i="1"/>
  <c r="V165" i="1" s="1"/>
  <c r="R166" i="1"/>
  <c r="S166" i="1" s="1"/>
  <c r="P211" i="1"/>
  <c r="Q211" i="1" s="1"/>
  <c r="M212" i="1"/>
  <c r="N212" i="1" s="1"/>
  <c r="AE168" i="1"/>
  <c r="AF168" i="1" s="1"/>
  <c r="AB169" i="1"/>
  <c r="AC169" i="1" s="1"/>
  <c r="K145" i="1"/>
  <c r="L145" i="1" s="1"/>
  <c r="I146" i="1"/>
  <c r="P59" i="1"/>
  <c r="Q59" i="1" s="1"/>
  <c r="N60" i="1"/>
  <c r="AE14" i="1"/>
  <c r="AF14" i="1" s="1"/>
  <c r="AB15" i="1"/>
  <c r="AC15" i="1" s="1"/>
  <c r="Z13" i="1"/>
  <c r="AA13" i="1" s="1"/>
  <c r="W14" i="1"/>
  <c r="X14" i="1" s="1"/>
  <c r="K13" i="1"/>
  <c r="L13" i="1" s="1"/>
  <c r="H14" i="1"/>
  <c r="I14" i="1" s="1"/>
  <c r="E234" i="1"/>
  <c r="BE12" i="1"/>
  <c r="F234" i="1" s="1"/>
  <c r="BD102" i="1"/>
  <c r="BA103" i="1"/>
  <c r="BB103" i="1" s="1"/>
  <c r="AS102" i="1"/>
  <c r="AX124" i="1"/>
  <c r="Z57" i="1"/>
  <c r="AA57" i="1" s="1"/>
  <c r="W58" i="1"/>
  <c r="AX146" i="1"/>
  <c r="AK234" i="1"/>
  <c r="BE187" i="1"/>
  <c r="AL234" i="1" s="1"/>
  <c r="I167" i="1"/>
  <c r="AX191" i="1"/>
  <c r="AN37" i="1"/>
  <c r="AS37" i="1"/>
  <c r="T103" i="1"/>
  <c r="AN146" i="1"/>
  <c r="AD212" i="1"/>
  <c r="Q234" i="1"/>
  <c r="BE78" i="1"/>
  <c r="R234" i="1" s="1"/>
  <c r="Y105" i="1"/>
  <c r="K57" i="1"/>
  <c r="L57" i="1" s="1"/>
  <c r="H58" i="1"/>
  <c r="AI123" i="1"/>
  <c r="AS211" i="1"/>
  <c r="AR210" i="1"/>
  <c r="X58" i="1"/>
  <c r="Y59" i="1"/>
  <c r="AY144" i="1"/>
  <c r="AZ144" i="1" s="1"/>
  <c r="AV145" i="1"/>
  <c r="AW145" i="1" s="1"/>
  <c r="AN104" i="1"/>
  <c r="AN191" i="1"/>
  <c r="Y191" i="1"/>
  <c r="Y213" i="1"/>
  <c r="AS58" i="1"/>
  <c r="AN81" i="1"/>
  <c r="Y15" i="1"/>
  <c r="U101" i="1"/>
  <c r="V101" i="1" s="1"/>
  <c r="R102" i="1"/>
  <c r="S102" i="1" s="1"/>
  <c r="AS146" i="1"/>
  <c r="O190" i="1"/>
  <c r="N189" i="1"/>
  <c r="AX212" i="1"/>
  <c r="S57" i="1"/>
  <c r="T58" i="1"/>
  <c r="AD16" i="1"/>
  <c r="AG234" i="1"/>
  <c r="BE165" i="1"/>
  <c r="AH234" i="1" s="1"/>
  <c r="M236" i="1"/>
  <c r="BE58" i="1"/>
  <c r="N236" i="1" s="1"/>
  <c r="BD144" i="1"/>
  <c r="BA145" i="1"/>
  <c r="BB145" i="1" s="1"/>
  <c r="AO188" i="1"/>
  <c r="AP188" i="1" s="1"/>
  <c r="AL189" i="1"/>
  <c r="AM189" i="1" s="1"/>
  <c r="Y235" i="1"/>
  <c r="BE122" i="1"/>
  <c r="Z235" i="1" s="1"/>
  <c r="AX168" i="1"/>
  <c r="AJ35" i="1"/>
  <c r="AK35" i="1" s="1"/>
  <c r="AG36" i="1"/>
  <c r="AH36" i="1" s="1"/>
  <c r="BC125" i="1"/>
  <c r="P36" i="1"/>
  <c r="Q36" i="1" s="1"/>
  <c r="M37" i="1"/>
  <c r="N37" i="1" s="1"/>
  <c r="O81" i="1"/>
  <c r="AC190" i="1"/>
  <c r="AD191" i="1"/>
  <c r="AT144" i="1"/>
  <c r="AU144" i="1" s="1"/>
  <c r="AQ145" i="1"/>
  <c r="AR145" i="1" s="1"/>
  <c r="J189" i="1"/>
  <c r="U79" i="1"/>
  <c r="V79" i="1" s="1"/>
  <c r="R80" i="1"/>
  <c r="S80" i="1" s="1"/>
  <c r="U187" i="1"/>
  <c r="V187" i="1" s="1"/>
  <c r="R188" i="1"/>
  <c r="S188" i="1" s="1"/>
  <c r="U34" i="1"/>
  <c r="V34" i="1" s="1"/>
  <c r="R35" i="1"/>
  <c r="AJ15" i="1"/>
  <c r="AK15" i="1" s="1"/>
  <c r="AG16" i="1"/>
  <c r="AH16" i="1" s="1"/>
  <c r="AO143" i="1"/>
  <c r="AP143" i="1" s="1"/>
  <c r="AL144" i="1"/>
  <c r="AM144" i="1" s="1"/>
  <c r="AX103" i="1"/>
  <c r="AM14" i="1"/>
  <c r="AN15" i="1"/>
  <c r="AJ121" i="1"/>
  <c r="AK121" i="1" s="1"/>
  <c r="AG122" i="1"/>
  <c r="AH122" i="1" s="1"/>
  <c r="AS81" i="1"/>
  <c r="AT209" i="1"/>
  <c r="AU209" i="1" s="1"/>
  <c r="AQ210" i="1"/>
  <c r="O168" i="1"/>
  <c r="F122" i="1"/>
  <c r="G122" i="1" s="1"/>
  <c r="D123" i="1"/>
  <c r="AO102" i="1"/>
  <c r="AP102" i="1" s="1"/>
  <c r="AL103" i="1"/>
  <c r="AM103" i="1" s="1"/>
  <c r="AD125" i="1"/>
  <c r="F34" i="1"/>
  <c r="G34" i="1" s="1"/>
  <c r="C35" i="1"/>
  <c r="D35" i="1" s="1"/>
  <c r="Z189" i="1"/>
  <c r="AA189" i="1" s="1"/>
  <c r="W190" i="1"/>
  <c r="X190" i="1" s="1"/>
  <c r="Z211" i="1"/>
  <c r="AA211" i="1" s="1"/>
  <c r="W212" i="1"/>
  <c r="X212" i="1" s="1"/>
  <c r="AT56" i="1"/>
  <c r="AU56" i="1" s="1"/>
  <c r="AQ57" i="1"/>
  <c r="AR57" i="1" s="1"/>
  <c r="AO79" i="1"/>
  <c r="AP79" i="1" s="1"/>
  <c r="AL80" i="1"/>
  <c r="AM80" i="1" s="1"/>
  <c r="AD83" i="1"/>
  <c r="K210" i="1"/>
  <c r="L210" i="1" s="1"/>
  <c r="H211" i="1"/>
  <c r="I211" i="1" s="1"/>
  <c r="BC146" i="1"/>
  <c r="K122" i="1"/>
  <c r="L122" i="1" s="1"/>
  <c r="H123" i="1"/>
  <c r="I123" i="1" s="1"/>
  <c r="AY166" i="1"/>
  <c r="AZ166" i="1" s="1"/>
  <c r="AV167" i="1"/>
  <c r="AW167" i="1" s="1"/>
  <c r="AI37" i="1"/>
  <c r="AS125" i="1"/>
  <c r="AS192" i="1"/>
  <c r="F144" i="1"/>
  <c r="G144" i="1" s="1"/>
  <c r="D145" i="1"/>
  <c r="T81" i="1"/>
  <c r="BC16" i="1"/>
  <c r="T189" i="1"/>
  <c r="D101" i="1"/>
  <c r="T36" i="1"/>
  <c r="S35" i="1"/>
  <c r="AI17" i="1"/>
  <c r="Y81" i="1"/>
  <c r="AE81" i="1"/>
  <c r="AF81" i="1" s="1"/>
  <c r="AB82" i="1"/>
  <c r="AC82" i="1" s="1"/>
  <c r="Y167" i="1"/>
  <c r="AX59" i="1"/>
  <c r="T167" i="1"/>
  <c r="BC213" i="1"/>
  <c r="AT166" i="1"/>
  <c r="AU166" i="1" s="1"/>
  <c r="AQ167" i="1"/>
  <c r="AR167" i="1" s="1"/>
  <c r="K80" i="1"/>
  <c r="L80" i="1" s="1"/>
  <c r="I81" i="1"/>
  <c r="AD170" i="1"/>
  <c r="AD59" i="1"/>
  <c r="AO210" i="1"/>
  <c r="AP210" i="1" s="1"/>
  <c r="AL211" i="1"/>
  <c r="AM211" i="1" s="1"/>
  <c r="BC37" i="1"/>
  <c r="BB36" i="1"/>
  <c r="AX82" i="1"/>
  <c r="AW81" i="1"/>
  <c r="AT123" i="1"/>
  <c r="AU123" i="1" s="1"/>
  <c r="AQ124" i="1"/>
  <c r="AR124" i="1" s="1"/>
  <c r="BD59" i="1"/>
  <c r="BA60" i="1"/>
  <c r="BB60" i="1" s="1"/>
  <c r="P144" i="1"/>
  <c r="Q144" i="1" s="1"/>
  <c r="M145" i="1"/>
  <c r="N145" i="1" s="1"/>
  <c r="AD37" i="1"/>
  <c r="T145" i="1"/>
  <c r="AI189" i="1"/>
  <c r="AH188" i="1"/>
  <c r="Z123" i="1"/>
  <c r="AA123" i="1" s="1"/>
  <c r="W124" i="1"/>
  <c r="X124" i="1" s="1"/>
  <c r="AY101" i="1"/>
  <c r="AZ101" i="1" s="1"/>
  <c r="AV102" i="1"/>
  <c r="AW102" i="1" s="1"/>
  <c r="Z79" i="1"/>
  <c r="AA79" i="1" s="1"/>
  <c r="W80" i="1"/>
  <c r="X80" i="1" s="1"/>
  <c r="BD166" i="1"/>
  <c r="BA167" i="1"/>
  <c r="BB167" i="1" s="1"/>
  <c r="F188" i="1"/>
  <c r="G188" i="1" s="1"/>
  <c r="D189" i="1"/>
  <c r="AJ209" i="1"/>
  <c r="AK209" i="1" s="1"/>
  <c r="AG210" i="1"/>
  <c r="AH210" i="1" s="1"/>
  <c r="AI170" i="1"/>
  <c r="AS15" i="1"/>
  <c r="P14" i="1"/>
  <c r="Q14" i="1" s="1"/>
  <c r="M15" i="1"/>
  <c r="N15" i="1" s="1"/>
  <c r="AE35" i="1"/>
  <c r="AF35" i="1" s="1"/>
  <c r="AB36" i="1"/>
  <c r="AC36" i="1" s="1"/>
  <c r="AD145" i="1"/>
  <c r="AN124" i="1"/>
  <c r="Z145" i="1"/>
  <c r="AA145" i="1" s="1"/>
  <c r="W146" i="1"/>
  <c r="X146" i="1" s="1"/>
  <c r="AO60" i="1"/>
  <c r="AP60" i="1" s="1"/>
  <c r="AL61" i="1"/>
  <c r="AM61" i="1" s="1"/>
  <c r="AX38" i="1"/>
  <c r="T212" i="1"/>
  <c r="AS168" i="1"/>
  <c r="Y125" i="1"/>
  <c r="AN212" i="1"/>
  <c r="AE100" i="1"/>
  <c r="AF100" i="1" s="1"/>
  <c r="AB101" i="1"/>
  <c r="AC101" i="1" s="1"/>
  <c r="BC61" i="1"/>
  <c r="O146" i="1"/>
  <c r="BC168" i="1"/>
  <c r="AI211" i="1"/>
  <c r="AI146" i="1"/>
  <c r="AI80" i="1"/>
  <c r="AT13" i="1"/>
  <c r="AU13" i="1" s="1"/>
  <c r="AQ14" i="1"/>
  <c r="AR14" i="1" s="1"/>
  <c r="AY13" i="1"/>
  <c r="AZ13" i="1" s="1"/>
  <c r="AV14" i="1"/>
  <c r="AW14" i="1" s="1"/>
  <c r="AE143" i="1"/>
  <c r="AF143" i="1" s="1"/>
  <c r="AB144" i="1"/>
  <c r="AC144" i="1" s="1"/>
  <c r="AO122" i="1"/>
  <c r="AP122" i="1" s="1"/>
  <c r="AL123" i="1"/>
  <c r="AM123" i="1" s="1"/>
  <c r="Y147" i="1"/>
  <c r="AN62" i="1"/>
  <c r="AY36" i="1"/>
  <c r="AZ36" i="1" s="1"/>
  <c r="AV37" i="1"/>
  <c r="AW37" i="1" s="1"/>
  <c r="U210" i="1"/>
  <c r="V210" i="1" s="1"/>
  <c r="R211" i="1"/>
  <c r="S211" i="1" s="1"/>
  <c r="BC190" i="1"/>
  <c r="AO168" i="1"/>
  <c r="AP168" i="1" s="1"/>
  <c r="AL169" i="1"/>
  <c r="AM169" i="1" s="1"/>
  <c r="BD13" i="1"/>
  <c r="BA14" i="1"/>
  <c r="BB14" i="1" s="1"/>
  <c r="BC104" i="1"/>
  <c r="Y37" i="1"/>
  <c r="AT189" i="1"/>
  <c r="AU189" i="1" s="1"/>
  <c r="AQ190" i="1"/>
  <c r="AR190" i="1" s="1"/>
  <c r="AD102" i="1"/>
  <c r="I58" i="1"/>
  <c r="AI104" i="1"/>
  <c r="AH103" i="1"/>
  <c r="P102" i="1"/>
  <c r="Q102" i="1" s="1"/>
  <c r="M103" i="1"/>
  <c r="N103" i="1" s="1"/>
  <c r="T124" i="1"/>
  <c r="BC81" i="1"/>
  <c r="BB80" i="1"/>
  <c r="AT100" i="1"/>
  <c r="AU100" i="1" s="1"/>
  <c r="AQ101" i="1"/>
  <c r="AR101" i="1" s="1"/>
  <c r="AY122" i="1"/>
  <c r="AZ122" i="1" s="1"/>
  <c r="AV123" i="1"/>
  <c r="AW123" i="1" s="1"/>
  <c r="AJ144" i="1"/>
  <c r="AK144" i="1" s="1"/>
  <c r="AG145" i="1"/>
  <c r="AH145" i="1" s="1"/>
  <c r="AI60" i="1"/>
  <c r="AX15" i="1"/>
  <c r="T15" i="1"/>
  <c r="AN170" i="1"/>
  <c r="I234" i="1"/>
  <c r="BE34" i="1"/>
  <c r="J234" i="1" s="1"/>
  <c r="F166" i="1"/>
  <c r="G166" i="1" s="1"/>
  <c r="D167" i="1"/>
  <c r="AC234" i="1"/>
  <c r="BE143" i="1"/>
  <c r="AD234" i="1" s="1"/>
  <c r="P124" i="1" l="1"/>
  <c r="Q124" i="1" s="1"/>
  <c r="N125" i="1"/>
  <c r="Z190" i="1"/>
  <c r="AA190" i="1" s="1"/>
  <c r="W191" i="1"/>
  <c r="AE15" i="1"/>
  <c r="AF15" i="1" s="1"/>
  <c r="AB16" i="1"/>
  <c r="AC16" i="1" s="1"/>
  <c r="AY211" i="1"/>
  <c r="AZ211" i="1" s="1"/>
  <c r="AV212" i="1"/>
  <c r="AY58" i="1"/>
  <c r="AZ58" i="1" s="1"/>
  <c r="AV59" i="1"/>
  <c r="Z104" i="1"/>
  <c r="AA104" i="1" s="1"/>
  <c r="W105" i="1"/>
  <c r="X105" i="1" s="1"/>
  <c r="AT101" i="1"/>
  <c r="AU101" i="1" s="1"/>
  <c r="AQ102" i="1"/>
  <c r="AE36" i="1"/>
  <c r="AF36" i="1" s="1"/>
  <c r="AB37" i="1"/>
  <c r="AJ36" i="1"/>
  <c r="AK36" i="1" s="1"/>
  <c r="AG37" i="1"/>
  <c r="Z124" i="1"/>
  <c r="AA124" i="1" s="1"/>
  <c r="W125" i="1"/>
  <c r="X125" i="1" s="1"/>
  <c r="P145" i="1"/>
  <c r="Q145" i="1" s="1"/>
  <c r="M146" i="1"/>
  <c r="N146" i="1" s="1"/>
  <c r="F35" i="1"/>
  <c r="G35" i="1" s="1"/>
  <c r="D36" i="1"/>
  <c r="AE101" i="1"/>
  <c r="AF101" i="1" s="1"/>
  <c r="AB102" i="1"/>
  <c r="AY167" i="1"/>
  <c r="AZ167" i="1" s="1"/>
  <c r="AV168" i="1"/>
  <c r="AW168" i="1" s="1"/>
  <c r="BD103" i="1"/>
  <c r="BA104" i="1"/>
  <c r="P212" i="1"/>
  <c r="Q212" i="1" s="1"/>
  <c r="N213" i="1"/>
  <c r="BD124" i="1"/>
  <c r="BA125" i="1"/>
  <c r="AJ79" i="1"/>
  <c r="AK79" i="1" s="1"/>
  <c r="AG80" i="1"/>
  <c r="AH80" i="1" s="1"/>
  <c r="P15" i="1"/>
  <c r="Q15" i="1" s="1"/>
  <c r="N16" i="1"/>
  <c r="AO169" i="1"/>
  <c r="AP169" i="1" s="1"/>
  <c r="AL170" i="1"/>
  <c r="AY14" i="1"/>
  <c r="AZ14" i="1" s="1"/>
  <c r="AV15" i="1"/>
  <c r="BD167" i="1"/>
  <c r="BA168" i="1"/>
  <c r="BD60" i="1"/>
  <c r="BA61" i="1"/>
  <c r="BB61" i="1" s="1"/>
  <c r="AT167" i="1"/>
  <c r="AU167" i="1" s="1"/>
  <c r="AQ168" i="1"/>
  <c r="AR168" i="1" s="1"/>
  <c r="K14" i="1"/>
  <c r="L14" i="1" s="1"/>
  <c r="I15" i="1"/>
  <c r="K188" i="1"/>
  <c r="L188" i="1" s="1"/>
  <c r="H189" i="1"/>
  <c r="I189" i="1" s="1"/>
  <c r="AT80" i="1"/>
  <c r="AU80" i="1" s="1"/>
  <c r="AQ81" i="1"/>
  <c r="AO211" i="1"/>
  <c r="AP211" i="1" s="1"/>
  <c r="AL212" i="1"/>
  <c r="AT14" i="1"/>
  <c r="AU14" i="1" s="1"/>
  <c r="AQ15" i="1"/>
  <c r="Z80" i="1"/>
  <c r="AA80" i="1" s="1"/>
  <c r="W81" i="1"/>
  <c r="X81" i="1" s="1"/>
  <c r="K211" i="1"/>
  <c r="L211" i="1" s="1"/>
  <c r="I212" i="1"/>
  <c r="Z212" i="1"/>
  <c r="AA212" i="1" s="1"/>
  <c r="W213" i="1"/>
  <c r="X213" i="1" s="1"/>
  <c r="AO103" i="1"/>
  <c r="AP103" i="1" s="1"/>
  <c r="AL104" i="1"/>
  <c r="U102" i="1"/>
  <c r="V102" i="1" s="1"/>
  <c r="R103" i="1"/>
  <c r="S103" i="1" s="1"/>
  <c r="Z14" i="1"/>
  <c r="AA14" i="1" s="1"/>
  <c r="W15" i="1"/>
  <c r="X15" i="1" s="1"/>
  <c r="P80" i="1"/>
  <c r="Q80" i="1" s="1"/>
  <c r="M81" i="1"/>
  <c r="N81" i="1" s="1"/>
  <c r="BD212" i="1"/>
  <c r="BE212" i="1" s="1"/>
  <c r="BA213" i="1"/>
  <c r="AY190" i="1"/>
  <c r="AZ190" i="1" s="1"/>
  <c r="AV191" i="1"/>
  <c r="AW191" i="1" s="1"/>
  <c r="AY123" i="1"/>
  <c r="AZ123" i="1" s="1"/>
  <c r="AV124" i="1"/>
  <c r="AW124" i="1" s="1"/>
  <c r="Z146" i="1"/>
  <c r="AA146" i="1" s="1"/>
  <c r="W147" i="1"/>
  <c r="X147" i="1" s="1"/>
  <c r="AX39" i="1"/>
  <c r="AJ169" i="1"/>
  <c r="AK169" i="1" s="1"/>
  <c r="AG170" i="1"/>
  <c r="AH170" i="1" s="1"/>
  <c r="T146" i="1"/>
  <c r="M237" i="1"/>
  <c r="BE59" i="1"/>
  <c r="N237" i="1" s="1"/>
  <c r="Z166" i="1"/>
  <c r="AA166" i="1" s="1"/>
  <c r="W167" i="1"/>
  <c r="AI38" i="1"/>
  <c r="AH37" i="1"/>
  <c r="AC235" i="1"/>
  <c r="BE144" i="1"/>
  <c r="AD235" i="1" s="1"/>
  <c r="AI105" i="1"/>
  <c r="Y126" i="1"/>
  <c r="AD60" i="1"/>
  <c r="T37" i="1"/>
  <c r="Y16" i="1"/>
  <c r="Y214" i="1"/>
  <c r="AN147" i="1"/>
  <c r="Y38" i="1"/>
  <c r="AI171" i="1"/>
  <c r="AJ103" i="1"/>
  <c r="AK103" i="1" s="1"/>
  <c r="AG104" i="1"/>
  <c r="AH104" i="1" s="1"/>
  <c r="Z36" i="1"/>
  <c r="AA36" i="1" s="1"/>
  <c r="W37" i="1"/>
  <c r="X37" i="1" s="1"/>
  <c r="Y148" i="1"/>
  <c r="AD146" i="1"/>
  <c r="AS82" i="1"/>
  <c r="AR81" i="1"/>
  <c r="AJ59" i="1"/>
  <c r="AK59" i="1" s="1"/>
  <c r="AG60" i="1"/>
  <c r="AH60" i="1" s="1"/>
  <c r="BD80" i="1"/>
  <c r="BA81" i="1"/>
  <c r="K58" i="1"/>
  <c r="L58" i="1" s="1"/>
  <c r="I59" i="1"/>
  <c r="BC105" i="1"/>
  <c r="BB104" i="1"/>
  <c r="AI81" i="1"/>
  <c r="AC37" i="1"/>
  <c r="AD38" i="1"/>
  <c r="AE58" i="1"/>
  <c r="AF58" i="1" s="1"/>
  <c r="AB59" i="1"/>
  <c r="AC59" i="1" s="1"/>
  <c r="BB213" i="1"/>
  <c r="BC214" i="1"/>
  <c r="F101" i="1"/>
  <c r="G101" i="1" s="1"/>
  <c r="D102" i="1"/>
  <c r="AD84" i="1"/>
  <c r="AX169" i="1"/>
  <c r="AW212" i="1"/>
  <c r="AX213" i="1"/>
  <c r="AX192" i="1"/>
  <c r="U14" i="1"/>
  <c r="V14" i="1" s="1"/>
  <c r="R15" i="1"/>
  <c r="S15" i="1" s="1"/>
  <c r="AY37" i="1"/>
  <c r="AZ37" i="1" s="1"/>
  <c r="AV38" i="1"/>
  <c r="AW38" i="1" s="1"/>
  <c r="AI61" i="1"/>
  <c r="AC102" i="1"/>
  <c r="AD103" i="1"/>
  <c r="AJ145" i="1"/>
  <c r="AK145" i="1" s="1"/>
  <c r="AG146" i="1"/>
  <c r="AH146" i="1" s="1"/>
  <c r="AS169" i="1"/>
  <c r="AY81" i="1"/>
  <c r="AZ81" i="1" s="1"/>
  <c r="AV82" i="1"/>
  <c r="AW82" i="1" s="1"/>
  <c r="AE169" i="1"/>
  <c r="AF169" i="1" s="1"/>
  <c r="AB170" i="1"/>
  <c r="AC170" i="1" s="1"/>
  <c r="U166" i="1"/>
  <c r="V166" i="1" s="1"/>
  <c r="R167" i="1"/>
  <c r="S167" i="1" s="1"/>
  <c r="U188" i="1"/>
  <c r="V188" i="1" s="1"/>
  <c r="R189" i="1"/>
  <c r="S189" i="1" s="1"/>
  <c r="AS193" i="1"/>
  <c r="AE82" i="1"/>
  <c r="AF82" i="1" s="1"/>
  <c r="AB83" i="1"/>
  <c r="AC83" i="1" s="1"/>
  <c r="P37" i="1"/>
  <c r="Q37" i="1" s="1"/>
  <c r="N38" i="1"/>
  <c r="P189" i="1"/>
  <c r="Q189" i="1" s="1"/>
  <c r="M190" i="1"/>
  <c r="N190" i="1" s="1"/>
  <c r="X191" i="1"/>
  <c r="Y192" i="1"/>
  <c r="Y60" i="1"/>
  <c r="T104" i="1"/>
  <c r="K167" i="1"/>
  <c r="L167" i="1" s="1"/>
  <c r="I168" i="1"/>
  <c r="BD189" i="1"/>
  <c r="BA190" i="1"/>
  <c r="BB190" i="1" s="1"/>
  <c r="P103" i="1"/>
  <c r="Q103" i="1" s="1"/>
  <c r="N104" i="1"/>
  <c r="BB81" i="1"/>
  <c r="BC82" i="1"/>
  <c r="BD14" i="1"/>
  <c r="BA15" i="1"/>
  <c r="BB15" i="1" s="1"/>
  <c r="T125" i="1"/>
  <c r="E235" i="1"/>
  <c r="BE13" i="1"/>
  <c r="F235" i="1" s="1"/>
  <c r="AI147" i="1"/>
  <c r="BC62" i="1"/>
  <c r="K123" i="1"/>
  <c r="L123" i="1" s="1"/>
  <c r="I124" i="1"/>
  <c r="AX83" i="1"/>
  <c r="AD171" i="1"/>
  <c r="T168" i="1"/>
  <c r="Y82" i="1"/>
  <c r="T190" i="1"/>
  <c r="AN16" i="1"/>
  <c r="AN82" i="1"/>
  <c r="AN192" i="1"/>
  <c r="Z58" i="1"/>
  <c r="AA58" i="1" s="1"/>
  <c r="W59" i="1"/>
  <c r="X59" i="1" s="1"/>
  <c r="AX125" i="1"/>
  <c r="I235" i="1"/>
  <c r="BE35" i="1"/>
  <c r="J235" i="1" s="1"/>
  <c r="AN171" i="1"/>
  <c r="AM170" i="1"/>
  <c r="AT190" i="1"/>
  <c r="AU190" i="1" s="1"/>
  <c r="AQ191" i="1"/>
  <c r="AR191" i="1" s="1"/>
  <c r="T213" i="1"/>
  <c r="BC17" i="1"/>
  <c r="AT124" i="1"/>
  <c r="AU124" i="1" s="1"/>
  <c r="AQ125" i="1"/>
  <c r="AR125" i="1" s="1"/>
  <c r="BC126" i="1"/>
  <c r="BB125" i="1"/>
  <c r="AO189" i="1"/>
  <c r="AP189" i="1" s="1"/>
  <c r="AL190" i="1"/>
  <c r="AM190" i="1" s="1"/>
  <c r="AD17" i="1"/>
  <c r="AT145" i="1"/>
  <c r="AU145" i="1" s="1"/>
  <c r="AQ146" i="1"/>
  <c r="AR146" i="1" s="1"/>
  <c r="AO80" i="1"/>
  <c r="AP80" i="1" s="1"/>
  <c r="AL81" i="1"/>
  <c r="AM81" i="1" s="1"/>
  <c r="AT210" i="1"/>
  <c r="AU210" i="1" s="1"/>
  <c r="AQ211" i="1"/>
  <c r="AR211" i="1" s="1"/>
  <c r="AS38" i="1"/>
  <c r="AS103" i="1"/>
  <c r="AR102" i="1"/>
  <c r="U123" i="1"/>
  <c r="V123" i="1" s="1"/>
  <c r="R124" i="1"/>
  <c r="S124" i="1" s="1"/>
  <c r="AO61" i="1"/>
  <c r="AP61" i="1" s="1"/>
  <c r="AL62" i="1"/>
  <c r="AM62" i="1" s="1"/>
  <c r="AJ210" i="1"/>
  <c r="AK210" i="1" s="1"/>
  <c r="AG211" i="1"/>
  <c r="AH211" i="1" s="1"/>
  <c r="AO123" i="1"/>
  <c r="AP123" i="1" s="1"/>
  <c r="AL124" i="1"/>
  <c r="AM124" i="1" s="1"/>
  <c r="AJ188" i="1"/>
  <c r="AK188" i="1" s="1"/>
  <c r="AG189" i="1"/>
  <c r="BD36" i="1"/>
  <c r="BA37" i="1"/>
  <c r="BB37" i="1" s="1"/>
  <c r="AX60" i="1"/>
  <c r="AW59" i="1"/>
  <c r="P167" i="1"/>
  <c r="Q167" i="1" s="1"/>
  <c r="M168" i="1"/>
  <c r="N168" i="1" s="1"/>
  <c r="AO14" i="1"/>
  <c r="AP14" i="1" s="1"/>
  <c r="AL15" i="1"/>
  <c r="AM15" i="1" s="1"/>
  <c r="T16" i="1"/>
  <c r="AN63" i="1"/>
  <c r="AI212" i="1"/>
  <c r="U211" i="1"/>
  <c r="V211" i="1" s="1"/>
  <c r="R212" i="1"/>
  <c r="S212" i="1" s="1"/>
  <c r="AN125" i="1"/>
  <c r="AR15" i="1"/>
  <c r="AS16" i="1"/>
  <c r="AG235" i="1"/>
  <c r="BE166" i="1"/>
  <c r="AH235" i="1" s="1"/>
  <c r="AH189" i="1"/>
  <c r="AI190" i="1"/>
  <c r="BC38" i="1"/>
  <c r="AI18" i="1"/>
  <c r="AS126" i="1"/>
  <c r="BC147" i="1"/>
  <c r="AD126" i="1"/>
  <c r="AX104" i="1"/>
  <c r="AD192" i="1"/>
  <c r="AS147" i="1"/>
  <c r="AS59" i="1"/>
  <c r="AS212" i="1"/>
  <c r="AT36" i="1"/>
  <c r="AU36" i="1" s="1"/>
  <c r="AQ37" i="1"/>
  <c r="AR37" i="1" s="1"/>
  <c r="Q235" i="1"/>
  <c r="BE79" i="1"/>
  <c r="R235" i="1" s="1"/>
  <c r="BC169" i="1"/>
  <c r="BB168" i="1"/>
  <c r="AN213" i="1"/>
  <c r="AM212" i="1"/>
  <c r="U144" i="1"/>
  <c r="V144" i="1" s="1"/>
  <c r="R145" i="1"/>
  <c r="S145" i="1" s="1"/>
  <c r="Y168" i="1"/>
  <c r="X167" i="1"/>
  <c r="AJ16" i="1"/>
  <c r="AK16" i="1" s="1"/>
  <c r="AG17" i="1"/>
  <c r="AH17" i="1" s="1"/>
  <c r="U80" i="1"/>
  <c r="V80" i="1" s="1"/>
  <c r="R81" i="1"/>
  <c r="S81" i="1" s="1"/>
  <c r="K102" i="1"/>
  <c r="L102" i="1" s="1"/>
  <c r="I103" i="1"/>
  <c r="BD145" i="1"/>
  <c r="BA146" i="1"/>
  <c r="BB146" i="1" s="1"/>
  <c r="AE124" i="1"/>
  <c r="AF124" i="1" s="1"/>
  <c r="AB125" i="1"/>
  <c r="AC125" i="1" s="1"/>
  <c r="AY102" i="1"/>
  <c r="AZ102" i="1" s="1"/>
  <c r="AV103" i="1"/>
  <c r="AW103" i="1" s="1"/>
  <c r="AE190" i="1"/>
  <c r="AF190" i="1" s="1"/>
  <c r="AB191" i="1"/>
  <c r="AC191" i="1" s="1"/>
  <c r="T59" i="1"/>
  <c r="AT57" i="1"/>
  <c r="AU57" i="1" s="1"/>
  <c r="AQ58" i="1"/>
  <c r="AR58" i="1" s="1"/>
  <c r="AN105" i="1"/>
  <c r="AM104" i="1"/>
  <c r="AJ122" i="1"/>
  <c r="AK122" i="1" s="1"/>
  <c r="AG123" i="1"/>
  <c r="AH123" i="1" s="1"/>
  <c r="AD213" i="1"/>
  <c r="AO36" i="1"/>
  <c r="AP36" i="1" s="1"/>
  <c r="AL37" i="1"/>
  <c r="AM37" i="1" s="1"/>
  <c r="AX147" i="1"/>
  <c r="AE144" i="1"/>
  <c r="AF144" i="1" s="1"/>
  <c r="AB145" i="1"/>
  <c r="AC145" i="1" s="1"/>
  <c r="AX16" i="1"/>
  <c r="AW15" i="1"/>
  <c r="BC191" i="1"/>
  <c r="U35" i="1"/>
  <c r="V35" i="1" s="1"/>
  <c r="R36" i="1"/>
  <c r="S36" i="1" s="1"/>
  <c r="T82" i="1"/>
  <c r="AO144" i="1"/>
  <c r="AP144" i="1" s="1"/>
  <c r="AL145" i="1"/>
  <c r="AM145" i="1" s="1"/>
  <c r="F210" i="1"/>
  <c r="G210" i="1" s="1"/>
  <c r="D211" i="1"/>
  <c r="U57" i="1"/>
  <c r="V57" i="1" s="1"/>
  <c r="R58" i="1"/>
  <c r="S58" i="1" s="1"/>
  <c r="AI124" i="1"/>
  <c r="AE211" i="1"/>
  <c r="AF211" i="1" s="1"/>
  <c r="AB212" i="1"/>
  <c r="AC212" i="1" s="1"/>
  <c r="AN38" i="1"/>
  <c r="AY145" i="1"/>
  <c r="AZ145" i="1" s="1"/>
  <c r="AV146" i="1"/>
  <c r="AW146" i="1" s="1"/>
  <c r="U236" i="1"/>
  <c r="BE102" i="1"/>
  <c r="V236" i="1" s="1"/>
  <c r="AK235" i="1"/>
  <c r="BE188" i="1"/>
  <c r="AL235" i="1" s="1"/>
  <c r="Y236" i="1"/>
  <c r="BE123" i="1"/>
  <c r="Z236" i="1" s="1"/>
  <c r="AJ123" i="1" l="1"/>
  <c r="AK123" i="1" s="1"/>
  <c r="AG124" i="1"/>
  <c r="U103" i="1"/>
  <c r="V103" i="1" s="1"/>
  <c r="R104" i="1"/>
  <c r="AY168" i="1"/>
  <c r="AZ168" i="1" s="1"/>
  <c r="AV169" i="1"/>
  <c r="AW169" i="1" s="1"/>
  <c r="AE145" i="1"/>
  <c r="AF145" i="1" s="1"/>
  <c r="AB146" i="1"/>
  <c r="U81" i="1"/>
  <c r="V81" i="1" s="1"/>
  <c r="R82" i="1"/>
  <c r="AJ146" i="1"/>
  <c r="AK146" i="1" s="1"/>
  <c r="AG147" i="1"/>
  <c r="AJ170" i="1"/>
  <c r="AK170" i="1" s="1"/>
  <c r="AG171" i="1"/>
  <c r="AH171" i="1" s="1"/>
  <c r="AJ104" i="1"/>
  <c r="AK104" i="1" s="1"/>
  <c r="AG105" i="1"/>
  <c r="AY191" i="1"/>
  <c r="AZ191" i="1" s="1"/>
  <c r="AV192" i="1"/>
  <c r="K189" i="1"/>
  <c r="L189" i="1" s="1"/>
  <c r="I190" i="1"/>
  <c r="AY103" i="1"/>
  <c r="AZ103" i="1" s="1"/>
  <c r="AV104" i="1"/>
  <c r="U36" i="1"/>
  <c r="V36" i="1" s="1"/>
  <c r="R37" i="1"/>
  <c r="AE125" i="1"/>
  <c r="AF125" i="1" s="1"/>
  <c r="AB126" i="1"/>
  <c r="AJ17" i="1"/>
  <c r="AK17" i="1" s="1"/>
  <c r="AG18" i="1"/>
  <c r="P168" i="1"/>
  <c r="Q168" i="1" s="1"/>
  <c r="N169" i="1"/>
  <c r="AT146" i="1"/>
  <c r="AU146" i="1" s="1"/>
  <c r="AQ147" i="1"/>
  <c r="AR147" i="1" s="1"/>
  <c r="AT125" i="1"/>
  <c r="AU125" i="1" s="1"/>
  <c r="AQ126" i="1"/>
  <c r="U58" i="1"/>
  <c r="V58" i="1" s="1"/>
  <c r="R59" i="1"/>
  <c r="AT58" i="1"/>
  <c r="AU58" i="1" s="1"/>
  <c r="AQ59" i="1"/>
  <c r="AE170" i="1"/>
  <c r="AF170" i="1" s="1"/>
  <c r="AB171" i="1"/>
  <c r="Z213" i="1"/>
  <c r="AA213" i="1" s="1"/>
  <c r="W214" i="1"/>
  <c r="AT168" i="1"/>
  <c r="AU168" i="1" s="1"/>
  <c r="AQ169" i="1"/>
  <c r="AY146" i="1"/>
  <c r="AZ146" i="1" s="1"/>
  <c r="AV147" i="1"/>
  <c r="AW147" i="1" s="1"/>
  <c r="BD146" i="1"/>
  <c r="BA147" i="1"/>
  <c r="BB147" i="1" s="1"/>
  <c r="AJ211" i="1"/>
  <c r="AK211" i="1" s="1"/>
  <c r="AG212" i="1"/>
  <c r="AE83" i="1"/>
  <c r="AF83" i="1" s="1"/>
  <c r="AB84" i="1"/>
  <c r="AY82" i="1"/>
  <c r="AZ82" i="1" s="1"/>
  <c r="AV83" i="1"/>
  <c r="AW83" i="1" s="1"/>
  <c r="Z15" i="1"/>
  <c r="AA15" i="1" s="1"/>
  <c r="W16" i="1"/>
  <c r="X16" i="1" s="1"/>
  <c r="P146" i="1"/>
  <c r="Q146" i="1" s="1"/>
  <c r="N147" i="1"/>
  <c r="AE191" i="1"/>
  <c r="AF191" i="1" s="1"/>
  <c r="AB192" i="1"/>
  <c r="U145" i="1"/>
  <c r="V145" i="1" s="1"/>
  <c r="R146" i="1"/>
  <c r="S146" i="1" s="1"/>
  <c r="BD37" i="1"/>
  <c r="BA38" i="1"/>
  <c r="AO62" i="1"/>
  <c r="AP62" i="1" s="1"/>
  <c r="AL63" i="1"/>
  <c r="AT211" i="1"/>
  <c r="AU211" i="1" s="1"/>
  <c r="AQ212" i="1"/>
  <c r="AY38" i="1"/>
  <c r="AZ38" i="1" s="1"/>
  <c r="AV39" i="1"/>
  <c r="AW39" i="1" s="1"/>
  <c r="BC170" i="1"/>
  <c r="AO124" i="1"/>
  <c r="AP124" i="1" s="1"/>
  <c r="AL125" i="1"/>
  <c r="X214" i="1"/>
  <c r="AO145" i="1"/>
  <c r="AP145" i="1" s="1"/>
  <c r="AL146" i="1"/>
  <c r="AM146" i="1" s="1"/>
  <c r="AY15" i="1"/>
  <c r="AZ15" i="1" s="1"/>
  <c r="AV16" i="1"/>
  <c r="AW16" i="1" s="1"/>
  <c r="AD214" i="1"/>
  <c r="Z167" i="1"/>
  <c r="AA167" i="1" s="1"/>
  <c r="W168" i="1"/>
  <c r="AI191" i="1"/>
  <c r="BD125" i="1"/>
  <c r="BA126" i="1"/>
  <c r="AT191" i="1"/>
  <c r="AU191" i="1" s="1"/>
  <c r="AQ192" i="1"/>
  <c r="AR192" i="1" s="1"/>
  <c r="AN17" i="1"/>
  <c r="AH147" i="1"/>
  <c r="AI148" i="1"/>
  <c r="BC83" i="1"/>
  <c r="AS170" i="1"/>
  <c r="AR169" i="1"/>
  <c r="BD213" i="1"/>
  <c r="BE213" i="1" s="1"/>
  <c r="BA214" i="1"/>
  <c r="BB214" i="1" s="1"/>
  <c r="BC106" i="1"/>
  <c r="AS83" i="1"/>
  <c r="AN39" i="1"/>
  <c r="BC192" i="1"/>
  <c r="I236" i="1"/>
  <c r="BE36" i="1"/>
  <c r="J236" i="1" s="1"/>
  <c r="E236" i="1"/>
  <c r="BE14" i="1"/>
  <c r="F236" i="1" s="1"/>
  <c r="AX17" i="1"/>
  <c r="AE212" i="1"/>
  <c r="AF212" i="1" s="1"/>
  <c r="AB213" i="1"/>
  <c r="AC213" i="1" s="1"/>
  <c r="S59" i="1"/>
  <c r="T60" i="1"/>
  <c r="AC236" i="1"/>
  <c r="BE145" i="1"/>
  <c r="AD236" i="1" s="1"/>
  <c r="X168" i="1"/>
  <c r="Y169" i="1"/>
  <c r="AS148" i="1"/>
  <c r="BC148" i="1"/>
  <c r="AJ189" i="1"/>
  <c r="AK189" i="1" s="1"/>
  <c r="AG190" i="1"/>
  <c r="AH190" i="1" s="1"/>
  <c r="BC127" i="1"/>
  <c r="BB126" i="1"/>
  <c r="AC171" i="1"/>
  <c r="BD81" i="1"/>
  <c r="BA82" i="1"/>
  <c r="BB82" i="1" s="1"/>
  <c r="S104" i="1"/>
  <c r="AX170" i="1"/>
  <c r="AX40" i="1"/>
  <c r="Y237" i="1"/>
  <c r="BE124" i="1"/>
  <c r="Z237" i="1" s="1"/>
  <c r="AT102" i="1"/>
  <c r="AU102" i="1" s="1"/>
  <c r="AQ103" i="1"/>
  <c r="AR103" i="1" s="1"/>
  <c r="AO170" i="1"/>
  <c r="AP170" i="1" s="1"/>
  <c r="AL171" i="1"/>
  <c r="AM171" i="1" s="1"/>
  <c r="T191" i="1"/>
  <c r="Z105" i="1"/>
  <c r="X106" i="1"/>
  <c r="P81" i="1"/>
  <c r="Q81" i="1" s="1"/>
  <c r="N82" i="1"/>
  <c r="AC146" i="1"/>
  <c r="AD147" i="1"/>
  <c r="AI172" i="1"/>
  <c r="Y17" i="1"/>
  <c r="AI106" i="1"/>
  <c r="AH105" i="1"/>
  <c r="AI125" i="1"/>
  <c r="AH124" i="1"/>
  <c r="AS127" i="1"/>
  <c r="AR126" i="1"/>
  <c r="S82" i="1"/>
  <c r="AD193" i="1"/>
  <c r="AC192" i="1"/>
  <c r="AI213" i="1"/>
  <c r="AH212" i="1"/>
  <c r="AS104" i="1"/>
  <c r="AN172" i="1"/>
  <c r="AN193" i="1"/>
  <c r="U189" i="1"/>
  <c r="V189" i="1" s="1"/>
  <c r="R190" i="1"/>
  <c r="S190" i="1" s="1"/>
  <c r="AX84" i="1"/>
  <c r="Z59" i="1"/>
  <c r="AA59" i="1" s="1"/>
  <c r="W60" i="1"/>
  <c r="X60" i="1" s="1"/>
  <c r="AD39" i="1"/>
  <c r="Z37" i="1"/>
  <c r="AA37" i="1" s="1"/>
  <c r="W38" i="1"/>
  <c r="X38" i="1" s="1"/>
  <c r="T38" i="1"/>
  <c r="S37" i="1"/>
  <c r="AO104" i="1"/>
  <c r="AP104" i="1" s="1"/>
  <c r="AL105" i="1"/>
  <c r="AM105" i="1" s="1"/>
  <c r="AM63" i="1"/>
  <c r="AN64" i="1"/>
  <c r="AY59" i="1"/>
  <c r="AZ59" i="1" s="1"/>
  <c r="AV60" i="1"/>
  <c r="AW60" i="1" s="1"/>
  <c r="AT37" i="1"/>
  <c r="AU37" i="1" s="1"/>
  <c r="AQ38" i="1"/>
  <c r="AR38" i="1" s="1"/>
  <c r="AE16" i="1"/>
  <c r="AF16" i="1" s="1"/>
  <c r="AB17" i="1"/>
  <c r="AC17" i="1" s="1"/>
  <c r="AN83" i="1"/>
  <c r="Z81" i="1"/>
  <c r="AA81" i="1" s="1"/>
  <c r="W82" i="1"/>
  <c r="X82" i="1" s="1"/>
  <c r="U124" i="1"/>
  <c r="V124" i="1" s="1"/>
  <c r="R125" i="1"/>
  <c r="S125" i="1" s="1"/>
  <c r="Y61" i="1"/>
  <c r="AD104" i="1"/>
  <c r="AX193" i="1"/>
  <c r="AW192" i="1"/>
  <c r="AC84" i="1"/>
  <c r="AE37" i="1"/>
  <c r="AF37" i="1" s="1"/>
  <c r="AB38" i="1"/>
  <c r="AC38" i="1" s="1"/>
  <c r="Q236" i="1"/>
  <c r="BE80" i="1"/>
  <c r="R236" i="1" s="1"/>
  <c r="Z147" i="1"/>
  <c r="AA147" i="1" s="1"/>
  <c r="W148" i="1"/>
  <c r="X148" i="1" s="1"/>
  <c r="Y39" i="1"/>
  <c r="T147" i="1"/>
  <c r="AO212" i="1"/>
  <c r="AP212" i="1" s="1"/>
  <c r="AL213" i="1"/>
  <c r="AM213" i="1" s="1"/>
  <c r="AS17" i="1"/>
  <c r="AX148" i="1"/>
  <c r="AN106" i="1"/>
  <c r="AN214" i="1"/>
  <c r="AR212" i="1"/>
  <c r="AS213" i="1"/>
  <c r="AW104" i="1"/>
  <c r="AX105" i="1"/>
  <c r="AH18" i="1"/>
  <c r="AI19" i="1"/>
  <c r="AT15" i="1"/>
  <c r="AU15" i="1" s="1"/>
  <c r="AQ16" i="1"/>
  <c r="AR16" i="1" s="1"/>
  <c r="AX61" i="1"/>
  <c r="AS39" i="1"/>
  <c r="AD18" i="1"/>
  <c r="BC18" i="1"/>
  <c r="AO81" i="1"/>
  <c r="AP81" i="1" s="1"/>
  <c r="AL82" i="1"/>
  <c r="AM82" i="1" s="1"/>
  <c r="Y83" i="1"/>
  <c r="AK236" i="1"/>
  <c r="BE189" i="1"/>
  <c r="AL236" i="1" s="1"/>
  <c r="AE102" i="1"/>
  <c r="AF102" i="1" s="1"/>
  <c r="AB103" i="1"/>
  <c r="AC103" i="1" s="1"/>
  <c r="AI82" i="1"/>
  <c r="AD61" i="1"/>
  <c r="M238" i="1"/>
  <c r="BE60" i="1"/>
  <c r="N238" i="1" s="1"/>
  <c r="U237" i="1"/>
  <c r="BE103" i="1"/>
  <c r="V237" i="1" s="1"/>
  <c r="AO37" i="1"/>
  <c r="AP37" i="1" s="1"/>
  <c r="AL38" i="1"/>
  <c r="AM38" i="1" s="1"/>
  <c r="BD168" i="1"/>
  <c r="BA169" i="1"/>
  <c r="BB169" i="1" s="1"/>
  <c r="AD127" i="1"/>
  <c r="AC126" i="1"/>
  <c r="BC39" i="1"/>
  <c r="BB38" i="1"/>
  <c r="AN126" i="1"/>
  <c r="AM125" i="1"/>
  <c r="U15" i="1"/>
  <c r="V15" i="1" s="1"/>
  <c r="R16" i="1"/>
  <c r="S16" i="1" s="1"/>
  <c r="AO190" i="1"/>
  <c r="AP190" i="1" s="1"/>
  <c r="AL191" i="1"/>
  <c r="AM191" i="1" s="1"/>
  <c r="U212" i="1"/>
  <c r="V212" i="1" s="1"/>
  <c r="R213" i="1"/>
  <c r="AX126" i="1"/>
  <c r="P190" i="1"/>
  <c r="Q190" i="1" s="1"/>
  <c r="N191" i="1"/>
  <c r="U167" i="1"/>
  <c r="V167" i="1" s="1"/>
  <c r="R168" i="1"/>
  <c r="S168" i="1" s="1"/>
  <c r="BD61" i="1"/>
  <c r="BA62" i="1"/>
  <c r="BB62" i="1" s="1"/>
  <c r="BD15" i="1"/>
  <c r="BA16" i="1"/>
  <c r="BB16" i="1" s="1"/>
  <c r="Z191" i="1"/>
  <c r="AA191" i="1" s="1"/>
  <c r="W192" i="1"/>
  <c r="X192" i="1" s="1"/>
  <c r="AI62" i="1"/>
  <c r="AX214" i="1"/>
  <c r="AJ80" i="1"/>
  <c r="AK80" i="1" s="1"/>
  <c r="AG81" i="1"/>
  <c r="AH81" i="1" s="1"/>
  <c r="AN148" i="1"/>
  <c r="AE59" i="1"/>
  <c r="AF59" i="1" s="1"/>
  <c r="AB60" i="1"/>
  <c r="AC60" i="1" s="1"/>
  <c r="AJ37" i="1"/>
  <c r="AK37" i="1" s="1"/>
  <c r="AG38" i="1"/>
  <c r="AH38" i="1" s="1"/>
  <c r="BD190" i="1"/>
  <c r="BA191" i="1"/>
  <c r="BB191" i="1" s="1"/>
  <c r="AR59" i="1"/>
  <c r="AS60" i="1"/>
  <c r="S213" i="1"/>
  <c r="AY124" i="1"/>
  <c r="AZ124" i="1" s="1"/>
  <c r="AV125" i="1"/>
  <c r="AW125" i="1" s="1"/>
  <c r="AO15" i="1"/>
  <c r="AP15" i="1" s="1"/>
  <c r="AL16" i="1"/>
  <c r="AM16" i="1" s="1"/>
  <c r="T169" i="1"/>
  <c r="BC63" i="1"/>
  <c r="AS194" i="1"/>
  <c r="AJ60" i="1"/>
  <c r="AK60" i="1" s="1"/>
  <c r="AG61" i="1"/>
  <c r="AH61" i="1" s="1"/>
  <c r="AY212" i="1"/>
  <c r="AZ212" i="1" s="1"/>
  <c r="AV213" i="1"/>
  <c r="AW213" i="1" s="1"/>
  <c r="BC215" i="1"/>
  <c r="BD104" i="1"/>
  <c r="BA105" i="1"/>
  <c r="BB105" i="1" s="1"/>
  <c r="AT81" i="1"/>
  <c r="AU81" i="1" s="1"/>
  <c r="AQ82" i="1"/>
  <c r="AR82" i="1" s="1"/>
  <c r="Z125" i="1"/>
  <c r="AA125" i="1" s="1"/>
  <c r="W126" i="1"/>
  <c r="X126" i="1" s="1"/>
  <c r="AI39" i="1"/>
  <c r="AG236" i="1"/>
  <c r="BE167" i="1"/>
  <c r="AH236" i="1" s="1"/>
  <c r="AJ81" i="1" l="1"/>
  <c r="AK81" i="1" s="1"/>
  <c r="AG82" i="1"/>
  <c r="AH82" i="1" s="1"/>
  <c r="AO213" i="1"/>
  <c r="AP213" i="1" s="1"/>
  <c r="AL214" i="1"/>
  <c r="BD191" i="1"/>
  <c r="BA192" i="1"/>
  <c r="BB192" i="1" s="1"/>
  <c r="U190" i="1"/>
  <c r="V190" i="1" s="1"/>
  <c r="R191" i="1"/>
  <c r="AY213" i="1"/>
  <c r="AZ213" i="1" s="1"/>
  <c r="AV214" i="1"/>
  <c r="AW214" i="1" s="1"/>
  <c r="AO16" i="1"/>
  <c r="AP16" i="1" s="1"/>
  <c r="AL17" i="1"/>
  <c r="U168" i="1"/>
  <c r="V168" i="1" s="1"/>
  <c r="R169" i="1"/>
  <c r="AY60" i="1"/>
  <c r="AZ60" i="1" s="1"/>
  <c r="AV61" i="1"/>
  <c r="AW61" i="1" s="1"/>
  <c r="Z38" i="1"/>
  <c r="AA38" i="1" s="1"/>
  <c r="W39" i="1"/>
  <c r="X39" i="1" s="1"/>
  <c r="AJ190" i="1"/>
  <c r="AK190" i="1" s="1"/>
  <c r="AG191" i="1"/>
  <c r="AY16" i="1"/>
  <c r="AZ16" i="1" s="1"/>
  <c r="AV17" i="1"/>
  <c r="AY39" i="1"/>
  <c r="AZ39" i="1" s="1"/>
  <c r="AV40" i="1"/>
  <c r="AW40" i="1" s="1"/>
  <c r="U146" i="1"/>
  <c r="V146" i="1" s="1"/>
  <c r="R147" i="1"/>
  <c r="S147" i="1" s="1"/>
  <c r="AY83" i="1"/>
  <c r="AZ83" i="1" s="1"/>
  <c r="AV84" i="1"/>
  <c r="AJ171" i="1"/>
  <c r="AK171" i="1" s="1"/>
  <c r="AG172" i="1"/>
  <c r="AH172" i="1" s="1"/>
  <c r="AY169" i="1"/>
  <c r="AZ169" i="1" s="1"/>
  <c r="AV170" i="1"/>
  <c r="AW170" i="1" s="1"/>
  <c r="AJ38" i="1"/>
  <c r="AK38" i="1" s="1"/>
  <c r="AG39" i="1"/>
  <c r="U16" i="1"/>
  <c r="V16" i="1" s="1"/>
  <c r="S17" i="1"/>
  <c r="BD169" i="1"/>
  <c r="BA170" i="1"/>
  <c r="AT16" i="1"/>
  <c r="AU16" i="1" s="1"/>
  <c r="AQ17" i="1"/>
  <c r="AR17" i="1" s="1"/>
  <c r="Z82" i="1"/>
  <c r="AA82" i="1" s="1"/>
  <c r="W83" i="1"/>
  <c r="AT82" i="1"/>
  <c r="AU82" i="1" s="1"/>
  <c r="AQ83" i="1"/>
  <c r="AJ61" i="1"/>
  <c r="AK61" i="1" s="1"/>
  <c r="AG62" i="1"/>
  <c r="AH62" i="1" s="1"/>
  <c r="AY125" i="1"/>
  <c r="AZ125" i="1" s="1"/>
  <c r="AV126" i="1"/>
  <c r="AW126" i="1" s="1"/>
  <c r="AO82" i="1"/>
  <c r="AP82" i="1" s="1"/>
  <c r="AL83" i="1"/>
  <c r="AM83" i="1" s="1"/>
  <c r="Z148" i="1"/>
  <c r="X149" i="1"/>
  <c r="AO171" i="1"/>
  <c r="AP171" i="1" s="1"/>
  <c r="AL172" i="1"/>
  <c r="AE60" i="1"/>
  <c r="AF60" i="1" s="1"/>
  <c r="AB61" i="1"/>
  <c r="AC61" i="1" s="1"/>
  <c r="AO38" i="1"/>
  <c r="AP38" i="1" s="1"/>
  <c r="AL39" i="1"/>
  <c r="AM39" i="1" s="1"/>
  <c r="BD82" i="1"/>
  <c r="BA83" i="1"/>
  <c r="BD105" i="1"/>
  <c r="BA106" i="1"/>
  <c r="AE17" i="1"/>
  <c r="AF17" i="1" s="1"/>
  <c r="AB18" i="1"/>
  <c r="AC18" i="1" s="1"/>
  <c r="AO105" i="1"/>
  <c r="AP105" i="1" s="1"/>
  <c r="AL106" i="1"/>
  <c r="AM106" i="1" s="1"/>
  <c r="AE213" i="1"/>
  <c r="AF213" i="1" s="1"/>
  <c r="AB214" i="1"/>
  <c r="X83" i="1"/>
  <c r="AY104" i="1"/>
  <c r="AZ104" i="1" s="1"/>
  <c r="AV105" i="1"/>
  <c r="AW105" i="1" s="1"/>
  <c r="AT103" i="1"/>
  <c r="AU103" i="1" s="1"/>
  <c r="AQ104" i="1"/>
  <c r="AR104" i="1" s="1"/>
  <c r="AX215" i="1"/>
  <c r="BD38" i="1"/>
  <c r="BA39" i="1"/>
  <c r="BB39" i="1" s="1"/>
  <c r="AX62" i="1"/>
  <c r="AS214" i="1"/>
  <c r="AS18" i="1"/>
  <c r="AX194" i="1"/>
  <c r="AJ212" i="1"/>
  <c r="AK212" i="1" s="1"/>
  <c r="AG213" i="1"/>
  <c r="AH213" i="1" s="1"/>
  <c r="AI126" i="1"/>
  <c r="AE146" i="1"/>
  <c r="AF146" i="1" s="1"/>
  <c r="AB147" i="1"/>
  <c r="AS84" i="1"/>
  <c r="AR83" i="1"/>
  <c r="M239" i="1"/>
  <c r="BE61" i="1"/>
  <c r="N239" i="1" s="1"/>
  <c r="BC40" i="1"/>
  <c r="AT212" i="1"/>
  <c r="AU212" i="1" s="1"/>
  <c r="AQ213" i="1"/>
  <c r="AR213" i="1" s="1"/>
  <c r="AD105" i="1"/>
  <c r="AM64" i="1"/>
  <c r="AI214" i="1"/>
  <c r="AJ105" i="1"/>
  <c r="AK105" i="1" s="1"/>
  <c r="AG106" i="1"/>
  <c r="U104" i="1"/>
  <c r="V104" i="1" s="1"/>
  <c r="S105" i="1"/>
  <c r="BD147" i="1"/>
  <c r="BA148" i="1"/>
  <c r="BB148" i="1" s="1"/>
  <c r="BC84" i="1"/>
  <c r="BB83" i="1"/>
  <c r="Y238" i="1"/>
  <c r="BE125" i="1"/>
  <c r="Z238" i="1" s="1"/>
  <c r="BC171" i="1"/>
  <c r="BB170" i="1"/>
  <c r="I237" i="1"/>
  <c r="BE37" i="1"/>
  <c r="J237" i="1" s="1"/>
  <c r="AC237" i="1"/>
  <c r="BE146" i="1"/>
  <c r="AD237" i="1" s="1"/>
  <c r="AE126" i="1"/>
  <c r="AF126" i="1" s="1"/>
  <c r="AB127" i="1"/>
  <c r="AC127" i="1" s="1"/>
  <c r="Z192" i="1"/>
  <c r="X193" i="1"/>
  <c r="AE103" i="1"/>
  <c r="AF103" i="1" s="1"/>
  <c r="AB104" i="1"/>
  <c r="AC104" i="1" s="1"/>
  <c r="AN84" i="1"/>
  <c r="AE192" i="1"/>
  <c r="AF192" i="1" s="1"/>
  <c r="AB193" i="1"/>
  <c r="AC193" i="1" s="1"/>
  <c r="AH106" i="1"/>
  <c r="AI107" i="1"/>
  <c r="BC149" i="1"/>
  <c r="U59" i="1"/>
  <c r="V59" i="1" s="1"/>
  <c r="R60" i="1"/>
  <c r="S60" i="1" s="1"/>
  <c r="AI149" i="1"/>
  <c r="AO146" i="1"/>
  <c r="AP146" i="1" s="1"/>
  <c r="AL147" i="1"/>
  <c r="AM147" i="1" s="1"/>
  <c r="AD40" i="1"/>
  <c r="AI40" i="1"/>
  <c r="AH39" i="1"/>
  <c r="BD214" i="1"/>
  <c r="BE214" i="1" s="1"/>
  <c r="BA215" i="1"/>
  <c r="BB215" i="1" s="1"/>
  <c r="U213" i="1"/>
  <c r="V213" i="1" s="1"/>
  <c r="S214" i="1"/>
  <c r="AI63" i="1"/>
  <c r="BC19" i="1"/>
  <c r="AN215" i="1"/>
  <c r="AM214" i="1"/>
  <c r="AE38" i="1"/>
  <c r="AF38" i="1" s="1"/>
  <c r="AB39" i="1"/>
  <c r="AC39" i="1" s="1"/>
  <c r="AN194" i="1"/>
  <c r="Q237" i="1"/>
  <c r="BE81" i="1"/>
  <c r="R237" i="1" s="1"/>
  <c r="AT147" i="1"/>
  <c r="AU147" i="1" s="1"/>
  <c r="AQ148" i="1"/>
  <c r="BC107" i="1"/>
  <c r="BB106" i="1"/>
  <c r="AJ147" i="1"/>
  <c r="AK147" i="1" s="1"/>
  <c r="AG148" i="1"/>
  <c r="AH148" i="1" s="1"/>
  <c r="AH191" i="1"/>
  <c r="AI192" i="1"/>
  <c r="BD62" i="1"/>
  <c r="BA63" i="1"/>
  <c r="BC216" i="1"/>
  <c r="BB63" i="1"/>
  <c r="BC64" i="1"/>
  <c r="AS61" i="1"/>
  <c r="AN149" i="1"/>
  <c r="Z60" i="1"/>
  <c r="AA60" i="1" s="1"/>
  <c r="W61" i="1"/>
  <c r="X61" i="1" s="1"/>
  <c r="AM172" i="1"/>
  <c r="AN173" i="1"/>
  <c r="U82" i="1"/>
  <c r="V82" i="1" s="1"/>
  <c r="S83" i="1"/>
  <c r="Z16" i="1"/>
  <c r="AA16" i="1" s="1"/>
  <c r="W17" i="1"/>
  <c r="X17" i="1" s="1"/>
  <c r="AE171" i="1"/>
  <c r="AF171" i="1" s="1"/>
  <c r="AC172" i="1"/>
  <c r="AS149" i="1"/>
  <c r="AR148" i="1"/>
  <c r="BC193" i="1"/>
  <c r="Z214" i="1"/>
  <c r="X215" i="1"/>
  <c r="AO63" i="1"/>
  <c r="AP63" i="1" s="1"/>
  <c r="AL64" i="1"/>
  <c r="AT59" i="1"/>
  <c r="AU59" i="1" s="1"/>
  <c r="AQ60" i="1"/>
  <c r="AR60" i="1" s="1"/>
  <c r="AG237" i="1"/>
  <c r="BE168" i="1"/>
  <c r="AH237" i="1" s="1"/>
  <c r="AD62" i="1"/>
  <c r="U125" i="1"/>
  <c r="V125" i="1" s="1"/>
  <c r="S126" i="1"/>
  <c r="AJ18" i="1"/>
  <c r="AK18" i="1" s="1"/>
  <c r="AG19" i="1"/>
  <c r="AH19" i="1" s="1"/>
  <c r="AN107" i="1"/>
  <c r="U37" i="1"/>
  <c r="V37" i="1" s="1"/>
  <c r="R38" i="1"/>
  <c r="AT126" i="1"/>
  <c r="AU126" i="1" s="1"/>
  <c r="AQ127" i="1"/>
  <c r="AR127" i="1" s="1"/>
  <c r="BD126" i="1"/>
  <c r="BA127" i="1"/>
  <c r="BB127" i="1" s="1"/>
  <c r="Y170" i="1"/>
  <c r="AX18" i="1"/>
  <c r="AW17" i="1"/>
  <c r="AN18" i="1"/>
  <c r="AM17" i="1"/>
  <c r="AK237" i="1"/>
  <c r="BE190" i="1"/>
  <c r="AL237" i="1" s="1"/>
  <c r="AS195" i="1"/>
  <c r="U238" i="1"/>
  <c r="BE104" i="1"/>
  <c r="V238" i="1" s="1"/>
  <c r="AO191" i="1"/>
  <c r="AP191" i="1" s="1"/>
  <c r="AL192" i="1"/>
  <c r="AM192" i="1" s="1"/>
  <c r="S169" i="1"/>
  <c r="BD16" i="1"/>
  <c r="BA17" i="1"/>
  <c r="BB17" i="1" s="1"/>
  <c r="AO125" i="1"/>
  <c r="AP125" i="1" s="1"/>
  <c r="AL126" i="1"/>
  <c r="AS40" i="1"/>
  <c r="AX106" i="1"/>
  <c r="AX149" i="1"/>
  <c r="AE84" i="1"/>
  <c r="AF84" i="1" s="1"/>
  <c r="AC85" i="1"/>
  <c r="S38" i="1"/>
  <c r="AS105" i="1"/>
  <c r="AS128" i="1"/>
  <c r="S191" i="1"/>
  <c r="AX41" i="1"/>
  <c r="BC128" i="1"/>
  <c r="Z168" i="1"/>
  <c r="AA168" i="1" s="1"/>
  <c r="W169" i="1"/>
  <c r="X169" i="1" s="1"/>
  <c r="AN40" i="1"/>
  <c r="AT169" i="1"/>
  <c r="AU169" i="1" s="1"/>
  <c r="AQ170" i="1"/>
  <c r="AR170" i="1" s="1"/>
  <c r="AT192" i="1"/>
  <c r="AU192" i="1" s="1"/>
  <c r="AQ193" i="1"/>
  <c r="AR193" i="1" s="1"/>
  <c r="E237" i="1"/>
  <c r="BE15" i="1"/>
  <c r="F237" i="1" s="1"/>
  <c r="AX127" i="1"/>
  <c r="AM126" i="1"/>
  <c r="AN127" i="1"/>
  <c r="AI83" i="1"/>
  <c r="AT38" i="1"/>
  <c r="AU38" i="1" s="1"/>
  <c r="AQ39" i="1"/>
  <c r="AR39" i="1" s="1"/>
  <c r="AY147" i="1"/>
  <c r="AZ147" i="1" s="1"/>
  <c r="AV148" i="1"/>
  <c r="AW148" i="1" s="1"/>
  <c r="AY192" i="1"/>
  <c r="AZ192" i="1" s="1"/>
  <c r="AV193" i="1"/>
  <c r="AW193" i="1" s="1"/>
  <c r="AW84" i="1"/>
  <c r="AX85" i="1"/>
  <c r="AJ124" i="1"/>
  <c r="AK124" i="1" s="1"/>
  <c r="AG125" i="1"/>
  <c r="AH125" i="1" s="1"/>
  <c r="AD148" i="1"/>
  <c r="AC147" i="1"/>
  <c r="AX171" i="1"/>
  <c r="Z126" i="1"/>
  <c r="X127" i="1"/>
  <c r="AS171" i="1"/>
  <c r="AD215" i="1"/>
  <c r="AC214" i="1"/>
  <c r="AY214" i="1" l="1"/>
  <c r="AZ214" i="1" s="1"/>
  <c r="AV215" i="1"/>
  <c r="AY148" i="1"/>
  <c r="AZ148" i="1" s="1"/>
  <c r="AV149" i="1"/>
  <c r="AW149" i="1" s="1"/>
  <c r="AT104" i="1"/>
  <c r="AU104" i="1" s="1"/>
  <c r="AQ105" i="1"/>
  <c r="AR105" i="1" s="1"/>
  <c r="AJ148" i="1"/>
  <c r="AK148" i="1" s="1"/>
  <c r="AG149" i="1"/>
  <c r="AT17" i="1"/>
  <c r="AU17" i="1" s="1"/>
  <c r="AQ18" i="1"/>
  <c r="BD148" i="1"/>
  <c r="BA149" i="1"/>
  <c r="AJ125" i="1"/>
  <c r="AK125" i="1" s="1"/>
  <c r="AG126" i="1"/>
  <c r="AH126" i="1" s="1"/>
  <c r="AT39" i="1"/>
  <c r="AU39" i="1" s="1"/>
  <c r="AQ40" i="1"/>
  <c r="Z169" i="1"/>
  <c r="AA169" i="1" s="1"/>
  <c r="W170" i="1"/>
  <c r="BD127" i="1"/>
  <c r="BA128" i="1"/>
  <c r="AJ19" i="1"/>
  <c r="AK19" i="1" s="1"/>
  <c r="AH20" i="1"/>
  <c r="AY105" i="1"/>
  <c r="AZ105" i="1" s="1"/>
  <c r="AV106" i="1"/>
  <c r="Z39" i="1"/>
  <c r="X40" i="1"/>
  <c r="AT60" i="1"/>
  <c r="AU60" i="1" s="1"/>
  <c r="AQ61" i="1"/>
  <c r="AJ62" i="1"/>
  <c r="AK62" i="1" s="1"/>
  <c r="AG63" i="1"/>
  <c r="AH63" i="1" s="1"/>
  <c r="AJ172" i="1"/>
  <c r="AK172" i="1" s="1"/>
  <c r="AH173" i="1"/>
  <c r="BD192" i="1"/>
  <c r="BA193" i="1"/>
  <c r="BD39" i="1"/>
  <c r="BA40" i="1"/>
  <c r="Z17" i="1"/>
  <c r="X18" i="1"/>
  <c r="U60" i="1"/>
  <c r="V60" i="1" s="1"/>
  <c r="S61" i="1"/>
  <c r="AX150" i="1"/>
  <c r="BC194" i="1"/>
  <c r="BB193" i="1"/>
  <c r="AN150" i="1"/>
  <c r="AE39" i="1"/>
  <c r="AF39" i="1" s="1"/>
  <c r="AB40" i="1"/>
  <c r="AC40" i="1" s="1"/>
  <c r="AO39" i="1"/>
  <c r="AP39" i="1" s="1"/>
  <c r="AL40" i="1"/>
  <c r="AM40" i="1" s="1"/>
  <c r="AO106" i="1"/>
  <c r="AP106" i="1" s="1"/>
  <c r="AL107" i="1"/>
  <c r="AM107" i="1" s="1"/>
  <c r="BC108" i="1"/>
  <c r="AN195" i="1"/>
  <c r="AE127" i="1"/>
  <c r="AF127" i="1" s="1"/>
  <c r="AC128" i="1"/>
  <c r="AI41" i="1"/>
  <c r="AN85" i="1"/>
  <c r="AJ213" i="1"/>
  <c r="AK213" i="1" s="1"/>
  <c r="AG214" i="1"/>
  <c r="AH214" i="1" s="1"/>
  <c r="AD149" i="1"/>
  <c r="AX128" i="1"/>
  <c r="AN41" i="1"/>
  <c r="BD17" i="1"/>
  <c r="BA18" i="1"/>
  <c r="BB18" i="1" s="1"/>
  <c r="AS196" i="1"/>
  <c r="X170" i="1"/>
  <c r="AN108" i="1"/>
  <c r="AI215" i="1"/>
  <c r="AY61" i="1"/>
  <c r="AZ61" i="1" s="1"/>
  <c r="AV62" i="1"/>
  <c r="AS172" i="1"/>
  <c r="AS129" i="1"/>
  <c r="U169" i="1"/>
  <c r="V169" i="1" s="1"/>
  <c r="S170" i="1"/>
  <c r="Y239" i="1"/>
  <c r="BE126" i="1"/>
  <c r="Z239" i="1" s="1"/>
  <c r="AT148" i="1"/>
  <c r="AU148" i="1" s="1"/>
  <c r="AQ149" i="1"/>
  <c r="AR149" i="1" s="1"/>
  <c r="AI193" i="1"/>
  <c r="Z61" i="1"/>
  <c r="X62" i="1"/>
  <c r="AO147" i="1"/>
  <c r="AP147" i="1" s="1"/>
  <c r="AL148" i="1"/>
  <c r="AM148" i="1" s="1"/>
  <c r="BD170" i="1"/>
  <c r="BA171" i="1"/>
  <c r="AC238" i="1"/>
  <c r="BE147" i="1"/>
  <c r="AD238" i="1" s="1"/>
  <c r="AE104" i="1"/>
  <c r="AF104" i="1" s="1"/>
  <c r="AB105" i="1"/>
  <c r="AC105" i="1" s="1"/>
  <c r="AT83" i="1"/>
  <c r="AU83" i="1" s="1"/>
  <c r="AQ84" i="1"/>
  <c r="AR84" i="1" s="1"/>
  <c r="AX195" i="1"/>
  <c r="AT127" i="1"/>
  <c r="AU127" i="1" s="1"/>
  <c r="AQ128" i="1"/>
  <c r="AR128" i="1" s="1"/>
  <c r="M240" i="1"/>
  <c r="BE62" i="1"/>
  <c r="N240" i="1" s="1"/>
  <c r="AX86" i="1"/>
  <c r="AS106" i="1"/>
  <c r="AS62" i="1"/>
  <c r="AR61" i="1"/>
  <c r="AO214" i="1"/>
  <c r="AP214" i="1" s="1"/>
  <c r="AL215" i="1"/>
  <c r="AM215" i="1" s="1"/>
  <c r="AJ106" i="1"/>
  <c r="AK106" i="1" s="1"/>
  <c r="AG107" i="1"/>
  <c r="AH107" i="1" s="1"/>
  <c r="BC172" i="1"/>
  <c r="BB171" i="1"/>
  <c r="AS85" i="1"/>
  <c r="U239" i="1"/>
  <c r="BE105" i="1"/>
  <c r="V239" i="1" s="1"/>
  <c r="AG238" i="1"/>
  <c r="BE169" i="1"/>
  <c r="AH238" i="1" s="1"/>
  <c r="AT170" i="1"/>
  <c r="AU170" i="1" s="1"/>
  <c r="AQ171" i="1"/>
  <c r="AR171" i="1" s="1"/>
  <c r="E238" i="1"/>
  <c r="BE16" i="1"/>
  <c r="F238" i="1" s="1"/>
  <c r="AO64" i="1"/>
  <c r="AP64" i="1" s="1"/>
  <c r="AM65" i="1"/>
  <c r="AI84" i="1"/>
  <c r="AO192" i="1"/>
  <c r="AP192" i="1" s="1"/>
  <c r="AL193" i="1"/>
  <c r="AM193" i="1" s="1"/>
  <c r="AO17" i="1"/>
  <c r="AP17" i="1" s="1"/>
  <c r="AL18" i="1"/>
  <c r="AE18" i="1"/>
  <c r="AF18" i="1" s="1"/>
  <c r="AC19" i="1"/>
  <c r="AS150" i="1"/>
  <c r="AJ191" i="1"/>
  <c r="AK191" i="1" s="1"/>
  <c r="AG192" i="1"/>
  <c r="AH192" i="1" s="1"/>
  <c r="AD106" i="1"/>
  <c r="AY193" i="1"/>
  <c r="AZ193" i="1" s="1"/>
  <c r="AV194" i="1"/>
  <c r="AW194" i="1" s="1"/>
  <c r="Z83" i="1"/>
  <c r="X84" i="1"/>
  <c r="AK238" i="1"/>
  <c r="BE191" i="1"/>
  <c r="AL238" i="1" s="1"/>
  <c r="AY84" i="1"/>
  <c r="AZ84" i="1" s="1"/>
  <c r="AV85" i="1"/>
  <c r="AW85" i="1" s="1"/>
  <c r="AJ82" i="1"/>
  <c r="AK82" i="1" s="1"/>
  <c r="AG83" i="1"/>
  <c r="AH83" i="1" s="1"/>
  <c r="BB128" i="1"/>
  <c r="BC129" i="1"/>
  <c r="AS41" i="1"/>
  <c r="AR40" i="1"/>
  <c r="AN19" i="1"/>
  <c r="AM18" i="1"/>
  <c r="BC65" i="1"/>
  <c r="AN216" i="1"/>
  <c r="AT193" i="1"/>
  <c r="AU193" i="1" s="1"/>
  <c r="AQ194" i="1"/>
  <c r="AR194" i="1" s="1"/>
  <c r="AW106" i="1"/>
  <c r="AX107" i="1"/>
  <c r="AO172" i="1"/>
  <c r="AP172" i="1" s="1"/>
  <c r="AL173" i="1"/>
  <c r="AM173" i="1" s="1"/>
  <c r="I238" i="1"/>
  <c r="BE38" i="1"/>
  <c r="J238" i="1" s="1"/>
  <c r="AY170" i="1"/>
  <c r="AZ170" i="1" s="1"/>
  <c r="AV171" i="1"/>
  <c r="AW171" i="1" s="1"/>
  <c r="AN128" i="1"/>
  <c r="AX42" i="1"/>
  <c r="U38" i="1"/>
  <c r="V38" i="1" s="1"/>
  <c r="S39" i="1"/>
  <c r="AY17" i="1"/>
  <c r="AZ17" i="1" s="1"/>
  <c r="AV18" i="1"/>
  <c r="AW18" i="1" s="1"/>
  <c r="BD63" i="1"/>
  <c r="BA64" i="1"/>
  <c r="BB64" i="1" s="1"/>
  <c r="AE193" i="1"/>
  <c r="AF193" i="1" s="1"/>
  <c r="AC194" i="1"/>
  <c r="AI150" i="1"/>
  <c r="AH149" i="1"/>
  <c r="AS19" i="1"/>
  <c r="AR18" i="1"/>
  <c r="AW215" i="1"/>
  <c r="AX216" i="1"/>
  <c r="Q238" i="1"/>
  <c r="BE82" i="1"/>
  <c r="R238" i="1" s="1"/>
  <c r="BB149" i="1"/>
  <c r="BC150" i="1"/>
  <c r="AW62" i="1"/>
  <c r="AX63" i="1"/>
  <c r="AX172" i="1"/>
  <c r="AO126" i="1"/>
  <c r="AP126" i="1" s="1"/>
  <c r="AL127" i="1"/>
  <c r="AM127" i="1" s="1"/>
  <c r="AY40" i="1"/>
  <c r="AZ40" i="1" s="1"/>
  <c r="AV41" i="1"/>
  <c r="AW41" i="1" s="1"/>
  <c r="AX19" i="1"/>
  <c r="AE61" i="1"/>
  <c r="AF61" i="1" s="1"/>
  <c r="AB62" i="1"/>
  <c r="AC62" i="1" s="1"/>
  <c r="U147" i="1"/>
  <c r="V147" i="1" s="1"/>
  <c r="S148" i="1"/>
  <c r="BD215" i="1"/>
  <c r="BE215" i="1" s="1"/>
  <c r="BA216" i="1"/>
  <c r="BB216" i="1" s="1"/>
  <c r="BD106" i="1"/>
  <c r="BA107" i="1"/>
  <c r="BB107" i="1" s="1"/>
  <c r="BC20" i="1"/>
  <c r="AJ39" i="1"/>
  <c r="AK39" i="1" s="1"/>
  <c r="AG40" i="1"/>
  <c r="AH40" i="1" s="1"/>
  <c r="AO83" i="1"/>
  <c r="AP83" i="1" s="1"/>
  <c r="AL84" i="1"/>
  <c r="AM84" i="1" s="1"/>
  <c r="BD83" i="1"/>
  <c r="BA84" i="1"/>
  <c r="BB84" i="1" s="1"/>
  <c r="AI127" i="1"/>
  <c r="AS215" i="1"/>
  <c r="AE214" i="1"/>
  <c r="AF214" i="1" s="1"/>
  <c r="AB215" i="1"/>
  <c r="AC215" i="1" s="1"/>
  <c r="AE147" i="1"/>
  <c r="AF147" i="1" s="1"/>
  <c r="AB148" i="1"/>
  <c r="AC148" i="1" s="1"/>
  <c r="AY126" i="1"/>
  <c r="AZ126" i="1" s="1"/>
  <c r="AV127" i="1"/>
  <c r="AW127" i="1" s="1"/>
  <c r="U191" i="1"/>
  <c r="V191" i="1" s="1"/>
  <c r="S192" i="1"/>
  <c r="BC217" i="1"/>
  <c r="BC85" i="1"/>
  <c r="BC41" i="1"/>
  <c r="BB40" i="1"/>
  <c r="AT213" i="1"/>
  <c r="AU213" i="1" s="1"/>
  <c r="AQ214" i="1"/>
  <c r="AR214" i="1" s="1"/>
  <c r="AE148" i="1" l="1"/>
  <c r="AF148" i="1" s="1"/>
  <c r="AB149" i="1"/>
  <c r="AT84" i="1"/>
  <c r="AU84" i="1" s="1"/>
  <c r="AQ85" i="1"/>
  <c r="AR85" i="1" s="1"/>
  <c r="AE215" i="1"/>
  <c r="AF215" i="1" s="1"/>
  <c r="AC216" i="1"/>
  <c r="AJ40" i="1"/>
  <c r="AK40" i="1" s="1"/>
  <c r="AG41" i="1"/>
  <c r="AY85" i="1"/>
  <c r="AZ85" i="1" s="1"/>
  <c r="AV86" i="1"/>
  <c r="AO127" i="1"/>
  <c r="AP127" i="1" s="1"/>
  <c r="AL128" i="1"/>
  <c r="BD64" i="1"/>
  <c r="BA65" i="1"/>
  <c r="AJ107" i="1"/>
  <c r="AK107" i="1" s="1"/>
  <c r="AH108" i="1"/>
  <c r="AJ63" i="1"/>
  <c r="AK63" i="1" s="1"/>
  <c r="AH64" i="1"/>
  <c r="AJ126" i="1"/>
  <c r="AK126" i="1" s="1"/>
  <c r="AG127" i="1"/>
  <c r="AO84" i="1"/>
  <c r="AP84" i="1" s="1"/>
  <c r="AL85" i="1"/>
  <c r="AT105" i="1"/>
  <c r="AU105" i="1" s="1"/>
  <c r="AQ106" i="1"/>
  <c r="AR106" i="1" s="1"/>
  <c r="BD107" i="1"/>
  <c r="BA108" i="1"/>
  <c r="AT214" i="1"/>
  <c r="AU214" i="1" s="1"/>
  <c r="AQ215" i="1"/>
  <c r="AY127" i="1"/>
  <c r="AZ127" i="1" s="1"/>
  <c r="AV128" i="1"/>
  <c r="AW128" i="1" s="1"/>
  <c r="AY194" i="1"/>
  <c r="AZ194" i="1" s="1"/>
  <c r="AV195" i="1"/>
  <c r="AW195" i="1" s="1"/>
  <c r="BD216" i="1"/>
  <c r="BE216" i="1" s="1"/>
  <c r="BA217" i="1"/>
  <c r="AY41" i="1"/>
  <c r="AZ41" i="1" s="1"/>
  <c r="AV42" i="1"/>
  <c r="AO173" i="1"/>
  <c r="AP173" i="1" s="1"/>
  <c r="AM174" i="1"/>
  <c r="AY171" i="1"/>
  <c r="AZ171" i="1" s="1"/>
  <c r="AV172" i="1"/>
  <c r="AS86" i="1"/>
  <c r="AS63" i="1"/>
  <c r="AJ214" i="1"/>
  <c r="AK214" i="1" s="1"/>
  <c r="AG215" i="1"/>
  <c r="AH215" i="1" s="1"/>
  <c r="AX151" i="1"/>
  <c r="BC86" i="1"/>
  <c r="AX20" i="1"/>
  <c r="AX64" i="1"/>
  <c r="AT18" i="1"/>
  <c r="AU18" i="1" s="1"/>
  <c r="AQ19" i="1"/>
  <c r="AT194" i="1"/>
  <c r="AU194" i="1" s="1"/>
  <c r="AQ195" i="1"/>
  <c r="AR195" i="1" s="1"/>
  <c r="AT40" i="1"/>
  <c r="AU40" i="1" s="1"/>
  <c r="AQ41" i="1"/>
  <c r="AR41" i="1" s="1"/>
  <c r="AO193" i="1"/>
  <c r="AP193" i="1" s="1"/>
  <c r="AL194" i="1"/>
  <c r="AM194" i="1" s="1"/>
  <c r="BD171" i="1"/>
  <c r="BA172" i="1"/>
  <c r="BB172" i="1" s="1"/>
  <c r="AI194" i="1"/>
  <c r="AS130" i="1"/>
  <c r="AI216" i="1"/>
  <c r="E239" i="1"/>
  <c r="BE17" i="1"/>
  <c r="F239" i="1" s="1"/>
  <c r="AH127" i="1"/>
  <c r="AI128" i="1"/>
  <c r="M241" i="1"/>
  <c r="BE63" i="1"/>
  <c r="N241" i="1" s="1"/>
  <c r="AM128" i="1"/>
  <c r="AN129" i="1"/>
  <c r="AY106" i="1"/>
  <c r="AZ106" i="1" s="1"/>
  <c r="AV107" i="1"/>
  <c r="AW107" i="1" s="1"/>
  <c r="AN20" i="1"/>
  <c r="Q239" i="1"/>
  <c r="BE83" i="1"/>
  <c r="R239" i="1" s="1"/>
  <c r="U240" i="1"/>
  <c r="BE106" i="1"/>
  <c r="V240" i="1" s="1"/>
  <c r="AY18" i="1"/>
  <c r="AZ18" i="1" s="1"/>
  <c r="AV19" i="1"/>
  <c r="AW19" i="1" s="1"/>
  <c r="AY62" i="1"/>
  <c r="AZ62" i="1" s="1"/>
  <c r="AV63" i="1"/>
  <c r="AW63" i="1" s="1"/>
  <c r="AR19" i="1"/>
  <c r="AS20" i="1"/>
  <c r="AS42" i="1"/>
  <c r="BC173" i="1"/>
  <c r="AS107" i="1"/>
  <c r="AX196" i="1"/>
  <c r="AG239" i="1"/>
  <c r="BE170" i="1"/>
  <c r="AH239" i="1" s="1"/>
  <c r="AT128" i="1"/>
  <c r="AU128" i="1" s="1"/>
  <c r="AQ129" i="1"/>
  <c r="AR129" i="1" s="1"/>
  <c r="AE40" i="1"/>
  <c r="AF40" i="1" s="1"/>
  <c r="AC41" i="1"/>
  <c r="AO40" i="1"/>
  <c r="AP40" i="1" s="1"/>
  <c r="AL41" i="1"/>
  <c r="AM41" i="1" s="1"/>
  <c r="BC218" i="1"/>
  <c r="BB217" i="1"/>
  <c r="BC151" i="1"/>
  <c r="AJ149" i="1"/>
  <c r="AK149" i="1" s="1"/>
  <c r="AG150" i="1"/>
  <c r="AH150" i="1" s="1"/>
  <c r="AO215" i="1"/>
  <c r="AP215" i="1" s="1"/>
  <c r="AL216" i="1"/>
  <c r="AX87" i="1"/>
  <c r="AW86" i="1"/>
  <c r="AT171" i="1"/>
  <c r="AU171" i="1" s="1"/>
  <c r="AQ172" i="1"/>
  <c r="AR172" i="1" s="1"/>
  <c r="AN42" i="1"/>
  <c r="BB108" i="1"/>
  <c r="BC109" i="1"/>
  <c r="AN151" i="1"/>
  <c r="BC130" i="1"/>
  <c r="AE62" i="1"/>
  <c r="AF62" i="1" s="1"/>
  <c r="AC63" i="1"/>
  <c r="BD149" i="1"/>
  <c r="BA150" i="1"/>
  <c r="BB150" i="1" s="1"/>
  <c r="AM216" i="1"/>
  <c r="AN217" i="1"/>
  <c r="BD128" i="1"/>
  <c r="BA129" i="1"/>
  <c r="BB129" i="1" s="1"/>
  <c r="AS151" i="1"/>
  <c r="AI85" i="1"/>
  <c r="AO148" i="1"/>
  <c r="AP148" i="1" s="1"/>
  <c r="AL149" i="1"/>
  <c r="AM149" i="1" s="1"/>
  <c r="AS173" i="1"/>
  <c r="AO107" i="1"/>
  <c r="AP107" i="1" s="1"/>
  <c r="AL108" i="1"/>
  <c r="AM108" i="1" s="1"/>
  <c r="AX129" i="1"/>
  <c r="AM85" i="1"/>
  <c r="AN86" i="1"/>
  <c r="AS216" i="1"/>
  <c r="AR215" i="1"/>
  <c r="AX43" i="1"/>
  <c r="AW42" i="1"/>
  <c r="Z170" i="1"/>
  <c r="X171" i="1"/>
  <c r="AH41" i="1"/>
  <c r="BD193" i="1"/>
  <c r="BA194" i="1"/>
  <c r="BB194" i="1" s="1"/>
  <c r="BD84" i="1"/>
  <c r="BA85" i="1"/>
  <c r="BB85" i="1" s="1"/>
  <c r="AJ83" i="1"/>
  <c r="AK83" i="1" s="1"/>
  <c r="AG84" i="1"/>
  <c r="AH84" i="1" s="1"/>
  <c r="BC66" i="1"/>
  <c r="BB65" i="1"/>
  <c r="BC195" i="1"/>
  <c r="I239" i="1"/>
  <c r="BE39" i="1"/>
  <c r="J239" i="1" s="1"/>
  <c r="Y240" i="1"/>
  <c r="BE127" i="1"/>
  <c r="Z240" i="1" s="1"/>
  <c r="AC239" i="1"/>
  <c r="BE148" i="1"/>
  <c r="AD239" i="1" s="1"/>
  <c r="AT149" i="1"/>
  <c r="AU149" i="1" s="1"/>
  <c r="AQ150" i="1"/>
  <c r="AR150" i="1" s="1"/>
  <c r="BD40" i="1"/>
  <c r="BA41" i="1"/>
  <c r="BB41" i="1" s="1"/>
  <c r="BC42" i="1"/>
  <c r="BC21" i="1"/>
  <c r="AX173" i="1"/>
  <c r="AW172" i="1"/>
  <c r="AX217" i="1"/>
  <c r="AX108" i="1"/>
  <c r="AO18" i="1"/>
  <c r="AP18" i="1" s="1"/>
  <c r="AL19" i="1"/>
  <c r="AM19" i="1" s="1"/>
  <c r="AE105" i="1"/>
  <c r="AF105" i="1" s="1"/>
  <c r="AB106" i="1"/>
  <c r="AC106" i="1" s="1"/>
  <c r="AT61" i="1"/>
  <c r="AU61" i="1" s="1"/>
  <c r="AQ62" i="1"/>
  <c r="AR62" i="1" s="1"/>
  <c r="AC149" i="1"/>
  <c r="AY149" i="1"/>
  <c r="AZ149" i="1" s="1"/>
  <c r="AV150" i="1"/>
  <c r="AW150" i="1" s="1"/>
  <c r="AY215" i="1"/>
  <c r="AZ215" i="1" s="1"/>
  <c r="AV216" i="1"/>
  <c r="AW216" i="1" s="1"/>
  <c r="AJ192" i="1"/>
  <c r="AK192" i="1" s="1"/>
  <c r="AG193" i="1"/>
  <c r="AH193" i="1" s="1"/>
  <c r="BD18" i="1"/>
  <c r="BA19" i="1"/>
  <c r="BB19" i="1" s="1"/>
  <c r="AK239" i="1"/>
  <c r="BE192" i="1"/>
  <c r="AL239" i="1" s="1"/>
  <c r="AY150" i="1" l="1"/>
  <c r="AZ150" i="1" s="1"/>
  <c r="AV151" i="1"/>
  <c r="AW151" i="1" s="1"/>
  <c r="BD194" i="1"/>
  <c r="BA195" i="1"/>
  <c r="AO41" i="1"/>
  <c r="AP41" i="1" s="1"/>
  <c r="AL42" i="1"/>
  <c r="AY128" i="1"/>
  <c r="AZ128" i="1" s="1"/>
  <c r="AV129" i="1"/>
  <c r="AW129" i="1" s="1"/>
  <c r="AT62" i="1"/>
  <c r="AU62" i="1" s="1"/>
  <c r="AQ63" i="1"/>
  <c r="AR63" i="1" s="1"/>
  <c r="BD172" i="1"/>
  <c r="BA173" i="1"/>
  <c r="BB173" i="1" s="1"/>
  <c r="AJ215" i="1"/>
  <c r="AK215" i="1" s="1"/>
  <c r="AG216" i="1"/>
  <c r="AY107" i="1"/>
  <c r="AZ107" i="1" s="1"/>
  <c r="AV108" i="1"/>
  <c r="AW108" i="1" s="1"/>
  <c r="AE106" i="1"/>
  <c r="AF106" i="1" s="1"/>
  <c r="AC107" i="1"/>
  <c r="AY19" i="1"/>
  <c r="AZ19" i="1" s="1"/>
  <c r="AV20" i="1"/>
  <c r="AO108" i="1"/>
  <c r="AP108" i="1" s="1"/>
  <c r="AM109" i="1"/>
  <c r="AJ84" i="1"/>
  <c r="AK84" i="1" s="1"/>
  <c r="AG85" i="1"/>
  <c r="AH85" i="1" s="1"/>
  <c r="AO19" i="1"/>
  <c r="AP19" i="1" s="1"/>
  <c r="AL20" i="1"/>
  <c r="AM20" i="1" s="1"/>
  <c r="AO85" i="1"/>
  <c r="AP85" i="1" s="1"/>
  <c r="AL86" i="1"/>
  <c r="AM86" i="1" s="1"/>
  <c r="BC174" i="1"/>
  <c r="BD85" i="1"/>
  <c r="BA86" i="1"/>
  <c r="BB86" i="1" s="1"/>
  <c r="BC22" i="1"/>
  <c r="BC67" i="1"/>
  <c r="AX130" i="1"/>
  <c r="AJ150" i="1"/>
  <c r="AK150" i="1" s="1"/>
  <c r="AH151" i="1"/>
  <c r="AY86" i="1"/>
  <c r="AZ86" i="1" s="1"/>
  <c r="AV87" i="1"/>
  <c r="AW87" i="1" s="1"/>
  <c r="BD217" i="1"/>
  <c r="BE217" i="1" s="1"/>
  <c r="BA218" i="1"/>
  <c r="AS43" i="1"/>
  <c r="AX152" i="1"/>
  <c r="AO216" i="1"/>
  <c r="AP216" i="1" s="1"/>
  <c r="AL217" i="1"/>
  <c r="AM217" i="1" s="1"/>
  <c r="BD150" i="1"/>
  <c r="BA151" i="1"/>
  <c r="BD19" i="1"/>
  <c r="BA20" i="1"/>
  <c r="BB20" i="1" s="1"/>
  <c r="AE149" i="1"/>
  <c r="AF149" i="1" s="1"/>
  <c r="AC150" i="1"/>
  <c r="BC43" i="1"/>
  <c r="BC110" i="1"/>
  <c r="AX88" i="1"/>
  <c r="BC219" i="1"/>
  <c r="BB218" i="1"/>
  <c r="AT41" i="1"/>
  <c r="AU41" i="1" s="1"/>
  <c r="AQ42" i="1"/>
  <c r="AR42" i="1" s="1"/>
  <c r="AG240" i="1"/>
  <c r="BE171" i="1"/>
  <c r="AH240" i="1" s="1"/>
  <c r="BD41" i="1"/>
  <c r="BA42" i="1"/>
  <c r="BB42" i="1" s="1"/>
  <c r="AS152" i="1"/>
  <c r="BD108" i="1"/>
  <c r="BA109" i="1"/>
  <c r="BB109" i="1" s="1"/>
  <c r="AO128" i="1"/>
  <c r="AP128" i="1" s="1"/>
  <c r="AL129" i="1"/>
  <c r="AM129" i="1" s="1"/>
  <c r="AH216" i="1"/>
  <c r="AO194" i="1"/>
  <c r="AP194" i="1" s="1"/>
  <c r="AL195" i="1"/>
  <c r="AM195" i="1" s="1"/>
  <c r="AY63" i="1"/>
  <c r="AZ63" i="1" s="1"/>
  <c r="AV64" i="1"/>
  <c r="AW64" i="1" s="1"/>
  <c r="AX109" i="1"/>
  <c r="AC240" i="1"/>
  <c r="BE149" i="1"/>
  <c r="AD240" i="1" s="1"/>
  <c r="AY216" i="1"/>
  <c r="AZ216" i="1" s="1"/>
  <c r="AV217" i="1"/>
  <c r="AW217" i="1" s="1"/>
  <c r="AX44" i="1"/>
  <c r="AT150" i="1"/>
  <c r="AU150" i="1" s="1"/>
  <c r="AQ151" i="1"/>
  <c r="AR151" i="1" s="1"/>
  <c r="AM42" i="1"/>
  <c r="AX197" i="1"/>
  <c r="AT19" i="1"/>
  <c r="AU19" i="1" s="1"/>
  <c r="AQ20" i="1"/>
  <c r="AX65" i="1"/>
  <c r="M242" i="1"/>
  <c r="BE64" i="1"/>
  <c r="N242" i="1" s="1"/>
  <c r="AY195" i="1"/>
  <c r="AZ195" i="1" s="1"/>
  <c r="AV196" i="1"/>
  <c r="AW196" i="1" s="1"/>
  <c r="AX218" i="1"/>
  <c r="I240" i="1"/>
  <c r="BE40" i="1"/>
  <c r="J240" i="1" s="1"/>
  <c r="Q240" i="1"/>
  <c r="BE84" i="1"/>
  <c r="R240" i="1" s="1"/>
  <c r="AT215" i="1"/>
  <c r="AU215" i="1" s="1"/>
  <c r="AQ216" i="1"/>
  <c r="AR216" i="1" s="1"/>
  <c r="AS174" i="1"/>
  <c r="AT106" i="1"/>
  <c r="AU106" i="1" s="1"/>
  <c r="AQ107" i="1"/>
  <c r="AR107" i="1" s="1"/>
  <c r="E240" i="1"/>
  <c r="BE18" i="1"/>
  <c r="F240" i="1" s="1"/>
  <c r="AY172" i="1"/>
  <c r="AZ172" i="1" s="1"/>
  <c r="AV173" i="1"/>
  <c r="AW173" i="1" s="1"/>
  <c r="BC196" i="1"/>
  <c r="BB195" i="1"/>
  <c r="AS217" i="1"/>
  <c r="AT172" i="1"/>
  <c r="AU172" i="1" s="1"/>
  <c r="AQ173" i="1"/>
  <c r="AR173" i="1" s="1"/>
  <c r="Y241" i="1"/>
  <c r="BE128" i="1"/>
  <c r="Z241" i="1" s="1"/>
  <c r="BD129" i="1"/>
  <c r="BA130" i="1"/>
  <c r="BB130" i="1" s="1"/>
  <c r="AS108" i="1"/>
  <c r="AT129" i="1"/>
  <c r="AU129" i="1" s="1"/>
  <c r="AQ130" i="1"/>
  <c r="AR130" i="1" s="1"/>
  <c r="AX21" i="1"/>
  <c r="AW20" i="1"/>
  <c r="AS64" i="1"/>
  <c r="BD65" i="1"/>
  <c r="BA66" i="1"/>
  <c r="BB66" i="1" s="1"/>
  <c r="AY42" i="1"/>
  <c r="AZ42" i="1" s="1"/>
  <c r="AV43" i="1"/>
  <c r="AW43" i="1" s="1"/>
  <c r="AR20" i="1"/>
  <c r="AS21" i="1"/>
  <c r="AX174" i="1"/>
  <c r="AK240" i="1"/>
  <c r="BE193" i="1"/>
  <c r="AL240" i="1" s="1"/>
  <c r="AO149" i="1"/>
  <c r="AP149" i="1" s="1"/>
  <c r="AL150" i="1"/>
  <c r="AM150" i="1" s="1"/>
  <c r="BC131" i="1"/>
  <c r="BC152" i="1"/>
  <c r="BB151" i="1"/>
  <c r="AJ127" i="1"/>
  <c r="AK127" i="1" s="1"/>
  <c r="AG128" i="1"/>
  <c r="AH128" i="1" s="1"/>
  <c r="AH194" i="1"/>
  <c r="AT195" i="1"/>
  <c r="AU195" i="1" s="1"/>
  <c r="AQ196" i="1"/>
  <c r="AR196" i="1" s="1"/>
  <c r="BC87" i="1"/>
  <c r="AT85" i="1"/>
  <c r="AU85" i="1" s="1"/>
  <c r="AQ86" i="1"/>
  <c r="AR86" i="1" s="1"/>
  <c r="AJ41" i="1"/>
  <c r="AK41" i="1" s="1"/>
  <c r="AH42" i="1"/>
  <c r="AJ193" i="1"/>
  <c r="AK193" i="1" s="1"/>
  <c r="AG194" i="1"/>
  <c r="AS87" i="1"/>
  <c r="U241" i="1"/>
  <c r="BE107" i="1"/>
  <c r="V241" i="1" s="1"/>
  <c r="AY173" i="1" l="1"/>
  <c r="AZ173" i="1" s="1"/>
  <c r="AV174" i="1"/>
  <c r="AO20" i="1"/>
  <c r="AP20" i="1" s="1"/>
  <c r="AM21" i="1"/>
  <c r="AY151" i="1"/>
  <c r="AZ151" i="1" s="1"/>
  <c r="AV152" i="1"/>
  <c r="AT86" i="1"/>
  <c r="AU86" i="1" s="1"/>
  <c r="AQ87" i="1"/>
  <c r="AR87" i="1" s="1"/>
  <c r="AJ85" i="1"/>
  <c r="AK85" i="1" s="1"/>
  <c r="AH86" i="1"/>
  <c r="AY108" i="1"/>
  <c r="AZ108" i="1" s="1"/>
  <c r="AV109" i="1"/>
  <c r="AW109" i="1" s="1"/>
  <c r="AY129" i="1"/>
  <c r="AZ129" i="1" s="1"/>
  <c r="AV130" i="1"/>
  <c r="AW130" i="1" s="1"/>
  <c r="AT63" i="1"/>
  <c r="AU63" i="1" s="1"/>
  <c r="AQ64" i="1"/>
  <c r="AR64" i="1" s="1"/>
  <c r="AT130" i="1"/>
  <c r="AU130" i="1" s="1"/>
  <c r="AR131" i="1"/>
  <c r="AT173" i="1"/>
  <c r="AU173" i="1" s="1"/>
  <c r="AQ174" i="1"/>
  <c r="AY217" i="1"/>
  <c r="AZ217" i="1" s="1"/>
  <c r="AV218" i="1"/>
  <c r="BD86" i="1"/>
  <c r="BA87" i="1"/>
  <c r="BB87" i="1" s="1"/>
  <c r="AY64" i="1"/>
  <c r="AZ64" i="1" s="1"/>
  <c r="AV65" i="1"/>
  <c r="AY43" i="1"/>
  <c r="AZ43" i="1" s="1"/>
  <c r="AV44" i="1"/>
  <c r="AY87" i="1"/>
  <c r="AZ87" i="1" s="1"/>
  <c r="AV88" i="1"/>
  <c r="AW88" i="1" s="1"/>
  <c r="AO129" i="1"/>
  <c r="AP129" i="1" s="1"/>
  <c r="AM130" i="1"/>
  <c r="BD66" i="1"/>
  <c r="BA67" i="1"/>
  <c r="BB67" i="1" s="1"/>
  <c r="AO86" i="1"/>
  <c r="AP86" i="1" s="1"/>
  <c r="AM87" i="1"/>
  <c r="BD173" i="1"/>
  <c r="BA174" i="1"/>
  <c r="BB174" i="1" s="1"/>
  <c r="AJ128" i="1"/>
  <c r="AK128" i="1" s="1"/>
  <c r="AH129" i="1"/>
  <c r="BD130" i="1"/>
  <c r="BA131" i="1"/>
  <c r="AT216" i="1"/>
  <c r="AU216" i="1" s="1"/>
  <c r="AQ217" i="1"/>
  <c r="AR217" i="1" s="1"/>
  <c r="AT42" i="1"/>
  <c r="AU42" i="1" s="1"/>
  <c r="AQ43" i="1"/>
  <c r="AR43" i="1" s="1"/>
  <c r="BD151" i="1"/>
  <c r="BA152" i="1"/>
  <c r="BB152" i="1" s="1"/>
  <c r="I241" i="1"/>
  <c r="BE41" i="1"/>
  <c r="J241" i="1" s="1"/>
  <c r="BD20" i="1"/>
  <c r="BA21" i="1"/>
  <c r="BB21" i="1" s="1"/>
  <c r="BC88" i="1"/>
  <c r="BC153" i="1"/>
  <c r="M243" i="1"/>
  <c r="BE65" i="1"/>
  <c r="N243" i="1" s="1"/>
  <c r="AO42" i="1"/>
  <c r="AP42" i="1" s="1"/>
  <c r="AM43" i="1"/>
  <c r="E241" i="1"/>
  <c r="BE19" i="1"/>
  <c r="F241" i="1" s="1"/>
  <c r="Q241" i="1"/>
  <c r="BE85" i="1"/>
  <c r="R241" i="1" s="1"/>
  <c r="AO217" i="1"/>
  <c r="AP217" i="1" s="1"/>
  <c r="AM218" i="1"/>
  <c r="AR174" i="1"/>
  <c r="AS65" i="1"/>
  <c r="AT107" i="1"/>
  <c r="AU107" i="1" s="1"/>
  <c r="AQ108" i="1"/>
  <c r="AR108" i="1" s="1"/>
  <c r="AS218" i="1"/>
  <c r="BD109" i="1"/>
  <c r="BA110" i="1"/>
  <c r="BB110" i="1" s="1"/>
  <c r="AY20" i="1"/>
  <c r="AZ20" i="1" s="1"/>
  <c r="AV21" i="1"/>
  <c r="AW21" i="1" s="1"/>
  <c r="AX219" i="1"/>
  <c r="AW218" i="1"/>
  <c r="AY196" i="1"/>
  <c r="AZ196" i="1" s="1"/>
  <c r="AV197" i="1"/>
  <c r="AW197" i="1" s="1"/>
  <c r="AJ216" i="1"/>
  <c r="AK216" i="1" s="1"/>
  <c r="AH217" i="1"/>
  <c r="AT196" i="1"/>
  <c r="AU196" i="1" s="1"/>
  <c r="AR197" i="1"/>
  <c r="BC132" i="1"/>
  <c r="BB131" i="1"/>
  <c r="AX175" i="1"/>
  <c r="AW174" i="1"/>
  <c r="AS109" i="1"/>
  <c r="AX110" i="1"/>
  <c r="BC111" i="1"/>
  <c r="AC241" i="1"/>
  <c r="BE150" i="1"/>
  <c r="AD241" i="1" s="1"/>
  <c r="AX131" i="1"/>
  <c r="BC175" i="1"/>
  <c r="AW65" i="1"/>
  <c r="AX66" i="1"/>
  <c r="AW44" i="1"/>
  <c r="U242" i="1"/>
  <c r="BE108" i="1"/>
  <c r="V242" i="1" s="1"/>
  <c r="BD42" i="1"/>
  <c r="BA43" i="1"/>
  <c r="BB43" i="1" s="1"/>
  <c r="AJ194" i="1"/>
  <c r="AK194" i="1" s="1"/>
  <c r="AH195" i="1"/>
  <c r="AO150" i="1"/>
  <c r="AP150" i="1" s="1"/>
  <c r="AL151" i="1"/>
  <c r="AM151" i="1" s="1"/>
  <c r="AT20" i="1"/>
  <c r="AU20" i="1" s="1"/>
  <c r="AQ21" i="1"/>
  <c r="AR21" i="1" s="1"/>
  <c r="AX22" i="1"/>
  <c r="Y242" i="1"/>
  <c r="BE129" i="1"/>
  <c r="Z242" i="1" s="1"/>
  <c r="BC197" i="1"/>
  <c r="BC44" i="1"/>
  <c r="AG241" i="1"/>
  <c r="BE172" i="1"/>
  <c r="AH241" i="1" s="1"/>
  <c r="AK241" i="1"/>
  <c r="BE194" i="1"/>
  <c r="AL241" i="1" s="1"/>
  <c r="BD195" i="1"/>
  <c r="BA196" i="1"/>
  <c r="BB196" i="1" s="1"/>
  <c r="AO195" i="1"/>
  <c r="AP195" i="1" s="1"/>
  <c r="AM196" i="1"/>
  <c r="AT151" i="1"/>
  <c r="AU151" i="1" s="1"/>
  <c r="AQ152" i="1"/>
  <c r="AR152" i="1" s="1"/>
  <c r="BD218" i="1"/>
  <c r="BE218" i="1" s="1"/>
  <c r="BA219" i="1"/>
  <c r="BB219" i="1" s="1"/>
  <c r="AW152" i="1"/>
  <c r="AX153" i="1"/>
  <c r="BC220" i="1"/>
  <c r="BC23" i="1"/>
  <c r="BD67" i="1" l="1"/>
  <c r="BE67" i="1" s="1"/>
  <c r="BB68" i="1"/>
  <c r="AY197" i="1"/>
  <c r="AZ197" i="1" s="1"/>
  <c r="AW198" i="1"/>
  <c r="BD219" i="1"/>
  <c r="BE219" i="1" s="1"/>
  <c r="BA220" i="1"/>
  <c r="BB220" i="1" s="1"/>
  <c r="AT21" i="1"/>
  <c r="AU21" i="1" s="1"/>
  <c r="AR22" i="1"/>
  <c r="AT152" i="1"/>
  <c r="AU152" i="1" s="1"/>
  <c r="AR153" i="1"/>
  <c r="AT217" i="1"/>
  <c r="AU217" i="1" s="1"/>
  <c r="AQ218" i="1"/>
  <c r="AR218" i="1" s="1"/>
  <c r="AY109" i="1"/>
  <c r="AZ109" i="1" s="1"/>
  <c r="AV110" i="1"/>
  <c r="AW110" i="1" s="1"/>
  <c r="BD110" i="1"/>
  <c r="BA111" i="1"/>
  <c r="BB111" i="1" s="1"/>
  <c r="BD43" i="1"/>
  <c r="BA44" i="1"/>
  <c r="AY21" i="1"/>
  <c r="AZ21" i="1" s="1"/>
  <c r="AV22" i="1"/>
  <c r="BD174" i="1"/>
  <c r="BA175" i="1"/>
  <c r="BB175" i="1" s="1"/>
  <c r="AY218" i="1"/>
  <c r="AZ218" i="1" s="1"/>
  <c r="AV219" i="1"/>
  <c r="AW219" i="1" s="1"/>
  <c r="BD152" i="1"/>
  <c r="BA153" i="1"/>
  <c r="AY174" i="1"/>
  <c r="AZ174" i="1" s="1"/>
  <c r="AV175" i="1"/>
  <c r="BD131" i="1"/>
  <c r="BA132" i="1"/>
  <c r="BB44" i="1"/>
  <c r="BC45" i="1"/>
  <c r="I242" i="1"/>
  <c r="BE42" i="1"/>
  <c r="J242" i="1" s="1"/>
  <c r="BC176" i="1"/>
  <c r="BD87" i="1"/>
  <c r="BA88" i="1"/>
  <c r="BB88" i="1" s="1"/>
  <c r="AC242" i="1"/>
  <c r="BE151" i="1"/>
  <c r="AD242" i="1" s="1"/>
  <c r="Q242" i="1"/>
  <c r="BE86" i="1"/>
  <c r="R242" i="1" s="1"/>
  <c r="BC198" i="1"/>
  <c r="AY130" i="1"/>
  <c r="AZ130" i="1" s="1"/>
  <c r="AV131" i="1"/>
  <c r="AW131" i="1" s="1"/>
  <c r="AT108" i="1"/>
  <c r="AU108" i="1" s="1"/>
  <c r="AQ109" i="1"/>
  <c r="AR109" i="1" s="1"/>
  <c r="AT43" i="1"/>
  <c r="AU43" i="1" s="1"/>
  <c r="AR44" i="1"/>
  <c r="BC89" i="1"/>
  <c r="AY152" i="1"/>
  <c r="AZ152" i="1" s="1"/>
  <c r="AV153" i="1"/>
  <c r="AW153" i="1" s="1"/>
  <c r="AK242" i="1"/>
  <c r="BE195" i="1"/>
  <c r="AL242" i="1" s="1"/>
  <c r="BD196" i="1"/>
  <c r="BA197" i="1"/>
  <c r="BB197" i="1" s="1"/>
  <c r="AO151" i="1"/>
  <c r="AP151" i="1" s="1"/>
  <c r="AM152" i="1"/>
  <c r="AY88" i="1"/>
  <c r="AZ88" i="1" s="1"/>
  <c r="AW89" i="1"/>
  <c r="AT64" i="1"/>
  <c r="AU64" i="1" s="1"/>
  <c r="AQ65" i="1"/>
  <c r="AR65" i="1" s="1"/>
  <c r="AT87" i="1"/>
  <c r="AU87" i="1" s="1"/>
  <c r="AR88" i="1"/>
  <c r="AG242" i="1"/>
  <c r="BE173" i="1"/>
  <c r="AH242" i="1" s="1"/>
  <c r="AT174" i="1"/>
  <c r="AU174" i="1" s="1"/>
  <c r="AR175" i="1"/>
  <c r="BD21" i="1"/>
  <c r="BA22" i="1"/>
  <c r="BB22" i="1" s="1"/>
  <c r="AY44" i="1"/>
  <c r="AZ44" i="1" s="1"/>
  <c r="AW45" i="1"/>
  <c r="AW175" i="1"/>
  <c r="U243" i="1"/>
  <c r="BE109" i="1"/>
  <c r="V243" i="1" s="1"/>
  <c r="E242" i="1"/>
  <c r="BE20" i="1"/>
  <c r="F242" i="1" s="1"/>
  <c r="AY65" i="1"/>
  <c r="AZ65" i="1" s="1"/>
  <c r="AV66" i="1"/>
  <c r="AW66" i="1" s="1"/>
  <c r="AW22" i="1"/>
  <c r="BB132" i="1"/>
  <c r="BB153" i="1"/>
  <c r="BC154" i="1"/>
  <c r="Y243" i="1"/>
  <c r="BE130" i="1"/>
  <c r="Z243" i="1" s="1"/>
  <c r="M244" i="1"/>
  <c r="BE66" i="1"/>
  <c r="N244" i="1" s="1"/>
  <c r="AT109" i="1" l="1"/>
  <c r="AU109" i="1" s="1"/>
  <c r="AR110" i="1"/>
  <c r="BD88" i="1"/>
  <c r="BA89" i="1"/>
  <c r="BB89" i="1" s="1"/>
  <c r="AY153" i="1"/>
  <c r="AZ153" i="1" s="1"/>
  <c r="AW154" i="1"/>
  <c r="BD220" i="1"/>
  <c r="BE220" i="1" s="1"/>
  <c r="BB221" i="1"/>
  <c r="BD111" i="1"/>
  <c r="BE111" i="1" s="1"/>
  <c r="BB112" i="1"/>
  <c r="AY110" i="1"/>
  <c r="AZ110" i="1" s="1"/>
  <c r="AW111" i="1"/>
  <c r="AT65" i="1"/>
  <c r="AU65" i="1" s="1"/>
  <c r="AR66" i="1"/>
  <c r="AY66" i="1"/>
  <c r="AZ66" i="1" s="1"/>
  <c r="AW67" i="1"/>
  <c r="BD197" i="1"/>
  <c r="BA198" i="1"/>
  <c r="BD22" i="1"/>
  <c r="BA23" i="1"/>
  <c r="BB23" i="1" s="1"/>
  <c r="BB198" i="1"/>
  <c r="AY219" i="1"/>
  <c r="AZ219" i="1" s="1"/>
  <c r="AW220" i="1"/>
  <c r="Y244" i="1"/>
  <c r="BE131" i="1"/>
  <c r="Z244" i="1" s="1"/>
  <c r="E243" i="1"/>
  <c r="BE21" i="1"/>
  <c r="F243" i="1" s="1"/>
  <c r="AK243" i="1"/>
  <c r="BE196" i="1"/>
  <c r="AL243" i="1" s="1"/>
  <c r="BD175" i="1"/>
  <c r="BA176" i="1"/>
  <c r="BB176" i="1" s="1"/>
  <c r="AG243" i="1"/>
  <c r="BE174" i="1"/>
  <c r="AH243" i="1" s="1"/>
  <c r="U244" i="1"/>
  <c r="BE110" i="1"/>
  <c r="V244" i="1" s="1"/>
  <c r="AY175" i="1"/>
  <c r="AZ175" i="1" s="1"/>
  <c r="AW176" i="1"/>
  <c r="BD153" i="1"/>
  <c r="BA154" i="1"/>
  <c r="BB154" i="1" s="1"/>
  <c r="AY22" i="1"/>
  <c r="AZ22" i="1" s="1"/>
  <c r="AW23" i="1"/>
  <c r="AC243" i="1"/>
  <c r="BE152" i="1"/>
  <c r="AD243" i="1" s="1"/>
  <c r="AY131" i="1"/>
  <c r="AZ131" i="1" s="1"/>
  <c r="AW132" i="1"/>
  <c r="I243" i="1"/>
  <c r="BE43" i="1"/>
  <c r="J243" i="1" s="1"/>
  <c r="BD132" i="1"/>
  <c r="BE132" i="1" s="1"/>
  <c r="BB133" i="1"/>
  <c r="BD44" i="1"/>
  <c r="BA45" i="1"/>
  <c r="BB45" i="1" s="1"/>
  <c r="AT218" i="1"/>
  <c r="AU218" i="1" s="1"/>
  <c r="AR219" i="1"/>
  <c r="Q243" i="1"/>
  <c r="BE87" i="1"/>
  <c r="R243" i="1" s="1"/>
  <c r="BD176" i="1" l="1"/>
  <c r="BE176" i="1" s="1"/>
  <c r="BB177" i="1"/>
  <c r="BD45" i="1"/>
  <c r="BE45" i="1" s="1"/>
  <c r="BB46" i="1"/>
  <c r="AC244" i="1"/>
  <c r="BE153" i="1"/>
  <c r="AD244" i="1" s="1"/>
  <c r="AG244" i="1"/>
  <c r="BE175" i="1"/>
  <c r="AH244" i="1" s="1"/>
  <c r="BD198" i="1"/>
  <c r="BE198" i="1" s="1"/>
  <c r="BB199" i="1"/>
  <c r="BD89" i="1"/>
  <c r="BE89" i="1" s="1"/>
  <c r="BB90" i="1"/>
  <c r="BD23" i="1"/>
  <c r="BE23" i="1" s="1"/>
  <c r="BB24" i="1"/>
  <c r="E244" i="1"/>
  <c r="BE22" i="1"/>
  <c r="F244" i="1" s="1"/>
  <c r="I244" i="1"/>
  <c r="BE44" i="1"/>
  <c r="J244" i="1" s="1"/>
  <c r="BD154" i="1"/>
  <c r="BE154" i="1" s="1"/>
  <c r="BB155" i="1"/>
  <c r="Q244" i="1"/>
  <c r="BE88" i="1"/>
  <c r="R244" i="1" s="1"/>
  <c r="AK244" i="1"/>
  <c r="BE197" i="1"/>
  <c r="AL244" i="1" s="1"/>
</calcChain>
</file>

<file path=xl/sharedStrings.xml><?xml version="1.0" encoding="utf-8"?>
<sst xmlns="http://schemas.openxmlformats.org/spreadsheetml/2006/main" count="184" uniqueCount="48">
  <si>
    <r>
      <t xml:space="preserve">Valeur de </t>
    </r>
    <r>
      <rPr>
        <b/>
        <sz val="11"/>
        <color theme="1"/>
        <rFont val="Calibri"/>
        <family val="2"/>
        <scheme val="minor"/>
      </rPr>
      <t>T</t>
    </r>
    <r>
      <rPr>
        <sz val="11"/>
        <color theme="1"/>
        <rFont val="Calibri"/>
        <family val="2"/>
        <scheme val="minor"/>
      </rPr>
      <t xml:space="preserve"> :</t>
    </r>
  </si>
  <si>
    <t>D</t>
  </si>
  <si>
    <t>C</t>
  </si>
  <si>
    <t>T</t>
  </si>
  <si>
    <r>
      <t xml:space="preserve">Valeur de </t>
    </r>
    <r>
      <rPr>
        <b/>
        <sz val="11"/>
        <color theme="1"/>
        <rFont val="Calibri"/>
        <family val="2"/>
        <scheme val="minor"/>
      </rPr>
      <t>D</t>
    </r>
    <r>
      <rPr>
        <sz val="11"/>
        <color theme="1"/>
        <rFont val="Calibri"/>
        <family val="2"/>
        <scheme val="minor"/>
      </rPr>
      <t xml:space="preserve"> :</t>
    </r>
  </si>
  <si>
    <r>
      <t xml:space="preserve">Valeur de </t>
    </r>
    <r>
      <rPr>
        <b/>
        <sz val="11"/>
        <color theme="1"/>
        <rFont val="Calibri"/>
        <family val="2"/>
        <scheme val="minor"/>
      </rPr>
      <t>C</t>
    </r>
    <r>
      <rPr>
        <sz val="11"/>
        <color theme="1"/>
        <rFont val="Calibri"/>
        <family val="2"/>
        <scheme val="minor"/>
      </rPr>
      <t xml:space="preserve"> :</t>
    </r>
  </si>
  <si>
    <t>=</t>
  </si>
  <si>
    <t>INDIRECT(ADRESSE(EQUIV(F25;INDIRECT(CONCATENER(ADRESSE(4;EQUIV(F24;A2:J2;0)-1);":";ADRESSE(22;EQUIV(F24;A2:J2;0)-1));1);-1)+3;EQUIV(F24;A2:J2;0));1)</t>
  </si>
  <si>
    <t xml:space="preserve">Durée résiduelle de l'emprunt fin de période = (Capital restant à rembourser début de période / dernière fraction de capital remboursé au cours de la période) -1    </t>
  </si>
  <si>
    <r>
      <rPr>
        <sz val="11"/>
        <color rgb="FFFF33CC"/>
        <rFont val="Calibri"/>
        <family val="2"/>
        <scheme val="minor"/>
      </rPr>
      <t xml:space="preserve">Coefficient d'ajusyement de la </t>
    </r>
    <r>
      <rPr>
        <sz val="11"/>
        <color rgb="FF0000FF"/>
        <rFont val="Calibri"/>
        <family val="2"/>
        <scheme val="minor"/>
      </rPr>
      <t>durée résiduelle</t>
    </r>
  </si>
  <si>
    <t>https://www.youtube.com/watch?v=tdj8_HsZ9jU</t>
  </si>
  <si>
    <t>Durée</t>
  </si>
  <si>
    <t>Intérêts</t>
  </si>
  <si>
    <t>K</t>
  </si>
  <si>
    <t>Annuité</t>
  </si>
  <si>
    <t>Taux</t>
  </si>
  <si>
    <t>POUR SIMULATION TAUX INTERMEDIAIRES</t>
  </si>
  <si>
    <t>Durée estimée</t>
  </si>
  <si>
    <t>Coef d'ajust</t>
  </si>
  <si>
    <t>INDIRECT(ADRESSE(EQUIV(F247;INDIRECT(CONCATENER(ADRESSE(4;EQUIV(F246;A224:J224;0)-1);":";ADRESSE(22;EQUIV(F246;A224:J224;0)-1));1);-1)+3;EQUIV(F246;A224:J224;0));1)</t>
  </si>
  <si>
    <r>
      <t xml:space="preserve">Solution du 3/05/2020 - 23 h 12 de </t>
    </r>
    <r>
      <rPr>
        <sz val="11"/>
        <color rgb="FF0000FF"/>
        <rFont val="Calibri"/>
        <family val="2"/>
        <scheme val="minor"/>
      </rPr>
      <t xml:space="preserve">njhub </t>
    </r>
    <r>
      <rPr>
        <sz val="11"/>
        <color theme="1"/>
        <rFont val="Calibri"/>
        <family val="2"/>
        <scheme val="minor"/>
      </rPr>
      <t>du https://forum.excel-pratique.com/</t>
    </r>
  </si>
  <si>
    <t>Formule transposée :</t>
  </si>
  <si>
    <t>Formule Njhub :</t>
  </si>
  <si>
    <t>ESTIMATIONS</t>
  </si>
  <si>
    <r>
      <t xml:space="preserve">CTRL à 0 </t>
    </r>
    <r>
      <rPr>
        <b/>
        <sz val="10"/>
        <color theme="1"/>
        <rFont val="Calibri"/>
        <family val="2"/>
        <scheme val="minor"/>
      </rPr>
      <t>Solde Emprunt</t>
    </r>
  </si>
  <si>
    <t>A N N U I T E   P A Y E E</t>
  </si>
  <si>
    <t>Taux d'intérêt</t>
  </si>
  <si>
    <t>Durée résiduelle</t>
  </si>
  <si>
    <t>F  L  U  X        E  M  P  R  U  N  T  S</t>
  </si>
  <si>
    <t>Total</t>
  </si>
  <si>
    <t>Ch Finan.</t>
  </si>
  <si>
    <t>Capital</t>
  </si>
  <si>
    <t>calculés</t>
  </si>
  <si>
    <t>arrondis</t>
  </si>
  <si>
    <t>au 1/01</t>
  </si>
  <si>
    <t>Souscrit</t>
  </si>
  <si>
    <t>Remb.</t>
  </si>
  <si>
    <t>Solde</t>
  </si>
  <si>
    <t>2018</t>
  </si>
  <si>
    <t>01</t>
  </si>
  <si>
    <t>AAAA</t>
  </si>
  <si>
    <t>BBBB</t>
  </si>
  <si>
    <t>CCCCC</t>
  </si>
  <si>
    <t>DDDD</t>
  </si>
  <si>
    <t>EEEEE</t>
  </si>
  <si>
    <t>FFFFF</t>
  </si>
  <si>
    <t>CTRL à 0</t>
  </si>
  <si>
    <t xml:space="preserve">CTRL à 0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</si>
</sst>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#,##0.0"/>
    <numFmt numFmtId="165" formatCode="0.0%"/>
    <numFmt numFmtId="166" formatCode="#,##0.000"/>
    <numFmt numFmtId="167" formatCode="0####0"/>
    <numFmt numFmtId="168" formatCode="#,##0;\(#,##0\)"/>
    <numFmt numFmtId="169" formatCode="#,##0.0;\(#,##0.0\)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FF"/>
      <name val="Calibri"/>
      <family val="2"/>
      <scheme val="minor"/>
    </font>
    <font>
      <sz val="11"/>
      <color rgb="FFFF33CC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0000FF"/>
      <name val="Calibri"/>
      <family val="2"/>
      <scheme val="minor"/>
    </font>
    <font>
      <b/>
      <sz val="14"/>
      <color rgb="FFFF33CC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rgb="FF0000FF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0000"/>
        <bgColor indexed="64"/>
      </patternFill>
    </fill>
  </fills>
  <borders count="17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10" fillId="0" borderId="0" applyNumberFormat="0" applyFill="0" applyBorder="0" applyAlignment="0" applyProtection="0"/>
  </cellStyleXfs>
  <cellXfs count="91">
    <xf numFmtId="0" fontId="0" fillId="0" borderId="0" xfId="0"/>
    <xf numFmtId="3" fontId="3" fillId="0" borderId="0" xfId="0" applyNumberFormat="1" applyFont="1" applyAlignment="1">
      <alignment vertical="center"/>
    </xf>
    <xf numFmtId="3" fontId="0" fillId="0" borderId="0" xfId="0" applyNumberFormat="1" applyAlignment="1">
      <alignment vertical="center"/>
    </xf>
    <xf numFmtId="3" fontId="5" fillId="0" borderId="0" xfId="0" applyNumberFormat="1" applyFont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165" fontId="2" fillId="0" borderId="2" xfId="1" applyNumberFormat="1" applyFont="1" applyBorder="1" applyAlignment="1">
      <alignment horizontal="centerContinuous" vertical="center"/>
    </xf>
    <xf numFmtId="164" fontId="3" fillId="0" borderId="5" xfId="0" applyNumberFormat="1" applyFont="1" applyBorder="1" applyAlignment="1">
      <alignment horizontal="center" vertical="center"/>
    </xf>
    <xf numFmtId="4" fontId="4" fillId="0" borderId="6" xfId="0" applyNumberFormat="1" applyFont="1" applyBorder="1" applyAlignment="1">
      <alignment horizontal="center" vertical="center"/>
    </xf>
    <xf numFmtId="166" fontId="4" fillId="0" borderId="6" xfId="0" applyNumberFormat="1" applyFont="1" applyBorder="1" applyAlignment="1">
      <alignment horizontal="center" vertical="center"/>
    </xf>
    <xf numFmtId="4" fontId="3" fillId="0" borderId="5" xfId="0" applyNumberFormat="1" applyFont="1" applyBorder="1" applyAlignment="1">
      <alignment horizontal="center" vertical="center"/>
    </xf>
    <xf numFmtId="164" fontId="3" fillId="0" borderId="3" xfId="0" applyNumberFormat="1" applyFont="1" applyBorder="1" applyAlignment="1">
      <alignment horizontal="center" vertical="center"/>
    </xf>
    <xf numFmtId="4" fontId="4" fillId="0" borderId="4" xfId="0" applyNumberFormat="1" applyFont="1" applyBorder="1" applyAlignment="1">
      <alignment horizontal="center" vertical="center"/>
    </xf>
    <xf numFmtId="165" fontId="0" fillId="0" borderId="0" xfId="1" applyNumberFormat="1" applyFont="1" applyAlignment="1">
      <alignment horizontal="center" vertical="center"/>
    </xf>
    <xf numFmtId="3" fontId="0" fillId="0" borderId="0" xfId="0" applyNumberFormat="1" applyAlignment="1">
      <alignment horizontal="right" vertical="center"/>
    </xf>
    <xf numFmtId="3" fontId="6" fillId="0" borderId="1" xfId="0" applyNumberFormat="1" applyFon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6" fontId="0" fillId="2" borderId="0" xfId="0" applyNumberFormat="1" applyFill="1" applyAlignment="1">
      <alignment vertical="center"/>
    </xf>
    <xf numFmtId="166" fontId="0" fillId="0" borderId="0" xfId="0" applyNumberFormat="1" applyFill="1" applyAlignment="1">
      <alignment vertical="center"/>
    </xf>
    <xf numFmtId="3" fontId="7" fillId="0" borderId="3" xfId="0" applyNumberFormat="1" applyFont="1" applyBorder="1" applyAlignment="1">
      <alignment horizontal="center" vertical="center" wrapText="1"/>
    </xf>
    <xf numFmtId="3" fontId="8" fillId="0" borderId="4" xfId="0" applyNumberFormat="1" applyFont="1" applyBorder="1" applyAlignment="1">
      <alignment horizontal="center" vertical="center" wrapText="1"/>
    </xf>
    <xf numFmtId="166" fontId="4" fillId="0" borderId="4" xfId="0" applyNumberFormat="1" applyFont="1" applyBorder="1" applyAlignment="1">
      <alignment horizontal="center" vertical="center"/>
    </xf>
    <xf numFmtId="3" fontId="10" fillId="0" borderId="0" xfId="2" applyNumberFormat="1" applyAlignment="1">
      <alignment vertical="center"/>
    </xf>
    <xf numFmtId="3" fontId="11" fillId="0" borderId="0" xfId="0" applyNumberFormat="1" applyFont="1" applyAlignment="1">
      <alignment vertical="center"/>
    </xf>
    <xf numFmtId="164" fontId="3" fillId="0" borderId="0" xfId="0" applyNumberFormat="1" applyFont="1" applyAlignment="1">
      <alignment horizontal="center" vertical="center"/>
    </xf>
    <xf numFmtId="4" fontId="4" fillId="0" borderId="0" xfId="0" applyNumberFormat="1" applyFont="1" applyAlignment="1">
      <alignment vertical="center"/>
    </xf>
    <xf numFmtId="3" fontId="2" fillId="0" borderId="0" xfId="0" applyNumberFormat="1" applyFont="1" applyAlignment="1">
      <alignment horizontal="center" vertical="center"/>
    </xf>
    <xf numFmtId="3" fontId="2" fillId="0" borderId="0" xfId="0" applyNumberFormat="1" applyFont="1" applyAlignment="1">
      <alignment vertical="center"/>
    </xf>
    <xf numFmtId="9" fontId="2" fillId="0" borderId="0" xfId="1" applyFont="1" applyAlignment="1">
      <alignment horizontal="center" vertical="center"/>
    </xf>
    <xf numFmtId="3" fontId="3" fillId="0" borderId="0" xfId="0" applyNumberFormat="1" applyFont="1" applyAlignment="1">
      <alignment horizontal="center" vertical="center"/>
    </xf>
    <xf numFmtId="3" fontId="12" fillId="3" borderId="0" xfId="0" applyNumberFormat="1" applyFont="1" applyFill="1" applyAlignment="1">
      <alignment vertical="center"/>
    </xf>
    <xf numFmtId="3" fontId="0" fillId="3" borderId="0" xfId="0" applyNumberFormat="1" applyFill="1" applyAlignment="1">
      <alignment vertical="center"/>
    </xf>
    <xf numFmtId="3" fontId="3" fillId="3" borderId="0" xfId="0" applyNumberFormat="1" applyFont="1" applyFill="1" applyAlignment="1">
      <alignment vertical="center"/>
    </xf>
    <xf numFmtId="164" fontId="3" fillId="3" borderId="0" xfId="0" applyNumberFormat="1" applyFont="1" applyFill="1" applyAlignment="1">
      <alignment horizontal="center" vertical="center"/>
    </xf>
    <xf numFmtId="4" fontId="4" fillId="3" borderId="0" xfId="0" applyNumberFormat="1" applyFont="1" applyFill="1" applyAlignment="1">
      <alignment vertical="center"/>
    </xf>
    <xf numFmtId="3" fontId="2" fillId="3" borderId="0" xfId="0" applyNumberFormat="1" applyFont="1" applyFill="1" applyAlignment="1">
      <alignment horizontal="center" vertical="center"/>
    </xf>
    <xf numFmtId="3" fontId="2" fillId="3" borderId="0" xfId="0" applyNumberFormat="1" applyFont="1" applyFill="1" applyAlignment="1">
      <alignment vertical="center"/>
    </xf>
    <xf numFmtId="10" fontId="2" fillId="3" borderId="0" xfId="1" applyNumberFormat="1" applyFont="1" applyFill="1" applyAlignment="1">
      <alignment horizontal="center" vertical="center"/>
    </xf>
    <xf numFmtId="3" fontId="3" fillId="3" borderId="0" xfId="0" applyNumberFormat="1" applyFont="1" applyFill="1" applyAlignment="1">
      <alignment horizontal="center" vertical="center"/>
    </xf>
    <xf numFmtId="3" fontId="9" fillId="4" borderId="0" xfId="0" applyNumberFormat="1" applyFont="1" applyFill="1" applyAlignment="1">
      <alignment vertical="center"/>
    </xf>
    <xf numFmtId="3" fontId="0" fillId="0" borderId="1" xfId="0" applyNumberFormat="1" applyBorder="1" applyAlignment="1">
      <alignment horizontal="center" vertical="center"/>
    </xf>
    <xf numFmtId="3" fontId="13" fillId="0" borderId="3" xfId="0" applyNumberFormat="1" applyFont="1" applyBorder="1" applyAlignment="1">
      <alignment horizontal="center" vertical="center" wrapText="1"/>
    </xf>
    <xf numFmtId="3" fontId="13" fillId="0" borderId="4" xfId="0" applyNumberFormat="1" applyFont="1" applyBorder="1" applyAlignment="1">
      <alignment horizontal="center" vertical="center" wrapText="1"/>
    </xf>
    <xf numFmtId="3" fontId="13" fillId="0" borderId="7" xfId="0" applyNumberFormat="1" applyFont="1" applyBorder="1" applyAlignment="1">
      <alignment horizontal="center" vertical="center" wrapText="1"/>
    </xf>
    <xf numFmtId="3" fontId="13" fillId="0" borderId="8" xfId="0" applyNumberFormat="1" applyFont="1" applyBorder="1" applyAlignment="1">
      <alignment horizontal="center" vertical="center" wrapText="1"/>
    </xf>
    <xf numFmtId="166" fontId="0" fillId="0" borderId="0" xfId="0" applyNumberFormat="1" applyAlignment="1">
      <alignment vertical="center"/>
    </xf>
    <xf numFmtId="166" fontId="4" fillId="0" borderId="0" xfId="0" applyNumberFormat="1" applyFont="1" applyAlignment="1">
      <alignment vertical="center"/>
    </xf>
    <xf numFmtId="0" fontId="0" fillId="0" borderId="0" xfId="0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168" fontId="3" fillId="0" borderId="0" xfId="0" applyNumberFormat="1" applyFont="1" applyAlignment="1">
      <alignment horizontal="center" vertical="center"/>
    </xf>
    <xf numFmtId="0" fontId="0" fillId="0" borderId="0" xfId="0" applyAlignment="1">
      <alignment vertical="center"/>
    </xf>
    <xf numFmtId="0" fontId="11" fillId="0" borderId="0" xfId="0" applyFont="1" applyAlignment="1">
      <alignment horizontal="center" vertical="center" wrapText="1"/>
    </xf>
    <xf numFmtId="167" fontId="11" fillId="0" borderId="0" xfId="0" applyNumberFormat="1" applyFont="1" applyAlignment="1">
      <alignment horizontal="center" vertical="center" wrapText="1"/>
    </xf>
    <xf numFmtId="168" fontId="11" fillId="0" borderId="0" xfId="0" applyNumberFormat="1" applyFont="1" applyAlignment="1">
      <alignment horizontal="center" vertical="center" wrapText="1"/>
    </xf>
    <xf numFmtId="168" fontId="11" fillId="0" borderId="0" xfId="0" applyNumberFormat="1" applyFont="1" applyAlignment="1">
      <alignment horizontal="center" vertical="center" wrapText="1"/>
    </xf>
    <xf numFmtId="168" fontId="15" fillId="0" borderId="0" xfId="0" applyNumberFormat="1" applyFont="1" applyAlignment="1">
      <alignment horizontal="centerContinuous"/>
    </xf>
    <xf numFmtId="168" fontId="0" fillId="0" borderId="0" xfId="0" applyNumberFormat="1" applyAlignment="1">
      <alignment horizontal="center" vertical="center" wrapText="1"/>
    </xf>
    <xf numFmtId="168" fontId="0" fillId="0" borderId="0" xfId="0" applyNumberFormat="1" applyAlignment="1">
      <alignment horizontal="center" vertical="center" wrapText="1"/>
    </xf>
    <xf numFmtId="168" fontId="16" fillId="0" borderId="1" xfId="0" applyNumberFormat="1" applyFont="1" applyBorder="1" applyAlignment="1">
      <alignment horizontal="centerContinuous" vertical="center"/>
    </xf>
    <xf numFmtId="168" fontId="14" fillId="0" borderId="9" xfId="0" applyNumberFormat="1" applyFont="1" applyBorder="1" applyAlignment="1">
      <alignment horizontal="centerContinuous" vertical="center"/>
    </xf>
    <xf numFmtId="168" fontId="14" fillId="0" borderId="2" xfId="0" applyNumberFormat="1" applyFont="1" applyBorder="1" applyAlignment="1">
      <alignment horizontal="centerContinuous" vertical="center"/>
    </xf>
    <xf numFmtId="168" fontId="3" fillId="0" borderId="10" xfId="0" applyNumberFormat="1" applyFont="1" applyBorder="1" applyAlignment="1">
      <alignment horizontal="centerContinuous" vertical="center"/>
    </xf>
    <xf numFmtId="168" fontId="3" fillId="0" borderId="0" xfId="0" applyNumberFormat="1" applyFont="1" applyAlignment="1">
      <alignment horizontal="centerContinuous" vertical="center" wrapText="1"/>
    </xf>
    <xf numFmtId="168" fontId="3" fillId="0" borderId="11" xfId="0" applyNumberFormat="1" applyFont="1" applyBorder="1" applyAlignment="1">
      <alignment horizontal="center" vertical="center" wrapText="1"/>
    </xf>
    <xf numFmtId="168" fontId="3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67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168" fontId="2" fillId="0" borderId="3" xfId="0" applyNumberFormat="1" applyFont="1" applyBorder="1" applyAlignment="1">
      <alignment horizontal="center" vertical="center" wrapText="1"/>
    </xf>
    <xf numFmtId="168" fontId="14" fillId="0" borderId="12" xfId="0" applyNumberFormat="1" applyFont="1" applyBorder="1" applyAlignment="1">
      <alignment horizontal="center" vertical="center" wrapText="1"/>
    </xf>
    <xf numFmtId="168" fontId="14" fillId="0" borderId="4" xfId="0" applyNumberFormat="1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3" fillId="0" borderId="11" xfId="0" applyFont="1" applyBorder="1" applyAlignment="1">
      <alignment horizontal="center" vertical="center" wrapText="1"/>
    </xf>
    <xf numFmtId="168" fontId="14" fillId="0" borderId="3" xfId="0" applyNumberFormat="1" applyFont="1" applyBorder="1" applyAlignment="1">
      <alignment horizontal="center" vertical="center" wrapText="1"/>
    </xf>
    <xf numFmtId="168" fontId="2" fillId="0" borderId="12" xfId="0" applyNumberFormat="1" applyFont="1" applyBorder="1" applyAlignment="1">
      <alignment horizontal="center" vertical="center" wrapText="1"/>
    </xf>
    <xf numFmtId="168" fontId="2" fillId="0" borderId="4" xfId="0" applyNumberFormat="1" applyFont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168" fontId="0" fillId="0" borderId="0" xfId="0" applyNumberFormat="1" applyAlignment="1">
      <alignment horizontal="right" vertical="center"/>
    </xf>
    <xf numFmtId="9" fontId="0" fillId="0" borderId="0" xfId="1" applyFont="1" applyAlignment="1">
      <alignment horizontal="center" vertical="center"/>
    </xf>
    <xf numFmtId="168" fontId="0" fillId="0" borderId="13" xfId="0" applyNumberFormat="1" applyBorder="1" applyAlignment="1">
      <alignment horizontal="right" vertical="center"/>
    </xf>
    <xf numFmtId="168" fontId="0" fillId="0" borderId="14" xfId="0" applyNumberFormat="1" applyBorder="1" applyAlignment="1">
      <alignment horizontal="right" vertical="center"/>
    </xf>
    <xf numFmtId="168" fontId="0" fillId="0" borderId="15" xfId="0" applyNumberFormat="1" applyBorder="1" applyAlignment="1">
      <alignment horizontal="right" vertical="center"/>
    </xf>
    <xf numFmtId="165" fontId="3" fillId="0" borderId="0" xfId="1" applyNumberFormat="1" applyFont="1" applyAlignment="1">
      <alignment horizontal="center" vertical="center"/>
    </xf>
    <xf numFmtId="169" fontId="3" fillId="0" borderId="0" xfId="0" applyNumberFormat="1" applyFont="1" applyAlignment="1">
      <alignment horizontal="center" vertical="center"/>
    </xf>
    <xf numFmtId="168" fontId="0" fillId="0" borderId="5" xfId="0" applyNumberFormat="1" applyBorder="1" applyAlignment="1">
      <alignment horizontal="right" vertical="center"/>
    </xf>
    <xf numFmtId="168" fontId="0" fillId="0" borderId="16" xfId="0" applyNumberFormat="1" applyBorder="1" applyAlignment="1">
      <alignment horizontal="right" vertical="center"/>
    </xf>
    <xf numFmtId="168" fontId="0" fillId="0" borderId="6" xfId="0" applyNumberFormat="1" applyBorder="1" applyAlignment="1">
      <alignment horizontal="right" vertical="center"/>
    </xf>
    <xf numFmtId="168" fontId="5" fillId="2" borderId="0" xfId="0" applyNumberFormat="1" applyFont="1" applyFill="1" applyAlignment="1">
      <alignment horizontal="centerContinuous" vertical="center" wrapText="1"/>
    </xf>
    <xf numFmtId="168" fontId="3" fillId="2" borderId="0" xfId="0" applyNumberFormat="1" applyFont="1" applyFill="1" applyAlignment="1">
      <alignment horizontal="center" vertical="center"/>
    </xf>
    <xf numFmtId="3" fontId="3" fillId="0" borderId="0" xfId="0" applyNumberFormat="1" applyFont="1" applyAlignment="1">
      <alignment horizontal="right" vertical="center"/>
    </xf>
    <xf numFmtId="166" fontId="3" fillId="0" borderId="0" xfId="0" applyNumberFormat="1" applyFont="1" applyFill="1" applyAlignment="1">
      <alignment vertical="center"/>
    </xf>
  </cellXfs>
  <cellStyles count="3">
    <cellStyle name="Lien hypertexte" xfId="2" builtinId="8"/>
    <cellStyle name="Normal" xfId="0" builtinId="0"/>
    <cellStyle name="Pourcentage" xfId="1" builtinId="5"/>
  </cellStyles>
  <dxfs count="7">
    <dxf>
      <font>
        <color rgb="FFFF0000"/>
      </font>
    </dxf>
    <dxf>
      <font>
        <color rgb="FFFF0000"/>
      </font>
    </dxf>
    <dxf>
      <font>
        <color rgb="FFFF0000"/>
      </font>
      <border>
        <vertical/>
        <horizontal/>
      </border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colors>
    <mruColors>
      <color rgb="FF0000FF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Jeux\maisthode%20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Etat%20des%20lieux%20-%20ZC%20Batiment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rio"/>
      <sheetName val="Feuil2"/>
      <sheetName val="Stats"/>
      <sheetName val="Trfert"/>
      <sheetName val="Méth+Transfert"/>
      <sheetName val="Otr Synth"/>
      <sheetName val="5 1érs Synth "/>
      <sheetName val="Transfert"/>
      <sheetName val="B D D"/>
      <sheetName val="Synthèse"/>
      <sheetName val="Test out"/>
      <sheetName val="Outsider Trot"/>
      <sheetName val="Méthode "/>
      <sheetName val="Archives"/>
      <sheetName val="Le V4"/>
      <sheetName val="Trait V4"/>
      <sheetName val="Le V5"/>
      <sheetName val="Le V6"/>
      <sheetName val="Multi Aléa"/>
      <sheetName val="Trio"/>
      <sheetName val="Simu V2"/>
      <sheetName val="Calcul 3ème"/>
      <sheetName val="Bilan 3ème"/>
      <sheetName val="J SG 6"/>
      <sheetName val="JS   CPLé"/>
      <sheetName val="Etude Couplé"/>
      <sheetName val="Reduction"/>
      <sheetName val="Trio 8 chvx"/>
      <sheetName val="Méthode Bessac"/>
      <sheetName val="Le V4D"/>
      <sheetName val=" Méthode 1"/>
      <sheetName val="M4 9CHVX"/>
      <sheetName val="Bilan Zecouillon"/>
      <sheetName val="Feuil1"/>
      <sheetName val="Tableau S G "/>
      <sheetName val="Methode 35"/>
      <sheetName val="Feuil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7">
          <cell r="A7">
            <v>11</v>
          </cell>
          <cell r="R7">
            <v>843.20634920634927</v>
          </cell>
          <cell r="S7">
            <v>2</v>
          </cell>
        </row>
        <row r="8">
          <cell r="A8">
            <v>8</v>
          </cell>
          <cell r="R8">
            <v>3338.8333333333335</v>
          </cell>
          <cell r="S8">
            <v>1</v>
          </cell>
        </row>
        <row r="9">
          <cell r="A9">
            <v>2</v>
          </cell>
          <cell r="R9">
            <v>0</v>
          </cell>
          <cell r="S9" t="str">
            <v/>
          </cell>
        </row>
        <row r="10">
          <cell r="A10">
            <v>3</v>
          </cell>
          <cell r="R10">
            <v>0</v>
          </cell>
          <cell r="S10" t="str">
            <v/>
          </cell>
        </row>
        <row r="11">
          <cell r="R11">
            <v>0</v>
          </cell>
          <cell r="S11" t="str">
            <v/>
          </cell>
        </row>
        <row r="12">
          <cell r="R12">
            <v>0</v>
          </cell>
          <cell r="S12" t="str">
            <v/>
          </cell>
        </row>
        <row r="13">
          <cell r="R13">
            <v>0</v>
          </cell>
          <cell r="S13" t="str">
            <v/>
          </cell>
        </row>
        <row r="14">
          <cell r="R14">
            <v>0</v>
          </cell>
          <cell r="S14" t="str">
            <v/>
          </cell>
        </row>
        <row r="15">
          <cell r="R15">
            <v>0</v>
          </cell>
          <cell r="S15" t="str">
            <v/>
          </cell>
        </row>
        <row r="16">
          <cell r="R16">
            <v>0</v>
          </cell>
          <cell r="S16" t="str">
            <v/>
          </cell>
        </row>
        <row r="17">
          <cell r="R17">
            <v>0</v>
          </cell>
          <cell r="S17" t="str">
            <v/>
          </cell>
        </row>
        <row r="18">
          <cell r="R18">
            <v>0</v>
          </cell>
          <cell r="S18" t="str">
            <v/>
          </cell>
        </row>
        <row r="19">
          <cell r="R19">
            <v>0</v>
          </cell>
          <cell r="S19" t="str">
            <v/>
          </cell>
        </row>
        <row r="20">
          <cell r="A20">
            <v>14</v>
          </cell>
          <cell r="R20">
            <v>0</v>
          </cell>
          <cell r="S20" t="str">
            <v/>
          </cell>
        </row>
        <row r="21">
          <cell r="A21">
            <v>15</v>
          </cell>
          <cell r="R21">
            <v>0</v>
          </cell>
          <cell r="S21" t="str">
            <v/>
          </cell>
        </row>
        <row r="22">
          <cell r="A22">
            <v>16</v>
          </cell>
          <cell r="R22">
            <v>0</v>
          </cell>
          <cell r="S22" t="str">
            <v/>
          </cell>
        </row>
        <row r="23">
          <cell r="A23">
            <v>17</v>
          </cell>
          <cell r="R23">
            <v>0</v>
          </cell>
          <cell r="S23" t="str">
            <v/>
          </cell>
        </row>
        <row r="24">
          <cell r="A24">
            <v>18</v>
          </cell>
          <cell r="R24">
            <v>0</v>
          </cell>
          <cell r="S24" t="str">
            <v/>
          </cell>
        </row>
        <row r="25">
          <cell r="A25">
            <v>19</v>
          </cell>
          <cell r="R25">
            <v>0</v>
          </cell>
          <cell r="S25" t="str">
            <v/>
          </cell>
        </row>
        <row r="26">
          <cell r="A26">
            <v>20</v>
          </cell>
          <cell r="R26">
            <v>0</v>
          </cell>
          <cell r="S26" t="str">
            <v/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t FI"/>
      <sheetName val="Gest 6 5 4"/>
      <sheetName val="Rente Progress"/>
      <sheetName val="Placé 1 3 5"/>
      <sheetName val="Le Cheval R"/>
      <sheetName val="Mpe1"/>
      <sheetName val="ZC  2 à0 5"/>
      <sheetName val="Rente JS P "/>
      <sheetName val="Rente "/>
      <sheetName val="Rente GT"/>
      <sheetName val="Graph Rente"/>
      <sheetName val="Stats coeff Rglmt"/>
      <sheetName val="Rente coupl"/>
      <sheetName val="Rente Trio XXX"/>
      <sheetName val="Les 9"/>
      <sheetName val="Rente JS P G "/>
      <sheetName val="Cote"/>
      <sheetName val="Rente JS G"/>
      <sheetName val="Les + joués"/>
      <sheetName val="Simu ZC"/>
      <sheetName val="Incoherences"/>
      <sheetName val="Rente Spl 3"/>
      <sheetName val="Gest Couplé"/>
      <sheetName val="Le 3 P"/>
      <sheetName val="Coupl 2 G_P"/>
      <sheetName val="Simu V2"/>
      <sheetName val="Mpe3"/>
      <sheetName val="Calcul ZC"/>
      <sheetName val="Rente Moy _ Palier"/>
      <sheetName val="Gestion globale V2,07"/>
      <sheetName val="Graphique"/>
      <sheetName val="Base"/>
      <sheetName val="couplé"/>
      <sheetName val="Feuille1 (2)"/>
      <sheetName val="Feuille1 (3)"/>
      <sheetName val="Feuille1 (4)"/>
      <sheetName val="Feuille1 (5)"/>
      <sheetName val="Feuille1 (6)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>
        <row r="2">
          <cell r="A2" t="str">
            <v>11</v>
          </cell>
          <cell r="B2" t="str">
            <v>08</v>
          </cell>
          <cell r="C2" t="str">
            <v>12</v>
          </cell>
          <cell r="D2" t="str">
            <v>09</v>
          </cell>
          <cell r="E2" t="str">
            <v>05</v>
          </cell>
          <cell r="F2" t="str">
            <v>02</v>
          </cell>
          <cell r="G2" t="str">
            <v>04</v>
          </cell>
          <cell r="H2" t="str">
            <v>07</v>
          </cell>
        </row>
        <row r="3">
          <cell r="A3">
            <v>0</v>
          </cell>
          <cell r="B3">
            <v>-2</v>
          </cell>
          <cell r="C3">
            <v>0</v>
          </cell>
          <cell r="D3">
            <v>2</v>
          </cell>
          <cell r="E3">
            <v>0</v>
          </cell>
          <cell r="F3">
            <v>0</v>
          </cell>
          <cell r="G3">
            <v>-1</v>
          </cell>
          <cell r="H3">
            <v>0</v>
          </cell>
        </row>
        <row r="4">
          <cell r="I4">
            <v>3</v>
          </cell>
        </row>
        <row r="5">
          <cell r="A5">
            <v>0</v>
          </cell>
          <cell r="B5">
            <v>0</v>
          </cell>
          <cell r="C5">
            <v>0</v>
          </cell>
          <cell r="D5">
            <v>0</v>
          </cell>
          <cell r="E5">
            <v>0</v>
          </cell>
          <cell r="F5">
            <v>0</v>
          </cell>
          <cell r="G5">
            <v>0</v>
          </cell>
          <cell r="H5">
            <v>0</v>
          </cell>
          <cell r="I5" t="str">
            <v>3 en 2</v>
          </cell>
        </row>
        <row r="6">
          <cell r="I6">
            <v>4</v>
          </cell>
        </row>
        <row r="7">
          <cell r="A7">
            <v>0</v>
          </cell>
          <cell r="B7">
            <v>0</v>
          </cell>
          <cell r="C7">
            <v>0</v>
          </cell>
          <cell r="D7">
            <v>0</v>
          </cell>
          <cell r="E7">
            <v>0</v>
          </cell>
          <cell r="F7">
            <v>0</v>
          </cell>
          <cell r="G7">
            <v>0</v>
          </cell>
          <cell r="H7">
            <v>0</v>
          </cell>
          <cell r="I7" t="str">
            <v>4 en 3</v>
          </cell>
        </row>
        <row r="8">
          <cell r="I8">
            <v>5</v>
          </cell>
        </row>
        <row r="9">
          <cell r="A9">
            <v>0</v>
          </cell>
          <cell r="B9">
            <v>0</v>
          </cell>
          <cell r="C9">
            <v>0</v>
          </cell>
          <cell r="D9">
            <v>0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 t="str">
            <v>5 en 4</v>
          </cell>
        </row>
      </sheetData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www.youtube.com/watch?v=tdj8_HsZ9jU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095CFE-E3EE-463D-BF73-B7069D875D5D}">
  <dimension ref="C1:BD27"/>
  <sheetViews>
    <sheetView zoomScale="98" zoomScaleNormal="98" workbookViewId="0">
      <selection activeCell="F26" sqref="F26"/>
    </sheetView>
  </sheetViews>
  <sheetFormatPr baseColWidth="10" defaultRowHeight="14.4" x14ac:dyDescent="0.3"/>
  <cols>
    <col min="1" max="1" width="6.77734375" style="2" customWidth="1"/>
    <col min="2" max="2" width="7.6640625" style="2" customWidth="1"/>
    <col min="3" max="3" width="6.44140625" style="2" customWidth="1"/>
    <col min="4" max="4" width="7.77734375" style="2" customWidth="1"/>
    <col min="5" max="5" width="6.5546875" style="2" customWidth="1"/>
    <col min="6" max="6" width="6.44140625" style="1" customWidth="1"/>
    <col min="7" max="7" width="6.77734375" style="2" customWidth="1"/>
    <col min="8" max="10" width="6.44140625" style="2" customWidth="1"/>
    <col min="11" max="12" width="6.44140625" style="1" customWidth="1"/>
    <col min="13" max="13" width="6.44140625" style="2" customWidth="1"/>
    <col min="14" max="14" width="7.77734375" style="2" customWidth="1"/>
    <col min="15" max="15" width="6.44140625" style="2" customWidth="1"/>
    <col min="16" max="17" width="6.44140625" style="1" customWidth="1"/>
    <col min="18" max="20" width="6.44140625" style="2" customWidth="1"/>
    <col min="21" max="22" width="6.44140625" style="1" customWidth="1"/>
    <col min="23" max="25" width="6.44140625" style="2" customWidth="1"/>
    <col min="26" max="27" width="6.44140625" style="1" customWidth="1"/>
    <col min="28" max="30" width="6.44140625" style="2" customWidth="1"/>
    <col min="31" max="32" width="6.44140625" style="1" customWidth="1"/>
    <col min="33" max="35" width="6.44140625" style="2" customWidth="1"/>
    <col min="36" max="37" width="6.44140625" style="1" customWidth="1"/>
    <col min="38" max="40" width="6.44140625" style="2" customWidth="1"/>
    <col min="41" max="42" width="6.44140625" style="1" customWidth="1"/>
    <col min="43" max="45" width="6.44140625" style="2" customWidth="1"/>
    <col min="46" max="47" width="6.44140625" style="1" customWidth="1"/>
    <col min="48" max="50" width="6.44140625" style="2" customWidth="1"/>
    <col min="51" max="52" width="6.44140625" style="1" customWidth="1"/>
    <col min="53" max="55" width="6.44140625" style="2" customWidth="1"/>
    <col min="56" max="56" width="6.44140625" style="1" customWidth="1"/>
    <col min="57" max="57" width="5.6640625" style="2" customWidth="1"/>
    <col min="58" max="16384" width="11.5546875" style="2"/>
  </cols>
  <sheetData>
    <row r="1" spans="3:37" ht="15" thickBot="1" x14ac:dyDescent="0.35">
      <c r="C1" s="4">
        <v>1</v>
      </c>
      <c r="D1" s="3">
        <f>C1+1</f>
        <v>2</v>
      </c>
      <c r="E1" s="4">
        <f t="shared" ref="E1:J1" si="0">D1+1</f>
        <v>3</v>
      </c>
      <c r="F1" s="3">
        <f t="shared" si="0"/>
        <v>4</v>
      </c>
      <c r="G1" s="4">
        <f t="shared" si="0"/>
        <v>5</v>
      </c>
      <c r="H1" s="3">
        <f t="shared" si="0"/>
        <v>6</v>
      </c>
      <c r="I1" s="4">
        <f t="shared" si="0"/>
        <v>7</v>
      </c>
      <c r="J1" s="3">
        <f t="shared" si="0"/>
        <v>8</v>
      </c>
      <c r="K1" s="2"/>
      <c r="L1" s="2"/>
      <c r="P1" s="2"/>
      <c r="Q1" s="2"/>
      <c r="U1" s="2"/>
      <c r="V1" s="2"/>
      <c r="Z1" s="2"/>
      <c r="AA1" s="2"/>
      <c r="AE1" s="2"/>
      <c r="AF1" s="2"/>
      <c r="AJ1" s="2"/>
      <c r="AK1" s="2"/>
    </row>
    <row r="2" spans="3:37" ht="18.600000000000001" thickBot="1" x14ac:dyDescent="0.35">
      <c r="C2" s="14" t="s">
        <v>3</v>
      </c>
      <c r="D2" s="5">
        <v>5.0000000000000001E-3</v>
      </c>
      <c r="E2" s="14" t="s">
        <v>3</v>
      </c>
      <c r="F2" s="5">
        <v>0.01</v>
      </c>
      <c r="G2" s="14" t="s">
        <v>3</v>
      </c>
      <c r="H2" s="5">
        <v>1.4999999999999999E-2</v>
      </c>
      <c r="I2" s="14" t="s">
        <v>3</v>
      </c>
      <c r="J2" s="5">
        <v>0.02</v>
      </c>
      <c r="K2" s="2"/>
      <c r="L2" s="2"/>
      <c r="P2" s="2"/>
      <c r="Q2" s="2"/>
      <c r="U2" s="2"/>
      <c r="V2" s="2"/>
      <c r="Z2" s="2"/>
      <c r="AA2" s="2"/>
      <c r="AE2" s="2"/>
      <c r="AF2" s="2"/>
      <c r="AJ2" s="2"/>
      <c r="AK2" s="2"/>
    </row>
    <row r="3" spans="3:37" ht="18.600000000000001" thickBot="1" x14ac:dyDescent="0.35">
      <c r="C3" s="18" t="s">
        <v>1</v>
      </c>
      <c r="D3" s="19" t="s">
        <v>2</v>
      </c>
      <c r="E3" s="18" t="s">
        <v>1</v>
      </c>
      <c r="F3" s="19" t="s">
        <v>2</v>
      </c>
      <c r="G3" s="18" t="s">
        <v>1</v>
      </c>
      <c r="H3" s="19" t="s">
        <v>2</v>
      </c>
      <c r="I3" s="18" t="s">
        <v>1</v>
      </c>
      <c r="J3" s="19" t="s">
        <v>2</v>
      </c>
      <c r="K3" s="2"/>
      <c r="L3" s="2"/>
      <c r="P3" s="2"/>
      <c r="Q3" s="2"/>
      <c r="U3" s="2"/>
      <c r="V3" s="2"/>
      <c r="Z3" s="2"/>
      <c r="AA3" s="2"/>
      <c r="AE3" s="2"/>
      <c r="AF3" s="2"/>
      <c r="AJ3" s="2"/>
      <c r="AK3" s="2"/>
    </row>
    <row r="4" spans="3:37" x14ac:dyDescent="0.3">
      <c r="C4" s="6">
        <v>19.979115437345502</v>
      </c>
      <c r="D4" s="8">
        <v>0.9509930537007002</v>
      </c>
      <c r="E4" s="6">
        <v>21.019003994796712</v>
      </c>
      <c r="F4" s="8">
        <v>0.9039438788204941</v>
      </c>
      <c r="G4" s="6">
        <v>22.123667103336818</v>
      </c>
      <c r="H4" s="8">
        <v>0.8588088001529508</v>
      </c>
      <c r="I4" s="6">
        <v>23.297369798917707</v>
      </c>
      <c r="J4" s="8">
        <v>0.81554270563549436</v>
      </c>
      <c r="K4" s="2"/>
      <c r="L4" s="2"/>
      <c r="P4" s="2"/>
      <c r="Q4" s="2"/>
      <c r="U4" s="2"/>
      <c r="V4" s="2"/>
      <c r="Z4" s="2"/>
      <c r="AA4" s="2"/>
      <c r="AE4" s="2"/>
      <c r="AF4" s="2"/>
      <c r="AJ4" s="2"/>
      <c r="AK4" s="2"/>
    </row>
    <row r="5" spans="3:37" x14ac:dyDescent="0.3">
      <c r="C5" s="6">
        <v>18.879716853080101</v>
      </c>
      <c r="D5" s="8">
        <v>0.95340412888996373</v>
      </c>
      <c r="E5" s="6">
        <v>19.810895044353185</v>
      </c>
      <c r="F5" s="8">
        <v>0.90859095258952705</v>
      </c>
      <c r="G5" s="6">
        <v>20.796716357967306</v>
      </c>
      <c r="H5" s="8">
        <v>0.86552125297915738</v>
      </c>
      <c r="I5" s="6">
        <v>21.840558626389914</v>
      </c>
      <c r="J5" s="8">
        <v>0.82415474383748721</v>
      </c>
      <c r="K5" s="2"/>
      <c r="L5" s="2"/>
      <c r="P5" s="2"/>
      <c r="Q5" s="2"/>
      <c r="U5" s="2"/>
      <c r="V5" s="2"/>
      <c r="Z5" s="2"/>
      <c r="AA5" s="2"/>
      <c r="AE5" s="2"/>
      <c r="AF5" s="2"/>
      <c r="AJ5" s="2"/>
      <c r="AK5" s="2"/>
    </row>
    <row r="6" spans="3:37" x14ac:dyDescent="0.3">
      <c r="C6" s="6">
        <v>17.785787913512536</v>
      </c>
      <c r="D6" s="8">
        <v>0.95581933635250749</v>
      </c>
      <c r="E6" s="6">
        <v>18.614747568666516</v>
      </c>
      <c r="F6" s="8">
        <v>0.91325439344745352</v>
      </c>
      <c r="G6" s="6">
        <v>19.489375722135279</v>
      </c>
      <c r="H6" s="8">
        <v>0.87227011487556572</v>
      </c>
      <c r="I6" s="6">
        <v>20.412312378813638</v>
      </c>
      <c r="J6" s="8">
        <v>0.83283068005781902</v>
      </c>
      <c r="K6" s="2"/>
      <c r="L6" s="2"/>
      <c r="P6" s="2"/>
      <c r="Q6" s="2"/>
      <c r="U6" s="2"/>
      <c r="V6" s="2"/>
      <c r="Z6" s="2"/>
      <c r="AA6" s="2"/>
      <c r="AE6" s="2"/>
      <c r="AF6" s="2"/>
      <c r="AJ6" s="2"/>
      <c r="AK6" s="2"/>
    </row>
    <row r="7" spans="3:37" x14ac:dyDescent="0.3">
      <c r="C7" s="6">
        <v>16.69730140648014</v>
      </c>
      <c r="D7" s="8">
        <v>0.95823867644806837</v>
      </c>
      <c r="E7" s="6">
        <v>17.43044313729358</v>
      </c>
      <c r="F7" s="8">
        <v>0.91793420706367168</v>
      </c>
      <c r="G7" s="6">
        <v>18.201355391266283</v>
      </c>
      <c r="H7" s="8">
        <v>0.8790554140642417</v>
      </c>
      <c r="I7" s="6">
        <v>19.012070959621216</v>
      </c>
      <c r="J7" s="8">
        <v>0.84157060185508448</v>
      </c>
      <c r="K7" s="2"/>
      <c r="L7" s="2"/>
      <c r="P7" s="2"/>
      <c r="Q7" s="2"/>
      <c r="U7" s="2"/>
      <c r="V7" s="2"/>
      <c r="Z7" s="2"/>
      <c r="AA7" s="2"/>
      <c r="AE7" s="2"/>
      <c r="AF7" s="2"/>
      <c r="AJ7" s="2"/>
      <c r="AK7" s="2"/>
    </row>
    <row r="8" spans="3:37" x14ac:dyDescent="0.3">
      <c r="C8" s="6">
        <v>15.614230255204117</v>
      </c>
      <c r="D8" s="8">
        <v>0.96066214951586248</v>
      </c>
      <c r="E8" s="6">
        <v>16.25786449236988</v>
      </c>
      <c r="F8" s="8">
        <v>0.9226303987857557</v>
      </c>
      <c r="G8" s="6">
        <v>16.932369843612101</v>
      </c>
      <c r="H8" s="8">
        <v>0.88587717717841452</v>
      </c>
      <c r="I8" s="6">
        <v>17.639285254530602</v>
      </c>
      <c r="J8" s="8">
        <v>0.85037459191535503</v>
      </c>
      <c r="K8" s="2"/>
      <c r="L8" s="2"/>
      <c r="P8" s="2"/>
      <c r="Q8" s="2"/>
      <c r="U8" s="2"/>
      <c r="V8" s="2"/>
      <c r="Z8" s="2"/>
      <c r="AA8" s="2"/>
      <c r="AE8" s="2"/>
      <c r="AF8" s="2"/>
      <c r="AJ8" s="2"/>
      <c r="AK8" s="2"/>
    </row>
    <row r="9" spans="3:37" x14ac:dyDescent="0.3">
      <c r="C9" s="6">
        <v>14.536547517616038</v>
      </c>
      <c r="D9" s="8">
        <v>0.96308975587457579</v>
      </c>
      <c r="E9" s="6">
        <v>15.096895536999881</v>
      </c>
      <c r="F9" s="8">
        <v>0.92734297363907836</v>
      </c>
      <c r="G9" s="6">
        <v>15.682137776957738</v>
      </c>
      <c r="H9" s="8">
        <v>0.89273542925828919</v>
      </c>
      <c r="I9" s="6">
        <v>16.293416916206471</v>
      </c>
      <c r="J9" s="8">
        <v>0.85924272802930046</v>
      </c>
      <c r="K9" s="2"/>
      <c r="L9" s="2"/>
      <c r="P9" s="2"/>
      <c r="Q9" s="2"/>
      <c r="U9" s="2"/>
      <c r="V9" s="2"/>
      <c r="Z9" s="2"/>
      <c r="AA9" s="2"/>
      <c r="AE9" s="2"/>
      <c r="AF9" s="2"/>
      <c r="AJ9" s="2"/>
      <c r="AK9" s="2"/>
    </row>
    <row r="10" spans="3:37" x14ac:dyDescent="0.3">
      <c r="C10" s="6">
        <v>13.464226385687599</v>
      </c>
      <c r="D10" s="8">
        <v>0.96552149582236158</v>
      </c>
      <c r="E10" s="6">
        <v>13.94742132376226</v>
      </c>
      <c r="F10" s="8">
        <v>0.93207193632645657</v>
      </c>
      <c r="G10" s="6">
        <v>14.450382046263782</v>
      </c>
      <c r="H10" s="8">
        <v>0.89963019374710684</v>
      </c>
      <c r="I10" s="6">
        <v>14.973938153143601</v>
      </c>
      <c r="J10" s="8">
        <v>0.86817508307063518</v>
      </c>
      <c r="K10" s="2"/>
      <c r="L10" s="2"/>
      <c r="P10" s="2"/>
      <c r="Q10" s="2"/>
      <c r="U10" s="2"/>
      <c r="V10" s="2"/>
      <c r="Z10" s="2"/>
      <c r="AA10" s="2"/>
      <c r="AE10" s="2"/>
      <c r="AF10" s="2"/>
      <c r="AJ10" s="2"/>
      <c r="AK10" s="2"/>
    </row>
    <row r="11" spans="3:37" x14ac:dyDescent="0.3">
      <c r="C11" s="6">
        <v>12.397240184763779</v>
      </c>
      <c r="D11" s="8">
        <v>0.96795736963683354</v>
      </c>
      <c r="E11" s="6">
        <v>12.809328043328968</v>
      </c>
      <c r="F11" s="8">
        <v>0.93681729122782031</v>
      </c>
      <c r="G11" s="6">
        <v>13.236829602230324</v>
      </c>
      <c r="H11" s="8">
        <v>0.90656149248745133</v>
      </c>
      <c r="I11" s="6">
        <v>13.680331522689803</v>
      </c>
      <c r="J11" s="8">
        <v>0.87717172497590035</v>
      </c>
      <c r="K11" s="2"/>
      <c r="L11" s="2"/>
      <c r="P11" s="2"/>
      <c r="Q11" s="2"/>
      <c r="U11" s="2"/>
      <c r="V11" s="2"/>
      <c r="Z11" s="2"/>
      <c r="AA11" s="2"/>
      <c r="AE11" s="2"/>
      <c r="AF11" s="2"/>
      <c r="AJ11" s="2"/>
      <c r="AK11" s="2"/>
    </row>
    <row r="12" spans="3:37" x14ac:dyDescent="0.3">
      <c r="C12" s="9">
        <v>11.335562372899282</v>
      </c>
      <c r="D12" s="8">
        <v>0.97039737757506106</v>
      </c>
      <c r="E12" s="9">
        <v>11.682503013197001</v>
      </c>
      <c r="F12" s="8">
        <v>0.94157904239990176</v>
      </c>
      <c r="G12" s="9">
        <v>12.041211430768792</v>
      </c>
      <c r="H12" s="8">
        <v>0.91352934571780753</v>
      </c>
      <c r="I12" s="9">
        <v>12.41208972812726</v>
      </c>
      <c r="J12" s="8">
        <v>0.88623271672558912</v>
      </c>
      <c r="K12" s="2"/>
      <c r="L12" s="2"/>
      <c r="P12" s="2"/>
      <c r="Q12" s="2"/>
      <c r="U12" s="2"/>
      <c r="V12" s="2"/>
      <c r="Z12" s="2"/>
      <c r="AA12" s="2"/>
      <c r="AE12" s="2"/>
      <c r="AF12" s="2"/>
      <c r="AJ12" s="2"/>
      <c r="AK12" s="2"/>
    </row>
    <row r="13" spans="3:37" x14ac:dyDescent="0.3">
      <c r="C13" s="6">
        <v>10.279166540198293</v>
      </c>
      <c r="D13" s="8">
        <v>0.97284151987356482</v>
      </c>
      <c r="E13" s="6">
        <v>10.566834666531683</v>
      </c>
      <c r="F13" s="8">
        <v>0.94635719357595161</v>
      </c>
      <c r="G13" s="6">
        <v>10.86326249336827</v>
      </c>
      <c r="H13" s="8">
        <v>0.9205337720693697</v>
      </c>
      <c r="I13" s="6">
        <v>11.168715419732608</v>
      </c>
      <c r="J13" s="8">
        <v>0.8953581163266322</v>
      </c>
      <c r="K13" s="2"/>
      <c r="L13" s="2"/>
      <c r="P13" s="2"/>
      <c r="Q13" s="2"/>
      <c r="U13" s="2"/>
      <c r="V13" s="2"/>
      <c r="Z13" s="2"/>
      <c r="AA13" s="2"/>
      <c r="AE13" s="2"/>
      <c r="AF13" s="2"/>
      <c r="AJ13" s="2"/>
      <c r="AK13" s="2"/>
    </row>
    <row r="14" spans="3:37" x14ac:dyDescent="0.3">
      <c r="C14" s="6">
        <v>9.2280264081575059</v>
      </c>
      <c r="D14" s="8">
        <v>0.97528979674831318</v>
      </c>
      <c r="E14" s="6">
        <v>9.4622125411204792</v>
      </c>
      <c r="F14" s="8">
        <v>0.95115174816547232</v>
      </c>
      <c r="G14" s="6">
        <v>9.7027216683431217</v>
      </c>
      <c r="H14" s="8">
        <v>0.92757478856310205</v>
      </c>
      <c r="I14" s="6">
        <v>9.9497209997378491</v>
      </c>
      <c r="J14" s="8">
        <v>0.90454797679624666</v>
      </c>
      <c r="K14" s="2"/>
      <c r="L14" s="2"/>
      <c r="P14" s="2"/>
      <c r="Q14" s="2"/>
      <c r="U14" s="2"/>
      <c r="V14" s="2"/>
      <c r="Z14" s="2"/>
      <c r="AA14" s="2"/>
      <c r="AE14" s="2"/>
      <c r="AF14" s="2"/>
      <c r="AJ14" s="2"/>
      <c r="AK14" s="2"/>
    </row>
    <row r="15" spans="3:37" x14ac:dyDescent="0.3">
      <c r="C15" s="6">
        <v>8.1821158290124441</v>
      </c>
      <c r="D15" s="8">
        <v>0.97774220839471726</v>
      </c>
      <c r="E15" s="6">
        <v>8.368527268436118</v>
      </c>
      <c r="F15" s="8">
        <v>0.95596270925397997</v>
      </c>
      <c r="G15" s="6">
        <v>8.5593316929488878</v>
      </c>
      <c r="H15" s="8">
        <v>0.93465241060704995</v>
      </c>
      <c r="I15" s="6">
        <v>8.75462843111554</v>
      </c>
      <c r="J15" s="8">
        <v>0.91380234614715872</v>
      </c>
      <c r="K15" s="2"/>
      <c r="L15" s="2"/>
      <c r="P15" s="2"/>
      <c r="Q15" s="2"/>
      <c r="U15" s="2"/>
      <c r="V15" s="2"/>
      <c r="Z15" s="2"/>
      <c r="AA15" s="2"/>
      <c r="AE15" s="2"/>
      <c r="AF15" s="2"/>
      <c r="AJ15" s="2"/>
      <c r="AK15" s="2"/>
    </row>
    <row r="16" spans="3:37" x14ac:dyDescent="0.3">
      <c r="C16" s="6">
        <v>7.1414087850870089</v>
      </c>
      <c r="D16" s="8">
        <v>0.98019875498762865</v>
      </c>
      <c r="E16" s="6">
        <v>7.285670562808038</v>
      </c>
      <c r="F16" s="8">
        <v>0.96079007960278473</v>
      </c>
      <c r="G16" s="6">
        <v>7.432839106353585</v>
      </c>
      <c r="H16" s="8">
        <v>0.94176665199390708</v>
      </c>
      <c r="I16" s="6">
        <v>7.582969050113272</v>
      </c>
      <c r="J16" s="8">
        <v>0.92312126737421352</v>
      </c>
      <c r="K16" s="2"/>
      <c r="L16" s="2"/>
      <c r="P16" s="2"/>
      <c r="Q16" s="2"/>
      <c r="U16" s="2"/>
      <c r="V16" s="2"/>
      <c r="Z16" s="2"/>
      <c r="AA16" s="2"/>
      <c r="AE16" s="2"/>
      <c r="AF16" s="2"/>
      <c r="AJ16" s="2"/>
      <c r="AK16" s="2"/>
    </row>
    <row r="17" spans="3:37" x14ac:dyDescent="0.3">
      <c r="C17" s="6">
        <v>6.1058793881462758</v>
      </c>
      <c r="D17" s="8">
        <v>0.98265943668133604</v>
      </c>
      <c r="E17" s="6">
        <v>6.2135352107010284</v>
      </c>
      <c r="F17" s="8">
        <v>0.96563386164879605</v>
      </c>
      <c r="G17" s="6">
        <v>6.3229941934518097</v>
      </c>
      <c r="H17" s="8">
        <v>0.94891752489883552</v>
      </c>
      <c r="I17" s="6">
        <v>6.4342833824639944</v>
      </c>
      <c r="J17" s="8">
        <v>0.93250477844236845</v>
      </c>
      <c r="K17" s="2"/>
      <c r="L17" s="2"/>
      <c r="P17" s="2"/>
      <c r="Q17" s="2"/>
      <c r="U17" s="2"/>
      <c r="V17" s="2"/>
      <c r="Z17" s="2"/>
      <c r="AA17" s="2"/>
      <c r="AE17" s="2"/>
      <c r="AF17" s="2"/>
      <c r="AJ17" s="2"/>
      <c r="AK17" s="2"/>
    </row>
    <row r="18" spans="3:37" x14ac:dyDescent="0.3">
      <c r="C18" s="6">
        <v>5.0755018787525135</v>
      </c>
      <c r="D18" s="8">
        <v>0.98512425360956213</v>
      </c>
      <c r="E18" s="6">
        <v>5.1520150601000276</v>
      </c>
      <c r="F18" s="8">
        <v>0.97049405750435125</v>
      </c>
      <c r="G18" s="6">
        <v>5.2295509295091724</v>
      </c>
      <c r="H18" s="8">
        <v>0.95610503987754125</v>
      </c>
      <c r="I18" s="6">
        <v>5.3081209631999942</v>
      </c>
      <c r="J18" s="8">
        <v>0.94195291227609024</v>
      </c>
      <c r="K18" s="2"/>
      <c r="L18" s="2"/>
      <c r="P18" s="2"/>
      <c r="Q18" s="2"/>
      <c r="U18" s="2"/>
      <c r="V18" s="2"/>
      <c r="Z18" s="2"/>
      <c r="AA18" s="2"/>
      <c r="AE18" s="2"/>
      <c r="AF18" s="2"/>
      <c r="AJ18" s="2"/>
      <c r="AK18" s="2"/>
    </row>
    <row r="19" spans="3:37" x14ac:dyDescent="0.3">
      <c r="C19" s="6">
        <v>4.0502506256243915</v>
      </c>
      <c r="D19" s="8">
        <v>0.98759320588546418</v>
      </c>
      <c r="E19" s="6">
        <v>4.1010050100000273</v>
      </c>
      <c r="F19" s="8">
        <v>0.97537066895706459</v>
      </c>
      <c r="G19" s="6">
        <v>4.1522669256248008</v>
      </c>
      <c r="H19" s="8">
        <v>0.96332920586460402</v>
      </c>
      <c r="I19" s="6">
        <v>4.2040401599999937</v>
      </c>
      <c r="J19" s="8">
        <v>0.95146569675014858</v>
      </c>
      <c r="K19" s="2"/>
      <c r="L19" s="2"/>
      <c r="P19" s="2"/>
      <c r="Q19" s="2"/>
      <c r="U19" s="2"/>
      <c r="V19" s="2"/>
      <c r="Z19" s="2"/>
      <c r="AA19" s="2"/>
      <c r="AE19" s="2"/>
      <c r="AF19" s="2"/>
      <c r="AJ19" s="2"/>
      <c r="AK19" s="2"/>
    </row>
    <row r="20" spans="3:37" x14ac:dyDescent="0.3">
      <c r="C20" s="6">
        <v>3.030100124999394</v>
      </c>
      <c r="D20" s="8">
        <v>0.99006629360163467</v>
      </c>
      <c r="E20" s="6">
        <v>3.0604010000000272</v>
      </c>
      <c r="F20" s="8">
        <v>0.98026369746970199</v>
      </c>
      <c r="G20" s="6">
        <v>3.0909033749998045</v>
      </c>
      <c r="H20" s="8">
        <v>0.97059003017206569</v>
      </c>
      <c r="I20" s="6">
        <v>3.1216079999999931</v>
      </c>
      <c r="J20" s="8">
        <v>0.96104315468182</v>
      </c>
      <c r="K20" s="2"/>
      <c r="L20" s="2"/>
      <c r="P20" s="2"/>
      <c r="Q20" s="2"/>
      <c r="U20" s="2"/>
      <c r="V20" s="2"/>
      <c r="Z20" s="2"/>
      <c r="AA20" s="2"/>
      <c r="AE20" s="2"/>
      <c r="AF20" s="2"/>
      <c r="AJ20" s="2"/>
      <c r="AK20" s="2"/>
    </row>
    <row r="21" spans="3:37" x14ac:dyDescent="0.3">
      <c r="C21" s="6">
        <v>2.0150249999993983</v>
      </c>
      <c r="D21" s="8">
        <v>0.99254351683011233</v>
      </c>
      <c r="E21" s="6">
        <v>2.0301000000000284</v>
      </c>
      <c r="F21" s="8">
        <v>0.98517314418007584</v>
      </c>
      <c r="G21" s="6">
        <v>2.0452249999998076</v>
      </c>
      <c r="H21" s="8">
        <v>0.97788751848827793</v>
      </c>
      <c r="I21" s="6">
        <v>2.0603999999999938</v>
      </c>
      <c r="J21" s="8">
        <v>0.97068530382450302</v>
      </c>
      <c r="K21" s="2"/>
      <c r="L21" s="2"/>
      <c r="P21" s="2"/>
      <c r="Q21" s="2"/>
      <c r="U21" s="2"/>
      <c r="V21" s="2"/>
      <c r="Z21" s="2"/>
      <c r="AA21" s="2"/>
      <c r="AE21" s="2"/>
      <c r="AF21" s="2"/>
      <c r="AJ21" s="2"/>
      <c r="AK21" s="2"/>
    </row>
    <row r="22" spans="3:37" ht="15" thickBot="1" x14ac:dyDescent="0.35">
      <c r="C22" s="10">
        <v>1.0049999999994004</v>
      </c>
      <c r="D22" s="20">
        <v>0.99502487562248421</v>
      </c>
      <c r="E22" s="10">
        <v>1.0100000000000264</v>
      </c>
      <c r="F22" s="20">
        <v>0.99009900990096422</v>
      </c>
      <c r="G22" s="10">
        <v>1.0149999999998101</v>
      </c>
      <c r="H22" s="20">
        <v>0.98522167487703172</v>
      </c>
      <c r="I22" s="10">
        <v>1.0199999999999938</v>
      </c>
      <c r="J22" s="20">
        <v>0.98039215686275105</v>
      </c>
      <c r="K22" s="2"/>
      <c r="L22" s="2"/>
      <c r="P22" s="2"/>
      <c r="Q22" s="2"/>
      <c r="U22" s="2"/>
      <c r="V22" s="2"/>
      <c r="Z22" s="2"/>
      <c r="AA22" s="2"/>
      <c r="AE22" s="2"/>
      <c r="AF22" s="2"/>
      <c r="AJ22" s="2"/>
      <c r="AK22" s="2"/>
    </row>
    <row r="23" spans="3:37" x14ac:dyDescent="0.3">
      <c r="F23" s="2"/>
      <c r="K23" s="2"/>
      <c r="L23" s="2"/>
      <c r="P23" s="2"/>
      <c r="Q23" s="2"/>
      <c r="U23" s="2"/>
      <c r="V23" s="2"/>
      <c r="Z23" s="2"/>
      <c r="AA23" s="2"/>
      <c r="AE23" s="2"/>
      <c r="AF23" s="2"/>
      <c r="AJ23" s="2"/>
      <c r="AK23" s="2"/>
    </row>
    <row r="24" spans="3:37" x14ac:dyDescent="0.3">
      <c r="E24" s="13" t="s">
        <v>0</v>
      </c>
      <c r="F24" s="12">
        <v>5.0000000000000001E-3</v>
      </c>
      <c r="K24" s="2"/>
      <c r="L24" s="2"/>
      <c r="P24" s="2"/>
      <c r="Q24" s="2"/>
      <c r="U24" s="2"/>
      <c r="V24" s="2"/>
      <c r="Z24" s="2"/>
      <c r="AA24" s="2"/>
    </row>
    <row r="25" spans="3:37" ht="20.399999999999999" customHeight="1" x14ac:dyDescent="0.3">
      <c r="E25" s="13" t="s">
        <v>4</v>
      </c>
      <c r="F25" s="23">
        <v>15</v>
      </c>
      <c r="K25" s="2"/>
      <c r="L25" s="2"/>
      <c r="P25" s="2"/>
      <c r="Q25" s="2"/>
      <c r="U25" s="2"/>
      <c r="V25" s="2"/>
      <c r="Z25" s="2"/>
      <c r="AA25" s="2"/>
    </row>
    <row r="26" spans="3:37" x14ac:dyDescent="0.3">
      <c r="E26" s="13" t="s">
        <v>5</v>
      </c>
      <c r="F26" s="45">
        <f ca="1">INDIRECT(ADDRESS(MATCH(F25,INDIRECT(CONCATENATE(ADDRESS(4,MATCH(F24,A2:J2,0)-1),":",ADDRESS(22,MATCH(F24,A2:J2,0)-1)),1),-1)+3,MATCH(F24,A2:J2,0)),1)</f>
        <v>0.96066214951586248</v>
      </c>
      <c r="G26" s="4" t="s">
        <v>6</v>
      </c>
      <c r="H26" s="44" t="s">
        <v>7</v>
      </c>
    </row>
    <row r="27" spans="3:37" x14ac:dyDescent="0.3">
      <c r="H27" s="2" t="s">
        <v>20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6257D5-F1DF-4E4B-B82C-7C19F47F5A88}">
  <dimension ref="A1:AD12"/>
  <sheetViews>
    <sheetView tabSelected="1" topLeftCell="N1" workbookViewId="0">
      <selection activeCell="T23" sqref="T23"/>
    </sheetView>
  </sheetViews>
  <sheetFormatPr baseColWidth="10" defaultRowHeight="14.4" x14ac:dyDescent="0.3"/>
  <cols>
    <col min="4" max="4" width="10" customWidth="1"/>
    <col min="5" max="7" width="7.21875" customWidth="1"/>
    <col min="8" max="8" width="5.109375" customWidth="1"/>
    <col min="9" max="9" width="6.44140625" customWidth="1"/>
    <col min="10" max="14" width="8.88671875" customWidth="1"/>
    <col min="15" max="15" width="7" customWidth="1"/>
    <col min="16" max="16" width="9.21875" customWidth="1"/>
    <col min="18" max="18" width="8.5546875" customWidth="1"/>
    <col min="19" max="20" width="7" customWidth="1"/>
    <col min="21" max="28" width="8.6640625" customWidth="1"/>
  </cols>
  <sheetData>
    <row r="1" spans="1:30" s="49" customFormat="1" x14ac:dyDescent="0.3">
      <c r="A1" s="48"/>
      <c r="B1" s="48"/>
      <c r="C1" s="48"/>
      <c r="D1" s="48"/>
      <c r="E1" s="48"/>
      <c r="F1" s="48"/>
      <c r="G1" s="48"/>
      <c r="H1" s="48"/>
      <c r="I1" s="48"/>
      <c r="J1" s="48"/>
      <c r="K1" s="48"/>
      <c r="L1" s="48"/>
      <c r="M1" s="48"/>
      <c r="N1" s="48"/>
      <c r="O1" s="48"/>
      <c r="P1" s="48"/>
      <c r="Q1" s="48"/>
      <c r="R1" s="48"/>
      <c r="S1" s="48"/>
      <c r="T1" s="48"/>
      <c r="U1" s="48"/>
      <c r="V1" s="48"/>
      <c r="W1" s="48"/>
      <c r="X1" s="48"/>
      <c r="Y1" s="48"/>
      <c r="Z1" s="48"/>
      <c r="AA1" s="48"/>
      <c r="AB1" s="48"/>
      <c r="AC1" s="48"/>
      <c r="AD1" s="48"/>
    </row>
    <row r="2" spans="1:30" s="46" customFormat="1" ht="15" thickBot="1" x14ac:dyDescent="0.35">
      <c r="A2" s="50"/>
      <c r="B2" s="50"/>
      <c r="C2" s="51"/>
      <c r="D2" s="50"/>
      <c r="E2" s="52"/>
      <c r="F2" s="52"/>
      <c r="G2" s="52"/>
      <c r="H2" s="53" t="s">
        <v>46</v>
      </c>
      <c r="I2" s="52"/>
      <c r="J2" s="52"/>
      <c r="K2" s="52"/>
      <c r="L2" s="52"/>
      <c r="M2" s="54" t="s">
        <v>23</v>
      </c>
      <c r="N2" s="54"/>
      <c r="O2" s="54"/>
      <c r="P2" s="54"/>
      <c r="Q2" s="54"/>
      <c r="R2" s="54"/>
      <c r="S2" s="54"/>
      <c r="T2" s="54"/>
      <c r="U2" s="52"/>
      <c r="V2" s="52"/>
      <c r="W2" s="52"/>
      <c r="X2" s="52"/>
      <c r="Y2" s="53" t="s">
        <v>47</v>
      </c>
      <c r="Z2" s="52"/>
      <c r="AA2" s="52"/>
      <c r="AB2" s="53" t="s">
        <v>24</v>
      </c>
    </row>
    <row r="3" spans="1:30" s="46" customFormat="1" ht="35.4" customHeight="1" thickBot="1" x14ac:dyDescent="0.35">
      <c r="A3" s="52"/>
      <c r="B3" s="52"/>
      <c r="C3" s="52"/>
      <c r="D3" s="52"/>
      <c r="E3" s="52"/>
      <c r="F3" s="52"/>
      <c r="G3" s="52"/>
      <c r="H3" s="55"/>
      <c r="I3" s="56"/>
      <c r="J3" s="57" t="s">
        <v>25</v>
      </c>
      <c r="K3" s="58"/>
      <c r="L3" s="59"/>
      <c r="M3" s="60" t="s">
        <v>26</v>
      </c>
      <c r="N3" s="61"/>
      <c r="O3" s="61"/>
      <c r="P3" s="87" t="s">
        <v>18</v>
      </c>
      <c r="Q3" s="62" t="s">
        <v>27</v>
      </c>
      <c r="R3" s="62" t="s">
        <v>27</v>
      </c>
      <c r="S3" s="63"/>
      <c r="T3" s="63"/>
      <c r="U3" s="57" t="s">
        <v>28</v>
      </c>
      <c r="V3" s="58"/>
      <c r="W3" s="58"/>
      <c r="X3" s="59"/>
      <c r="Y3" s="53"/>
      <c r="Z3" s="52"/>
      <c r="AA3" s="52"/>
      <c r="AB3" s="53"/>
    </row>
    <row r="4" spans="1:30" s="46" customFormat="1" ht="15" thickBot="1" x14ac:dyDescent="0.35">
      <c r="A4" s="64"/>
      <c r="B4" s="64"/>
      <c r="C4" s="65"/>
      <c r="D4" s="66"/>
      <c r="E4" s="56"/>
      <c r="F4" s="56"/>
      <c r="G4" s="56"/>
      <c r="H4" s="55"/>
      <c r="I4" s="56"/>
      <c r="J4" s="67" t="s">
        <v>29</v>
      </c>
      <c r="K4" s="68" t="s">
        <v>30</v>
      </c>
      <c r="L4" s="69" t="s">
        <v>31</v>
      </c>
      <c r="M4" s="70" t="s">
        <v>32</v>
      </c>
      <c r="N4" s="71" t="s">
        <v>33</v>
      </c>
      <c r="O4" s="71"/>
      <c r="P4" s="71"/>
      <c r="Q4" s="72"/>
      <c r="R4" s="72"/>
      <c r="S4" s="63"/>
      <c r="T4" s="63"/>
      <c r="U4" s="73" t="s">
        <v>34</v>
      </c>
      <c r="V4" s="74" t="s">
        <v>35</v>
      </c>
      <c r="W4" s="74" t="s">
        <v>36</v>
      </c>
      <c r="X4" s="75" t="s">
        <v>37</v>
      </c>
      <c r="Y4" s="53"/>
      <c r="Z4" s="56"/>
      <c r="AA4" s="56"/>
      <c r="AB4" s="53"/>
    </row>
    <row r="5" spans="1:30" s="49" customFormat="1" x14ac:dyDescent="0.3">
      <c r="A5" s="46" t="s">
        <v>38</v>
      </c>
      <c r="B5" s="46" t="s">
        <v>39</v>
      </c>
      <c r="C5" s="47">
        <v>1001</v>
      </c>
      <c r="D5" s="76" t="s">
        <v>40</v>
      </c>
      <c r="E5" s="77">
        <v>785</v>
      </c>
      <c r="F5" s="77">
        <v>117</v>
      </c>
      <c r="G5" s="77">
        <v>68</v>
      </c>
      <c r="H5" s="77">
        <f>F5-G5-L5</f>
        <v>0</v>
      </c>
      <c r="I5" s="78">
        <f>L5/F5</f>
        <v>0.41880341880341881</v>
      </c>
      <c r="J5" s="79">
        <v>55</v>
      </c>
      <c r="K5" s="80">
        <v>6</v>
      </c>
      <c r="L5" s="81">
        <f>J5-K5</f>
        <v>49</v>
      </c>
      <c r="M5" s="82">
        <f>IF(U5=0,"",K5/U5)</f>
        <v>1.9313097498953873E-2</v>
      </c>
      <c r="N5" s="82">
        <f>IF(M5="",0,ROUND(M5*100/5,1)*5/100)</f>
        <v>0.02</v>
      </c>
      <c r="O5" s="4" t="str">
        <f>IF(N5=0.03,12,IFERROR(VLOOKUP(N5,S$5:T$22,2,0),""))</f>
        <v/>
      </c>
      <c r="P5" s="88"/>
      <c r="Q5" s="83">
        <f>U5/L5</f>
        <v>6.3402040816326535</v>
      </c>
      <c r="R5" s="83"/>
      <c r="S5" s="63"/>
      <c r="T5" s="63"/>
      <c r="U5" s="79">
        <v>310.67</v>
      </c>
      <c r="V5" s="80">
        <v>0</v>
      </c>
      <c r="W5" s="80">
        <v>49</v>
      </c>
      <c r="X5" s="81">
        <f>U5+V5-W5</f>
        <v>261.67</v>
      </c>
      <c r="Y5" s="77">
        <f>W5-L5</f>
        <v>0</v>
      </c>
      <c r="Z5" s="77">
        <v>263</v>
      </c>
      <c r="AA5" s="77">
        <v>262</v>
      </c>
      <c r="AB5" s="77">
        <f>X5-AA5</f>
        <v>-0.32999999999998408</v>
      </c>
    </row>
    <row r="6" spans="1:30" s="49" customFormat="1" x14ac:dyDescent="0.3">
      <c r="A6" s="46" t="s">
        <v>38</v>
      </c>
      <c r="B6" s="46" t="s">
        <v>39</v>
      </c>
      <c r="C6" s="47">
        <v>1002</v>
      </c>
      <c r="D6" s="76" t="s">
        <v>41</v>
      </c>
      <c r="E6" s="77">
        <v>242</v>
      </c>
      <c r="F6" s="77">
        <v>39</v>
      </c>
      <c r="G6" s="77">
        <v>39</v>
      </c>
      <c r="H6" s="77">
        <f t="shared" ref="H6:H10" si="0">F6-G6-L6</f>
        <v>0</v>
      </c>
      <c r="I6" s="78">
        <f t="shared" ref="I6:I10" si="1">L6/F6</f>
        <v>0</v>
      </c>
      <c r="J6" s="84">
        <v>0</v>
      </c>
      <c r="K6" s="85">
        <v>0</v>
      </c>
      <c r="L6" s="86">
        <f t="shared" ref="L6:L10" si="2">J6-K6</f>
        <v>0</v>
      </c>
      <c r="M6" s="82" t="str">
        <f>IF(U6=0,"",K6/U6)</f>
        <v/>
      </c>
      <c r="N6" s="82">
        <f t="shared" ref="N6:N10" si="3">IF(M6="",0,ROUND(M6*100/5,1)*5/100)</f>
        <v>0</v>
      </c>
      <c r="O6" s="4" t="str">
        <f>IF(N6=0.03,12,IFERROR(VLOOKUP(N6,S$5:T$22,2,0),""))</f>
        <v/>
      </c>
      <c r="P6" s="88"/>
      <c r="Q6" s="83" t="e">
        <f>U6/L6</f>
        <v>#DIV/0!</v>
      </c>
      <c r="R6" s="83"/>
      <c r="S6" s="63"/>
      <c r="T6" s="63"/>
      <c r="U6" s="84">
        <v>0</v>
      </c>
      <c r="V6" s="85">
        <v>0</v>
      </c>
      <c r="W6" s="85">
        <v>0</v>
      </c>
      <c r="X6" s="86">
        <f t="shared" ref="X6:X10" si="4">U6+V6-W6</f>
        <v>0</v>
      </c>
      <c r="Y6" s="77">
        <f t="shared" ref="Y6:Y10" si="5">W6-L6</f>
        <v>0</v>
      </c>
      <c r="Z6" s="77">
        <v>0</v>
      </c>
      <c r="AA6" s="77">
        <v>0</v>
      </c>
      <c r="AB6" s="77">
        <f t="shared" ref="AB6:AB10" si="6">X6-AA6</f>
        <v>0</v>
      </c>
    </row>
    <row r="7" spans="1:30" s="49" customFormat="1" x14ac:dyDescent="0.3">
      <c r="A7" s="46" t="s">
        <v>38</v>
      </c>
      <c r="B7" s="46" t="s">
        <v>39</v>
      </c>
      <c r="C7" s="47">
        <v>1004</v>
      </c>
      <c r="D7" s="76" t="s">
        <v>42</v>
      </c>
      <c r="E7" s="77">
        <v>14631</v>
      </c>
      <c r="F7" s="77">
        <v>1905</v>
      </c>
      <c r="G7" s="77">
        <v>215</v>
      </c>
      <c r="H7" s="77">
        <f t="shared" si="0"/>
        <v>0</v>
      </c>
      <c r="I7" s="78">
        <f t="shared" si="1"/>
        <v>0.88713910761154857</v>
      </c>
      <c r="J7" s="84">
        <v>2137</v>
      </c>
      <c r="K7" s="85">
        <v>447</v>
      </c>
      <c r="L7" s="86">
        <f t="shared" si="2"/>
        <v>1690</v>
      </c>
      <c r="M7" s="82">
        <f>IF(U7=0,"",K7/U7)</f>
        <v>3.0813773136180334E-2</v>
      </c>
      <c r="N7" s="82">
        <f t="shared" si="3"/>
        <v>0.03</v>
      </c>
      <c r="O7" s="4"/>
      <c r="P7" s="88"/>
      <c r="Q7" s="83">
        <f>U7/L7</f>
        <v>8.5837278106508883</v>
      </c>
      <c r="R7" s="83"/>
      <c r="S7" s="63"/>
      <c r="T7" s="63"/>
      <c r="U7" s="84">
        <v>14506.5</v>
      </c>
      <c r="V7" s="85">
        <v>0</v>
      </c>
      <c r="W7" s="85">
        <v>1690</v>
      </c>
      <c r="X7" s="86">
        <f t="shared" si="4"/>
        <v>12816.5</v>
      </c>
      <c r="Y7" s="77">
        <f t="shared" si="5"/>
        <v>0</v>
      </c>
      <c r="Z7" s="77">
        <v>12818</v>
      </c>
      <c r="AA7" s="77">
        <v>12816</v>
      </c>
      <c r="AB7" s="77">
        <f t="shared" si="6"/>
        <v>0.5</v>
      </c>
    </row>
    <row r="8" spans="1:30" s="49" customFormat="1" x14ac:dyDescent="0.3">
      <c r="A8" s="46" t="s">
        <v>38</v>
      </c>
      <c r="B8" s="46" t="s">
        <v>39</v>
      </c>
      <c r="C8" s="47">
        <v>1005</v>
      </c>
      <c r="D8" s="76" t="s">
        <v>43</v>
      </c>
      <c r="E8" s="77">
        <v>1652</v>
      </c>
      <c r="F8" s="77">
        <v>230</v>
      </c>
      <c r="G8" s="77">
        <v>77</v>
      </c>
      <c r="H8" s="77">
        <f t="shared" si="0"/>
        <v>0</v>
      </c>
      <c r="I8" s="78">
        <f t="shared" si="1"/>
        <v>0.66521739130434787</v>
      </c>
      <c r="J8" s="84">
        <v>205</v>
      </c>
      <c r="K8" s="85">
        <v>52</v>
      </c>
      <c r="L8" s="86">
        <f t="shared" si="2"/>
        <v>153</v>
      </c>
      <c r="M8" s="82">
        <f>IF(U8=0,"",K8/U8)</f>
        <v>2.3047908623906887E-2</v>
      </c>
      <c r="N8" s="82">
        <f t="shared" si="3"/>
        <v>2.5000000000000001E-2</v>
      </c>
      <c r="O8" s="4" t="str">
        <f>IF(N8=0.03,12,IFERROR(VLOOKUP(N8,S$5:T$22,2,0),""))</f>
        <v/>
      </c>
      <c r="P8" s="88"/>
      <c r="Q8" s="83">
        <f>U8/L8</f>
        <v>14.746209150326798</v>
      </c>
      <c r="R8" s="83"/>
      <c r="S8" s="63"/>
      <c r="T8" s="63"/>
      <c r="U8" s="84">
        <v>2256.17</v>
      </c>
      <c r="V8" s="85">
        <v>0</v>
      </c>
      <c r="W8" s="85">
        <v>153</v>
      </c>
      <c r="X8" s="86">
        <f t="shared" si="4"/>
        <v>2103.17</v>
      </c>
      <c r="Y8" s="77">
        <f t="shared" si="5"/>
        <v>0</v>
      </c>
      <c r="Z8" s="77">
        <v>2104</v>
      </c>
      <c r="AA8" s="77">
        <v>2104</v>
      </c>
      <c r="AB8" s="77">
        <f t="shared" si="6"/>
        <v>-0.82999999999992724</v>
      </c>
    </row>
    <row r="9" spans="1:30" s="49" customFormat="1" x14ac:dyDescent="0.3">
      <c r="A9" s="46" t="s">
        <v>38</v>
      </c>
      <c r="B9" s="46" t="s">
        <v>39</v>
      </c>
      <c r="C9" s="47">
        <v>1006</v>
      </c>
      <c r="D9" s="76" t="s">
        <v>44</v>
      </c>
      <c r="E9" s="77">
        <v>115</v>
      </c>
      <c r="F9" s="77">
        <v>39</v>
      </c>
      <c r="G9" s="77">
        <v>39</v>
      </c>
      <c r="H9" s="77">
        <f t="shared" si="0"/>
        <v>0</v>
      </c>
      <c r="I9" s="78">
        <f t="shared" si="1"/>
        <v>0</v>
      </c>
      <c r="J9" s="84">
        <v>0</v>
      </c>
      <c r="K9" s="85">
        <v>0</v>
      </c>
      <c r="L9" s="86">
        <f t="shared" si="2"/>
        <v>0</v>
      </c>
      <c r="M9" s="82" t="str">
        <f>IF(U9=0,"",K9/U9)</f>
        <v/>
      </c>
      <c r="N9" s="82">
        <f t="shared" si="3"/>
        <v>0</v>
      </c>
      <c r="O9" s="4" t="str">
        <f>IF(N9=0.03,12,IFERROR(VLOOKUP(N9,S$5:T$22,2,0),""))</f>
        <v/>
      </c>
      <c r="P9" s="88"/>
      <c r="Q9" s="83" t="e">
        <f>U9/L9</f>
        <v>#DIV/0!</v>
      </c>
      <c r="R9" s="83"/>
      <c r="S9" s="63"/>
      <c r="T9" s="63"/>
      <c r="U9" s="84">
        <v>0</v>
      </c>
      <c r="V9" s="85">
        <v>0</v>
      </c>
      <c r="W9" s="85">
        <v>0</v>
      </c>
      <c r="X9" s="86">
        <f t="shared" si="4"/>
        <v>0</v>
      </c>
      <c r="Y9" s="77">
        <f t="shared" si="5"/>
        <v>0</v>
      </c>
      <c r="Z9" s="77">
        <v>0</v>
      </c>
      <c r="AA9" s="77">
        <v>0</v>
      </c>
      <c r="AB9" s="77">
        <f t="shared" si="6"/>
        <v>0</v>
      </c>
    </row>
    <row r="10" spans="1:30" s="49" customFormat="1" x14ac:dyDescent="0.3">
      <c r="A10" s="46" t="s">
        <v>38</v>
      </c>
      <c r="B10" s="46" t="s">
        <v>39</v>
      </c>
      <c r="C10" s="47">
        <v>1007</v>
      </c>
      <c r="D10" s="76" t="s">
        <v>45</v>
      </c>
      <c r="E10" s="77">
        <v>2722</v>
      </c>
      <c r="F10" s="77">
        <v>590</v>
      </c>
      <c r="G10" s="77">
        <v>441</v>
      </c>
      <c r="H10" s="77">
        <f t="shared" si="0"/>
        <v>0</v>
      </c>
      <c r="I10" s="78">
        <f t="shared" si="1"/>
        <v>0.25254237288135595</v>
      </c>
      <c r="J10" s="84">
        <v>239</v>
      </c>
      <c r="K10" s="85">
        <v>90</v>
      </c>
      <c r="L10" s="86">
        <f t="shared" si="2"/>
        <v>149</v>
      </c>
      <c r="M10" s="82">
        <f>IF(U10=0,"",K10/U10)</f>
        <v>4.5282563194332638E-2</v>
      </c>
      <c r="N10" s="82">
        <f t="shared" si="3"/>
        <v>4.4999999999999998E-2</v>
      </c>
      <c r="O10" s="4" t="str">
        <f>IF(N10=0.03,12,IFERROR(VLOOKUP(N10,S$5:T$22,2,0),""))</f>
        <v/>
      </c>
      <c r="P10" s="88"/>
      <c r="Q10" s="83">
        <f>U10/L10</f>
        <v>13.339060402684563</v>
      </c>
      <c r="R10" s="83"/>
      <c r="S10" s="63"/>
      <c r="T10" s="63"/>
      <c r="U10" s="84">
        <v>1987.52</v>
      </c>
      <c r="V10" s="85">
        <v>0</v>
      </c>
      <c r="W10" s="85">
        <v>149</v>
      </c>
      <c r="X10" s="86">
        <f t="shared" si="4"/>
        <v>1838.52</v>
      </c>
      <c r="Y10" s="77">
        <f t="shared" si="5"/>
        <v>0</v>
      </c>
      <c r="Z10" s="77">
        <v>1841</v>
      </c>
      <c r="AA10" s="77">
        <v>1839</v>
      </c>
      <c r="AB10" s="77">
        <f t="shared" si="6"/>
        <v>-0.48000000000001819</v>
      </c>
    </row>
    <row r="11" spans="1:30" x14ac:dyDescent="0.3">
      <c r="P11" s="48"/>
      <c r="R11" s="83"/>
      <c r="S11" s="63"/>
      <c r="T11" s="63"/>
    </row>
    <row r="12" spans="1:30" x14ac:dyDescent="0.3">
      <c r="S12" s="63"/>
      <c r="T12" s="63"/>
    </row>
  </sheetData>
  <mergeCells count="5">
    <mergeCell ref="H2:H4"/>
    <mergeCell ref="Y2:Y4"/>
    <mergeCell ref="AB2:AB4"/>
    <mergeCell ref="Q3:Q4"/>
    <mergeCell ref="R3:R4"/>
  </mergeCells>
  <conditionalFormatting sqref="E4:L4 U3:AA10 E5:N10 Q5:R5 A1:AD1 E2:AA2 A3:P3 Q6:Q10 R6:R11">
    <cfRule type="cellIs" dxfId="6" priority="7" operator="lessThan">
      <formula>0</formula>
    </cfRule>
  </conditionalFormatting>
  <conditionalFormatting sqref="Y2:Y10">
    <cfRule type="cellIs" dxfId="5" priority="6" operator="lessThan">
      <formula>0</formula>
    </cfRule>
  </conditionalFormatting>
  <conditionalFormatting sqref="AB2:AB10">
    <cfRule type="cellIs" dxfId="4" priority="5" operator="lessThan">
      <formula>0</formula>
    </cfRule>
  </conditionalFormatting>
  <conditionalFormatting sqref="H2:I4">
    <cfRule type="cellIs" dxfId="3" priority="4" operator="lessThan">
      <formula>0</formula>
    </cfRule>
  </conditionalFormatting>
  <conditionalFormatting sqref="AB6:AB10">
    <cfRule type="expression" dxfId="2" priority="3">
      <formula>"C=0"</formula>
    </cfRule>
  </conditionalFormatting>
  <conditionalFormatting sqref="Q3 S3:T12">
    <cfRule type="cellIs" dxfId="1" priority="2" operator="lessThan">
      <formula>0</formula>
    </cfRule>
  </conditionalFormatting>
  <conditionalFormatting sqref="R3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586A2D-A81A-4CAE-82C3-50AA01441112}">
  <dimension ref="A1:BE250"/>
  <sheetViews>
    <sheetView topLeftCell="A222" zoomScale="98" zoomScaleNormal="98" workbookViewId="0">
      <selection activeCell="H243" sqref="H243"/>
    </sheetView>
  </sheetViews>
  <sheetFormatPr baseColWidth="10" defaultRowHeight="14.4" outlineLevelRow="1" x14ac:dyDescent="0.3"/>
  <cols>
    <col min="1" max="1" width="6.77734375" style="2" customWidth="1"/>
    <col min="2" max="2" width="7.6640625" style="2" customWidth="1"/>
    <col min="3" max="3" width="6.44140625" style="2" customWidth="1"/>
    <col min="4" max="4" width="7.77734375" style="2" customWidth="1"/>
    <col min="5" max="5" width="6.5546875" style="2" customWidth="1"/>
    <col min="6" max="6" width="6.44140625" style="1" customWidth="1"/>
    <col min="7" max="7" width="6.77734375" style="2" customWidth="1"/>
    <col min="8" max="10" width="6.44140625" style="2" customWidth="1"/>
    <col min="11" max="12" width="6.44140625" style="1" customWidth="1"/>
    <col min="13" max="13" width="6.44140625" style="2" customWidth="1"/>
    <col min="14" max="14" width="7.77734375" style="2" customWidth="1"/>
    <col min="15" max="15" width="6.44140625" style="2" customWidth="1"/>
    <col min="16" max="17" width="6.44140625" style="1" customWidth="1"/>
    <col min="18" max="20" width="6.44140625" style="2" customWidth="1"/>
    <col min="21" max="22" width="6.44140625" style="1" customWidth="1"/>
    <col min="23" max="25" width="6.44140625" style="2" customWidth="1"/>
    <col min="26" max="27" width="6.44140625" style="1" customWidth="1"/>
    <col min="28" max="30" width="6.44140625" style="2" customWidth="1"/>
    <col min="31" max="32" width="6.44140625" style="1" customWidth="1"/>
    <col min="33" max="35" width="6.44140625" style="2" customWidth="1"/>
    <col min="36" max="37" width="6.44140625" style="1" customWidth="1"/>
    <col min="38" max="40" width="6.44140625" style="2" customWidth="1"/>
    <col min="41" max="42" width="6.44140625" style="1" customWidth="1"/>
    <col min="43" max="45" width="6.44140625" style="2" customWidth="1"/>
    <col min="46" max="47" width="6.44140625" style="1" customWidth="1"/>
    <col min="48" max="50" width="6.44140625" style="2" customWidth="1"/>
    <col min="51" max="52" width="6.44140625" style="1" customWidth="1"/>
    <col min="53" max="55" width="6.44140625" style="2" customWidth="1"/>
    <col min="56" max="56" width="6.44140625" style="1" customWidth="1"/>
    <col min="57" max="57" width="5.6640625" style="2" customWidth="1"/>
    <col min="58" max="16384" width="11.5546875" style="2"/>
  </cols>
  <sheetData>
    <row r="1" spans="1:57" x14ac:dyDescent="0.3">
      <c r="A1" s="1" t="s">
        <v>8</v>
      </c>
      <c r="V1" s="1" t="s">
        <v>9</v>
      </c>
      <c r="AD1" s="21" t="s">
        <v>10</v>
      </c>
    </row>
    <row r="2" spans="1:57" hidden="1" outlineLevel="1" x14ac:dyDescent="0.3">
      <c r="D2" s="2" t="s">
        <v>11</v>
      </c>
      <c r="E2" s="3">
        <v>10</v>
      </c>
      <c r="I2" s="2" t="s">
        <v>11</v>
      </c>
      <c r="J2" s="3">
        <v>11</v>
      </c>
      <c r="N2" s="2" t="s">
        <v>11</v>
      </c>
      <c r="O2" s="3">
        <v>12</v>
      </c>
      <c r="S2" s="2" t="s">
        <v>11</v>
      </c>
      <c r="T2" s="3">
        <v>13</v>
      </c>
      <c r="X2" s="2" t="s">
        <v>11</v>
      </c>
      <c r="Y2" s="3">
        <v>14</v>
      </c>
      <c r="AC2" s="2" t="s">
        <v>11</v>
      </c>
      <c r="AD2" s="3">
        <v>15</v>
      </c>
      <c r="AH2" s="2" t="s">
        <v>11</v>
      </c>
      <c r="AI2" s="3">
        <v>16</v>
      </c>
      <c r="AM2" s="2" t="s">
        <v>11</v>
      </c>
      <c r="AN2" s="3">
        <v>17</v>
      </c>
      <c r="AR2" s="2" t="s">
        <v>11</v>
      </c>
      <c r="AS2" s="3">
        <v>18</v>
      </c>
      <c r="AW2" s="2" t="s">
        <v>11</v>
      </c>
      <c r="AX2" s="3">
        <v>19</v>
      </c>
      <c r="BB2" s="2" t="s">
        <v>11</v>
      </c>
      <c r="BC2" s="3">
        <v>20</v>
      </c>
    </row>
    <row r="3" spans="1:57" hidden="1" outlineLevel="1" x14ac:dyDescent="0.3">
      <c r="C3" s="22" t="s">
        <v>12</v>
      </c>
      <c r="D3" s="4" t="s">
        <v>13</v>
      </c>
      <c r="E3" s="22" t="s">
        <v>14</v>
      </c>
      <c r="H3" s="22" t="s">
        <v>12</v>
      </c>
      <c r="I3" s="4" t="s">
        <v>13</v>
      </c>
      <c r="J3" s="22" t="s">
        <v>14</v>
      </c>
      <c r="M3" s="22" t="s">
        <v>12</v>
      </c>
      <c r="N3" s="4" t="s">
        <v>13</v>
      </c>
      <c r="O3" s="22" t="s">
        <v>14</v>
      </c>
      <c r="R3" s="22" t="s">
        <v>12</v>
      </c>
      <c r="S3" s="4" t="s">
        <v>13</v>
      </c>
      <c r="T3" s="22" t="s">
        <v>14</v>
      </c>
      <c r="W3" s="22" t="s">
        <v>12</v>
      </c>
      <c r="X3" s="4" t="s">
        <v>13</v>
      </c>
      <c r="Y3" s="22" t="s">
        <v>14</v>
      </c>
      <c r="AB3" s="22" t="s">
        <v>12</v>
      </c>
      <c r="AC3" s="4" t="s">
        <v>13</v>
      </c>
      <c r="AD3" s="22" t="s">
        <v>14</v>
      </c>
      <c r="AG3" s="22" t="s">
        <v>12</v>
      </c>
      <c r="AH3" s="4" t="s">
        <v>13</v>
      </c>
      <c r="AI3" s="22" t="s">
        <v>14</v>
      </c>
      <c r="AL3" s="22" t="s">
        <v>12</v>
      </c>
      <c r="AM3" s="4" t="s">
        <v>13</v>
      </c>
      <c r="AN3" s="22" t="s">
        <v>14</v>
      </c>
      <c r="AQ3" s="22" t="s">
        <v>12</v>
      </c>
      <c r="AR3" s="4" t="s">
        <v>13</v>
      </c>
      <c r="AS3" s="22" t="s">
        <v>14</v>
      </c>
      <c r="AV3" s="22" t="s">
        <v>12</v>
      </c>
      <c r="AW3" s="4" t="s">
        <v>13</v>
      </c>
      <c r="AX3" s="22" t="s">
        <v>14</v>
      </c>
      <c r="BA3" s="22" t="s">
        <v>12</v>
      </c>
      <c r="BB3" s="4" t="s">
        <v>13</v>
      </c>
      <c r="BC3" s="22" t="s">
        <v>14</v>
      </c>
    </row>
    <row r="4" spans="1:57" hidden="1" outlineLevel="1" x14ac:dyDescent="0.3">
      <c r="C4" s="2">
        <f>$B9*B13</f>
        <v>100</v>
      </c>
      <c r="D4" s="2">
        <f>E4-C4</f>
        <v>955.82076551171212</v>
      </c>
      <c r="E4" s="2">
        <f>$B9*$B13/(1-(1+$B13)^-$E$2)</f>
        <v>1055.8207655117121</v>
      </c>
      <c r="F4" s="23">
        <f>$B9/D4-1</f>
        <v>9.4622125411204667</v>
      </c>
      <c r="G4" s="24">
        <f>(E$2-COUNTA(C4:C4))/F4</f>
        <v>0.95115174816547354</v>
      </c>
      <c r="H4" s="2">
        <f>$B9*B13</f>
        <v>100</v>
      </c>
      <c r="I4" s="2">
        <f>J4-H4</f>
        <v>864.54075711263954</v>
      </c>
      <c r="J4" s="2">
        <f>$B9*$B13/(1-(1+$B13)^-$J$2)</f>
        <v>964.54075711263954</v>
      </c>
      <c r="K4" s="23">
        <f>$B9/I4-1</f>
        <v>10.566834666531651</v>
      </c>
      <c r="L4" s="24">
        <f>(J$2-COUNTA(H4:H4))/K4</f>
        <v>0.94635719357595449</v>
      </c>
      <c r="M4" s="2">
        <f>$B9*B13</f>
        <v>100</v>
      </c>
      <c r="N4" s="2">
        <f>O4-M4</f>
        <v>788.48788678341703</v>
      </c>
      <c r="O4" s="2">
        <f>$B9*$B13/(1-(1+$B13)^-$O$2)</f>
        <v>888.48788678341703</v>
      </c>
      <c r="P4" s="23">
        <f>$B9/N4-1</f>
        <v>11.682503013196973</v>
      </c>
      <c r="Q4" s="24">
        <f>(O$2-COUNTA(M4:M4))/P4</f>
        <v>0.94157904239990409</v>
      </c>
      <c r="R4" s="2">
        <f>$B9*B13</f>
        <v>100</v>
      </c>
      <c r="S4" s="2">
        <f>T4-R4</f>
        <v>724.14819668440157</v>
      </c>
      <c r="T4" s="2">
        <f>$B9*$B13/(1-(1+$B13)^-$T$2)</f>
        <v>824.14819668440157</v>
      </c>
      <c r="U4" s="23">
        <f>$B9/S4-1</f>
        <v>12.809328043328957</v>
      </c>
      <c r="V4" s="24">
        <f>(T$2-COUNTA(R4:R4))/U4</f>
        <v>0.93681729122782109</v>
      </c>
      <c r="W4" s="2">
        <f>$B9*B13</f>
        <v>100</v>
      </c>
      <c r="X4" s="2">
        <f>Y4-W4</f>
        <v>669.0117166967641</v>
      </c>
      <c r="Y4" s="2">
        <f>$B9*$B13/(1-(1+$B13)^-$Y$2)</f>
        <v>769.0117166967641</v>
      </c>
      <c r="Z4" s="23">
        <f>$B9/X4-1</f>
        <v>13.947421323762249</v>
      </c>
      <c r="AA4" s="24">
        <f>(Y$2-COUNTA(W4:W4))/Z4</f>
        <v>0.93207193632645735</v>
      </c>
      <c r="AB4" s="2">
        <f>$B9*B13</f>
        <v>100</v>
      </c>
      <c r="AC4" s="2">
        <f>AD4-AB4</f>
        <v>621.23780184907707</v>
      </c>
      <c r="AD4" s="2">
        <f>$B9*$B13/(1-(1+$B13)^-$AD$2)</f>
        <v>721.23780184907707</v>
      </c>
      <c r="AE4" s="23">
        <f>$B9/AC4-1</f>
        <v>15.096895536999842</v>
      </c>
      <c r="AF4" s="24">
        <f>(AD$2-COUNTA(AB4:AB4))/AE4</f>
        <v>0.92734297363908069</v>
      </c>
      <c r="AG4" s="2">
        <f>$B9*B13</f>
        <v>100</v>
      </c>
      <c r="AH4" s="2">
        <f>AI4-AG4</f>
        <v>579.44596820894265</v>
      </c>
      <c r="AI4" s="2">
        <f>$B9*$B13/(1-(1+$B13)^-$AI$2)</f>
        <v>679.44596820894265</v>
      </c>
      <c r="AJ4" s="23">
        <f>$B9/AH4-1</f>
        <v>16.257864492369883</v>
      </c>
      <c r="AK4" s="24">
        <f>(AI$2-COUNTA(AG4:AG4))/AJ4</f>
        <v>0.92263039878575548</v>
      </c>
      <c r="AL4" s="2">
        <f>$B9*B13</f>
        <v>100</v>
      </c>
      <c r="AM4" s="2">
        <f>AN4-AL4</f>
        <v>542.58055140113379</v>
      </c>
      <c r="AN4" s="2">
        <f>$B9*$B13/(1-(1+$B13)^-$AN$2)</f>
        <v>642.58055140113379</v>
      </c>
      <c r="AO4" s="23">
        <f>$B9/AM4-1</f>
        <v>17.430443137293594</v>
      </c>
      <c r="AP4" s="24">
        <f>(AN$2-COUNTA(AL4:AL4))/AO4</f>
        <v>0.9179342070636709</v>
      </c>
      <c r="AQ4" s="2">
        <f>$B9*B13</f>
        <v>100</v>
      </c>
      <c r="AR4" s="2">
        <f>AS4-AQ4</f>
        <v>509.82047895301218</v>
      </c>
      <c r="AS4" s="2">
        <f>$B9*$B13/(1-(1+$B13)^-$AS$2)</f>
        <v>609.82047895301218</v>
      </c>
      <c r="AT4" s="23">
        <f>$B9/AR4-1</f>
        <v>18.614747568666527</v>
      </c>
      <c r="AU4" s="24">
        <f>(AS$2-COUNTA(AQ4:AQ4))/AT4</f>
        <v>0.91325439344745307</v>
      </c>
      <c r="AV4" s="2">
        <f>$B9*B13</f>
        <v>100</v>
      </c>
      <c r="AW4" s="2">
        <f>AX4-AV4</f>
        <v>480.5175355835263</v>
      </c>
      <c r="AX4" s="2">
        <f>$B9*$B13/(1-(1+$B13)^-$AX$2)</f>
        <v>580.5175355835263</v>
      </c>
      <c r="AY4" s="23">
        <f>$B9/AW4-1</f>
        <v>19.81089504435316</v>
      </c>
      <c r="AZ4" s="24">
        <f>(AX$2-COUNTA(AV4:AV4))/AY4</f>
        <v>0.90859095258952816</v>
      </c>
      <c r="BA4" s="2">
        <f>$B9*B13</f>
        <v>100</v>
      </c>
      <c r="BB4" s="2">
        <f>BC4-BA4</f>
        <v>454.15314890551315</v>
      </c>
      <c r="BC4" s="2">
        <f>$B9*$B13/(1-(1+$B13)^-$BC$2)</f>
        <v>554.15314890551315</v>
      </c>
      <c r="BD4" s="23">
        <f>$B9/BB4-1</f>
        <v>21.019003994796712</v>
      </c>
      <c r="BE4" s="24">
        <f>(BC$2-COUNTA(BA4:BA4))/BD4</f>
        <v>0.9039438788204941</v>
      </c>
    </row>
    <row r="5" spans="1:57" hidden="1" outlineLevel="1" x14ac:dyDescent="0.3">
      <c r="C5" s="2">
        <f>($B$31-SUM(D4:D4))*B13</f>
        <v>90.441792344882884</v>
      </c>
      <c r="D5" s="2">
        <f>E5-C5</f>
        <v>965.37897316682927</v>
      </c>
      <c r="E5" s="2">
        <f>E4</f>
        <v>1055.8207655117121</v>
      </c>
      <c r="F5" s="23">
        <f>($B9-SUM(D4:D4))/D5-1</f>
        <v>8.3685272684361074</v>
      </c>
      <c r="G5" s="24">
        <f>(E$2-COUNTA(C4:C5))/F5</f>
        <v>0.95596270925398119</v>
      </c>
      <c r="H5" s="2">
        <f>($B$31-SUM(I4:I4))*B13</f>
        <v>91.354592428873602</v>
      </c>
      <c r="I5" s="2">
        <f>J5-H5</f>
        <v>873.18616468376592</v>
      </c>
      <c r="J5" s="2">
        <f>J4</f>
        <v>964.54075711263954</v>
      </c>
      <c r="K5" s="23">
        <f>($B9-SUM(I4:I4))/I5-1</f>
        <v>9.4622125411204472</v>
      </c>
      <c r="L5" s="24">
        <f>(J$2-COUNTA(H4:H5))/K5</f>
        <v>0.95115174816547554</v>
      </c>
      <c r="M5" s="2">
        <f>($B$31-SUM(N4:N4))*B13</f>
        <v>92.115121132165825</v>
      </c>
      <c r="N5" s="2">
        <f>O5-M5</f>
        <v>796.37276565125126</v>
      </c>
      <c r="O5" s="2">
        <f>O4</f>
        <v>888.48788678341703</v>
      </c>
      <c r="P5" s="23">
        <f>($B9-SUM(N4:N4))/N5-1</f>
        <v>10.566834666531655</v>
      </c>
      <c r="Q5" s="24">
        <f>(O$2-COUNTA(M4:M5))/P5</f>
        <v>0.94635719357595416</v>
      </c>
      <c r="R5" s="2">
        <f>($B$31-SUM(S4:S4))*B13</f>
        <v>92.75851803315598</v>
      </c>
      <c r="S5" s="2">
        <f>T5-R5</f>
        <v>731.38967865124562</v>
      </c>
      <c r="T5" s="2">
        <f>T4</f>
        <v>824.14819668440157</v>
      </c>
      <c r="U5" s="23">
        <f>($B9-SUM(S4:S4))/S5-1</f>
        <v>11.682503013196985</v>
      </c>
      <c r="V5" s="24">
        <f>(T$2-COUNTA(R4:R5))/U5</f>
        <v>0.94157904239990309</v>
      </c>
      <c r="W5" s="2">
        <f>($B$31-SUM(X4:X4))*B13</f>
        <v>93.309882833032347</v>
      </c>
      <c r="X5" s="2">
        <f>Y5-W5</f>
        <v>675.70183386373174</v>
      </c>
      <c r="Y5" s="2">
        <f>Y4</f>
        <v>769.0117166967641</v>
      </c>
      <c r="Z5" s="23">
        <f>($B9-SUM(X4:X4))/X5-1</f>
        <v>12.809328043328957</v>
      </c>
      <c r="AA5" s="24">
        <f>(Y$2-COUNTA(W4:W5))/Z5</f>
        <v>0.93681729122782109</v>
      </c>
      <c r="AB5" s="2">
        <f>($B$31-SUM(AC4:AC4))*B13</f>
        <v>93.787621981509233</v>
      </c>
      <c r="AC5" s="2">
        <f>AD5-AB5</f>
        <v>627.45017986756784</v>
      </c>
      <c r="AD5" s="2">
        <f>AD4</f>
        <v>721.23780184907707</v>
      </c>
      <c r="AE5" s="23">
        <f>($B9-SUM(AC4:AC4))/AC5-1</f>
        <v>13.947421323762219</v>
      </c>
      <c r="AF5" s="24">
        <f>(AD$2-COUNTA(AB4:AB5))/AE5</f>
        <v>0.93207193632645935</v>
      </c>
      <c r="AG5" s="2">
        <f>($B$31-SUM(AH4:AH4))*B13</f>
        <v>94.205540317910589</v>
      </c>
      <c r="AH5" s="2">
        <f>AI5-AG5</f>
        <v>585.24042789103203</v>
      </c>
      <c r="AI5" s="2">
        <f>AI4</f>
        <v>679.44596820894265</v>
      </c>
      <c r="AJ5" s="23">
        <f>($B9-SUM(AH4:AH4))/AH5-1</f>
        <v>15.096895536999888</v>
      </c>
      <c r="AK5" s="24">
        <f>(AI$2-COUNTA(AG4:AG5))/AJ5</f>
        <v>0.92734297363907792</v>
      </c>
      <c r="AL5" s="2">
        <f>($B$31-SUM(AM4:AM4))*B13</f>
        <v>94.57419448598867</v>
      </c>
      <c r="AM5" s="2">
        <f>AN5-AL5</f>
        <v>548.00635691514515</v>
      </c>
      <c r="AN5" s="2">
        <f>AN4</f>
        <v>642.58055140113379</v>
      </c>
      <c r="AO5" s="23">
        <f>($B9-SUM(AM4:AM4))/AM5-1</f>
        <v>16.257864492369894</v>
      </c>
      <c r="AP5" s="24">
        <f>(AN$2-COUNTA(AL4:AL5))/AO5</f>
        <v>0.92263039878575492</v>
      </c>
      <c r="AQ5" s="2">
        <f>($B$31-SUM(AR4:AR4))*B13</f>
        <v>94.901795210469885</v>
      </c>
      <c r="AR5" s="2">
        <f>AS5-AQ5</f>
        <v>514.91868374254227</v>
      </c>
      <c r="AS5" s="2">
        <f>AS4</f>
        <v>609.82047895301218</v>
      </c>
      <c r="AT5" s="23">
        <f>($B9-SUM(AR4:AR4))/AR5-1</f>
        <v>17.430443137293594</v>
      </c>
      <c r="AU5" s="24">
        <f>(AS$2-COUNTA(AQ4:AQ5))/AT5</f>
        <v>0.9179342070636709</v>
      </c>
      <c r="AV5" s="2">
        <f>($B$31-SUM(AW4:AW4))*B13</f>
        <v>95.194824644164726</v>
      </c>
      <c r="AW5" s="2">
        <f>AX5-AV5</f>
        <v>485.32271093936157</v>
      </c>
      <c r="AX5" s="2">
        <f>AX4</f>
        <v>580.5175355835263</v>
      </c>
      <c r="AY5" s="23">
        <f>($B9-SUM(AW4:AW4))/AW5-1</f>
        <v>18.614747568666491</v>
      </c>
      <c r="AZ5" s="24">
        <f>(AX$2-COUNTA(AV4:AV5))/AY5</f>
        <v>0.91325439344745474</v>
      </c>
      <c r="BA5" s="2">
        <f>($B$31-SUM(BB4:BB4))*B13</f>
        <v>95.458468510944883</v>
      </c>
      <c r="BB5" s="2">
        <f>BC5-BA5</f>
        <v>458.69468039456825</v>
      </c>
      <c r="BC5" s="2">
        <f>BC4</f>
        <v>554.15314890551315</v>
      </c>
      <c r="BD5" s="23">
        <f>($B9-SUM(BB4:BB4))/BB5-1</f>
        <v>19.810895044353185</v>
      </c>
      <c r="BE5" s="24">
        <f>(BC$2-COUNTA(BA4:BA5))/BD5</f>
        <v>0.90859095258952705</v>
      </c>
    </row>
    <row r="6" spans="1:57" hidden="1" outlineLevel="1" x14ac:dyDescent="0.3">
      <c r="C6" s="2">
        <f>($B$31-SUM(D4:D5))*B13</f>
        <v>80.788002613214587</v>
      </c>
      <c r="D6" s="2">
        <f t="shared" ref="D6:D13" si="0">E6-C6</f>
        <v>975.03276289849759</v>
      </c>
      <c r="E6" s="2">
        <f t="shared" ref="E6:E13" si="1">E5</f>
        <v>1055.8207655117121</v>
      </c>
      <c r="F6" s="23">
        <f>($B9-SUM(D4:D5))/D6-1</f>
        <v>7.2856705628080256</v>
      </c>
      <c r="G6" s="24">
        <f>(E$2-COUNTA(C4:C6))/F6</f>
        <v>0.96079007960278628</v>
      </c>
      <c r="H6" s="2">
        <f>($B$31-SUM(I4:I5))*B13</f>
        <v>82.622730782035944</v>
      </c>
      <c r="I6" s="2">
        <f t="shared" ref="I6:I14" si="2">J6-H6</f>
        <v>881.91802633060365</v>
      </c>
      <c r="J6" s="2">
        <f t="shared" ref="J6:J14" si="3">J5</f>
        <v>964.54075711263954</v>
      </c>
      <c r="K6" s="23">
        <f>($B9-SUM(I4:I5))/I6-1</f>
        <v>8.3685272684360861</v>
      </c>
      <c r="L6" s="24">
        <f>(J$2-COUNTA(H4:H6))/K6</f>
        <v>0.95596270925398363</v>
      </c>
      <c r="M6" s="2">
        <f>($B$31-SUM(N4:N5))*B13</f>
        <v>84.151393475653308</v>
      </c>
      <c r="N6" s="2">
        <f t="shared" ref="N6:N15" si="4">O6-M6</f>
        <v>804.3364933077637</v>
      </c>
      <c r="O6" s="2">
        <f t="shared" ref="O6:O15" si="5">O5</f>
        <v>888.48788678341703</v>
      </c>
      <c r="P6" s="23">
        <f>($B9-SUM(N4:N5))/N6-1</f>
        <v>9.4622125411204507</v>
      </c>
      <c r="Q6" s="24">
        <f>(O$2-COUNTA(M4:M6))/P6</f>
        <v>0.95115174816547521</v>
      </c>
      <c r="R6" s="2">
        <f>($B$31-SUM(S4:S5))*B13</f>
        <v>85.444621246643536</v>
      </c>
      <c r="S6" s="2">
        <f t="shared" ref="S6:S16" si="6">T6-R6</f>
        <v>738.70357543775799</v>
      </c>
      <c r="T6" s="2">
        <f t="shared" ref="T6:T16" si="7">T5</f>
        <v>824.14819668440157</v>
      </c>
      <c r="U6" s="23">
        <f>($B9-SUM(S4:S5))/S6-1</f>
        <v>10.566834666531671</v>
      </c>
      <c r="V6" s="24">
        <f>(T$2-COUNTA(R4:R6))/U6</f>
        <v>0.94635719357595272</v>
      </c>
      <c r="W6" s="2">
        <f>($B$31-SUM(X4:X5))*B13</f>
        <v>86.552864494395038</v>
      </c>
      <c r="X6" s="2">
        <f t="shared" ref="X6:X17" si="8">Y6-W6</f>
        <v>682.45885220236903</v>
      </c>
      <c r="Y6" s="2">
        <f t="shared" ref="Y6:Y17" si="9">Y5</f>
        <v>769.0117166967641</v>
      </c>
      <c r="Z6" s="23">
        <f>($B9-SUM(X4:X5))/X6-1</f>
        <v>11.682503013196989</v>
      </c>
      <c r="AA6" s="24">
        <f>(Y$2-COUNTA(W4:W6))/Z6</f>
        <v>0.94157904239990287</v>
      </c>
      <c r="AB6" s="2">
        <f>($B$31-SUM(AC4:AC5))*B13</f>
        <v>87.513120182833561</v>
      </c>
      <c r="AC6" s="2">
        <f t="shared" ref="AC6:AC18" si="10">AD6-AB6</f>
        <v>633.72468166624355</v>
      </c>
      <c r="AD6" s="2">
        <f t="shared" ref="AD6:AD18" si="11">AD5</f>
        <v>721.23780184907707</v>
      </c>
      <c r="AE6" s="23">
        <f>($B9-SUM(AC4:AC5))/AC6-1</f>
        <v>12.809328043328929</v>
      </c>
      <c r="AF6" s="24">
        <f>(AD$2-COUNTA(AB4:AB6))/AE6</f>
        <v>0.9368172912278232</v>
      </c>
      <c r="AG6" s="2">
        <f>($B$31-SUM(AH4:AH5))*B13</f>
        <v>88.353136039000262</v>
      </c>
      <c r="AH6" s="2">
        <f t="shared" ref="AH6:AH19" si="12">AI6-AG6</f>
        <v>591.09283216994243</v>
      </c>
      <c r="AI6" s="2">
        <f t="shared" ref="AI6:AI19" si="13">AI5</f>
        <v>679.44596820894265</v>
      </c>
      <c r="AJ6" s="23">
        <f>($B9-SUM(AH4:AH5))/AH6-1</f>
        <v>13.947421323762262</v>
      </c>
      <c r="AK6" s="24">
        <f>(AI$2-COUNTA(AG4:AG6))/AJ6</f>
        <v>0.93207193632645646</v>
      </c>
      <c r="AL6" s="2">
        <f>($B$31-SUM(AM4:AM5))*B13</f>
        <v>89.094130916837202</v>
      </c>
      <c r="AM6" s="2">
        <f t="shared" ref="AM6:AM20" si="14">AN6-AL6</f>
        <v>553.48642048429656</v>
      </c>
      <c r="AN6" s="2">
        <f t="shared" ref="AN6:AN20" si="15">AN5</f>
        <v>642.58055140113379</v>
      </c>
      <c r="AO6" s="23">
        <f>($B9-SUM(AM4:AM5))/AM6-1</f>
        <v>15.096895536999895</v>
      </c>
      <c r="AP6" s="24">
        <f>(AN$2-COUNTA(AL4:AL6))/AO6</f>
        <v>0.92734297363907747</v>
      </c>
      <c r="AQ6" s="2">
        <f>($B$31-SUM(AR4:AR5))*B13</f>
        <v>89.752608373044467</v>
      </c>
      <c r="AR6" s="2">
        <f t="shared" ref="AR6:AR21" si="16">AS6-AQ6</f>
        <v>520.06787057996769</v>
      </c>
      <c r="AS6" s="2">
        <f t="shared" ref="AS6:AS21" si="17">AS5</f>
        <v>609.82047895301218</v>
      </c>
      <c r="AT6" s="23">
        <f>($B9-SUM(AR4:AR5))/AR6-1</f>
        <v>16.257864492369894</v>
      </c>
      <c r="AU6" s="24">
        <f>(AS$2-COUNTA(AQ4:AQ6))/AT6</f>
        <v>0.92263039878575492</v>
      </c>
      <c r="AV6" s="2">
        <f>($B$31-SUM(AW4:AW5))*B13</f>
        <v>90.341597534771125</v>
      </c>
      <c r="AW6" s="2">
        <f t="shared" ref="AW6:AW22" si="18">AX6-AV6</f>
        <v>490.17593804875514</v>
      </c>
      <c r="AX6" s="2">
        <f t="shared" ref="AX6:AX22" si="19">AX5</f>
        <v>580.5175355835263</v>
      </c>
      <c r="AY6" s="23">
        <f>($B9-SUM(AW4:AW5))/AW6-1</f>
        <v>17.430443137293558</v>
      </c>
      <c r="AZ6" s="24">
        <f>(AX$2-COUNTA(AV4:AV6))/AY6</f>
        <v>0.91793420706367279</v>
      </c>
      <c r="BA6" s="2">
        <f>($B$31-SUM(BB4:BB5))*B13</f>
        <v>90.871521706999189</v>
      </c>
      <c r="BB6" s="2">
        <f t="shared" ref="BB6:BB23" si="20">BC6-BA6</f>
        <v>463.28162719851395</v>
      </c>
      <c r="BC6" s="2">
        <f t="shared" ref="BC6:BC23" si="21">BC5</f>
        <v>554.15314890551315</v>
      </c>
      <c r="BD6" s="23">
        <f>($B9-SUM(BB4:BB5))/BB6-1</f>
        <v>18.614747568666516</v>
      </c>
      <c r="BE6" s="24">
        <f>(BC$2-COUNTA(BA4:BA6))/BD6</f>
        <v>0.91325439344745352</v>
      </c>
    </row>
    <row r="7" spans="1:57" hidden="1" outlineLevel="1" x14ac:dyDescent="0.3">
      <c r="C7" s="2">
        <f>($B$31-SUM(D4:D6))*B13</f>
        <v>71.037674984229611</v>
      </c>
      <c r="D7" s="2">
        <f t="shared" si="0"/>
        <v>984.7830905274825</v>
      </c>
      <c r="E7" s="2">
        <f t="shared" si="1"/>
        <v>1055.8207655117121</v>
      </c>
      <c r="F7" s="23">
        <f>($B9-SUM(D4:D6))/D7-1</f>
        <v>6.2135352107010151</v>
      </c>
      <c r="G7" s="24">
        <f>(E$2-COUNTA(C4:C7))/F7</f>
        <v>0.96563386164879816</v>
      </c>
      <c r="H7" s="2">
        <f>($B$31-SUM(I4:I6))*B13</f>
        <v>73.803550518729907</v>
      </c>
      <c r="I7" s="2">
        <f t="shared" si="2"/>
        <v>890.7372065939096</v>
      </c>
      <c r="J7" s="2">
        <f t="shared" si="3"/>
        <v>964.54075711263954</v>
      </c>
      <c r="K7" s="23">
        <f>($B9-SUM(I4:I6))/I7-1</f>
        <v>7.2856705628080061</v>
      </c>
      <c r="L7" s="24">
        <f>(J$2-COUNTA(H4:H7))/K7</f>
        <v>0.96079007960278895</v>
      </c>
      <c r="M7" s="2">
        <f>($B$31-SUM(N4:N6))*B13</f>
        <v>76.108028542575681</v>
      </c>
      <c r="N7" s="2">
        <f t="shared" si="4"/>
        <v>812.37985824084137</v>
      </c>
      <c r="O7" s="2">
        <f t="shared" si="5"/>
        <v>888.48788678341703</v>
      </c>
      <c r="P7" s="23">
        <f>($B9-SUM(N4:N6))/N7-1</f>
        <v>8.3685272684360914</v>
      </c>
      <c r="Q7" s="24">
        <f>(O$2-COUNTA(M4:M7))/P7</f>
        <v>0.95596270925398308</v>
      </c>
      <c r="R7" s="2">
        <f>($B$31-SUM(S4:S6))*B13</f>
        <v>78.057585492265957</v>
      </c>
      <c r="S7" s="2">
        <f t="shared" si="6"/>
        <v>746.09061119213561</v>
      </c>
      <c r="T7" s="2">
        <f t="shared" si="7"/>
        <v>824.14819668440157</v>
      </c>
      <c r="U7" s="23">
        <f>($B9-SUM(S4:S6))/S7-1</f>
        <v>9.4622125411204667</v>
      </c>
      <c r="V7" s="24">
        <f>(T$2-COUNTA(R4:R7))/U7</f>
        <v>0.95115174816547354</v>
      </c>
      <c r="W7" s="2">
        <f>($B$31-SUM(X4:X6))*B13</f>
        <v>79.728275972371364</v>
      </c>
      <c r="X7" s="2">
        <f t="shared" si="8"/>
        <v>689.28344072439268</v>
      </c>
      <c r="Y7" s="2">
        <f t="shared" si="9"/>
        <v>769.0117166967641</v>
      </c>
      <c r="Z7" s="23">
        <f>($B9-SUM(X4:X6))/X7-1</f>
        <v>10.566834666531674</v>
      </c>
      <c r="AA7" s="24">
        <f>(Y$2-COUNTA(W4:W7))/Z7</f>
        <v>0.94635719357595238</v>
      </c>
      <c r="AB7" s="2">
        <f>($B$31-SUM(AC4:AC6))*B13</f>
        <v>81.175873366171103</v>
      </c>
      <c r="AC7" s="2">
        <f t="shared" si="10"/>
        <v>640.06192848290596</v>
      </c>
      <c r="AD7" s="2">
        <f t="shared" si="11"/>
        <v>721.23780184907707</v>
      </c>
      <c r="AE7" s="23">
        <f>($B9-SUM(AC4:AC6))/AC7-1</f>
        <v>11.682503013196959</v>
      </c>
      <c r="AF7" s="24">
        <f>(AD$2-COUNTA(AB4:AB7))/AE7</f>
        <v>0.9415790423999052</v>
      </c>
      <c r="AG7" s="2">
        <f>($B$31-SUM(AH4:AH6))*B13</f>
        <v>82.442207717300832</v>
      </c>
      <c r="AH7" s="2">
        <f t="shared" si="12"/>
        <v>597.00376049164186</v>
      </c>
      <c r="AI7" s="2">
        <f t="shared" si="13"/>
        <v>679.44596820894265</v>
      </c>
      <c r="AJ7" s="23">
        <f>($B9-SUM(AH4:AH6))/AH7-1</f>
        <v>12.809328043328971</v>
      </c>
      <c r="AK7" s="24">
        <f>(AI$2-COUNTA(AG4:AG7))/AJ7</f>
        <v>0.93681729122782009</v>
      </c>
      <c r="AL7" s="2">
        <f>($B$31-SUM(AM4:AM6))*B13</f>
        <v>83.55926671199424</v>
      </c>
      <c r="AM7" s="2">
        <f t="shared" si="14"/>
        <v>559.02128468913952</v>
      </c>
      <c r="AN7" s="2">
        <f t="shared" si="15"/>
        <v>642.58055140113379</v>
      </c>
      <c r="AO7" s="23">
        <f>($B9-SUM(AM4:AM6))/AM7-1</f>
        <v>13.947421323762272</v>
      </c>
      <c r="AP7" s="24">
        <f>(AN$2-COUNTA(AL4:AL7))/AO7</f>
        <v>0.9320719363264558</v>
      </c>
      <c r="AQ7" s="2">
        <f>($B$31-SUM(AR4:AR6))*B13</f>
        <v>84.551929667244764</v>
      </c>
      <c r="AR7" s="2">
        <f t="shared" si="16"/>
        <v>525.26854928576745</v>
      </c>
      <c r="AS7" s="2">
        <f t="shared" si="17"/>
        <v>609.82047895301218</v>
      </c>
      <c r="AT7" s="23">
        <f>($B9-SUM(AR4:AR6))/AR7-1</f>
        <v>15.096895536999888</v>
      </c>
      <c r="AU7" s="24">
        <f>(AS$2-COUNTA(AQ4:AQ7))/AT7</f>
        <v>0.92734297363907792</v>
      </c>
      <c r="AV7" s="2">
        <f>($B$31-SUM(AW4:AW6))*B13</f>
        <v>85.439838154283578</v>
      </c>
      <c r="AW7" s="2">
        <f t="shared" si="18"/>
        <v>495.07769742924273</v>
      </c>
      <c r="AX7" s="2">
        <f t="shared" si="19"/>
        <v>580.5175355835263</v>
      </c>
      <c r="AY7" s="23">
        <f>($B9-SUM(AW4:AW6))/AW7-1</f>
        <v>16.257864492369858</v>
      </c>
      <c r="AZ7" s="24">
        <f>(AX$2-COUNTA(AV4:AV7))/AY7</f>
        <v>0.92263039878575692</v>
      </c>
      <c r="BA7" s="2">
        <f>($B$31-SUM(BB4:BB6))*B13</f>
        <v>86.238705435014055</v>
      </c>
      <c r="BB7" s="2">
        <f t="shared" si="20"/>
        <v>467.91444347049912</v>
      </c>
      <c r="BC7" s="2">
        <f t="shared" si="21"/>
        <v>554.15314890551315</v>
      </c>
      <c r="BD7" s="23">
        <f>($B9-SUM(BB4:BB6))/BB7-1</f>
        <v>17.43044313729358</v>
      </c>
      <c r="BE7" s="24">
        <f>(BC$2-COUNTA(BA4:BA7))/BD7</f>
        <v>0.91793420706367168</v>
      </c>
    </row>
    <row r="8" spans="1:57" hidden="1" outlineLevel="1" x14ac:dyDescent="0.3">
      <c r="C8" s="2">
        <f>($B$31-SUM(D4:D7))*B13</f>
        <v>61.189844078954785</v>
      </c>
      <c r="D8" s="2">
        <f t="shared" si="0"/>
        <v>994.6309214327573</v>
      </c>
      <c r="E8" s="2">
        <f t="shared" si="1"/>
        <v>1055.8207655117121</v>
      </c>
      <c r="F8" s="23">
        <f>($B9-SUM(D4:D7))/D8-1</f>
        <v>5.1520150601000161</v>
      </c>
      <c r="G8" s="24">
        <f>(E$2-COUNTA(C4:C8))/F8</f>
        <v>0.97049405750435347</v>
      </c>
      <c r="H8" s="2">
        <f>($B$31-SUM(I4:I7))*B13</f>
        <v>64.896178452790807</v>
      </c>
      <c r="I8" s="2">
        <f t="shared" si="2"/>
        <v>899.64457865984878</v>
      </c>
      <c r="J8" s="2">
        <f t="shared" si="3"/>
        <v>964.54075711263954</v>
      </c>
      <c r="K8" s="23">
        <f>($B9-SUM(I4:I7))/I8-1</f>
        <v>6.2135352107009956</v>
      </c>
      <c r="L8" s="24">
        <f>(J$2-COUNTA(H4:H8))/K8</f>
        <v>0.96563386164880116</v>
      </c>
      <c r="M8" s="2">
        <f>($B$31-SUM(N4:N7))*B13</f>
        <v>67.984229960167269</v>
      </c>
      <c r="N8" s="2">
        <f t="shared" si="4"/>
        <v>820.5036568232498</v>
      </c>
      <c r="O8" s="2">
        <f t="shared" si="5"/>
        <v>888.48788678341703</v>
      </c>
      <c r="P8" s="23">
        <f>($B9-SUM(N4:N7))/N8-1</f>
        <v>7.2856705628080096</v>
      </c>
      <c r="Q8" s="24">
        <f>(O$2-COUNTA(M4:M8))/P8</f>
        <v>0.96079007960278839</v>
      </c>
      <c r="R8" s="2">
        <f>($B$31-SUM(S4:S7))*B13</f>
        <v>70.596679380344597</v>
      </c>
      <c r="S8" s="2">
        <f t="shared" si="6"/>
        <v>753.55151730405692</v>
      </c>
      <c r="T8" s="2">
        <f t="shared" si="7"/>
        <v>824.14819668440157</v>
      </c>
      <c r="U8" s="23">
        <f>($B9-SUM(S4:S7))/S8-1</f>
        <v>8.3685272684361056</v>
      </c>
      <c r="V8" s="24">
        <f>(T$2-COUNTA(R4:R8))/U8</f>
        <v>0.95596270925398141</v>
      </c>
      <c r="W8" s="2">
        <f>($B$31-SUM(X4:X7))*B13</f>
        <v>72.835441565127425</v>
      </c>
      <c r="X8" s="2">
        <f t="shared" si="8"/>
        <v>696.17627513163666</v>
      </c>
      <c r="Y8" s="2">
        <f t="shared" si="9"/>
        <v>769.0117166967641</v>
      </c>
      <c r="Z8" s="23">
        <f>($B9-SUM(X4:X7))/X8-1</f>
        <v>9.4622125411204667</v>
      </c>
      <c r="AA8" s="24">
        <f>(Y$2-COUNTA(W4:W8))/Z8</f>
        <v>0.95115174816547354</v>
      </c>
      <c r="AB8" s="2">
        <f>($B$31-SUM(AC4:AC7))*B13</f>
        <v>74.775254081342055</v>
      </c>
      <c r="AC8" s="2">
        <f t="shared" si="10"/>
        <v>646.46254776773503</v>
      </c>
      <c r="AD8" s="2">
        <f t="shared" si="11"/>
        <v>721.23780184907707</v>
      </c>
      <c r="AE8" s="23">
        <f>($B9-SUM(AC4:AC7))/AC8-1</f>
        <v>10.566834666531642</v>
      </c>
      <c r="AF8" s="24">
        <f>(AD$2-COUNTA(AB4:AB8))/AE8</f>
        <v>0.94635719357595527</v>
      </c>
      <c r="AG8" s="2">
        <f>($B$31-SUM(AH4:AH7))*B13</f>
        <v>76.472170112384418</v>
      </c>
      <c r="AH8" s="2">
        <f t="shared" si="12"/>
        <v>602.9737980965582</v>
      </c>
      <c r="AI8" s="2">
        <f t="shared" si="13"/>
        <v>679.44596820894265</v>
      </c>
      <c r="AJ8" s="23">
        <f>($B9-SUM(AH4:AH7))/AH8-1</f>
        <v>11.682503013197003</v>
      </c>
      <c r="AK8" s="24">
        <f>(AI$2-COUNTA(AG4:AG8))/AJ8</f>
        <v>0.94157904239990164</v>
      </c>
      <c r="AL8" s="2">
        <f>($B$31-SUM(AM4:AM7))*B13</f>
        <v>77.96905386510285</v>
      </c>
      <c r="AM8" s="2">
        <f t="shared" si="14"/>
        <v>564.61149753603092</v>
      </c>
      <c r="AN8" s="2">
        <f t="shared" si="15"/>
        <v>642.58055140113379</v>
      </c>
      <c r="AO8" s="23">
        <f>($B9-SUM(AM4:AM7))/AM8-1</f>
        <v>12.809328043328984</v>
      </c>
      <c r="AP8" s="24">
        <f>(AN$2-COUNTA(AL4:AL8))/AO8</f>
        <v>0.9368172912278192</v>
      </c>
      <c r="AQ8" s="2">
        <f>($B$31-SUM(AR4:AR7))*B13</f>
        <v>79.299244174387113</v>
      </c>
      <c r="AR8" s="2">
        <f t="shared" si="16"/>
        <v>530.52123477862506</v>
      </c>
      <c r="AS8" s="2">
        <f t="shared" si="17"/>
        <v>609.82047895301218</v>
      </c>
      <c r="AT8" s="23">
        <f>($B9-SUM(AR4:AR7))/AR8-1</f>
        <v>13.947421323762271</v>
      </c>
      <c r="AU8" s="24">
        <f>(AS$2-COUNTA(AQ4:AQ8))/AT8</f>
        <v>0.93207193632645591</v>
      </c>
      <c r="AV8" s="2">
        <f>($B$31-SUM(AW4:AW7))*B13</f>
        <v>80.48906117999114</v>
      </c>
      <c r="AW8" s="2">
        <f t="shared" si="18"/>
        <v>500.02847440353514</v>
      </c>
      <c r="AX8" s="2">
        <f t="shared" si="19"/>
        <v>580.5175355835263</v>
      </c>
      <c r="AY8" s="23">
        <f>($B9-SUM(AW4:AW7))/AW8-1</f>
        <v>15.09689553699986</v>
      </c>
      <c r="AZ8" s="24">
        <f>(AX$2-COUNTA(AV4:AV8))/AY8</f>
        <v>0.92734297363907969</v>
      </c>
      <c r="BA8" s="2">
        <f>($B$31-SUM(BB4:BB7))*B13</f>
        <v>81.55956100030906</v>
      </c>
      <c r="BB8" s="2">
        <f t="shared" si="20"/>
        <v>472.59358790520412</v>
      </c>
      <c r="BC8" s="2">
        <f t="shared" si="21"/>
        <v>554.15314890551315</v>
      </c>
      <c r="BD8" s="23">
        <f>($B9-SUM(BB4:BB7))/BB8-1</f>
        <v>16.25786449236988</v>
      </c>
      <c r="BE8" s="24">
        <f>(BC$2-COUNTA(BA4:BA8))/BD8</f>
        <v>0.9226303987857557</v>
      </c>
    </row>
    <row r="9" spans="1:57" hidden="1" outlineLevel="1" x14ac:dyDescent="0.3">
      <c r="A9" s="25" t="s">
        <v>13</v>
      </c>
      <c r="B9" s="26">
        <v>10000</v>
      </c>
      <c r="C9" s="2">
        <f>($B$31-SUM(D4:D8))*B13</f>
        <v>51.243534864627208</v>
      </c>
      <c r="D9" s="2">
        <f t="shared" si="0"/>
        <v>1004.5772306470849</v>
      </c>
      <c r="E9" s="2">
        <f t="shared" si="1"/>
        <v>1055.8207655117121</v>
      </c>
      <c r="F9" s="23">
        <f>($B9-SUM(D4:D8))/D9-1</f>
        <v>4.1010050100000148</v>
      </c>
      <c r="G9" s="24">
        <f>(E$2-COUNTA(C4:C9))/F9</f>
        <v>0.97537066895706759</v>
      </c>
      <c r="H9" s="2">
        <f>($B$31-SUM(I4:I8))*B13</f>
        <v>55.899732666192321</v>
      </c>
      <c r="I9" s="2">
        <f t="shared" si="2"/>
        <v>908.6410244464472</v>
      </c>
      <c r="J9" s="2">
        <f t="shared" si="3"/>
        <v>964.54075711263954</v>
      </c>
      <c r="K9" s="23">
        <f>($B9-SUM(I4:I8))/I9-1</f>
        <v>5.1520150600999965</v>
      </c>
      <c r="L9" s="24">
        <f>(J$2-COUNTA(H4:H9))/K9</f>
        <v>0.97049405750435713</v>
      </c>
      <c r="M9" s="2">
        <f>($B$31-SUM(N4:N8))*B13</f>
        <v>59.779193391934768</v>
      </c>
      <c r="N9" s="2">
        <f t="shared" si="4"/>
        <v>828.70869339148226</v>
      </c>
      <c r="O9" s="2">
        <f t="shared" si="5"/>
        <v>888.48788678341703</v>
      </c>
      <c r="P9" s="23">
        <f>($B9-SUM(N4:N8))/N9-1</f>
        <v>6.2135352107010009</v>
      </c>
      <c r="Q9" s="24">
        <f>(O$2-COUNTA(M4:M9))/P9</f>
        <v>0.96563386164880038</v>
      </c>
      <c r="R9" s="2">
        <f>($B$31-SUM(S4:S8))*B13</f>
        <v>63.061164207304031</v>
      </c>
      <c r="S9" s="2">
        <f t="shared" si="6"/>
        <v>761.08703247709752</v>
      </c>
      <c r="T9" s="2">
        <f t="shared" si="7"/>
        <v>824.14819668440157</v>
      </c>
      <c r="U9" s="23">
        <f>($B9-SUM(S4:S8))/S9-1</f>
        <v>7.2856705628080256</v>
      </c>
      <c r="V9" s="24">
        <f>(T$2-COUNTA(R4:R9))/U9</f>
        <v>0.96079007960278628</v>
      </c>
      <c r="W9" s="2">
        <f>($B$31-SUM(X4:X8))*B13</f>
        <v>65.873678813811054</v>
      </c>
      <c r="X9" s="2">
        <f t="shared" si="8"/>
        <v>703.13803788295309</v>
      </c>
      <c r="Y9" s="2">
        <f t="shared" si="9"/>
        <v>769.0117166967641</v>
      </c>
      <c r="Z9" s="23">
        <f>($B9-SUM(X4:X8))/X9-1</f>
        <v>8.3685272684361056</v>
      </c>
      <c r="AA9" s="24">
        <f>(Y$2-COUNTA(W4:W9))/Z9</f>
        <v>0.95596270925398141</v>
      </c>
      <c r="AB9" s="2">
        <f>($B$31-SUM(AC4:AC8))*B13</f>
        <v>68.310628603664696</v>
      </c>
      <c r="AC9" s="2">
        <f t="shared" si="10"/>
        <v>652.9271732454124</v>
      </c>
      <c r="AD9" s="2">
        <f t="shared" si="11"/>
        <v>721.23780184907707</v>
      </c>
      <c r="AE9" s="23">
        <f>($B9-SUM(AC4:AC8))/AC9-1</f>
        <v>9.4622125411204365</v>
      </c>
      <c r="AF9" s="24">
        <f>(AD$2-COUNTA(AB4:AB9))/AE9</f>
        <v>0.95115174816547665</v>
      </c>
      <c r="AG9" s="2">
        <f>($B$31-SUM(AH4:AH8))*B13</f>
        <v>70.442432131418826</v>
      </c>
      <c r="AH9" s="2">
        <f t="shared" si="12"/>
        <v>609.00353607752379</v>
      </c>
      <c r="AI9" s="2">
        <f t="shared" si="13"/>
        <v>679.44596820894265</v>
      </c>
      <c r="AJ9" s="23">
        <f>($B9-SUM(AH4:AH8))/AH9-1</f>
        <v>10.566834666531687</v>
      </c>
      <c r="AK9" s="24">
        <f>(AI$2-COUNTA(AG4:AG9))/AJ9</f>
        <v>0.94635719357595127</v>
      </c>
      <c r="AL9" s="2">
        <f>($B$31-SUM(AM4:AM8))*B13</f>
        <v>72.322938889742545</v>
      </c>
      <c r="AM9" s="2">
        <f t="shared" si="14"/>
        <v>570.25761251139124</v>
      </c>
      <c r="AN9" s="2">
        <f t="shared" si="15"/>
        <v>642.58055140113379</v>
      </c>
      <c r="AO9" s="23">
        <f>($B9-SUM(AM4:AM8))/AM9-1</f>
        <v>11.682503013197014</v>
      </c>
      <c r="AP9" s="24">
        <f>(AN$2-COUNTA(AL4:AL9))/AO9</f>
        <v>0.94157904239990076</v>
      </c>
      <c r="AQ9" s="2">
        <f>($B$31-SUM(AR4:AR8))*B13</f>
        <v>73.99403182660086</v>
      </c>
      <c r="AR9" s="2">
        <f t="shared" si="16"/>
        <v>535.82644712641127</v>
      </c>
      <c r="AS9" s="2">
        <f t="shared" si="17"/>
        <v>609.82047895301218</v>
      </c>
      <c r="AT9" s="23">
        <f>($B9-SUM(AR4:AR8))/AR9-1</f>
        <v>12.809328043328984</v>
      </c>
      <c r="AU9" s="24">
        <f>(AS$2-COUNTA(AQ4:AQ9))/AT9</f>
        <v>0.9368172912278192</v>
      </c>
      <c r="AV9" s="2">
        <f>($B$31-SUM(AW4:AW8))*B13</f>
        <v>75.488776435955785</v>
      </c>
      <c r="AW9" s="2">
        <f t="shared" si="18"/>
        <v>505.0287591475705</v>
      </c>
      <c r="AX9" s="2">
        <f t="shared" si="19"/>
        <v>580.5175355835263</v>
      </c>
      <c r="AY9" s="23">
        <f>($B9-SUM(AW4:AW8))/AW9-1</f>
        <v>13.947421323762239</v>
      </c>
      <c r="AZ9" s="24">
        <f>(AX$2-COUNTA(AV4:AV9))/AY9</f>
        <v>0.93207193632645802</v>
      </c>
      <c r="BA9" s="2">
        <f>($B$31-SUM(BB4:BB8))*B13</f>
        <v>76.833625121257015</v>
      </c>
      <c r="BB9" s="2">
        <f t="shared" si="20"/>
        <v>477.31952378425615</v>
      </c>
      <c r="BC9" s="2">
        <f t="shared" si="21"/>
        <v>554.15314890551315</v>
      </c>
      <c r="BD9" s="23">
        <f>($B9-SUM(BB4:BB8))/BB9-1</f>
        <v>15.096895536999881</v>
      </c>
      <c r="BE9" s="24">
        <f>(BC$2-COUNTA(BA4:BA9))/BD9</f>
        <v>0.92734297363907836</v>
      </c>
    </row>
    <row r="10" spans="1:57" hidden="1" outlineLevel="1" x14ac:dyDescent="0.3">
      <c r="A10" s="26"/>
      <c r="B10" s="26"/>
      <c r="C10" s="2">
        <f>($B$31-SUM(D4:D9))*B13</f>
        <v>41.197762558156356</v>
      </c>
      <c r="D10" s="2">
        <f t="shared" si="0"/>
        <v>1014.6230029535558</v>
      </c>
      <c r="E10" s="2">
        <f t="shared" si="1"/>
        <v>1055.8207655117121</v>
      </c>
      <c r="F10" s="23">
        <f>($B9-SUM(D4:D9))/D10-1</f>
        <v>3.0604010000000148</v>
      </c>
      <c r="G10" s="24">
        <f>(E$2-COUNTA(C4:C10))/F10</f>
        <v>0.98026369746970587</v>
      </c>
      <c r="H10" s="2">
        <f>($B$31-SUM(I4:I9))*B13</f>
        <v>46.813322421727854</v>
      </c>
      <c r="I10" s="2">
        <f t="shared" si="2"/>
        <v>917.72743469091165</v>
      </c>
      <c r="J10" s="2">
        <f t="shared" si="3"/>
        <v>964.54075711263954</v>
      </c>
      <c r="K10" s="23">
        <f>($B9-SUM(I4:I9))/I10-1</f>
        <v>4.1010050099999971</v>
      </c>
      <c r="L10" s="24">
        <f>(J$2-COUNTA(H4:H10))/K10</f>
        <v>0.97537066895707181</v>
      </c>
      <c r="M10" s="2">
        <f>($B$31-SUM(N4:N9))*B13</f>
        <v>51.492106458019947</v>
      </c>
      <c r="N10" s="2">
        <f t="shared" si="4"/>
        <v>836.99578032539705</v>
      </c>
      <c r="O10" s="2">
        <f t="shared" si="5"/>
        <v>888.48788678341703</v>
      </c>
      <c r="P10" s="23">
        <f>($B9-SUM(N4:N9))/N10-1</f>
        <v>5.1520150601000001</v>
      </c>
      <c r="Q10" s="24">
        <f>(O$2-COUNTA(M4:M10))/P10</f>
        <v>0.97049405750435647</v>
      </c>
      <c r="R10" s="2">
        <f>($B$31-SUM(S4:S9))*B13</f>
        <v>55.450293882533053</v>
      </c>
      <c r="S10" s="2">
        <f t="shared" si="6"/>
        <v>768.69790280186851</v>
      </c>
      <c r="T10" s="2">
        <f t="shared" si="7"/>
        <v>824.14819668440157</v>
      </c>
      <c r="U10" s="23">
        <f>($B9-SUM(S4:S9))/S10-1</f>
        <v>6.2135352107010151</v>
      </c>
      <c r="V10" s="24">
        <f>(T$2-COUNTA(R4:R10))/U10</f>
        <v>0.96563386164879816</v>
      </c>
      <c r="W10" s="2">
        <f>($B$31-SUM(X4:X9))*B13</f>
        <v>58.842298434981529</v>
      </c>
      <c r="X10" s="2">
        <f t="shared" si="8"/>
        <v>710.16941826178254</v>
      </c>
      <c r="Y10" s="2">
        <f t="shared" si="9"/>
        <v>769.0117166967641</v>
      </c>
      <c r="Z10" s="23">
        <f>($B9-SUM(X4:X9))/X10-1</f>
        <v>7.2856705628080274</v>
      </c>
      <c r="AA10" s="24">
        <f>(Y$2-COUNTA(W4:W10))/Z10</f>
        <v>0.96079007960278606</v>
      </c>
      <c r="AB10" s="2">
        <f>($B$31-SUM(AC4:AC9))*B13</f>
        <v>61.781356871210583</v>
      </c>
      <c r="AC10" s="2">
        <f t="shared" si="10"/>
        <v>659.45644497786645</v>
      </c>
      <c r="AD10" s="2">
        <f t="shared" si="11"/>
        <v>721.23780184907707</v>
      </c>
      <c r="AE10" s="23">
        <f>($B9-SUM(AC4:AC9))/AC10-1</f>
        <v>8.368527268436079</v>
      </c>
      <c r="AF10" s="24">
        <f>(AD$2-COUNTA(AB4:AB10))/AE10</f>
        <v>0.95596270925398441</v>
      </c>
      <c r="AG10" s="2">
        <f>($B$31-SUM(AH4:AH9))*B13</f>
        <v>64.352396770643594</v>
      </c>
      <c r="AH10" s="2">
        <f t="shared" si="12"/>
        <v>615.09357143829902</v>
      </c>
      <c r="AI10" s="2">
        <f t="shared" si="13"/>
        <v>679.44596820894265</v>
      </c>
      <c r="AJ10" s="23">
        <f>($B9-SUM(AH4:AH9))/AH10-1</f>
        <v>9.4622125411204827</v>
      </c>
      <c r="AK10" s="24">
        <f>(AI$2-COUNTA(AG4:AG10))/AJ10</f>
        <v>0.95115174816547199</v>
      </c>
      <c r="AL10" s="2">
        <f>($B$31-SUM(AM4:AM9))*B13</f>
        <v>66.620362764628624</v>
      </c>
      <c r="AM10" s="2">
        <f t="shared" si="14"/>
        <v>575.96018863650511</v>
      </c>
      <c r="AN10" s="2">
        <f t="shared" si="15"/>
        <v>642.58055140113379</v>
      </c>
      <c r="AO10" s="23">
        <f>($B9-SUM(AM4:AM9))/AM10-1</f>
        <v>10.566834666531696</v>
      </c>
      <c r="AP10" s="24">
        <f>(AN$2-COUNTA(AL4:AL10))/AO10</f>
        <v>0.94635719357595049</v>
      </c>
      <c r="AQ10" s="2">
        <f>($B$31-SUM(AR4:AR9))*B13</f>
        <v>68.635767355336739</v>
      </c>
      <c r="AR10" s="2">
        <f t="shared" si="16"/>
        <v>541.18471159767546</v>
      </c>
      <c r="AS10" s="2">
        <f t="shared" si="17"/>
        <v>609.82047895301218</v>
      </c>
      <c r="AT10" s="23">
        <f>($B9-SUM(AR4:AR9))/AR10-1</f>
        <v>11.68250301319701</v>
      </c>
      <c r="AU10" s="24">
        <f>(AS$2-COUNTA(AQ4:AQ10))/AT10</f>
        <v>0.94157904239990109</v>
      </c>
      <c r="AV10" s="2">
        <f>($B$31-SUM(AW4:AW9))*B13</f>
        <v>70.438488844480091</v>
      </c>
      <c r="AW10" s="2">
        <f t="shared" si="18"/>
        <v>510.07904673904619</v>
      </c>
      <c r="AX10" s="2">
        <f t="shared" si="19"/>
        <v>580.5175355835263</v>
      </c>
      <c r="AY10" s="23">
        <f>($B9-SUM(AW4:AW9))/AW10-1</f>
        <v>12.80932804332895</v>
      </c>
      <c r="AZ10" s="24">
        <f>(AX$2-COUNTA(AV4:AV10))/AY10</f>
        <v>0.93681729122782165</v>
      </c>
      <c r="BA10" s="2">
        <f>($B$31-SUM(BB4:BB9))*B13</f>
        <v>72.060429883414457</v>
      </c>
      <c r="BB10" s="2">
        <f t="shared" si="20"/>
        <v>482.09271902209866</v>
      </c>
      <c r="BC10" s="2">
        <f t="shared" si="21"/>
        <v>554.15314890551315</v>
      </c>
      <c r="BD10" s="23">
        <f>($B9-SUM(BB4:BB9))/BB10-1</f>
        <v>13.94742132376226</v>
      </c>
      <c r="BE10" s="24">
        <f>(BC$2-COUNTA(BA4:BA10))/BD10</f>
        <v>0.93207193632645657</v>
      </c>
    </row>
    <row r="11" spans="1:57" hidden="1" outlineLevel="1" x14ac:dyDescent="0.3">
      <c r="A11" s="26"/>
      <c r="B11" s="26"/>
      <c r="C11" s="2">
        <f>($B$31-SUM(D4:D10))*B13</f>
        <v>31.0515325286208</v>
      </c>
      <c r="D11" s="2">
        <f t="shared" si="0"/>
        <v>1024.7692329830913</v>
      </c>
      <c r="E11" s="2">
        <f t="shared" si="1"/>
        <v>1055.8207655117121</v>
      </c>
      <c r="F11" s="23">
        <f>($B9-SUM(D4:D10))/D11-1</f>
        <v>2.0301000000000147</v>
      </c>
      <c r="G11" s="24">
        <f>(E$2-COUNTA(C4:C11))/F11</f>
        <v>0.98517314418008251</v>
      </c>
      <c r="H11" s="2">
        <f>($B$31-SUM(I4:I10))*B13</f>
        <v>37.636048074818738</v>
      </c>
      <c r="I11" s="2">
        <f t="shared" si="2"/>
        <v>926.90470903782079</v>
      </c>
      <c r="J11" s="2">
        <f t="shared" si="3"/>
        <v>964.54075711263954</v>
      </c>
      <c r="K11" s="23">
        <f>($B9-SUM(I4:I10))/I11-1</f>
        <v>3.060400999999997</v>
      </c>
      <c r="L11" s="24">
        <f>(J$2-COUNTA(H4:H11))/K11</f>
        <v>0.98026369746971165</v>
      </c>
      <c r="M11" s="2">
        <f>($B$31-SUM(N4:N10))*B13</f>
        <v>43.122148654765972</v>
      </c>
      <c r="N11" s="2">
        <f t="shared" si="4"/>
        <v>845.36573812865106</v>
      </c>
      <c r="O11" s="2">
        <f t="shared" si="5"/>
        <v>888.48788678341703</v>
      </c>
      <c r="P11" s="23">
        <f>($B9-SUM(N4:N10))/N11-1</f>
        <v>4.1010050099999997</v>
      </c>
      <c r="Q11" s="24">
        <f>(O$2-COUNTA(M4:M11))/P11</f>
        <v>0.97537066895707114</v>
      </c>
      <c r="R11" s="2">
        <f>($B$31-SUM(S4:S10))*B13</f>
        <v>47.763314854514363</v>
      </c>
      <c r="S11" s="2">
        <f t="shared" si="6"/>
        <v>776.38488182988726</v>
      </c>
      <c r="T11" s="2">
        <f t="shared" si="7"/>
        <v>824.14819668440157</v>
      </c>
      <c r="U11" s="23">
        <f>($B9-SUM(S4:S10))/S11-1</f>
        <v>5.1520150601000143</v>
      </c>
      <c r="V11" s="24">
        <f>(T$2-COUNTA(R4:R11))/U11</f>
        <v>0.9704940575043538</v>
      </c>
      <c r="W11" s="2">
        <f>($B$31-SUM(X4:X10))*B13</f>
        <v>51.740604252363703</v>
      </c>
      <c r="X11" s="2">
        <f t="shared" si="8"/>
        <v>717.27111244440039</v>
      </c>
      <c r="Y11" s="2">
        <f t="shared" si="9"/>
        <v>769.0117166967641</v>
      </c>
      <c r="Z11" s="23">
        <f>($B9-SUM(X4:X10))/X11-1</f>
        <v>6.213535210701016</v>
      </c>
      <c r="AA11" s="24">
        <f>(Y$2-COUNTA(W4:W11))/Z11</f>
        <v>0.96563386164879805</v>
      </c>
      <c r="AB11" s="2">
        <f>($B$31-SUM(AC4:AC10))*B13</f>
        <v>55.186792421431917</v>
      </c>
      <c r="AC11" s="2">
        <f t="shared" si="10"/>
        <v>666.05100942764511</v>
      </c>
      <c r="AD11" s="2">
        <f t="shared" si="11"/>
        <v>721.23780184907707</v>
      </c>
      <c r="AE11" s="23">
        <f>($B9-SUM(AC4:AC10))/AC11-1</f>
        <v>7.285670562807999</v>
      </c>
      <c r="AF11" s="24">
        <f>(AD$2-COUNTA(AB4:AB11))/AE11</f>
        <v>0.96079007960278984</v>
      </c>
      <c r="AG11" s="2">
        <f>($B$31-SUM(AH4:AH10))*B13</f>
        <v>58.201461056260598</v>
      </c>
      <c r="AH11" s="2">
        <f t="shared" si="12"/>
        <v>621.24450715268199</v>
      </c>
      <c r="AI11" s="2">
        <f t="shared" si="13"/>
        <v>679.44596820894265</v>
      </c>
      <c r="AJ11" s="23">
        <f>($B9-SUM(AH4:AH10))/AH11-1</f>
        <v>8.3685272684361198</v>
      </c>
      <c r="AK11" s="24">
        <f>(AI$2-COUNTA(AG4:AG11))/AJ11</f>
        <v>0.95596270925397975</v>
      </c>
      <c r="AL11" s="2">
        <f>($B$31-SUM(AM4:AM10))*B13</f>
        <v>60.860760878263577</v>
      </c>
      <c r="AM11" s="2">
        <f t="shared" si="14"/>
        <v>581.7197905228702</v>
      </c>
      <c r="AN11" s="2">
        <f t="shared" si="15"/>
        <v>642.58055140113379</v>
      </c>
      <c r="AO11" s="23">
        <f>($B9-SUM(AM4:AM10))/AM11-1</f>
        <v>9.4622125411204898</v>
      </c>
      <c r="AP11" s="24">
        <f>(AN$2-COUNTA(AL4:AL11))/AO11</f>
        <v>0.95115174816547121</v>
      </c>
      <c r="AQ11" s="2">
        <f>($B$31-SUM(AR4:AR10))*B13</f>
        <v>63.223920239359991</v>
      </c>
      <c r="AR11" s="2">
        <f t="shared" si="16"/>
        <v>546.59655871365214</v>
      </c>
      <c r="AS11" s="2">
        <f t="shared" si="17"/>
        <v>609.82047895301218</v>
      </c>
      <c r="AT11" s="23">
        <f>($B9-SUM(AR4:AR10))/AR11-1</f>
        <v>10.566834666531696</v>
      </c>
      <c r="AU11" s="24">
        <f>(AS$2-COUNTA(AQ4:AQ11))/AT11</f>
        <v>0.94635719357595049</v>
      </c>
      <c r="AV11" s="2">
        <f>($B$31-SUM(AW4:AW10))*B13</f>
        <v>65.337698377089623</v>
      </c>
      <c r="AW11" s="2">
        <f t="shared" si="18"/>
        <v>515.17983720643667</v>
      </c>
      <c r="AX11" s="2">
        <f t="shared" si="19"/>
        <v>580.5175355835263</v>
      </c>
      <c r="AY11" s="23">
        <f>($B9-SUM(AW4:AW10))/AW11-1</f>
        <v>11.68250301319698</v>
      </c>
      <c r="AZ11" s="24">
        <f>(AX$2-COUNTA(AV4:AV11))/AY11</f>
        <v>0.94157904239990353</v>
      </c>
      <c r="BA11" s="2">
        <f>($B$31-SUM(BB4:BB10))*B13</f>
        <v>67.239502693193458</v>
      </c>
      <c r="BB11" s="2">
        <f t="shared" si="20"/>
        <v>486.91364621231969</v>
      </c>
      <c r="BC11" s="2">
        <f t="shared" si="21"/>
        <v>554.15314890551315</v>
      </c>
      <c r="BD11" s="23">
        <f>($B9-SUM(BB4:BB10))/BB11-1</f>
        <v>12.809328043328968</v>
      </c>
      <c r="BE11" s="24">
        <f>(BC$2-COUNTA(BA4:BA11))/BD11</f>
        <v>0.93681729122782031</v>
      </c>
    </row>
    <row r="12" spans="1:57" hidden="1" outlineLevel="1" x14ac:dyDescent="0.3">
      <c r="A12" s="26"/>
      <c r="B12" s="26"/>
      <c r="C12" s="2">
        <f>($B$31-SUM(D4:D11))*B13</f>
        <v>20.803840198789885</v>
      </c>
      <c r="D12" s="2">
        <f t="shared" si="0"/>
        <v>1035.0169253129222</v>
      </c>
      <c r="E12" s="2">
        <f t="shared" si="1"/>
        <v>1055.8207655117121</v>
      </c>
      <c r="F12" s="23">
        <f>($B9-SUM(D4:D11))/D12-1</f>
        <v>1.0100000000000144</v>
      </c>
      <c r="G12" s="24">
        <f>(E$2-COUNTA(C4:C12))/F12</f>
        <v>0.99009900990097599</v>
      </c>
      <c r="H12" s="2">
        <f>($B$31-SUM(I4:I11))*B13</f>
        <v>28.36700098444053</v>
      </c>
      <c r="I12" s="2">
        <f t="shared" si="2"/>
        <v>936.17375612819899</v>
      </c>
      <c r="J12" s="2">
        <f t="shared" si="3"/>
        <v>964.54075711263954</v>
      </c>
      <c r="K12" s="23">
        <f>($B9-SUM(I4:I11))/I12-1</f>
        <v>2.0300999999999969</v>
      </c>
      <c r="L12" s="24">
        <f>(J$2-COUNTA(H4:H12))/K12</f>
        <v>0.98517314418009116</v>
      </c>
      <c r="M12" s="2">
        <f>($B$31-SUM(N4:N11))*B13</f>
        <v>34.668491273479461</v>
      </c>
      <c r="N12" s="2">
        <f t="shared" si="4"/>
        <v>853.81939550993752</v>
      </c>
      <c r="O12" s="2">
        <f t="shared" si="5"/>
        <v>888.48788678341703</v>
      </c>
      <c r="P12" s="23">
        <f>($B9-SUM(N4:N11))/N12-1</f>
        <v>3.0604009999999997</v>
      </c>
      <c r="Q12" s="24">
        <f>(O$2-COUNTA(M4:M12))/P12</f>
        <v>0.98026369746971076</v>
      </c>
      <c r="R12" s="2">
        <f>($B$31-SUM(S4:S11))*B13</f>
        <v>39.999466036215487</v>
      </c>
      <c r="S12" s="2">
        <f t="shared" si="6"/>
        <v>784.14873064818607</v>
      </c>
      <c r="T12" s="2">
        <f t="shared" si="7"/>
        <v>824.14819668440157</v>
      </c>
      <c r="U12" s="23">
        <f>($B9-SUM(S4:S11))/S12-1</f>
        <v>4.1010050100000148</v>
      </c>
      <c r="V12" s="24">
        <f>(T$2-COUNTA(R4:R12))/U12</f>
        <v>0.97537066895706759</v>
      </c>
      <c r="W12" s="2">
        <f>($B$31-SUM(X4:X11))*B13</f>
        <v>44.567893127919696</v>
      </c>
      <c r="X12" s="2">
        <f t="shared" si="8"/>
        <v>724.44382356884444</v>
      </c>
      <c r="Y12" s="2">
        <f t="shared" si="9"/>
        <v>769.0117166967641</v>
      </c>
      <c r="Z12" s="23">
        <f>($B9-SUM(X4:X11))/X12-1</f>
        <v>5.1520150601000161</v>
      </c>
      <c r="AA12" s="24">
        <f>(Y$2-COUNTA(W4:W12))/Z12</f>
        <v>0.97049405750435347</v>
      </c>
      <c r="AB12" s="2">
        <f>($B$31-SUM(AC4:AC11))*B13</f>
        <v>48.526282327155471</v>
      </c>
      <c r="AC12" s="2">
        <f t="shared" si="10"/>
        <v>672.71151952192156</v>
      </c>
      <c r="AD12" s="2">
        <f t="shared" si="11"/>
        <v>721.23780184907707</v>
      </c>
      <c r="AE12" s="23">
        <f>($B9-SUM(AC4:AC11))/AC12-1</f>
        <v>6.2135352107009885</v>
      </c>
      <c r="AF12" s="24">
        <f>(AD$2-COUNTA(AB4:AB12))/AE12</f>
        <v>0.96563386164880227</v>
      </c>
      <c r="AG12" s="2">
        <f>($B$31-SUM(AH4:AH11))*B13</f>
        <v>51.989015984733783</v>
      </c>
      <c r="AH12" s="2">
        <f t="shared" si="12"/>
        <v>627.45695222420886</v>
      </c>
      <c r="AI12" s="2">
        <f t="shared" si="13"/>
        <v>679.44596820894265</v>
      </c>
      <c r="AJ12" s="23">
        <f>($B9-SUM(AH4:AH11))/AH12-1</f>
        <v>7.2856705628080398</v>
      </c>
      <c r="AK12" s="24">
        <f>(AI$2-COUNTA(AG4:AG12))/AJ12</f>
        <v>0.96079007960278451</v>
      </c>
      <c r="AL12" s="2">
        <f>($B$31-SUM(AM4:AM11))*B13</f>
        <v>55.043562973034867</v>
      </c>
      <c r="AM12" s="2">
        <f t="shared" si="14"/>
        <v>587.53698842809888</v>
      </c>
      <c r="AN12" s="2">
        <f t="shared" si="15"/>
        <v>642.58055140113379</v>
      </c>
      <c r="AO12" s="23">
        <f>($B9-SUM(AM4:AM11))/AM12-1</f>
        <v>8.3685272684361287</v>
      </c>
      <c r="AP12" s="24">
        <f>(AN$2-COUNTA(AL4:AL12))/AO12</f>
        <v>0.95596270925397875</v>
      </c>
      <c r="AQ12" s="2">
        <f>($B$31-SUM(AR4:AR11))*B13</f>
        <v>57.757954652223461</v>
      </c>
      <c r="AR12" s="2">
        <f t="shared" si="16"/>
        <v>552.06252430078871</v>
      </c>
      <c r="AS12" s="2">
        <f t="shared" si="17"/>
        <v>609.82047895301218</v>
      </c>
      <c r="AT12" s="23">
        <f>($B9-SUM(AR4:AR11))/AR12-1</f>
        <v>9.462212541120488</v>
      </c>
      <c r="AU12" s="24">
        <f>(AS$2-COUNTA(AQ4:AQ12))/AT12</f>
        <v>0.95115174816547143</v>
      </c>
      <c r="AV12" s="2">
        <f>($B$31-SUM(AW4:AW11))*B13</f>
        <v>60.18590000502526</v>
      </c>
      <c r="AW12" s="2">
        <f t="shared" si="18"/>
        <v>520.33163557850105</v>
      </c>
      <c r="AX12" s="2">
        <f t="shared" si="19"/>
        <v>580.5175355835263</v>
      </c>
      <c r="AY12" s="23">
        <f>($B9-SUM(AW4:AW11))/AW12-1</f>
        <v>10.566834666531664</v>
      </c>
      <c r="AZ12" s="24">
        <f>(AX$2-COUNTA(AV4:AV12))/AY12</f>
        <v>0.94635719357595338</v>
      </c>
      <c r="BA12" s="2">
        <f>($B$31-SUM(BB4:BB11))*B13</f>
        <v>62.370366231070278</v>
      </c>
      <c r="BB12" s="2">
        <f t="shared" si="20"/>
        <v>491.78278267444284</v>
      </c>
      <c r="BC12" s="2">
        <f t="shared" si="21"/>
        <v>554.15314890551315</v>
      </c>
      <c r="BD12" s="23">
        <f>($B9-SUM(BB4:BB11))/BB12-1</f>
        <v>11.682503013197001</v>
      </c>
      <c r="BE12" s="24">
        <f>(BC$2-COUNTA(BA4:BA12))/BD12</f>
        <v>0.94157904239990176</v>
      </c>
    </row>
    <row r="13" spans="1:57" hidden="1" outlineLevel="1" x14ac:dyDescent="0.3">
      <c r="A13" s="25" t="s">
        <v>15</v>
      </c>
      <c r="B13" s="27">
        <v>0.01</v>
      </c>
      <c r="C13" s="2">
        <f>($B$31-SUM(D4:D12))*B13</f>
        <v>10.45367094566067</v>
      </c>
      <c r="D13" s="2">
        <f t="shared" si="0"/>
        <v>1045.3670945660515</v>
      </c>
      <c r="E13" s="2">
        <f t="shared" si="1"/>
        <v>1055.8207655117121</v>
      </c>
      <c r="F13" s="23">
        <f>($B9-SUM(D4:D12))/D13-1</f>
        <v>1.4876988529977098E-14</v>
      </c>
      <c r="G13" s="24">
        <f>(E$2-COUNTA(C4:C13))/F13</f>
        <v>0</v>
      </c>
      <c r="H13" s="2">
        <f>($B$31-SUM(I4:I12))*B13</f>
        <v>19.005263423158539</v>
      </c>
      <c r="I13" s="2">
        <f t="shared" si="2"/>
        <v>945.53549368948097</v>
      </c>
      <c r="J13" s="2">
        <f t="shared" si="3"/>
        <v>964.54075711263954</v>
      </c>
      <c r="K13" s="23">
        <f>($B9-SUM(I4:I12))/I13-1</f>
        <v>1.0099999999999971</v>
      </c>
      <c r="L13" s="24">
        <f>(J$2-COUNTA(H4:H13))/K13</f>
        <v>0.99009900990099287</v>
      </c>
      <c r="M13" s="2">
        <f>($B$31-SUM(N4:N12))*B13</f>
        <v>26.13029731838008</v>
      </c>
      <c r="N13" s="2">
        <f t="shared" si="4"/>
        <v>862.35758946503699</v>
      </c>
      <c r="O13" s="2">
        <f t="shared" si="5"/>
        <v>888.48788678341703</v>
      </c>
      <c r="P13" s="23">
        <f>($B9-SUM(N4:N12))/N13-1</f>
        <v>2.0300999999999996</v>
      </c>
      <c r="Q13" s="24">
        <f>(O$2-COUNTA(M4:M13))/P13</f>
        <v>0.98517314418008983</v>
      </c>
      <c r="R13" s="2">
        <f>($B$31-SUM(S4:S12))*B13</f>
        <v>32.157978729733635</v>
      </c>
      <c r="S13" s="2">
        <f t="shared" si="6"/>
        <v>791.99021795466797</v>
      </c>
      <c r="T13" s="2">
        <f t="shared" si="7"/>
        <v>824.14819668440157</v>
      </c>
      <c r="U13" s="23">
        <f>($B9-SUM(S4:S12))/S13-1</f>
        <v>3.0604010000000148</v>
      </c>
      <c r="V13" s="24">
        <f>(T$2-COUNTA(R4:R13))/U13</f>
        <v>0.98026369746970587</v>
      </c>
      <c r="W13" s="2">
        <f>($B$31-SUM(X4:X12))*B13</f>
        <v>37.323454892231261</v>
      </c>
      <c r="X13" s="2">
        <f t="shared" si="8"/>
        <v>731.68826180453289</v>
      </c>
      <c r="Y13" s="2">
        <f t="shared" si="9"/>
        <v>769.0117166967641</v>
      </c>
      <c r="Z13" s="23">
        <f>($B9-SUM(X4:X12))/X13-1</f>
        <v>4.1010050100000157</v>
      </c>
      <c r="AA13" s="24">
        <f>(Y$2-COUNTA(W4:W13))/Z13</f>
        <v>0.97537066895706737</v>
      </c>
      <c r="AB13" s="2">
        <f>($B$31-SUM(AC4:AC12))*B13</f>
        <v>41.799167131936258</v>
      </c>
      <c r="AC13" s="2">
        <f t="shared" si="10"/>
        <v>679.43863471714076</v>
      </c>
      <c r="AD13" s="2">
        <f t="shared" si="11"/>
        <v>721.23780184907707</v>
      </c>
      <c r="AE13" s="23">
        <f>($B9-SUM(AC4:AC12))/AC13-1</f>
        <v>5.1520150600999894</v>
      </c>
      <c r="AF13" s="24">
        <f>(AD$2-COUNTA(AB4:AB13))/AE13</f>
        <v>0.97049405750435846</v>
      </c>
      <c r="AG13" s="2">
        <f>($B$31-SUM(AH4:AH12))*B13</f>
        <v>45.714446462491686</v>
      </c>
      <c r="AH13" s="2">
        <f t="shared" si="12"/>
        <v>633.73152174645099</v>
      </c>
      <c r="AI13" s="2">
        <f t="shared" si="13"/>
        <v>679.44596820894265</v>
      </c>
      <c r="AJ13" s="23">
        <f>($B9-SUM(AH4:AH12))/AH13-1</f>
        <v>6.2135352107010284</v>
      </c>
      <c r="AK13" s="24">
        <f>(AI$2-COUNTA(AG4:AG13))/AJ13</f>
        <v>0.96563386164879605</v>
      </c>
      <c r="AL13" s="2">
        <f>($B$31-SUM(AM4:AM12))*B13</f>
        <v>49.168193088753881</v>
      </c>
      <c r="AM13" s="2">
        <f t="shared" si="14"/>
        <v>593.41235831237987</v>
      </c>
      <c r="AN13" s="2">
        <f t="shared" si="15"/>
        <v>642.58055140113379</v>
      </c>
      <c r="AO13" s="23">
        <f>($B9-SUM(AM4:AM12))/AM13-1</f>
        <v>7.2856705628080487</v>
      </c>
      <c r="AP13" s="24">
        <f>(AN$2-COUNTA(AL4:AL13))/AO13</f>
        <v>0.96079007960278329</v>
      </c>
      <c r="AQ13" s="2">
        <f>($B$31-SUM(AR4:AR12))*B13</f>
        <v>52.237329409215576</v>
      </c>
      <c r="AR13" s="2">
        <f t="shared" si="16"/>
        <v>557.58314954379659</v>
      </c>
      <c r="AS13" s="2">
        <f t="shared" si="17"/>
        <v>609.82047895301218</v>
      </c>
      <c r="AT13" s="23">
        <f>($B9-SUM(AR4:AR12))/AR13-1</f>
        <v>8.3685272684361269</v>
      </c>
      <c r="AU13" s="24">
        <f>(AS$2-COUNTA(AQ4:AQ13))/AT13</f>
        <v>0.95596270925397897</v>
      </c>
      <c r="AV13" s="2">
        <f>($B$31-SUM(AW4:AW12))*B13</f>
        <v>54.982583649240254</v>
      </c>
      <c r="AW13" s="2">
        <f t="shared" si="18"/>
        <v>525.53495193428603</v>
      </c>
      <c r="AX13" s="2">
        <f t="shared" si="19"/>
        <v>580.5175355835263</v>
      </c>
      <c r="AY13" s="23">
        <f>($B9-SUM(AW4:AW12))/AW13-1</f>
        <v>9.4622125411204596</v>
      </c>
      <c r="AZ13" s="24">
        <f>(AX$2-COUNTA(AV4:AV13))/AY13</f>
        <v>0.95115174816547432</v>
      </c>
      <c r="BA13" s="2">
        <f>($B$31-SUM(BB4:BB12))*B13</f>
        <v>57.452538404325843</v>
      </c>
      <c r="BB13" s="2">
        <f t="shared" si="20"/>
        <v>496.70061050118733</v>
      </c>
      <c r="BC13" s="2">
        <f t="shared" si="21"/>
        <v>554.15314890551315</v>
      </c>
      <c r="BD13" s="23">
        <f>($B9-SUM(BB4:BB12))/BB13-1</f>
        <v>10.566834666531683</v>
      </c>
      <c r="BE13" s="24">
        <f>(BC$2-COUNTA(BA4:BA13))/BD13</f>
        <v>0.94635719357595161</v>
      </c>
    </row>
    <row r="14" spans="1:57" hidden="1" outlineLevel="1" x14ac:dyDescent="0.3">
      <c r="D14" s="2">
        <f>SUM($D4:D13)-$B9</f>
        <v>-1.4551915228366852E-11</v>
      </c>
      <c r="F14" s="23"/>
      <c r="G14" s="24"/>
      <c r="H14" s="2">
        <f>($B$31-SUM(I4:I13))*B13</f>
        <v>9.5499084862637389</v>
      </c>
      <c r="I14" s="2">
        <f t="shared" si="2"/>
        <v>954.99084862637585</v>
      </c>
      <c r="J14" s="2">
        <f t="shared" si="3"/>
        <v>964.54075711263954</v>
      </c>
      <c r="K14" s="23">
        <f>($B9-SUM(I4:I13))/I14-1</f>
        <v>-1.9984014443252818E-15</v>
      </c>
      <c r="L14" s="24">
        <f>(J$2-COUNTA(H4:H14))/K14</f>
        <v>0</v>
      </c>
      <c r="M14" s="2">
        <f>($B$31-SUM(N4:N13))*B13</f>
        <v>17.506721423729704</v>
      </c>
      <c r="N14" s="2">
        <f t="shared" si="4"/>
        <v>870.98116535968734</v>
      </c>
      <c r="O14" s="2">
        <f t="shared" si="5"/>
        <v>888.48788678341703</v>
      </c>
      <c r="P14" s="23">
        <f>($B9-SUM(N4:N13))/N14-1</f>
        <v>1.0099999999999989</v>
      </c>
      <c r="Q14" s="24">
        <f>(O$2-COUNTA(M4:M14))/P14</f>
        <v>0.9900990099009912</v>
      </c>
      <c r="R14" s="2">
        <f>($B$31-SUM(S4:S13))*B13</f>
        <v>24.238076550186953</v>
      </c>
      <c r="S14" s="2">
        <f t="shared" si="6"/>
        <v>799.91012013421459</v>
      </c>
      <c r="T14" s="2">
        <f t="shared" si="7"/>
        <v>824.14819668440157</v>
      </c>
      <c r="U14" s="23">
        <f>($B9-SUM(S4:S13))/S14-1</f>
        <v>2.0301000000000142</v>
      </c>
      <c r="V14" s="24">
        <f>(T$2-COUNTA(R4:R14))/U14</f>
        <v>0.98517314418008273</v>
      </c>
      <c r="W14" s="2">
        <f>($B$31-SUM(X4:X13))*B13</f>
        <v>30.006572274185928</v>
      </c>
      <c r="X14" s="2">
        <f t="shared" si="8"/>
        <v>739.00514442257816</v>
      </c>
      <c r="Y14" s="2">
        <f t="shared" si="9"/>
        <v>769.0117166967641</v>
      </c>
      <c r="Z14" s="23">
        <f>($B9-SUM(X4:X13))/X14-1</f>
        <v>3.0604010000000166</v>
      </c>
      <c r="AA14" s="24">
        <f>(Y$2-COUNTA(W4:W14))/Z14</f>
        <v>0.98026369746970532</v>
      </c>
      <c r="AB14" s="2">
        <f>($B$31-SUM(AC4:AC13))*B13</f>
        <v>35.004780784764847</v>
      </c>
      <c r="AC14" s="2">
        <f t="shared" si="10"/>
        <v>686.2330210643122</v>
      </c>
      <c r="AD14" s="2">
        <f t="shared" si="11"/>
        <v>721.23780184907707</v>
      </c>
      <c r="AE14" s="23">
        <f>($B9-SUM(AC4:AC13))/AC14-1</f>
        <v>4.1010050099999891</v>
      </c>
      <c r="AF14" s="24">
        <f>(AD$2-COUNTA(AB4:AB14))/AE14</f>
        <v>0.97537066895707369</v>
      </c>
      <c r="AG14" s="2">
        <f>($B$31-SUM(AH4:AH13))*B13</f>
        <v>39.377131245027179</v>
      </c>
      <c r="AH14" s="2">
        <f t="shared" si="12"/>
        <v>640.06883696391549</v>
      </c>
      <c r="AI14" s="2">
        <f t="shared" si="13"/>
        <v>679.44596820894265</v>
      </c>
      <c r="AJ14" s="23">
        <f>($B9-SUM(AH4:AH13))/AH14-1</f>
        <v>5.1520150601000285</v>
      </c>
      <c r="AK14" s="24">
        <f>(AI$2-COUNTA(AG4:AG14))/AJ14</f>
        <v>0.97049405750435114</v>
      </c>
      <c r="AL14" s="2">
        <f>($B$31-SUM(AM4:AM13))*B13</f>
        <v>43.234069505630082</v>
      </c>
      <c r="AM14" s="2">
        <f t="shared" si="14"/>
        <v>599.34648189550376</v>
      </c>
      <c r="AN14" s="2">
        <f t="shared" si="15"/>
        <v>642.58055140113379</v>
      </c>
      <c r="AO14" s="23">
        <f>($B9-SUM(AM4:AM13))/AM14-1</f>
        <v>6.2135352107010364</v>
      </c>
      <c r="AP14" s="24">
        <f>(AN$2-COUNTA(AL4:AL14))/AO14</f>
        <v>0.96563386164879483</v>
      </c>
      <c r="AQ14" s="2">
        <f>($B$31-SUM(AR4:AR13))*B13</f>
        <v>46.661497913777602</v>
      </c>
      <c r="AR14" s="2">
        <f t="shared" si="16"/>
        <v>563.15898103923462</v>
      </c>
      <c r="AS14" s="2">
        <f t="shared" si="17"/>
        <v>609.82047895301218</v>
      </c>
      <c r="AT14" s="23">
        <f>($B9-SUM(AR4:AR13))/AR14-1</f>
        <v>7.2856705628080451</v>
      </c>
      <c r="AU14" s="24">
        <f>(AS$2-COUNTA(AQ4:AQ14))/AT14</f>
        <v>0.96079007960278373</v>
      </c>
      <c r="AV14" s="2">
        <f>($B$31-SUM(AW4:AW13))*B13</f>
        <v>49.72723412989739</v>
      </c>
      <c r="AW14" s="2">
        <f t="shared" si="18"/>
        <v>530.7903014536289</v>
      </c>
      <c r="AX14" s="2">
        <f t="shared" si="19"/>
        <v>580.5175355835263</v>
      </c>
      <c r="AY14" s="23">
        <f>($B9-SUM(AW4:AW13))/AW14-1</f>
        <v>8.3685272684360985</v>
      </c>
      <c r="AZ14" s="24">
        <f>(AX$2-COUNTA(AV4:AV14))/AY14</f>
        <v>0.95596270925398219</v>
      </c>
      <c r="BA14" s="2">
        <f>($B$31-SUM(BB4:BB13))*B13</f>
        <v>52.485532299313974</v>
      </c>
      <c r="BB14" s="2">
        <f t="shared" si="20"/>
        <v>501.6676166061992</v>
      </c>
      <c r="BC14" s="2">
        <f t="shared" si="21"/>
        <v>554.15314890551315</v>
      </c>
      <c r="BD14" s="23">
        <f>($B9-SUM(BB4:BB13))/BB14-1</f>
        <v>9.4622125411204792</v>
      </c>
      <c r="BE14" s="24">
        <f>(BC$2-COUNTA(BA4:BA14))/BD14</f>
        <v>0.95115174816547232</v>
      </c>
    </row>
    <row r="15" spans="1:57" hidden="1" outlineLevel="1" x14ac:dyDescent="0.3">
      <c r="F15" s="23"/>
      <c r="G15" s="24"/>
      <c r="I15" s="2">
        <f>SUM($I4:I14)-$B9</f>
        <v>0</v>
      </c>
      <c r="K15" s="23"/>
      <c r="L15" s="24"/>
      <c r="M15" s="2">
        <f>($B$31-SUM(N4:N14))*B13</f>
        <v>8.7969097701328245</v>
      </c>
      <c r="N15" s="2">
        <f t="shared" si="4"/>
        <v>879.69097701328417</v>
      </c>
      <c r="O15" s="2">
        <f t="shared" si="5"/>
        <v>888.48788678341703</v>
      </c>
      <c r="P15" s="23">
        <f>($B9-SUM(N4:N14))/N15-1</f>
        <v>-1.8873791418627661E-15</v>
      </c>
      <c r="Q15" s="24">
        <f>(O$2-COUNTA(M4:M15))/P15</f>
        <v>0</v>
      </c>
      <c r="R15" s="2">
        <f>($B$31-SUM(S4:S14))*B13</f>
        <v>16.238975348844797</v>
      </c>
      <c r="S15" s="2">
        <f t="shared" si="6"/>
        <v>807.90922133555682</v>
      </c>
      <c r="T15" s="2">
        <f t="shared" si="7"/>
        <v>824.14819668440157</v>
      </c>
      <c r="U15" s="23">
        <f>($B9-SUM(S4:S14))/S15-1</f>
        <v>1.0100000000000131</v>
      </c>
      <c r="V15" s="24">
        <f>(T$2-COUNTA(R4:R15))/U15</f>
        <v>0.99009900990097721</v>
      </c>
      <c r="W15" s="2">
        <f>($B$31-SUM(X4:X14))*B13</f>
        <v>22.616520829960145</v>
      </c>
      <c r="X15" s="2">
        <f t="shared" si="8"/>
        <v>746.39519586680399</v>
      </c>
      <c r="Y15" s="2">
        <f t="shared" si="9"/>
        <v>769.0117166967641</v>
      </c>
      <c r="Z15" s="23">
        <f>($B9-SUM(X4:X14))/X15-1</f>
        <v>2.0301000000000156</v>
      </c>
      <c r="AA15" s="24">
        <f>(Y$2-COUNTA(W4:W15))/Z15</f>
        <v>0.98517314418008206</v>
      </c>
      <c r="AB15" s="2">
        <f>($B$31-SUM(AC4:AC14))*B13</f>
        <v>28.142450574121721</v>
      </c>
      <c r="AC15" s="2">
        <f t="shared" si="10"/>
        <v>693.09535127495531</v>
      </c>
      <c r="AD15" s="2">
        <f t="shared" si="11"/>
        <v>721.23780184907707</v>
      </c>
      <c r="AE15" s="23">
        <f>($B9-SUM(AC4:AC14))/AC15-1</f>
        <v>3.060400999999989</v>
      </c>
      <c r="AF15" s="24">
        <f>(AD$2-COUNTA(AB4:AB15))/AE15</f>
        <v>0.9802636974697142</v>
      </c>
      <c r="AG15" s="2">
        <f>($B$31-SUM(AH4:AH14))*B13</f>
        <v>32.976442875388024</v>
      </c>
      <c r="AH15" s="2">
        <f t="shared" si="12"/>
        <v>646.46952533355466</v>
      </c>
      <c r="AI15" s="2">
        <f t="shared" si="13"/>
        <v>679.44596820894265</v>
      </c>
      <c r="AJ15" s="23">
        <f>($B9-SUM(AH4:AH14))/AH15-1</f>
        <v>4.1010050100000273</v>
      </c>
      <c r="AK15" s="24">
        <f>(AI$2-COUNTA(AG4:AG15))/AJ15</f>
        <v>0.97537066895706459</v>
      </c>
      <c r="AL15" s="2">
        <f>($B$31-SUM(AM4:AM14))*B13</f>
        <v>37.240604686675042</v>
      </c>
      <c r="AM15" s="2">
        <f t="shared" si="14"/>
        <v>605.33994671445873</v>
      </c>
      <c r="AN15" s="2">
        <f t="shared" si="15"/>
        <v>642.58055140113379</v>
      </c>
      <c r="AO15" s="23">
        <f>($B9-SUM(AM4:AM14))/AM15-1</f>
        <v>5.1520150601000374</v>
      </c>
      <c r="AP15" s="24">
        <f>(AN$2-COUNTA(AL4:AL15))/AO15</f>
        <v>0.97049405750434947</v>
      </c>
      <c r="AQ15" s="2">
        <f>($B$31-SUM(AR4:AR14))*B13</f>
        <v>41.02990810338526</v>
      </c>
      <c r="AR15" s="2">
        <f t="shared" si="16"/>
        <v>568.79057084962687</v>
      </c>
      <c r="AS15" s="2">
        <f t="shared" si="17"/>
        <v>609.82047895301218</v>
      </c>
      <c r="AT15" s="23">
        <f>($B9-SUM(AR4:AR14))/AR15-1</f>
        <v>6.2135352107010364</v>
      </c>
      <c r="AU15" s="24">
        <f>(AS$2-COUNTA(AQ4:AQ15))/AT15</f>
        <v>0.96563386164879483</v>
      </c>
      <c r="AV15" s="2">
        <f>($B$31-SUM(AW4:AW14))*B13</f>
        <v>44.419331115361103</v>
      </c>
      <c r="AW15" s="2">
        <f t="shared" si="18"/>
        <v>536.09820446816525</v>
      </c>
      <c r="AX15" s="2">
        <f t="shared" si="19"/>
        <v>580.5175355835263</v>
      </c>
      <c r="AY15" s="23">
        <f>($B9-SUM(AW4:AW14))/AW15-1</f>
        <v>7.2856705628080167</v>
      </c>
      <c r="AZ15" s="24">
        <f>(AX$2-COUNTA(AV4:AV15))/AY15</f>
        <v>0.96079007960278751</v>
      </c>
      <c r="BA15" s="2">
        <f>($B$31-SUM(BB4:BB14))*B13</f>
        <v>47.468856133251982</v>
      </c>
      <c r="BB15" s="2">
        <f t="shared" si="20"/>
        <v>506.68429277226119</v>
      </c>
      <c r="BC15" s="2">
        <f t="shared" si="21"/>
        <v>554.15314890551315</v>
      </c>
      <c r="BD15" s="23">
        <f>($B9-SUM(BB4:BB14))/BB15-1</f>
        <v>8.368527268436118</v>
      </c>
      <c r="BE15" s="24">
        <f>(BC$2-COUNTA(BA4:BA15))/BD15</f>
        <v>0.95596270925397997</v>
      </c>
    </row>
    <row r="16" spans="1:57" hidden="1" outlineLevel="1" x14ac:dyDescent="0.3">
      <c r="F16" s="23"/>
      <c r="G16" s="24"/>
      <c r="K16" s="23"/>
      <c r="L16" s="24"/>
      <c r="N16" s="2">
        <f>SUM($N4:N15)-$B9</f>
        <v>0</v>
      </c>
      <c r="P16" s="23"/>
      <c r="Q16" s="24"/>
      <c r="R16" s="2">
        <f>($B$31-SUM(S4:S15))*B13</f>
        <v>8.1598831354892347</v>
      </c>
      <c r="S16" s="2">
        <f t="shared" si="6"/>
        <v>815.98831354891229</v>
      </c>
      <c r="T16" s="2">
        <f t="shared" si="7"/>
        <v>824.14819668440157</v>
      </c>
      <c r="U16" s="23">
        <f>($B9-SUM(S4:S15))/S16-1</f>
        <v>1.3766765505351941E-14</v>
      </c>
      <c r="V16" s="24">
        <f>(T$2-COUNTA(R4:R16))/U16</f>
        <v>0</v>
      </c>
      <c r="W16" s="2">
        <f>($B$31-SUM(X4:X15))*B13</f>
        <v>15.152568871292097</v>
      </c>
      <c r="X16" s="2">
        <f t="shared" si="8"/>
        <v>753.85914782547195</v>
      </c>
      <c r="Y16" s="2">
        <f t="shared" si="9"/>
        <v>769.0117166967641</v>
      </c>
      <c r="Z16" s="23">
        <f>($B9-SUM(X4:X15))/X16-1</f>
        <v>1.0100000000000144</v>
      </c>
      <c r="AA16" s="24">
        <f>(Y$2-COUNTA(W4:W16))/Z16</f>
        <v>0.99009900990097599</v>
      </c>
      <c r="AB16" s="2">
        <f>($B$31-SUM(AC4:AC15))*B13</f>
        <v>21.211497061372167</v>
      </c>
      <c r="AC16" s="2">
        <f t="shared" si="10"/>
        <v>700.02630478770493</v>
      </c>
      <c r="AD16" s="2">
        <f t="shared" si="11"/>
        <v>721.23780184907707</v>
      </c>
      <c r="AE16" s="23">
        <f>($B9-SUM(AC4:AC15))/AC16-1</f>
        <v>2.0300999999999885</v>
      </c>
      <c r="AF16" s="24">
        <f>(AD$2-COUNTA(AB4:AB16))/AE16</f>
        <v>0.98517314418009527</v>
      </c>
      <c r="AG16" s="2">
        <f>($B$31-SUM(AH4:AH15))*B13</f>
        <v>26.511747622052471</v>
      </c>
      <c r="AH16" s="2">
        <f t="shared" si="12"/>
        <v>652.93422058689021</v>
      </c>
      <c r="AI16" s="2">
        <f t="shared" si="13"/>
        <v>679.44596820894265</v>
      </c>
      <c r="AJ16" s="23">
        <f>($B9-SUM(AH4:AH15))/AH16-1</f>
        <v>3.0604010000000272</v>
      </c>
      <c r="AK16" s="24">
        <f>(AI$2-COUNTA(AG4:AG16))/AJ16</f>
        <v>0.98026369746970199</v>
      </c>
      <c r="AL16" s="2">
        <f>($B$31-SUM(AM4:AM15))*B13</f>
        <v>31.187205219530451</v>
      </c>
      <c r="AM16" s="2">
        <f t="shared" si="14"/>
        <v>611.39334618160331</v>
      </c>
      <c r="AN16" s="2">
        <f t="shared" si="15"/>
        <v>642.58055140113379</v>
      </c>
      <c r="AO16" s="23">
        <f>($B9-SUM(AM4:AM15))/AM16-1</f>
        <v>4.1010050100000361</v>
      </c>
      <c r="AP16" s="24">
        <f>(AN$2-COUNTA(AL4:AL16))/AO16</f>
        <v>0.97537066895706248</v>
      </c>
      <c r="AQ16" s="2">
        <f>($B$31-SUM(AR4:AR15))*B13</f>
        <v>35.342002394888986</v>
      </c>
      <c r="AR16" s="2">
        <f t="shared" si="16"/>
        <v>574.47847655812325</v>
      </c>
      <c r="AS16" s="2">
        <f t="shared" si="17"/>
        <v>609.82047895301218</v>
      </c>
      <c r="AT16" s="23">
        <f>($B9-SUM(AR4:AR15))/AR16-1</f>
        <v>5.1520150601000338</v>
      </c>
      <c r="AU16" s="24">
        <f>(AS$2-COUNTA(AQ4:AQ16))/AT16</f>
        <v>0.97049405750435014</v>
      </c>
      <c r="AV16" s="2">
        <f>($B$31-SUM(AW4:AW15))*B13</f>
        <v>39.058349070679455</v>
      </c>
      <c r="AW16" s="2">
        <f t="shared" si="18"/>
        <v>541.45918651284683</v>
      </c>
      <c r="AX16" s="2">
        <f t="shared" si="19"/>
        <v>580.5175355835263</v>
      </c>
      <c r="AY16" s="23">
        <f>($B9-SUM(AW4:AW15))/AW16-1</f>
        <v>6.213535210701008</v>
      </c>
      <c r="AZ16" s="24">
        <f>(AX$2-COUNTA(AV4:AV16))/AY16</f>
        <v>0.96563386164879927</v>
      </c>
      <c r="BA16" s="2">
        <f>($B$31-SUM(BB4:BB15))*B13</f>
        <v>42.402013205529379</v>
      </c>
      <c r="BB16" s="2">
        <f t="shared" si="20"/>
        <v>511.75113569998376</v>
      </c>
      <c r="BC16" s="2">
        <f t="shared" si="21"/>
        <v>554.15314890551315</v>
      </c>
      <c r="BD16" s="23">
        <f>($B9-SUM(BB4:BB15))/BB16-1</f>
        <v>7.285670562808038</v>
      </c>
      <c r="BE16" s="24">
        <f>(BC$2-COUNTA(BA4:BA16))/BD16</f>
        <v>0.96079007960278473</v>
      </c>
    </row>
    <row r="17" spans="1:57" hidden="1" outlineLevel="1" x14ac:dyDescent="0.3">
      <c r="F17" s="23"/>
      <c r="G17" s="24"/>
      <c r="K17" s="23"/>
      <c r="L17" s="24"/>
      <c r="P17" s="23"/>
      <c r="Q17" s="24"/>
      <c r="S17" s="2">
        <f>SUM($S4:S16)-$B9</f>
        <v>0</v>
      </c>
      <c r="U17" s="23"/>
      <c r="V17" s="24"/>
      <c r="W17" s="2">
        <f>($B$31-SUM(X4:X16))*B13</f>
        <v>7.6139773930373851</v>
      </c>
      <c r="X17" s="2">
        <f t="shared" si="8"/>
        <v>761.39773930372667</v>
      </c>
      <c r="Y17" s="2">
        <f t="shared" si="9"/>
        <v>769.0117166967641</v>
      </c>
      <c r="Z17" s="23">
        <f>($B9-SUM(X4:X16))/X17-1</f>
        <v>1.5543122344752192E-14</v>
      </c>
      <c r="AA17" s="24">
        <v>0</v>
      </c>
      <c r="AB17" s="2">
        <f>($B$31-SUM(AC4:AC16))*B13</f>
        <v>14.211234013495122</v>
      </c>
      <c r="AC17" s="2">
        <f t="shared" si="10"/>
        <v>707.026567835582</v>
      </c>
      <c r="AD17" s="2">
        <f t="shared" si="11"/>
        <v>721.23780184907707</v>
      </c>
      <c r="AE17" s="23">
        <f>($B9-SUM(AC4:AC16))/AC17-1</f>
        <v>1.0099999999999891</v>
      </c>
      <c r="AF17" s="24">
        <f>(AD$2-COUNTA(AB4:AB17))/AE17</f>
        <v>0.99009900990100075</v>
      </c>
      <c r="AG17" s="2">
        <f>($B$31-SUM(AH4:AH16))*B13</f>
        <v>19.982405416183575</v>
      </c>
      <c r="AH17" s="2">
        <f t="shared" si="12"/>
        <v>659.46356279275903</v>
      </c>
      <c r="AI17" s="2">
        <f t="shared" si="13"/>
        <v>679.44596820894265</v>
      </c>
      <c r="AJ17" s="23">
        <f>($B9-SUM(AH4:AH16))/AH17-1</f>
        <v>2.0301000000000275</v>
      </c>
      <c r="AK17" s="24">
        <f>(AI$2-COUNTA(AG4:AG17))/AJ17</f>
        <v>0.98517314418007629</v>
      </c>
      <c r="AL17" s="2">
        <f>($B$31-SUM(AM4:AM16))*B13</f>
        <v>25.073271757714419</v>
      </c>
      <c r="AM17" s="2">
        <f t="shared" si="14"/>
        <v>617.50727964341934</v>
      </c>
      <c r="AN17" s="2">
        <f t="shared" si="15"/>
        <v>642.58055140113379</v>
      </c>
      <c r="AO17" s="23">
        <f>($B9-SUM(AM4:AM16))/AM17-1</f>
        <v>3.0604010000000361</v>
      </c>
      <c r="AP17" s="24">
        <f>(AN$2-COUNTA(AL4:AL17))/AO17</f>
        <v>0.9802636974696991</v>
      </c>
      <c r="AQ17" s="2">
        <f>($B$31-SUM(AR4:AR16))*B13</f>
        <v>29.597217629307753</v>
      </c>
      <c r="AR17" s="2">
        <f t="shared" si="16"/>
        <v>580.22326132370438</v>
      </c>
      <c r="AS17" s="2">
        <f t="shared" si="17"/>
        <v>609.82047895301218</v>
      </c>
      <c r="AT17" s="23">
        <f>($B9-SUM(AR4:AR16))/AR17-1</f>
        <v>4.1010050100000344</v>
      </c>
      <c r="AU17" s="24">
        <f>(AS$2-COUNTA(AQ4:AQ17))/AT17</f>
        <v>0.97537066895706293</v>
      </c>
      <c r="AV17" s="2">
        <f>($B$31-SUM(AW4:AW16))*B13</f>
        <v>33.643757205550983</v>
      </c>
      <c r="AW17" s="2">
        <f t="shared" si="18"/>
        <v>546.87377837797533</v>
      </c>
      <c r="AX17" s="2">
        <f t="shared" si="19"/>
        <v>580.5175355835263</v>
      </c>
      <c r="AY17" s="23">
        <f>($B9-SUM(AW4:AW16))/AW17-1</f>
        <v>5.1520150601000081</v>
      </c>
      <c r="AZ17" s="24">
        <f>(AX$2-COUNTA(AV4:AV17))/AY17</f>
        <v>0.97049405750435491</v>
      </c>
      <c r="BA17" s="2">
        <f>($B$31-SUM(BB4:BB16))*B13</f>
        <v>37.284501848529537</v>
      </c>
      <c r="BB17" s="2">
        <f t="shared" si="20"/>
        <v>516.8686470569836</v>
      </c>
      <c r="BC17" s="2">
        <f t="shared" si="21"/>
        <v>554.15314890551315</v>
      </c>
      <c r="BD17" s="23">
        <f>($B9-SUM(BB4:BB16))/BB17-1</f>
        <v>6.2135352107010284</v>
      </c>
      <c r="BE17" s="24">
        <f>(BC$2-COUNTA(BA4:BA17))/BD17</f>
        <v>0.96563386164879605</v>
      </c>
    </row>
    <row r="18" spans="1:57" hidden="1" outlineLevel="1" x14ac:dyDescent="0.3">
      <c r="F18" s="23"/>
      <c r="G18" s="24"/>
      <c r="K18" s="23"/>
      <c r="L18" s="24"/>
      <c r="P18" s="23"/>
      <c r="Q18" s="24"/>
      <c r="U18" s="23"/>
      <c r="V18" s="24"/>
      <c r="X18" s="2">
        <f>SUM($X4:X17)-$B9</f>
        <v>0</v>
      </c>
      <c r="Z18" s="23"/>
      <c r="AA18" s="24"/>
      <c r="AB18" s="2">
        <f>($B$31-SUM(AC4:AC17))*B13</f>
        <v>7.1409683351392959</v>
      </c>
      <c r="AC18" s="2">
        <f t="shared" si="10"/>
        <v>714.09683351393778</v>
      </c>
      <c r="AD18" s="2">
        <f t="shared" si="11"/>
        <v>721.23780184907707</v>
      </c>
      <c r="AE18" s="23">
        <f>($B9-SUM(AC4:AC17))/AC18-1</f>
        <v>-1.1435297153639112E-14</v>
      </c>
      <c r="AF18" s="24">
        <f>(AD$2-COUNTA(AB4:AB18))/AE18</f>
        <v>0</v>
      </c>
      <c r="AG18" s="2">
        <f>($B$31-SUM(AH4:AH17))*B13</f>
        <v>13.387769788255993</v>
      </c>
      <c r="AH18" s="2">
        <f t="shared" si="12"/>
        <v>666.05819842068661</v>
      </c>
      <c r="AI18" s="2">
        <f t="shared" si="13"/>
        <v>679.44596820894265</v>
      </c>
      <c r="AJ18" s="23">
        <f>($B9-SUM(AH4:AH17))/AH18-1</f>
        <v>1.0100000000000287</v>
      </c>
      <c r="AK18" s="24">
        <f>(AI$2-COUNTA(AG4:AG18))/AJ18</f>
        <v>0.990099009900962</v>
      </c>
      <c r="AL18" s="2">
        <f>($B$31-SUM(AM4:AM17))*B13</f>
        <v>18.898198961280222</v>
      </c>
      <c r="AM18" s="2">
        <f t="shared" si="14"/>
        <v>623.68235243985362</v>
      </c>
      <c r="AN18" s="2">
        <f t="shared" si="15"/>
        <v>642.58055140113379</v>
      </c>
      <c r="AO18" s="23">
        <f>($B9-SUM(AM4:AM17))/AM18-1</f>
        <v>2.0301000000000351</v>
      </c>
      <c r="AP18" s="24">
        <f>(AN$2-COUNTA(AL4:AL18))/AO18</f>
        <v>0.98517314418007262</v>
      </c>
      <c r="AQ18" s="2">
        <f>($B$31-SUM(AR4:AR17))*B13</f>
        <v>23.794985016070704</v>
      </c>
      <c r="AR18" s="2">
        <f t="shared" si="16"/>
        <v>586.02549393694153</v>
      </c>
      <c r="AS18" s="2">
        <f t="shared" si="17"/>
        <v>609.82047895301218</v>
      </c>
      <c r="AT18" s="23">
        <f>($B9-SUM(AR4:AR17))/AR18-1</f>
        <v>3.0604010000000326</v>
      </c>
      <c r="AU18" s="24">
        <f>(AS$2-COUNTA(AQ4:AQ18))/AT18</f>
        <v>0.98026369746970021</v>
      </c>
      <c r="AV18" s="2">
        <f>($B$31-SUM(AW4:AW17))*B13</f>
        <v>28.175019421771232</v>
      </c>
      <c r="AW18" s="2">
        <f t="shared" si="18"/>
        <v>552.34251616175504</v>
      </c>
      <c r="AX18" s="2">
        <f t="shared" si="19"/>
        <v>580.5175355835263</v>
      </c>
      <c r="AY18" s="23">
        <f>($B9-SUM(AW4:AW17))/AW18-1</f>
        <v>4.1010050100000086</v>
      </c>
      <c r="AZ18" s="24">
        <f>(AX$2-COUNTA(AV4:AV18))/AY18</f>
        <v>0.97537066895706903</v>
      </c>
      <c r="BA18" s="2">
        <f>($B$31-SUM(BB4:BB17))*B13</f>
        <v>32.115815377959699</v>
      </c>
      <c r="BB18" s="2">
        <f t="shared" si="20"/>
        <v>522.03733352755341</v>
      </c>
      <c r="BC18" s="2">
        <f t="shared" si="21"/>
        <v>554.15314890551315</v>
      </c>
      <c r="BD18" s="23">
        <f>($B9-SUM(BB4:BB17))/BB18-1</f>
        <v>5.1520150601000276</v>
      </c>
      <c r="BE18" s="24">
        <f>(BC$2-COUNTA(BA4:BA18))/BD18</f>
        <v>0.97049405750435125</v>
      </c>
    </row>
    <row r="19" spans="1:57" hidden="1" outlineLevel="1" x14ac:dyDescent="0.3">
      <c r="F19" s="23"/>
      <c r="G19" s="24"/>
      <c r="K19" s="23"/>
      <c r="L19" s="24"/>
      <c r="P19" s="23"/>
      <c r="Q19" s="24"/>
      <c r="U19" s="23"/>
      <c r="V19" s="24"/>
      <c r="Z19" s="23"/>
      <c r="AA19" s="24"/>
      <c r="AC19" s="2">
        <f>SUM($AC4:AC18)-$B9</f>
        <v>0</v>
      </c>
      <c r="AE19" s="23"/>
      <c r="AF19" s="24"/>
      <c r="AG19" s="2">
        <f>($B$31-SUM(AH4:AH18))*B13</f>
        <v>6.7271878040491178</v>
      </c>
      <c r="AH19" s="2">
        <f t="shared" si="12"/>
        <v>672.71878040489355</v>
      </c>
      <c r="AI19" s="2">
        <f t="shared" si="13"/>
        <v>679.44596820894265</v>
      </c>
      <c r="AJ19" s="23">
        <f>($B9-SUM(AH4:AH18))/AH19-1</f>
        <v>2.708944180085382E-14</v>
      </c>
      <c r="AK19" s="24">
        <f>(AI$2-COUNTA(AG4:AG19))/AJ19</f>
        <v>0</v>
      </c>
      <c r="AL19" s="2">
        <f>($B$31-SUM(AM4:AM18))*B13</f>
        <v>12.661375436881681</v>
      </c>
      <c r="AM19" s="2">
        <f t="shared" si="14"/>
        <v>629.91917596425208</v>
      </c>
      <c r="AN19" s="2">
        <f t="shared" si="15"/>
        <v>642.58055140113379</v>
      </c>
      <c r="AO19" s="23">
        <f>($B9-SUM(AM4:AM18))/AM19-1</f>
        <v>1.010000000000034</v>
      </c>
      <c r="AP19" s="24">
        <f>(AN$2-COUNTA(AL4:AL19))/AO19</f>
        <v>0.99009900990095678</v>
      </c>
      <c r="AQ19" s="2">
        <f>($B$31-SUM(AR4:AR18))*B13</f>
        <v>17.934730076701289</v>
      </c>
      <c r="AR19" s="2">
        <f t="shared" si="16"/>
        <v>591.88574887631091</v>
      </c>
      <c r="AS19" s="2">
        <f t="shared" si="17"/>
        <v>609.82047895301218</v>
      </c>
      <c r="AT19" s="23">
        <f>($B9-SUM(AR4:AR18))/AR19-1</f>
        <v>2.0301000000000324</v>
      </c>
      <c r="AU19" s="24">
        <f>(AS$2-COUNTA(AQ4:AQ19))/AT19</f>
        <v>0.98517314418007396</v>
      </c>
      <c r="AV19" s="2">
        <f>($B$31-SUM(AW4:AW18))*B13</f>
        <v>22.651594260153679</v>
      </c>
      <c r="AW19" s="2">
        <f t="shared" si="18"/>
        <v>557.86594132337257</v>
      </c>
      <c r="AX19" s="2">
        <f t="shared" si="19"/>
        <v>580.5175355835263</v>
      </c>
      <c r="AY19" s="23">
        <f>($B9-SUM(AW4:AW18))/AW19-1</f>
        <v>3.0604010000000086</v>
      </c>
      <c r="AZ19" s="24">
        <f>(AX$2-COUNTA(AV4:AV19))/AY19</f>
        <v>0.98026369746970787</v>
      </c>
      <c r="BA19" s="2">
        <f>($B$31-SUM(BB4:BB18))*B13</f>
        <v>26.895442042684163</v>
      </c>
      <c r="BB19" s="2">
        <f t="shared" si="20"/>
        <v>527.25770686282897</v>
      </c>
      <c r="BC19" s="2">
        <f t="shared" si="21"/>
        <v>554.15314890551315</v>
      </c>
      <c r="BD19" s="23">
        <f>($B9-SUM(BB4:BB18))/BB19-1</f>
        <v>4.1010050100000273</v>
      </c>
      <c r="BE19" s="24">
        <f>(BC$2-COUNTA(BA4:BA19))/BD19</f>
        <v>0.97537066895706459</v>
      </c>
    </row>
    <row r="20" spans="1:57" hidden="1" outlineLevel="1" x14ac:dyDescent="0.3">
      <c r="F20" s="23"/>
      <c r="G20" s="24"/>
      <c r="K20" s="23"/>
      <c r="L20" s="24"/>
      <c r="P20" s="23"/>
      <c r="Q20" s="24"/>
      <c r="U20" s="23"/>
      <c r="V20" s="24"/>
      <c r="Z20" s="23"/>
      <c r="AA20" s="24"/>
      <c r="AE20" s="23"/>
      <c r="AF20" s="24"/>
      <c r="AH20" s="2">
        <f>SUM($AH4:AH19)-$B9</f>
        <v>-1.8189894035458565E-11</v>
      </c>
      <c r="AJ20" s="23"/>
      <c r="AK20" s="24"/>
      <c r="AL20" s="2">
        <f>($B$31-SUM(AM4:AM19))*B13</f>
        <v>6.3621836772391545</v>
      </c>
      <c r="AM20" s="2">
        <f t="shared" si="14"/>
        <v>636.21836772389463</v>
      </c>
      <c r="AN20" s="2">
        <f t="shared" si="15"/>
        <v>642.58055140113379</v>
      </c>
      <c r="AO20" s="23">
        <f>($B9-SUM(AM4:AM19))/AM20-1</f>
        <v>3.2640556923979602E-14</v>
      </c>
      <c r="AP20" s="24">
        <f>(AN$2-COUNTA(AL5:AL20))/AO20</f>
        <v>30636732158982.965</v>
      </c>
      <c r="AQ20" s="2">
        <f>($B$31-SUM(AR4:AR19))*B13</f>
        <v>12.015872587938174</v>
      </c>
      <c r="AR20" s="2">
        <f t="shared" si="16"/>
        <v>597.80460636507405</v>
      </c>
      <c r="AS20" s="2">
        <f t="shared" si="17"/>
        <v>609.82047895301218</v>
      </c>
      <c r="AT20" s="23">
        <f>($B9-SUM(AR4:AR19))/AR20-1</f>
        <v>1.0100000000000313</v>
      </c>
      <c r="AU20" s="24">
        <f>(AS$2-COUNTA(AQ4:AQ20))/AT20</f>
        <v>0.99009900990095945</v>
      </c>
      <c r="AV20" s="2">
        <f>($B$31-SUM(AW4:AW19))*B13</f>
        <v>17.07293484691996</v>
      </c>
      <c r="AW20" s="2">
        <f t="shared" si="18"/>
        <v>563.44460073660639</v>
      </c>
      <c r="AX20" s="2">
        <f t="shared" si="19"/>
        <v>580.5175355835263</v>
      </c>
      <c r="AY20" s="23">
        <f>($B9-SUM(AW4:AW19))/AW20-1</f>
        <v>2.0301000000000089</v>
      </c>
      <c r="AZ20" s="24">
        <f>(AX$2-COUNTA(AV4:AV20))/AY20</f>
        <v>0.98517314418008528</v>
      </c>
      <c r="BA20" s="2">
        <f>($B$31-SUM(BB4:BB19))*B13</f>
        <v>21.622864974055876</v>
      </c>
      <c r="BB20" s="2">
        <f t="shared" si="20"/>
        <v>532.53028393145723</v>
      </c>
      <c r="BC20" s="2">
        <f t="shared" si="21"/>
        <v>554.15314890551315</v>
      </c>
      <c r="BD20" s="23">
        <f>($B9-SUM(BB4:BB19))/BB20-1</f>
        <v>3.0604010000000272</v>
      </c>
      <c r="BE20" s="24">
        <f>(BC$2-COUNTA(BA4:BA20))/BD20</f>
        <v>0.98026369746970199</v>
      </c>
    </row>
    <row r="21" spans="1:57" hidden="1" outlineLevel="1" x14ac:dyDescent="0.3">
      <c r="F21" s="23"/>
      <c r="G21" s="24"/>
      <c r="K21" s="23"/>
      <c r="L21" s="24"/>
      <c r="P21" s="23"/>
      <c r="Q21" s="24"/>
      <c r="U21" s="23"/>
      <c r="V21" s="24"/>
      <c r="Z21" s="23"/>
      <c r="AA21" s="24"/>
      <c r="AE21" s="23"/>
      <c r="AF21" s="24"/>
      <c r="AJ21" s="23"/>
      <c r="AK21" s="24"/>
      <c r="AM21" s="2">
        <f>SUM($AM4:AM20)-$B9</f>
        <v>-2.0008883439004421E-11</v>
      </c>
      <c r="AO21" s="23"/>
      <c r="AP21" s="24"/>
      <c r="AQ21" s="2">
        <f>($B$31-SUM(AR4:AR20))*B13</f>
        <v>6.0378265242874294</v>
      </c>
      <c r="AR21" s="2">
        <f t="shared" si="16"/>
        <v>603.78265242872476</v>
      </c>
      <c r="AS21" s="2">
        <f t="shared" si="17"/>
        <v>609.82047895301218</v>
      </c>
      <c r="AT21" s="23">
        <f>($B9-SUM(AR4:AR20))/AR21-1</f>
        <v>3.0198066269804258E-14</v>
      </c>
      <c r="AU21" s="24">
        <f>(AS$2-COUNTA(AQ4:AQ21))/AT21</f>
        <v>0</v>
      </c>
      <c r="AV21" s="2">
        <f>($B$31-SUM(AW4:AW20))*B13</f>
        <v>11.438488839553901</v>
      </c>
      <c r="AW21" s="2">
        <f t="shared" si="18"/>
        <v>569.07904674397241</v>
      </c>
      <c r="AX21" s="2">
        <f t="shared" si="19"/>
        <v>580.5175355835263</v>
      </c>
      <c r="AY21" s="23">
        <f>($B9-SUM(AW4:AW20))/AW21-1</f>
        <v>1.01000000000001</v>
      </c>
      <c r="AZ21" s="24">
        <f>(AX$2-COUNTA(AV4:AV21))/AY21</f>
        <v>0.99009900990098032</v>
      </c>
      <c r="BA21" s="2">
        <f>($B$31-SUM(BB4:BB20))*B13</f>
        <v>16.297562134741312</v>
      </c>
      <c r="BB21" s="2">
        <f t="shared" si="20"/>
        <v>537.85558677077188</v>
      </c>
      <c r="BC21" s="2">
        <f t="shared" si="21"/>
        <v>554.15314890551315</v>
      </c>
      <c r="BD21" s="23">
        <f>($B9-SUM(BB4:BB20))/BB21-1</f>
        <v>2.0301000000000284</v>
      </c>
      <c r="BE21" s="24">
        <f>(BC$2-COUNTA(BA4:BA21))/BD21</f>
        <v>0.98517314418007584</v>
      </c>
    </row>
    <row r="22" spans="1:57" hidden="1" outlineLevel="1" x14ac:dyDescent="0.3">
      <c r="F22" s="23"/>
      <c r="G22" s="24"/>
      <c r="K22" s="23"/>
      <c r="L22" s="24"/>
      <c r="P22" s="23"/>
      <c r="Q22" s="24"/>
      <c r="U22" s="23"/>
      <c r="V22" s="24"/>
      <c r="Z22" s="23"/>
      <c r="AA22" s="24"/>
      <c r="AE22" s="23"/>
      <c r="AF22" s="24"/>
      <c r="AJ22" s="23"/>
      <c r="AK22" s="24"/>
      <c r="AO22" s="23"/>
      <c r="AP22" s="24"/>
      <c r="AR22" s="2">
        <f>SUM($AR4:AR21)-$B9</f>
        <v>-1.8189894035458565E-11</v>
      </c>
      <c r="AT22" s="23"/>
      <c r="AU22" s="24"/>
      <c r="AV22" s="2">
        <f>($B$31-SUM(AW4:AW21))*B13</f>
        <v>5.747698372114173</v>
      </c>
      <c r="AW22" s="2">
        <f t="shared" si="18"/>
        <v>574.7698372114121</v>
      </c>
      <c r="AX22" s="2">
        <f t="shared" si="19"/>
        <v>580.5175355835263</v>
      </c>
      <c r="AY22" s="23">
        <f>($B9-SUM(AW4:AW21))/AW22-1</f>
        <v>9.1038288019262836E-15</v>
      </c>
      <c r="AZ22" s="24">
        <f>(AX$2-COUNTA(AV4:AV22))/AY22</f>
        <v>0</v>
      </c>
      <c r="BA22" s="2">
        <f>($B$31-SUM(BB4:BB21))*B13</f>
        <v>10.919006267033582</v>
      </c>
      <c r="BB22" s="2">
        <f t="shared" si="20"/>
        <v>543.23414263847951</v>
      </c>
      <c r="BC22" s="2">
        <f t="shared" si="21"/>
        <v>554.15314890551315</v>
      </c>
      <c r="BD22" s="23">
        <f>($B9-SUM(BB4:BB21))/BB22-1</f>
        <v>1.0100000000000264</v>
      </c>
      <c r="BE22" s="24">
        <f>(BC$2-COUNTA(BA4:BA22))/BD22</f>
        <v>0.99009900990096422</v>
      </c>
    </row>
    <row r="23" spans="1:57" hidden="1" outlineLevel="1" x14ac:dyDescent="0.3">
      <c r="F23" s="28"/>
      <c r="G23" s="24"/>
      <c r="K23" s="28"/>
      <c r="L23" s="24"/>
      <c r="P23" s="28"/>
      <c r="Q23" s="24"/>
      <c r="U23" s="28"/>
      <c r="V23" s="24"/>
      <c r="Z23" s="28"/>
      <c r="AA23" s="24"/>
      <c r="AE23" s="28"/>
      <c r="AF23" s="24"/>
      <c r="AJ23" s="28"/>
      <c r="AK23" s="24"/>
      <c r="AO23" s="28"/>
      <c r="AP23" s="24"/>
      <c r="AT23" s="28"/>
      <c r="AU23" s="24"/>
      <c r="AW23" s="2">
        <f>SUM($AW4:AW22)-$B9</f>
        <v>0</v>
      </c>
      <c r="AY23" s="28"/>
      <c r="AZ23" s="24"/>
      <c r="BA23" s="2">
        <f>($B$31-SUM(BB4:BB22))*B13</f>
        <v>5.4866648406487917</v>
      </c>
      <c r="BB23" s="2">
        <f t="shared" si="20"/>
        <v>548.66648406486433</v>
      </c>
      <c r="BC23" s="2">
        <f t="shared" si="21"/>
        <v>554.15314890551315</v>
      </c>
      <c r="BD23" s="28">
        <f>($B9-SUM(BB4:BB22))/BB23-1</f>
        <v>2.6867397195928788E-14</v>
      </c>
      <c r="BE23" s="24">
        <f>(BC$2-COUNTA(BA4:BA23))/BD23</f>
        <v>0</v>
      </c>
    </row>
    <row r="24" spans="1:57" hidden="1" outlineLevel="1" x14ac:dyDescent="0.3">
      <c r="BB24" s="2">
        <f>SUM($BB4:BB23)-$B9</f>
        <v>-1.4551915228366852E-11</v>
      </c>
    </row>
    <row r="25" spans="1:57" hidden="1" outlineLevel="1" x14ac:dyDescent="0.3"/>
    <row r="26" spans="1:57" hidden="1" outlineLevel="1" x14ac:dyDescent="0.3">
      <c r="C26" s="2">
        <f>$B31*B35</f>
        <v>200</v>
      </c>
      <c r="D26" s="2">
        <f>E26-C26</f>
        <v>913.26527865316484</v>
      </c>
      <c r="E26" s="2">
        <f>$B31*$B35/(1-(1+$B35)^-$E$2)</f>
        <v>1113.2652786531648</v>
      </c>
      <c r="F26" s="23">
        <f>$B31/D26-1</f>
        <v>9.9497209997378526</v>
      </c>
      <c r="G26" s="24">
        <f>(E$2-COUNTA(C26:C26))/F26</f>
        <v>0.90454797679624632</v>
      </c>
      <c r="H26" s="2">
        <f>$B31*B35</f>
        <v>200</v>
      </c>
      <c r="I26" s="2">
        <f>J26-H26</f>
        <v>821.77942823645583</v>
      </c>
      <c r="J26" s="2">
        <f>$B31*$B35/(1-(1+$B35)^-$J$2)</f>
        <v>1021.7794282364558</v>
      </c>
      <c r="K26" s="23">
        <f>$B31/I26-1</f>
        <v>11.168715419732601</v>
      </c>
      <c r="L26" s="24">
        <f>(J$2-COUNTA(H26:H26))/K26</f>
        <v>0.89535811632663276</v>
      </c>
      <c r="M26" s="2">
        <f>$B31*B35</f>
        <v>200</v>
      </c>
      <c r="N26" s="2">
        <f>O26-M26</f>
        <v>745.59596622951517</v>
      </c>
      <c r="O26" s="2">
        <f>$B31*$B35/(1-(1+$B35)^-$O$2)</f>
        <v>945.59596622951517</v>
      </c>
      <c r="P26" s="23">
        <f>$B31/N26-1</f>
        <v>12.41208972812726</v>
      </c>
      <c r="Q26" s="24">
        <f>(O$2-COUNTA(M26:M26))/P26</f>
        <v>0.88623271672558912</v>
      </c>
      <c r="R26" s="2">
        <f>$B31*B35</f>
        <v>200</v>
      </c>
      <c r="S26" s="2">
        <f>T26-R26</f>
        <v>681.18352671696016</v>
      </c>
      <c r="T26" s="2">
        <f>$B31*$B35/(1-(1+$B35)^-$T$2)</f>
        <v>881.18352671696016</v>
      </c>
      <c r="U26" s="23">
        <f>$B31/S26-1</f>
        <v>13.6803315226898</v>
      </c>
      <c r="V26" s="24">
        <f>(T$2-COUNTA(R26:R26))/U26</f>
        <v>0.87717172497590057</v>
      </c>
      <c r="W26" s="2">
        <f>$B31*B35</f>
        <v>200</v>
      </c>
      <c r="X26" s="2">
        <f>Y26-W26</f>
        <v>626.01970184991865</v>
      </c>
      <c r="Y26" s="2">
        <f>$B31*$B35/(1-(1+$B35)^-$Y$2)</f>
        <v>826.01970184991865</v>
      </c>
      <c r="Z26" s="23">
        <f>$B31/X26-1</f>
        <v>14.973938153143605</v>
      </c>
      <c r="AA26" s="24">
        <f>(Y$2-COUNTA(W26:W26))/Z26</f>
        <v>0.86817508307063496</v>
      </c>
      <c r="AB26" s="2">
        <f>$B31*B35</f>
        <v>200</v>
      </c>
      <c r="AC26" s="2">
        <f>AD26-AB26</f>
        <v>578.25472250244172</v>
      </c>
      <c r="AD26" s="2">
        <f>$B31*$B35/(1-(1+$B35)^-$AD$2)</f>
        <v>778.25472250244172</v>
      </c>
      <c r="AE26" s="23">
        <f>$B31/AC26-1</f>
        <v>16.293416916206464</v>
      </c>
      <c r="AF26" s="24">
        <f>(AD$2-COUNTA(AB26:AB26))/AE26</f>
        <v>0.8592427280293008</v>
      </c>
      <c r="AG26" s="2">
        <f>$B31*B35</f>
        <v>200</v>
      </c>
      <c r="AH26" s="2">
        <f>AI26-AG26</f>
        <v>536.50125868261637</v>
      </c>
      <c r="AI26" s="2">
        <f>$B31*$B35/(1-(1+$B35)^-$AI$2)</f>
        <v>736.50125868261637</v>
      </c>
      <c r="AJ26" s="23">
        <f>$B31/AH26-1</f>
        <v>17.639285254530602</v>
      </c>
      <c r="AK26" s="24">
        <f>(AI$2-COUNTA(AG26:AG26))/AJ26</f>
        <v>0.85037459191535503</v>
      </c>
      <c r="AL26" s="2">
        <f>$B31*B35</f>
        <v>200</v>
      </c>
      <c r="AM26" s="2">
        <f>AN26-AL26</f>
        <v>499.69840803469128</v>
      </c>
      <c r="AN26" s="2">
        <f>$B31*$B35/(1-(1+$B35)^-$AN$2)</f>
        <v>699.69840803469128</v>
      </c>
      <c r="AO26" s="23">
        <f>$B31/AM26-1</f>
        <v>19.012070959621219</v>
      </c>
      <c r="AP26" s="24">
        <f>(AN$2-COUNTA(AL26:AL26))/AO26</f>
        <v>0.84157060185508437</v>
      </c>
      <c r="AQ26" s="2">
        <f>$B31*B35</f>
        <v>200</v>
      </c>
      <c r="AR26" s="2">
        <f>AS26-AQ26</f>
        <v>467.0210215079095</v>
      </c>
      <c r="AS26" s="2">
        <f>$B31*$B35/(1-(1+$B35)^-$AS$2)</f>
        <v>667.0210215079095</v>
      </c>
      <c r="AT26" s="23">
        <f>$B31/AR26-1</f>
        <v>20.412312378813635</v>
      </c>
      <c r="AU26" s="24">
        <f>(AS$2-COUNTA(AQ26:AQ26))/AT26</f>
        <v>0.83283068005781913</v>
      </c>
      <c r="AV26" s="2">
        <f>$B31*B35</f>
        <v>200</v>
      </c>
      <c r="AW26" s="2">
        <f>AX26-AV26</f>
        <v>437.81766302537073</v>
      </c>
      <c r="AX26" s="2">
        <f>$B31*$B35/(1-(1+$B35)^-$AX$2)</f>
        <v>637.81766302537073</v>
      </c>
      <c r="AY26" s="23">
        <f>$B31/AW26-1</f>
        <v>21.840558626389903</v>
      </c>
      <c r="AZ26" s="24">
        <f>(AX$2-COUNTA(AV26:AV26))/AY26</f>
        <v>0.82415474383748755</v>
      </c>
      <c r="BA26" s="2">
        <f>$B31*B35</f>
        <v>200</v>
      </c>
      <c r="BB26" s="2">
        <f>BC26-BA26</f>
        <v>411.56718125290399</v>
      </c>
      <c r="BC26" s="2">
        <f>$B31*$B35/(1-(1+$B35)^-$BC$2)</f>
        <v>611.56718125290399</v>
      </c>
      <c r="BD26" s="23">
        <f>$B31/BB26-1</f>
        <v>23.297369798917707</v>
      </c>
      <c r="BE26" s="24">
        <f>(BC$2-COUNTA(BA26:BA26))/BD26</f>
        <v>0.81554270563549436</v>
      </c>
    </row>
    <row r="27" spans="1:57" hidden="1" outlineLevel="1" x14ac:dyDescent="0.3">
      <c r="C27" s="2">
        <f>($B$31-SUM(D26:D26))*B35</f>
        <v>181.7346944269367</v>
      </c>
      <c r="D27" s="2">
        <f>E27-C27</f>
        <v>931.53058422622814</v>
      </c>
      <c r="E27" s="2">
        <f>E26</f>
        <v>1113.2652786531648</v>
      </c>
      <c r="F27" s="23">
        <f>($B31-SUM(D26:D26))/D27-1</f>
        <v>8.75462843111554</v>
      </c>
      <c r="G27" s="24">
        <f>(E$2-COUNTA(C26:C27))/F27</f>
        <v>0.91380234614715872</v>
      </c>
      <c r="H27" s="2">
        <f>($B$31-SUM(I26:I26))*B35</f>
        <v>183.5644114352709</v>
      </c>
      <c r="I27" s="2">
        <f>J27-H27</f>
        <v>838.2150168011849</v>
      </c>
      <c r="J27" s="2">
        <f>J26</f>
        <v>1021.7794282364558</v>
      </c>
      <c r="K27" s="23">
        <f>($B31-SUM(I26:I26))/I27-1</f>
        <v>9.9497209997378437</v>
      </c>
      <c r="L27" s="24">
        <f>(J$2-COUNTA(H26:H27))/K27</f>
        <v>0.9045479767962471</v>
      </c>
      <c r="M27" s="2">
        <f>($B$31-SUM(N26:N26))*B35</f>
        <v>185.08808067540969</v>
      </c>
      <c r="N27" s="2">
        <f>O27-M27</f>
        <v>760.50788555410554</v>
      </c>
      <c r="O27" s="2">
        <f>O26</f>
        <v>945.59596622951517</v>
      </c>
      <c r="P27" s="23">
        <f>($B31-SUM(N26:N26))/N27-1</f>
        <v>11.168715419732607</v>
      </c>
      <c r="Q27" s="24">
        <f>(O$2-COUNTA(M26:M27))/P27</f>
        <v>0.89535811632663242</v>
      </c>
      <c r="R27" s="2">
        <f>($B$31-SUM(S26:S26))*B35</f>
        <v>186.37632946566077</v>
      </c>
      <c r="S27" s="2">
        <f>T27-R27</f>
        <v>694.80719725129939</v>
      </c>
      <c r="T27" s="2">
        <f>T26</f>
        <v>881.18352671696016</v>
      </c>
      <c r="U27" s="23">
        <f>($B31-SUM(S26:S26))/S27-1</f>
        <v>12.412089728127254</v>
      </c>
      <c r="V27" s="24">
        <f>(T$2-COUNTA(R26:R27))/U27</f>
        <v>0.88623271672558945</v>
      </c>
      <c r="W27" s="2">
        <f>($B$31-SUM(X26:X26))*B35</f>
        <v>187.47960596300163</v>
      </c>
      <c r="X27" s="2">
        <f>Y27-W27</f>
        <v>638.54009588691702</v>
      </c>
      <c r="Y27" s="2">
        <f>Y26</f>
        <v>826.01970184991865</v>
      </c>
      <c r="Z27" s="23">
        <f>($B31-SUM(X26:X26))/X27-1</f>
        <v>13.68033152268981</v>
      </c>
      <c r="AA27" s="24">
        <f>(Y$2-COUNTA(W26:W27))/Z27</f>
        <v>0.8771717249758999</v>
      </c>
      <c r="AB27" s="2">
        <f>($B$31-SUM(AC26:AC26))*B35</f>
        <v>188.4349055499512</v>
      </c>
      <c r="AC27" s="2">
        <f>AD27-AB27</f>
        <v>589.81981695249056</v>
      </c>
      <c r="AD27" s="2">
        <f>AD26</f>
        <v>778.25472250244172</v>
      </c>
      <c r="AE27" s="23">
        <f>($B31-SUM(AC26:AC26))/AC27-1</f>
        <v>14.973938153143592</v>
      </c>
      <c r="AF27" s="24">
        <f>(AD$2-COUNTA(AB26:AB27))/AE27</f>
        <v>0.86817508307063573</v>
      </c>
      <c r="AG27" s="2">
        <f>($B$31-SUM(AH26:AH26))*B35</f>
        <v>189.26997482634769</v>
      </c>
      <c r="AH27" s="2">
        <f>AI27-AG27</f>
        <v>547.23128385626865</v>
      </c>
      <c r="AI27" s="2">
        <f>AI26</f>
        <v>736.50125868261637</v>
      </c>
      <c r="AJ27" s="23">
        <f>($B31-SUM(AH26:AH26))/AH27-1</f>
        <v>16.293416916206475</v>
      </c>
      <c r="AK27" s="24">
        <f>(AI$2-COUNTA(AG26:AG27))/AJ27</f>
        <v>0.85924272802930024</v>
      </c>
      <c r="AL27" s="2">
        <f>($B$31-SUM(AM26:AM26))*B35</f>
        <v>190.00603183930616</v>
      </c>
      <c r="AM27" s="2">
        <f>AN27-AL27</f>
        <v>509.69237619538512</v>
      </c>
      <c r="AN27" s="2">
        <f>AN26</f>
        <v>699.69840803469128</v>
      </c>
      <c r="AO27" s="23">
        <f>($B31-SUM(AM26:AM26))/AM27-1</f>
        <v>17.639285254530606</v>
      </c>
      <c r="AP27" s="24">
        <f>(AN$2-COUNTA(AL26:AL27))/AO27</f>
        <v>0.8503745919153548</v>
      </c>
      <c r="AQ27" s="2">
        <f>($B$31-SUM(AR26:AR26))*B35</f>
        <v>190.65957956984181</v>
      </c>
      <c r="AR27" s="2">
        <f>AS27-AQ27</f>
        <v>476.36144193806768</v>
      </c>
      <c r="AS27" s="2">
        <f>AS26</f>
        <v>667.0210215079095</v>
      </c>
      <c r="AT27" s="23">
        <f>($B31-SUM(AR26:AR26))/AR27-1</f>
        <v>19.012070959621212</v>
      </c>
      <c r="AU27" s="24">
        <f>(AS$2-COUNTA(AQ26:AQ27))/AT27</f>
        <v>0.84157060185508459</v>
      </c>
      <c r="AV27" s="2">
        <f>($B$31-SUM(AW26:AW26))*B35</f>
        <v>191.24364673949259</v>
      </c>
      <c r="AW27" s="2">
        <f>AX27-AV27</f>
        <v>446.57401628587814</v>
      </c>
      <c r="AX27" s="2">
        <f>AX26</f>
        <v>637.81766302537073</v>
      </c>
      <c r="AY27" s="23">
        <f>($B31-SUM(AW26:AW26))/AW27-1</f>
        <v>20.412312378813631</v>
      </c>
      <c r="AZ27" s="24">
        <f>(AX$2-COUNTA(AV26:AV27))/AY27</f>
        <v>0.83283068005781935</v>
      </c>
      <c r="BA27" s="2">
        <f>($B$31-SUM(BB26:BB26))*B35</f>
        <v>191.76865637494194</v>
      </c>
      <c r="BB27" s="2">
        <f>BC27-BA27</f>
        <v>419.79852487796205</v>
      </c>
      <c r="BC27" s="2">
        <f>BC26</f>
        <v>611.56718125290399</v>
      </c>
      <c r="BD27" s="23">
        <f>($B31-SUM(BB26:BB26))/BB27-1</f>
        <v>21.840558626389914</v>
      </c>
      <c r="BE27" s="24">
        <f>(BC$2-COUNTA(BA26:BA27))/BD27</f>
        <v>0.82415474383748721</v>
      </c>
    </row>
    <row r="28" spans="1:57" hidden="1" outlineLevel="1" x14ac:dyDescent="0.3">
      <c r="C28" s="2">
        <f>($B$31-SUM(D26:D27))*B35</f>
        <v>163.10408274241215</v>
      </c>
      <c r="D28" s="2">
        <f t="shared" ref="D28:D35" si="22">E28-C28</f>
        <v>950.16119591075267</v>
      </c>
      <c r="E28" s="2">
        <f t="shared" ref="E28:E35" si="23">E27</f>
        <v>1113.2652786531648</v>
      </c>
      <c r="F28" s="23">
        <f>($B31-SUM(D26:D27))/D28-1</f>
        <v>7.5829690501132756</v>
      </c>
      <c r="G28" s="24">
        <f>(E$2-COUNTA(C26:C28))/F28</f>
        <v>0.92312126737421307</v>
      </c>
      <c r="H28" s="2">
        <f>($B$31-SUM(I26:I27))*B35</f>
        <v>166.8001110992472</v>
      </c>
      <c r="I28" s="2">
        <f t="shared" ref="I28:I36" si="24">J28-H28</f>
        <v>854.97931713720868</v>
      </c>
      <c r="J28" s="2">
        <f t="shared" ref="J28:J36" si="25">J27</f>
        <v>1021.7794282364558</v>
      </c>
      <c r="K28" s="23">
        <f>($B31-SUM(I26:I27))/I28-1</f>
        <v>8.7546284311155329</v>
      </c>
      <c r="L28" s="24">
        <f>(J$2-COUNTA(H26:H28))/K28</f>
        <v>0.91380234614715949</v>
      </c>
      <c r="M28" s="2">
        <f>($B$31-SUM(N26:N27))*B35</f>
        <v>169.87792296432758</v>
      </c>
      <c r="N28" s="2">
        <f t="shared" ref="N28:N37" si="26">O28-M28</f>
        <v>775.71804326518759</v>
      </c>
      <c r="O28" s="2">
        <f t="shared" ref="O28:O37" si="27">O27</f>
        <v>945.59596622951517</v>
      </c>
      <c r="P28" s="23">
        <f>($B31-SUM(N26:N27))/N28-1</f>
        <v>9.9497209997378508</v>
      </c>
      <c r="Q28" s="24">
        <f>(O$2-COUNTA(M26:M28))/P28</f>
        <v>0.90454797679624654</v>
      </c>
      <c r="R28" s="2">
        <f>($B$31-SUM(S26:S27))*B35</f>
        <v>172.48018552063482</v>
      </c>
      <c r="S28" s="2">
        <f t="shared" ref="S28:S38" si="28">T28-R28</f>
        <v>708.70334119632537</v>
      </c>
      <c r="T28" s="2">
        <f t="shared" ref="T28:T38" si="29">T27</f>
        <v>881.18352671696016</v>
      </c>
      <c r="U28" s="23">
        <f>($B31-SUM(S26:S27))/S28-1</f>
        <v>11.168715419732603</v>
      </c>
      <c r="V28" s="24">
        <f>(T$2-COUNTA(R26:R28))/U28</f>
        <v>0.89535811632663265</v>
      </c>
      <c r="W28" s="2">
        <f>($B$31-SUM(X26:X27))*B35</f>
        <v>174.70880404526329</v>
      </c>
      <c r="X28" s="2">
        <f t="shared" ref="X28:X39" si="30">Y28-W28</f>
        <v>651.31089780465538</v>
      </c>
      <c r="Y28" s="2">
        <f t="shared" ref="Y28:Y39" si="31">Y27</f>
        <v>826.01970184991865</v>
      </c>
      <c r="Z28" s="23">
        <f>($B31-SUM(X26:X27))/X28-1</f>
        <v>12.412089728127263</v>
      </c>
      <c r="AA28" s="24">
        <f>(Y$2-COUNTA(W26:W28))/Z28</f>
        <v>0.8862327167255889</v>
      </c>
      <c r="AB28" s="2">
        <f>($B$31-SUM(AC26:AC27))*B35</f>
        <v>176.63850921090136</v>
      </c>
      <c r="AC28" s="2">
        <f t="shared" ref="AC28:AC40" si="32">AD28-AB28</f>
        <v>601.61621329154036</v>
      </c>
      <c r="AD28" s="2">
        <f t="shared" ref="AD28:AD40" si="33">AD27</f>
        <v>778.25472250244172</v>
      </c>
      <c r="AE28" s="23">
        <f>($B31-SUM(AC26:AC27))/AC28-1</f>
        <v>13.680331522689796</v>
      </c>
      <c r="AF28" s="24">
        <f>(AD$2-COUNTA(AB26:AB28))/AE28</f>
        <v>0.87717172497590079</v>
      </c>
      <c r="AG28" s="2">
        <f>($B$31-SUM(AH26:AH27))*B35</f>
        <v>178.32534914922232</v>
      </c>
      <c r="AH28" s="2">
        <f t="shared" ref="AH28:AH41" si="34">AI28-AG28</f>
        <v>558.17590953339402</v>
      </c>
      <c r="AI28" s="2">
        <f t="shared" ref="AI28:AI41" si="35">AI27</f>
        <v>736.50125868261637</v>
      </c>
      <c r="AJ28" s="23">
        <f>($B31-SUM(AH26:AH27))/AH28-1</f>
        <v>14.973938153143605</v>
      </c>
      <c r="AK28" s="24">
        <f>(AI$2-COUNTA(AG26:AG28))/AJ28</f>
        <v>0.86817508307063496</v>
      </c>
      <c r="AL28" s="2">
        <f>($B$31-SUM(AM26:AM27))*B35</f>
        <v>179.8121843153985</v>
      </c>
      <c r="AM28" s="2">
        <f t="shared" ref="AM28:AM42" si="36">AN28-AL28</f>
        <v>519.88622371929273</v>
      </c>
      <c r="AN28" s="2">
        <f t="shared" ref="AN28:AN42" si="37">AN27</f>
        <v>699.69840803469128</v>
      </c>
      <c r="AO28" s="23">
        <f>($B31-SUM(AM26:AM27))/AM28-1</f>
        <v>16.293416916206482</v>
      </c>
      <c r="AP28" s="24">
        <f>(AN$2-COUNTA(AL26:AL28))/AO28</f>
        <v>0.85924272802929991</v>
      </c>
      <c r="AQ28" s="2">
        <f>($B$31-SUM(AR26:AR27))*B35</f>
        <v>181.13235073108044</v>
      </c>
      <c r="AR28" s="2">
        <f t="shared" ref="AR28:AR43" si="38">AS28-AQ28</f>
        <v>485.88867077682903</v>
      </c>
      <c r="AS28" s="2">
        <f t="shared" ref="AS28:AS43" si="39">AS27</f>
        <v>667.0210215079095</v>
      </c>
      <c r="AT28" s="23">
        <f>($B31-SUM(AR26:AR27))/AR28-1</f>
        <v>17.639285254530598</v>
      </c>
      <c r="AU28" s="24">
        <f>(AS$2-COUNTA(AQ26:AQ28))/AT28</f>
        <v>0.85037459191535525</v>
      </c>
      <c r="AV28" s="2">
        <f>($B$31-SUM(AW26:AW27))*B35</f>
        <v>182.312166413775</v>
      </c>
      <c r="AW28" s="2">
        <f t="shared" ref="AW28:AW44" si="40">AX28-AV28</f>
        <v>455.50549661159573</v>
      </c>
      <c r="AX28" s="2">
        <f t="shared" ref="AX28:AX44" si="41">AX27</f>
        <v>637.81766302537073</v>
      </c>
      <c r="AY28" s="23">
        <f>($B31-SUM(AW26:AW27))/AW28-1</f>
        <v>19.012070959621205</v>
      </c>
      <c r="AZ28" s="24">
        <f>(AX$2-COUNTA(AV26:AV28))/AY28</f>
        <v>0.84157060185508492</v>
      </c>
      <c r="BA28" s="2">
        <f>($B$31-SUM(BB26:BB27))*B35</f>
        <v>183.37268587738268</v>
      </c>
      <c r="BB28" s="2">
        <f t="shared" ref="BB28:BB45" si="42">BC28-BA28</f>
        <v>428.19449537552134</v>
      </c>
      <c r="BC28" s="2">
        <f t="shared" ref="BC28:BC45" si="43">BC27</f>
        <v>611.56718125290399</v>
      </c>
      <c r="BD28" s="23">
        <f>($B31-SUM(BB26:BB27))/BB28-1</f>
        <v>20.412312378813638</v>
      </c>
      <c r="BE28" s="24">
        <f>(BC$2-COUNTA(BA26:BA28))/BD28</f>
        <v>0.83283068005781902</v>
      </c>
    </row>
    <row r="29" spans="1:57" hidden="1" outlineLevel="1" x14ac:dyDescent="0.3">
      <c r="C29" s="2">
        <f>($B$31-SUM(D26:D28))*B35</f>
        <v>144.1008588241971</v>
      </c>
      <c r="D29" s="2">
        <f t="shared" si="22"/>
        <v>969.16441982896777</v>
      </c>
      <c r="E29" s="2">
        <f t="shared" si="23"/>
        <v>1113.2652786531648</v>
      </c>
      <c r="F29" s="23">
        <f>($B31-SUM(D26:D28))/D29-1</f>
        <v>6.4342833824639962</v>
      </c>
      <c r="G29" s="24">
        <f>(E$2-COUNTA(C26:C29))/F29</f>
        <v>0.93250477844236812</v>
      </c>
      <c r="H29" s="2">
        <f>($B$31-SUM(I26:I28))*B35</f>
        <v>149.70052475650303</v>
      </c>
      <c r="I29" s="2">
        <f t="shared" si="24"/>
        <v>872.07890347995283</v>
      </c>
      <c r="J29" s="2">
        <f t="shared" si="25"/>
        <v>1021.7794282364558</v>
      </c>
      <c r="K29" s="23">
        <f>($B31-SUM(I26:I28))/I29-1</f>
        <v>7.5829690501132685</v>
      </c>
      <c r="L29" s="24">
        <f>(J$2-COUNTA(H26:H29))/K29</f>
        <v>0.92312126737421396</v>
      </c>
      <c r="M29" s="2">
        <f>($B$31-SUM(N26:N28))*B35</f>
        <v>154.36356209902385</v>
      </c>
      <c r="N29" s="2">
        <f t="shared" si="26"/>
        <v>791.23240413049132</v>
      </c>
      <c r="O29" s="2">
        <f t="shared" si="27"/>
        <v>945.59596622951517</v>
      </c>
      <c r="P29" s="23">
        <f>($B31-SUM(N26:N28))/N29-1</f>
        <v>8.75462843111554</v>
      </c>
      <c r="Q29" s="24">
        <f>(O$2-COUNTA(M26:M29))/P29</f>
        <v>0.91380234614715872</v>
      </c>
      <c r="R29" s="2">
        <f>($B$31-SUM(S26:S28))*B35</f>
        <v>158.3061186967083</v>
      </c>
      <c r="S29" s="2">
        <f t="shared" si="28"/>
        <v>722.87740802025189</v>
      </c>
      <c r="T29" s="2">
        <f t="shared" si="29"/>
        <v>881.18352671696016</v>
      </c>
      <c r="U29" s="23">
        <f>($B31-SUM(S26:S28))/S29-1</f>
        <v>9.9497209997378455</v>
      </c>
      <c r="V29" s="24">
        <f>(T$2-COUNTA(R26:R29))/U29</f>
        <v>0.90454797679624699</v>
      </c>
      <c r="W29" s="2">
        <f>($B$31-SUM(X26:X28))*B35</f>
        <v>161.68258608917017</v>
      </c>
      <c r="X29" s="2">
        <f t="shared" si="30"/>
        <v>664.33711576074847</v>
      </c>
      <c r="Y29" s="2">
        <f t="shared" si="31"/>
        <v>826.01970184991865</v>
      </c>
      <c r="Z29" s="23">
        <f>($B31-SUM(X26:X28))/X29-1</f>
        <v>11.168715419732612</v>
      </c>
      <c r="AA29" s="24">
        <f>(Y$2-COUNTA(W26:W29))/Z29</f>
        <v>0.89535811632663198</v>
      </c>
      <c r="AB29" s="2">
        <f>($B$31-SUM(AC26:AC28))*B35</f>
        <v>164.60618494507057</v>
      </c>
      <c r="AC29" s="2">
        <f t="shared" si="32"/>
        <v>613.64853755737113</v>
      </c>
      <c r="AD29" s="2">
        <f t="shared" si="33"/>
        <v>778.25472250244172</v>
      </c>
      <c r="AE29" s="23">
        <f>($B31-SUM(AC26:AC28))/AC29-1</f>
        <v>12.412089728127253</v>
      </c>
      <c r="AF29" s="24">
        <f>(AD$2-COUNTA(AB26:AB29))/AE29</f>
        <v>0.88623271672558956</v>
      </c>
      <c r="AG29" s="2">
        <f>($B$31-SUM(AH26:AH28))*B35</f>
        <v>167.16183095855442</v>
      </c>
      <c r="AH29" s="2">
        <f t="shared" si="34"/>
        <v>569.33942772406192</v>
      </c>
      <c r="AI29" s="2">
        <f t="shared" si="35"/>
        <v>736.50125868261637</v>
      </c>
      <c r="AJ29" s="23">
        <f>($B31-SUM(AH26:AH28))/AH29-1</f>
        <v>13.680331522689807</v>
      </c>
      <c r="AK29" s="24">
        <f>(AI$2-COUNTA(AG26:AG29))/AJ29</f>
        <v>0.87717172497590012</v>
      </c>
      <c r="AL29" s="2">
        <f>($B$31-SUM(AM26:AM28))*B35</f>
        <v>169.41445984101262</v>
      </c>
      <c r="AM29" s="2">
        <f t="shared" si="36"/>
        <v>530.28394819367873</v>
      </c>
      <c r="AN29" s="2">
        <f t="shared" si="37"/>
        <v>699.69840803469128</v>
      </c>
      <c r="AO29" s="23">
        <f>($B31-SUM(AM26:AM28))/AM29-1</f>
        <v>14.973938153143603</v>
      </c>
      <c r="AP29" s="24">
        <f>(AN$2-COUNTA(AL26:AL29))/AO29</f>
        <v>0.86817508307063507</v>
      </c>
      <c r="AQ29" s="2">
        <f>($B$31-SUM(AR26:AR28))*B35</f>
        <v>171.41457731554388</v>
      </c>
      <c r="AR29" s="2">
        <f t="shared" si="38"/>
        <v>495.60644419236564</v>
      </c>
      <c r="AS29" s="2">
        <f t="shared" si="39"/>
        <v>667.0210215079095</v>
      </c>
      <c r="AT29" s="23">
        <f>($B31-SUM(AR26:AR28))/AR29-1</f>
        <v>16.293416916206468</v>
      </c>
      <c r="AU29" s="24">
        <f>(AS$2-COUNTA(AQ26:AQ29))/AT29</f>
        <v>0.85924272802930057</v>
      </c>
      <c r="AV29" s="2">
        <f>($B$31-SUM(AW26:AW28))*B35</f>
        <v>173.20205648154311</v>
      </c>
      <c r="AW29" s="2">
        <f t="shared" si="40"/>
        <v>464.61560654382765</v>
      </c>
      <c r="AX29" s="2">
        <f t="shared" si="41"/>
        <v>637.81766302537073</v>
      </c>
      <c r="AY29" s="23">
        <f>($B31-SUM(AW26:AW28))/AW29-1</f>
        <v>17.639285254530595</v>
      </c>
      <c r="AZ29" s="24">
        <f>(AX$2-COUNTA(AV26:AV29))/AY29</f>
        <v>0.85037459191535536</v>
      </c>
      <c r="BA29" s="2">
        <f>($B$31-SUM(BB26:BB28))*B35</f>
        <v>174.80879596987228</v>
      </c>
      <c r="BB29" s="2">
        <f t="shared" si="42"/>
        <v>436.75838528303171</v>
      </c>
      <c r="BC29" s="2">
        <f t="shared" si="43"/>
        <v>611.56718125290399</v>
      </c>
      <c r="BD29" s="23">
        <f>($B31-SUM(BB26:BB28))/BB29-1</f>
        <v>19.012070959621216</v>
      </c>
      <c r="BE29" s="24">
        <f>(BC$2-COUNTA(BA26:BA29))/BD29</f>
        <v>0.84157060185508448</v>
      </c>
    </row>
    <row r="30" spans="1:57" hidden="1" outlineLevel="1" x14ac:dyDescent="0.3">
      <c r="C30" s="2">
        <f>($B$31-SUM(D26:D29))*B35</f>
        <v>124.71757042761773</v>
      </c>
      <c r="D30" s="2">
        <f t="shared" si="22"/>
        <v>988.54770822554713</v>
      </c>
      <c r="E30" s="2">
        <f t="shared" si="23"/>
        <v>1113.2652786531648</v>
      </c>
      <c r="F30" s="23">
        <f>($B31-SUM(D26:D29))/D30-1</f>
        <v>5.308120963199995</v>
      </c>
      <c r="G30" s="24">
        <f>(E$2-COUNTA(C26:C30))/F30</f>
        <v>0.94195291227609013</v>
      </c>
      <c r="H30" s="2">
        <f>($B$31-SUM(I26:I29))*B35</f>
        <v>132.25894668690395</v>
      </c>
      <c r="I30" s="2">
        <f t="shared" si="24"/>
        <v>889.52048154955185</v>
      </c>
      <c r="J30" s="2">
        <f t="shared" si="25"/>
        <v>1021.7794282364558</v>
      </c>
      <c r="K30" s="23">
        <f>($B31-SUM(I26:I29))/I30-1</f>
        <v>6.4342833824639882</v>
      </c>
      <c r="L30" s="24">
        <f>(J$2-COUNTA(H26:H30))/K30</f>
        <v>0.93250477844236934</v>
      </c>
      <c r="M30" s="2">
        <f>($B$31-SUM(N26:N29))*B35</f>
        <v>138.53891401641403</v>
      </c>
      <c r="N30" s="2">
        <f t="shared" si="26"/>
        <v>807.05705221310109</v>
      </c>
      <c r="O30" s="2">
        <f t="shared" si="27"/>
        <v>945.59596622951517</v>
      </c>
      <c r="P30" s="23">
        <f>($B31-SUM(N26:N29))/N30-1</f>
        <v>7.5829690501132756</v>
      </c>
      <c r="Q30" s="24">
        <f>(O$2-COUNTA(M26:M30))/P30</f>
        <v>0.92312126737421307</v>
      </c>
      <c r="R30" s="2">
        <f>($B$31-SUM(S26:S29))*B35</f>
        <v>143.84857053630327</v>
      </c>
      <c r="S30" s="2">
        <f t="shared" si="28"/>
        <v>737.33495618065695</v>
      </c>
      <c r="T30" s="2">
        <f t="shared" si="29"/>
        <v>881.18352671696016</v>
      </c>
      <c r="U30" s="23">
        <f>($B31-SUM(S26:S29))/S30-1</f>
        <v>8.7546284311155347</v>
      </c>
      <c r="V30" s="24">
        <f>(T$2-COUNTA(R26:R30))/U30</f>
        <v>0.91380234614715927</v>
      </c>
      <c r="W30" s="2">
        <f>($B$31-SUM(X26:X29))*B35</f>
        <v>148.39584377395519</v>
      </c>
      <c r="X30" s="2">
        <f t="shared" si="30"/>
        <v>677.62385807596343</v>
      </c>
      <c r="Y30" s="2">
        <f t="shared" si="31"/>
        <v>826.01970184991865</v>
      </c>
      <c r="Z30" s="23">
        <f>($B31-SUM(X26:X29))/X30-1</f>
        <v>9.9497209997378544</v>
      </c>
      <c r="AA30" s="24">
        <f>(Y$2-COUNTA(W26:W30))/Z30</f>
        <v>0.90454797679624621</v>
      </c>
      <c r="AB30" s="2">
        <f>($B$31-SUM(AC26:AC29))*B35</f>
        <v>152.33321419392311</v>
      </c>
      <c r="AC30" s="2">
        <f t="shared" si="32"/>
        <v>625.92150830851858</v>
      </c>
      <c r="AD30" s="2">
        <f t="shared" si="33"/>
        <v>778.25472250244172</v>
      </c>
      <c r="AE30" s="23">
        <f>($B31-SUM(AC26:AC29))/AC30-1</f>
        <v>11.1687154197326</v>
      </c>
      <c r="AF30" s="24">
        <f>(AD$2-COUNTA(AB26:AB30))/AE30</f>
        <v>0.89535811632663298</v>
      </c>
      <c r="AG30" s="2">
        <f>($B$31-SUM(AH26:AH29))*B35</f>
        <v>155.77504240407319</v>
      </c>
      <c r="AH30" s="2">
        <f t="shared" si="34"/>
        <v>580.72621627854323</v>
      </c>
      <c r="AI30" s="2">
        <f t="shared" si="35"/>
        <v>736.50125868261637</v>
      </c>
      <c r="AJ30" s="23">
        <f>($B31-SUM(AH26:AH29))/AH30-1</f>
        <v>12.41208972812726</v>
      </c>
      <c r="AK30" s="24">
        <f>(AI$2-COUNTA(AG26:AG30))/AJ30</f>
        <v>0.88623271672558912</v>
      </c>
      <c r="AL30" s="2">
        <f>($B$31-SUM(AM26:AM29))*B35</f>
        <v>158.80878087713904</v>
      </c>
      <c r="AM30" s="2">
        <f t="shared" si="36"/>
        <v>540.88962715755224</v>
      </c>
      <c r="AN30" s="2">
        <f t="shared" si="37"/>
        <v>699.69840803469128</v>
      </c>
      <c r="AO30" s="23">
        <f>($B31-SUM(AM26:AM29))/AM30-1</f>
        <v>13.680331522689809</v>
      </c>
      <c r="AP30" s="24">
        <f>(AN$2-COUNTA(AL26:AL30))/AO30</f>
        <v>0.87717172497590001</v>
      </c>
      <c r="AQ30" s="2">
        <f>($B$31-SUM(AR26:AR29))*B35</f>
        <v>161.50244843169656</v>
      </c>
      <c r="AR30" s="2">
        <f t="shared" si="38"/>
        <v>505.51857307621293</v>
      </c>
      <c r="AS30" s="2">
        <f t="shared" si="39"/>
        <v>667.0210215079095</v>
      </c>
      <c r="AT30" s="23">
        <f>($B31-SUM(AR26:AR29))/AR30-1</f>
        <v>14.973938153143598</v>
      </c>
      <c r="AU30" s="24">
        <f>(AS$2-COUNTA(AQ26:AQ30))/AT30</f>
        <v>0.8681750830706354</v>
      </c>
      <c r="AV30" s="2">
        <f>($B$31-SUM(AW26:AW29))*B35</f>
        <v>163.90974435066656</v>
      </c>
      <c r="AW30" s="2">
        <f t="shared" si="40"/>
        <v>473.90791867470421</v>
      </c>
      <c r="AX30" s="2">
        <f t="shared" si="41"/>
        <v>637.81766302537073</v>
      </c>
      <c r="AY30" s="23">
        <f>($B31-SUM(AW26:AW29))/AW30-1</f>
        <v>16.293416916206464</v>
      </c>
      <c r="AZ30" s="24">
        <f>(AX$2-COUNTA(AV26:AV30))/AY30</f>
        <v>0.8592427280293008</v>
      </c>
      <c r="BA30" s="2">
        <f>($B$31-SUM(BB26:BB29))*B35</f>
        <v>166.07362826421164</v>
      </c>
      <c r="BB30" s="2">
        <f t="shared" si="42"/>
        <v>445.49355298869239</v>
      </c>
      <c r="BC30" s="2">
        <f t="shared" si="43"/>
        <v>611.56718125290399</v>
      </c>
      <c r="BD30" s="23">
        <f>($B31-SUM(BB26:BB29))/BB30-1</f>
        <v>17.639285254530602</v>
      </c>
      <c r="BE30" s="24">
        <f>(BC$2-COUNTA(BA26:BA30))/BD30</f>
        <v>0.85037459191535503</v>
      </c>
    </row>
    <row r="31" spans="1:57" hidden="1" outlineLevel="1" x14ac:dyDescent="0.3">
      <c r="A31" s="25" t="s">
        <v>13</v>
      </c>
      <c r="B31" s="26">
        <v>10000</v>
      </c>
      <c r="C31" s="2">
        <f>($B$31-SUM(D26:D30))*B35</f>
        <v>104.94661626310679</v>
      </c>
      <c r="D31" s="2">
        <f t="shared" si="22"/>
        <v>1008.3186623900581</v>
      </c>
      <c r="E31" s="2">
        <f t="shared" si="23"/>
        <v>1113.2652786531648</v>
      </c>
      <c r="F31" s="23">
        <f>($B31-SUM(D26:D30))/D31-1</f>
        <v>4.2040401599999955</v>
      </c>
      <c r="G31" s="24">
        <f>(E$2-COUNTA(C26:C31))/F31</f>
        <v>0.95146569675014814</v>
      </c>
      <c r="H31" s="2">
        <f>($B$31-SUM(I26:I30))*B35</f>
        <v>114.46853705591293</v>
      </c>
      <c r="I31" s="2">
        <f t="shared" si="24"/>
        <v>907.31089118054285</v>
      </c>
      <c r="J31" s="2">
        <f t="shared" si="25"/>
        <v>1021.7794282364558</v>
      </c>
      <c r="K31" s="23">
        <f>($B31-SUM(I26:I30))/I31-1</f>
        <v>5.3081209631999888</v>
      </c>
      <c r="L31" s="24">
        <f>(J$2-COUNTA(H26:H31))/K31</f>
        <v>0.94195291227609124</v>
      </c>
      <c r="M31" s="2">
        <f>($B$31-SUM(N26:N30))*B35</f>
        <v>122.39777297215198</v>
      </c>
      <c r="N31" s="2">
        <f t="shared" si="26"/>
        <v>823.19819325736319</v>
      </c>
      <c r="O31" s="2">
        <f t="shared" si="27"/>
        <v>945.59596622951517</v>
      </c>
      <c r="P31" s="23">
        <f>($B31-SUM(N26:N30))/N31-1</f>
        <v>6.4342833824639944</v>
      </c>
      <c r="Q31" s="24">
        <f>(O$2-COUNTA(M26:M31))/P31</f>
        <v>0.93250477844236845</v>
      </c>
      <c r="R31" s="2">
        <f>($B$31-SUM(S26:S30))*B35</f>
        <v>129.10187141269012</v>
      </c>
      <c r="S31" s="2">
        <f t="shared" si="28"/>
        <v>752.08165530427004</v>
      </c>
      <c r="T31" s="2">
        <f t="shared" si="29"/>
        <v>881.18352671696016</v>
      </c>
      <c r="U31" s="23">
        <f>($B31-SUM(S26:S30))/S31-1</f>
        <v>7.5829690501132703</v>
      </c>
      <c r="V31" s="24">
        <f>(T$2-COUNTA(R26:R31))/U31</f>
        <v>0.92312126737421374</v>
      </c>
      <c r="W31" s="2">
        <f>($B$31-SUM(X26:X30))*B35</f>
        <v>134.84336661243594</v>
      </c>
      <c r="X31" s="2">
        <f t="shared" si="30"/>
        <v>691.1763352374827</v>
      </c>
      <c r="Y31" s="2">
        <f t="shared" si="31"/>
        <v>826.01970184991865</v>
      </c>
      <c r="Z31" s="23">
        <f>($B31-SUM(X26:X30))/X31-1</f>
        <v>8.7546284311155436</v>
      </c>
      <c r="AA31" s="24">
        <f>(Y$2-COUNTA(W26:W31))/Z31</f>
        <v>0.91380234614715838</v>
      </c>
      <c r="AB31" s="2">
        <f>($B$31-SUM(AC26:AC30))*B35</f>
        <v>139.81478402775275</v>
      </c>
      <c r="AC31" s="2">
        <f t="shared" si="32"/>
        <v>638.43993847468892</v>
      </c>
      <c r="AD31" s="2">
        <f t="shared" si="33"/>
        <v>778.25472250244172</v>
      </c>
      <c r="AE31" s="23">
        <f>($B31-SUM(AC26:AC30))/AC31-1</f>
        <v>9.9497209997378437</v>
      </c>
      <c r="AF31" s="24">
        <f>(AD$2-COUNTA(AB26:AB31))/AE31</f>
        <v>0.9045479767962471</v>
      </c>
      <c r="AG31" s="2">
        <f>($B$31-SUM(AH26:AH30))*B35</f>
        <v>144.16051807850232</v>
      </c>
      <c r="AH31" s="2">
        <f t="shared" si="34"/>
        <v>592.34074060411399</v>
      </c>
      <c r="AI31" s="2">
        <f t="shared" si="35"/>
        <v>736.50125868261637</v>
      </c>
      <c r="AJ31" s="23">
        <f>($B31-SUM(AH26:AH30))/AH31-1</f>
        <v>11.16871541973261</v>
      </c>
      <c r="AK31" s="24">
        <f>(AI$2-COUNTA(AG26:AG31))/AJ31</f>
        <v>0.89535811632663209</v>
      </c>
      <c r="AL31" s="2">
        <f>($B$31-SUM(AM26:AM30))*B35</f>
        <v>147.99098833398799</v>
      </c>
      <c r="AM31" s="2">
        <f t="shared" si="36"/>
        <v>551.70741970070333</v>
      </c>
      <c r="AN31" s="2">
        <f t="shared" si="37"/>
        <v>699.69840803469128</v>
      </c>
      <c r="AO31" s="23">
        <f>($B31-SUM(AM26:AM30))/AM31-1</f>
        <v>12.412089728127262</v>
      </c>
      <c r="AP31" s="24">
        <f>(AN$2-COUNTA(AL26:AL31))/AO31</f>
        <v>0.88623271672558901</v>
      </c>
      <c r="AQ31" s="2">
        <f>($B$31-SUM(AR26:AR30))*B35</f>
        <v>151.39207697017233</v>
      </c>
      <c r="AR31" s="2">
        <f t="shared" si="38"/>
        <v>515.6289445377372</v>
      </c>
      <c r="AS31" s="2">
        <f t="shared" si="39"/>
        <v>667.0210215079095</v>
      </c>
      <c r="AT31" s="23">
        <f>($B31-SUM(AR26:AR30))/AR31-1</f>
        <v>13.680331522689803</v>
      </c>
      <c r="AU31" s="24">
        <f>(AS$2-COUNTA(AQ26:AQ31))/AT31</f>
        <v>0.87717172497590035</v>
      </c>
      <c r="AV31" s="2">
        <f>($B$31-SUM(AW26:AW30))*B35</f>
        <v>154.43158597717249</v>
      </c>
      <c r="AW31" s="2">
        <f t="shared" si="40"/>
        <v>483.38607704819822</v>
      </c>
      <c r="AX31" s="2">
        <f t="shared" si="41"/>
        <v>637.81766302537073</v>
      </c>
      <c r="AY31" s="23">
        <f>($B31-SUM(AW26:AW30))/AW31-1</f>
        <v>14.973938153143596</v>
      </c>
      <c r="AZ31" s="24">
        <f>(AX$2-COUNTA(AV26:AV31))/AY31</f>
        <v>0.86817508307063551</v>
      </c>
      <c r="BA31" s="2">
        <f>($B$31-SUM(BB26:BB30))*B35</f>
        <v>157.16375720443779</v>
      </c>
      <c r="BB31" s="2">
        <f t="shared" si="42"/>
        <v>454.40342404846621</v>
      </c>
      <c r="BC31" s="2">
        <f t="shared" si="43"/>
        <v>611.56718125290399</v>
      </c>
      <c r="BD31" s="23">
        <f>($B31-SUM(BB26:BB30))/BB31-1</f>
        <v>16.293416916206471</v>
      </c>
      <c r="BE31" s="24">
        <f>(BC$2-COUNTA(BA26:BA31))/BD31</f>
        <v>0.85924272802930046</v>
      </c>
    </row>
    <row r="32" spans="1:57" hidden="1" outlineLevel="1" x14ac:dyDescent="0.3">
      <c r="A32" s="26"/>
      <c r="B32" s="26"/>
      <c r="C32" s="2">
        <f>($B$31-SUM(D26:D31))*B35</f>
        <v>84.780243015305629</v>
      </c>
      <c r="D32" s="2">
        <f t="shared" si="22"/>
        <v>1028.4850356378593</v>
      </c>
      <c r="E32" s="2">
        <f t="shared" si="23"/>
        <v>1113.2652786531648</v>
      </c>
      <c r="F32" s="23">
        <f>($B31-SUM(D26:D31))/D32-1</f>
        <v>3.1216079999999957</v>
      </c>
      <c r="G32" s="24">
        <f>(E$2-COUNTA(C26:C32))/F32</f>
        <v>0.96104315468181911</v>
      </c>
      <c r="H32" s="2">
        <f>($B$31-SUM(I26:I31))*B35</f>
        <v>96.322319232302078</v>
      </c>
      <c r="I32" s="2">
        <f t="shared" si="24"/>
        <v>925.45710900415372</v>
      </c>
      <c r="J32" s="2">
        <f t="shared" si="25"/>
        <v>1021.7794282364558</v>
      </c>
      <c r="K32" s="23">
        <f>($B31-SUM(I26:I31))/I32-1</f>
        <v>4.2040401599999893</v>
      </c>
      <c r="L32" s="24">
        <f>(J$2-COUNTA(H26:H32))/K32</f>
        <v>0.95146569675014958</v>
      </c>
      <c r="M32" s="2">
        <f>($B$31-SUM(N26:N31))*B35</f>
        <v>105.93380910700473</v>
      </c>
      <c r="N32" s="2">
        <f t="shared" si="26"/>
        <v>839.66215712251039</v>
      </c>
      <c r="O32" s="2">
        <f t="shared" si="27"/>
        <v>945.59596622951517</v>
      </c>
      <c r="P32" s="23">
        <f>($B31-SUM(N26:N31))/N32-1</f>
        <v>5.3081209631999959</v>
      </c>
      <c r="Q32" s="24">
        <f>(O$2-COUNTA(M26:M32))/P32</f>
        <v>0.94195291227609002</v>
      </c>
      <c r="R32" s="2">
        <f>($B$31-SUM(S26:S31))*B35</f>
        <v>114.06023830660473</v>
      </c>
      <c r="S32" s="2">
        <f t="shared" si="28"/>
        <v>767.12328841035537</v>
      </c>
      <c r="T32" s="2">
        <f t="shared" si="29"/>
        <v>881.18352671696016</v>
      </c>
      <c r="U32" s="23">
        <f>($B31-SUM(S26:S31))/S32-1</f>
        <v>6.4342833824639909</v>
      </c>
      <c r="V32" s="24">
        <f>(T$2-COUNTA(R26:R32))/U32</f>
        <v>0.9325047784423689</v>
      </c>
      <c r="W32" s="2">
        <f>($B$31-SUM(X26:X31))*B35</f>
        <v>121.01983990768629</v>
      </c>
      <c r="X32" s="2">
        <f t="shared" si="30"/>
        <v>704.99986194223231</v>
      </c>
      <c r="Y32" s="2">
        <f t="shared" si="31"/>
        <v>826.01970184991865</v>
      </c>
      <c r="Z32" s="23">
        <f>($B31-SUM(X26:X31))/X32-1</f>
        <v>7.5829690501132792</v>
      </c>
      <c r="AA32" s="24">
        <f>(Y$2-COUNTA(W26:W32))/Z32</f>
        <v>0.92312126737421274</v>
      </c>
      <c r="AB32" s="2">
        <f>($B$31-SUM(AC26:AC31))*B35</f>
        <v>127.04598525825897</v>
      </c>
      <c r="AC32" s="2">
        <f t="shared" si="32"/>
        <v>651.20873724418277</v>
      </c>
      <c r="AD32" s="2">
        <f t="shared" si="33"/>
        <v>778.25472250244172</v>
      </c>
      <c r="AE32" s="23">
        <f>($B31-SUM(AC26:AC31))/AC32-1</f>
        <v>8.7546284311155311</v>
      </c>
      <c r="AF32" s="24">
        <f>(AD$2-COUNTA(AB26:AB32))/AE32</f>
        <v>0.91380234614715972</v>
      </c>
      <c r="AG32" s="2">
        <f>($B$31-SUM(AH26:AH31))*B35</f>
        <v>132.31370326642005</v>
      </c>
      <c r="AH32" s="2">
        <f t="shared" si="34"/>
        <v>604.18755541619635</v>
      </c>
      <c r="AI32" s="2">
        <f t="shared" si="35"/>
        <v>736.50125868261637</v>
      </c>
      <c r="AJ32" s="23">
        <f>($B31-SUM(AH26:AH31))/AH32-1</f>
        <v>9.9497209997378508</v>
      </c>
      <c r="AK32" s="24">
        <f>(AI$2-COUNTA(AG26:AG32))/AJ32</f>
        <v>0.90454797679624654</v>
      </c>
      <c r="AL32" s="2">
        <f>($B$31-SUM(AM26:AM31))*B35</f>
        <v>136.95683993997395</v>
      </c>
      <c r="AM32" s="2">
        <f t="shared" si="36"/>
        <v>562.74156809471731</v>
      </c>
      <c r="AN32" s="2">
        <f t="shared" si="37"/>
        <v>699.69840803469128</v>
      </c>
      <c r="AO32" s="23">
        <f>($B31-SUM(AM26:AM31))/AM32-1</f>
        <v>11.168715419732614</v>
      </c>
      <c r="AP32" s="24">
        <f>(AN$2-COUNTA(AL26:AL32))/AO32</f>
        <v>0.89535811632663176</v>
      </c>
      <c r="AQ32" s="2">
        <f>($B$31-SUM(AR26:AR31))*B35</f>
        <v>141.07949807941756</v>
      </c>
      <c r="AR32" s="2">
        <f t="shared" si="38"/>
        <v>525.94152342849191</v>
      </c>
      <c r="AS32" s="2">
        <f t="shared" si="39"/>
        <v>667.0210215079095</v>
      </c>
      <c r="AT32" s="23">
        <f>($B31-SUM(AR26:AR31))/AR32-1</f>
        <v>12.412089728127258</v>
      </c>
      <c r="AU32" s="24">
        <f>(AS$2-COUNTA(AQ26:AQ32))/AT32</f>
        <v>0.88623271672558923</v>
      </c>
      <c r="AV32" s="2">
        <f>($B$31-SUM(AW26:AW31))*B35</f>
        <v>144.76386443620851</v>
      </c>
      <c r="AW32" s="2">
        <f t="shared" si="40"/>
        <v>493.05379858916223</v>
      </c>
      <c r="AX32" s="2">
        <f t="shared" si="41"/>
        <v>637.81766302537073</v>
      </c>
      <c r="AY32" s="23">
        <f>($B31-SUM(AW26:AW31))/AW32-1</f>
        <v>13.680331522689798</v>
      </c>
      <c r="AZ32" s="24">
        <f>(AX$2-COUNTA(AV26:AV32))/AY32</f>
        <v>0.87717172497590068</v>
      </c>
      <c r="BA32" s="2">
        <f>($B$31-SUM(BB26:BB31))*B35</f>
        <v>148.07568872346846</v>
      </c>
      <c r="BB32" s="2">
        <f t="shared" si="42"/>
        <v>463.4914925294355</v>
      </c>
      <c r="BC32" s="2">
        <f t="shared" si="43"/>
        <v>611.56718125290399</v>
      </c>
      <c r="BD32" s="23">
        <f>($B31-SUM(BB26:BB31))/BB32-1</f>
        <v>14.973938153143601</v>
      </c>
      <c r="BE32" s="24">
        <f>(BC$2-COUNTA(BA26:BA32))/BD32</f>
        <v>0.86817508307063518</v>
      </c>
    </row>
    <row r="33" spans="1:57" hidden="1" outlineLevel="1" x14ac:dyDescent="0.3">
      <c r="A33" s="26"/>
      <c r="B33" s="26"/>
      <c r="C33" s="2">
        <f>($B$31-SUM(D26:D32))*B35</f>
        <v>64.210542302548433</v>
      </c>
      <c r="D33" s="2">
        <f t="shared" si="22"/>
        <v>1049.0547363506164</v>
      </c>
      <c r="E33" s="2">
        <f t="shared" si="23"/>
        <v>1113.2652786531648</v>
      </c>
      <c r="F33" s="23">
        <f>($B31-SUM(D26:D32))/D33-1</f>
        <v>2.0603999999999956</v>
      </c>
      <c r="G33" s="24">
        <f>(E$2-COUNTA(C26:C33))/F33</f>
        <v>0.97068530382450213</v>
      </c>
      <c r="H33" s="2">
        <f>($B$31-SUM(I26:I32))*B35</f>
        <v>77.813177052219004</v>
      </c>
      <c r="I33" s="2">
        <f t="shared" si="24"/>
        <v>943.96625118423685</v>
      </c>
      <c r="J33" s="2">
        <f t="shared" si="25"/>
        <v>1021.7794282364558</v>
      </c>
      <c r="K33" s="23">
        <f>($B31-SUM(I26:I32))/I33-1</f>
        <v>3.1216079999999895</v>
      </c>
      <c r="L33" s="24">
        <f>(J$2-COUNTA(H26:H33))/K33</f>
        <v>0.96104315468182111</v>
      </c>
      <c r="M33" s="2">
        <f>($B$31-SUM(N26:N32))*B35</f>
        <v>89.140565964554511</v>
      </c>
      <c r="N33" s="2">
        <f t="shared" si="26"/>
        <v>856.45540026496064</v>
      </c>
      <c r="O33" s="2">
        <f t="shared" si="27"/>
        <v>945.59596622951517</v>
      </c>
      <c r="P33" s="23">
        <f>($B31-SUM(N26:N32))/N33-1</f>
        <v>4.2040401599999955</v>
      </c>
      <c r="Q33" s="24">
        <f>(O$2-COUNTA(M26:M33))/P33</f>
        <v>0.95146569675014814</v>
      </c>
      <c r="R33" s="2">
        <f>($B$31-SUM(S26:S32))*B35</f>
        <v>98.717772538397625</v>
      </c>
      <c r="S33" s="2">
        <f t="shared" si="28"/>
        <v>782.46575417856252</v>
      </c>
      <c r="T33" s="2">
        <f t="shared" si="29"/>
        <v>881.18352671696016</v>
      </c>
      <c r="U33" s="23">
        <f>($B31-SUM(S26:S32))/S33-1</f>
        <v>5.3081209631999906</v>
      </c>
      <c r="V33" s="24">
        <f>(T$2-COUNTA(R26:R33))/U33</f>
        <v>0.9419529122760909</v>
      </c>
      <c r="W33" s="2">
        <f>($B$31-SUM(X26:X32))*B35</f>
        <v>106.91984266884165</v>
      </c>
      <c r="X33" s="2">
        <f t="shared" si="30"/>
        <v>719.09985918107702</v>
      </c>
      <c r="Y33" s="2">
        <f t="shared" si="31"/>
        <v>826.01970184991865</v>
      </c>
      <c r="Z33" s="23">
        <f>($B31-SUM(X26:X32))/X33-1</f>
        <v>6.4342833824639989</v>
      </c>
      <c r="AA33" s="24">
        <f>(Y$2-COUNTA(W26:W33))/Z33</f>
        <v>0.93250477844236779</v>
      </c>
      <c r="AB33" s="2">
        <f>($B$31-SUM(AC26:AC32))*B35</f>
        <v>114.02181051337531</v>
      </c>
      <c r="AC33" s="2">
        <f t="shared" si="32"/>
        <v>664.23291198906645</v>
      </c>
      <c r="AD33" s="2">
        <f t="shared" si="33"/>
        <v>778.25472250244172</v>
      </c>
      <c r="AE33" s="23">
        <f>($B31-SUM(AC26:AC32))/AC33-1</f>
        <v>7.5829690501132649</v>
      </c>
      <c r="AF33" s="24">
        <f>(AD$2-COUNTA(AB26:AB33))/AE33</f>
        <v>0.9231212673742144</v>
      </c>
      <c r="AG33" s="2">
        <f>($B$31-SUM(AH26:AH32))*B35</f>
        <v>120.22995215809611</v>
      </c>
      <c r="AH33" s="2">
        <f t="shared" si="34"/>
        <v>616.27130652452024</v>
      </c>
      <c r="AI33" s="2">
        <f t="shared" si="35"/>
        <v>736.50125868261637</v>
      </c>
      <c r="AJ33" s="23">
        <f>($B31-SUM(AH26:AH32))/AH33-1</f>
        <v>8.7546284311155418</v>
      </c>
      <c r="AK33" s="24">
        <f>(AI$2-COUNTA(AG26:AG33))/AJ33</f>
        <v>0.91380234614715861</v>
      </c>
      <c r="AL33" s="2">
        <f>($B$31-SUM(AM26:AM32))*B35</f>
        <v>125.70200857807959</v>
      </c>
      <c r="AM33" s="2">
        <f t="shared" si="36"/>
        <v>573.9963994566117</v>
      </c>
      <c r="AN33" s="2">
        <f t="shared" si="37"/>
        <v>699.69840803469128</v>
      </c>
      <c r="AO33" s="23">
        <f>($B31-SUM(AM26:AM32))/AM33-1</f>
        <v>9.9497209997378544</v>
      </c>
      <c r="AP33" s="24">
        <f>(AN$2-COUNTA(AL26:AL33))/AO33</f>
        <v>0.90454797679624621</v>
      </c>
      <c r="AQ33" s="2">
        <f>($B$31-SUM(AR26:AR32))*B35</f>
        <v>130.5606676108477</v>
      </c>
      <c r="AR33" s="2">
        <f t="shared" si="38"/>
        <v>536.46035389706185</v>
      </c>
      <c r="AS33" s="2">
        <f t="shared" si="39"/>
        <v>667.0210215079095</v>
      </c>
      <c r="AT33" s="23">
        <f>($B31-SUM(AR26:AR32))/AR33-1</f>
        <v>11.168715419732601</v>
      </c>
      <c r="AU33" s="24">
        <f>(AS$2-COUNTA(AQ26:AQ33))/AT33</f>
        <v>0.89535811632663276</v>
      </c>
      <c r="AV33" s="2">
        <f>($B$31-SUM(AW26:AW32))*B35</f>
        <v>134.90278846442524</v>
      </c>
      <c r="AW33" s="2">
        <f t="shared" si="40"/>
        <v>502.91487456094546</v>
      </c>
      <c r="AX33" s="2">
        <f t="shared" si="41"/>
        <v>637.81766302537073</v>
      </c>
      <c r="AY33" s="23">
        <f>($B31-SUM(AW26:AW32))/AW33-1</f>
        <v>12.412089728127253</v>
      </c>
      <c r="AZ33" s="24">
        <f>(AX$2-COUNTA(AV26:AV33))/AY33</f>
        <v>0.88623271672558956</v>
      </c>
      <c r="BA33" s="2">
        <f>($B$31-SUM(BB26:BB32))*B35</f>
        <v>138.80585887287972</v>
      </c>
      <c r="BB33" s="2">
        <f t="shared" si="42"/>
        <v>472.76132238002424</v>
      </c>
      <c r="BC33" s="2">
        <f t="shared" si="43"/>
        <v>611.56718125290399</v>
      </c>
      <c r="BD33" s="23">
        <f>($B31-SUM(BB26:BB32))/BB33-1</f>
        <v>13.680331522689803</v>
      </c>
      <c r="BE33" s="24">
        <f>(BC$2-COUNTA(BA26:BA33))/BD33</f>
        <v>0.87717172497590035</v>
      </c>
    </row>
    <row r="34" spans="1:57" hidden="1" outlineLevel="1" x14ac:dyDescent="0.3">
      <c r="A34" s="26"/>
      <c r="B34" s="26"/>
      <c r="C34" s="2">
        <f>($B$31-SUM(D26:D33))*B35</f>
        <v>43.229447575536106</v>
      </c>
      <c r="D34" s="2">
        <f t="shared" si="22"/>
        <v>1070.0358310776287</v>
      </c>
      <c r="E34" s="2">
        <f t="shared" si="23"/>
        <v>1113.2652786531648</v>
      </c>
      <c r="F34" s="23">
        <f>($B31-SUM(D26:D33))/D34-1</f>
        <v>1.0199999999999956</v>
      </c>
      <c r="G34" s="24">
        <f>(E$2-COUNTA(C26:C34))/F34</f>
        <v>0.98039215686274939</v>
      </c>
      <c r="H34" s="2">
        <f>($B$31-SUM(I26:I33))*B35</f>
        <v>58.933852028534261</v>
      </c>
      <c r="I34" s="2">
        <f t="shared" si="24"/>
        <v>962.84557620792157</v>
      </c>
      <c r="J34" s="2">
        <f t="shared" si="25"/>
        <v>1021.7794282364558</v>
      </c>
      <c r="K34" s="23">
        <f>($B31-SUM(I26:I33))/I34-1</f>
        <v>2.0603999999999894</v>
      </c>
      <c r="L34" s="24">
        <f>(J$2-COUNTA(H26:H34))/K34</f>
        <v>0.97068530382450513</v>
      </c>
      <c r="M34" s="2">
        <f>($B$31-SUM(N26:N33))*B35</f>
        <v>72.01145795925531</v>
      </c>
      <c r="N34" s="2">
        <f t="shared" si="26"/>
        <v>873.5845082702599</v>
      </c>
      <c r="O34" s="2">
        <f t="shared" si="27"/>
        <v>945.59596622951517</v>
      </c>
      <c r="P34" s="23">
        <f>($B31-SUM(N26:N33))/N34-1</f>
        <v>3.1216079999999957</v>
      </c>
      <c r="Q34" s="24">
        <f>(O$2-COUNTA(M26:M34))/P34</f>
        <v>0.96104315468181911</v>
      </c>
      <c r="R34" s="2">
        <f>($B$31-SUM(S26:S33))*B35</f>
        <v>83.068457454826373</v>
      </c>
      <c r="S34" s="2">
        <f t="shared" si="28"/>
        <v>798.11506926213383</v>
      </c>
      <c r="T34" s="2">
        <f t="shared" si="29"/>
        <v>881.18352671696016</v>
      </c>
      <c r="U34" s="23">
        <f>($B31-SUM(S26:S33))/S34-1</f>
        <v>4.2040401599999901</v>
      </c>
      <c r="V34" s="24">
        <f>(T$2-COUNTA(R26:R34))/U34</f>
        <v>0.95146569675014936</v>
      </c>
      <c r="W34" s="2">
        <f>($B$31-SUM(X26:X33))*B35</f>
        <v>92.537845485220117</v>
      </c>
      <c r="X34" s="2">
        <f t="shared" si="30"/>
        <v>733.4818563646985</v>
      </c>
      <c r="Y34" s="2">
        <f t="shared" si="31"/>
        <v>826.01970184991865</v>
      </c>
      <c r="Z34" s="23">
        <f>($B31-SUM(X26:X33))/X34-1</f>
        <v>5.3081209631999995</v>
      </c>
      <c r="AA34" s="24">
        <f>(Y$2-COUNTA(W26:W34))/Z34</f>
        <v>0.94195291227608935</v>
      </c>
      <c r="AB34" s="2">
        <f>($B$31-SUM(AC26:AC33))*B35</f>
        <v>100.73715227359399</v>
      </c>
      <c r="AC34" s="2">
        <f t="shared" si="32"/>
        <v>677.51757022884772</v>
      </c>
      <c r="AD34" s="2">
        <f t="shared" si="33"/>
        <v>778.25472250244172</v>
      </c>
      <c r="AE34" s="23">
        <f>($B31-SUM(AC26:AC33))/AC34-1</f>
        <v>6.4342833824639856</v>
      </c>
      <c r="AF34" s="24">
        <f>(AD$2-COUNTA(AB26:AB34))/AE34</f>
        <v>0.93250477844236968</v>
      </c>
      <c r="AG34" s="2">
        <f>($B$31-SUM(AH26:AH33))*B35</f>
        <v>107.90452602760571</v>
      </c>
      <c r="AH34" s="2">
        <f t="shared" si="34"/>
        <v>628.59673265501067</v>
      </c>
      <c r="AI34" s="2">
        <f t="shared" si="35"/>
        <v>736.50125868261637</v>
      </c>
      <c r="AJ34" s="23">
        <f>($B31-SUM(AH26:AH33))/AH34-1</f>
        <v>7.5829690501132756</v>
      </c>
      <c r="AK34" s="24">
        <f>(AI$2-COUNTA(AG26:AG34))/AJ34</f>
        <v>0.92312126737421307</v>
      </c>
      <c r="AL34" s="2">
        <f>($B$31-SUM(AM26:AM33))*B35</f>
        <v>114.22208058894736</v>
      </c>
      <c r="AM34" s="2">
        <f t="shared" si="36"/>
        <v>585.47632744574389</v>
      </c>
      <c r="AN34" s="2">
        <f t="shared" si="37"/>
        <v>699.69840803469128</v>
      </c>
      <c r="AO34" s="23">
        <f>($B31-SUM(AM26:AM33))/AM34-1</f>
        <v>8.7546284311155453</v>
      </c>
      <c r="AP34" s="24">
        <f>(AN$2-COUNTA(AL26:AL34))/AO34</f>
        <v>0.91380234614715816</v>
      </c>
      <c r="AQ34" s="2">
        <f>($B$31-SUM(AR26:AR33))*B35</f>
        <v>119.83146053290648</v>
      </c>
      <c r="AR34" s="2">
        <f t="shared" si="38"/>
        <v>547.18956097500302</v>
      </c>
      <c r="AS34" s="2">
        <f t="shared" si="39"/>
        <v>667.0210215079095</v>
      </c>
      <c r="AT34" s="23">
        <f>($B31-SUM(AR26:AR33))/AR34-1</f>
        <v>9.9497209997378473</v>
      </c>
      <c r="AU34" s="24">
        <f>(AS$2-COUNTA(AQ26:AQ34))/AT34</f>
        <v>0.90454797679624677</v>
      </c>
      <c r="AV34" s="2">
        <f>($B$31-SUM(AW26:AW33))*B35</f>
        <v>124.84449097320635</v>
      </c>
      <c r="AW34" s="2">
        <f t="shared" si="40"/>
        <v>512.97317205216439</v>
      </c>
      <c r="AX34" s="2">
        <f t="shared" si="41"/>
        <v>637.81766302537073</v>
      </c>
      <c r="AY34" s="23">
        <f>($B31-SUM(AW26:AW33))/AW34-1</f>
        <v>11.1687154197326</v>
      </c>
      <c r="AZ34" s="24">
        <f>(AX$2-COUNTA(AV26:AV34))/AY34</f>
        <v>0.89535811632663298</v>
      </c>
      <c r="BA34" s="2">
        <f>($B$31-SUM(BB26:BB33))*B35</f>
        <v>129.35063242527926</v>
      </c>
      <c r="BB34" s="2">
        <f t="shared" si="42"/>
        <v>482.21654882762471</v>
      </c>
      <c r="BC34" s="2">
        <f t="shared" si="43"/>
        <v>611.56718125290399</v>
      </c>
      <c r="BD34" s="23">
        <f>($B31-SUM(BB26:BB33))/BB34-1</f>
        <v>12.41208972812726</v>
      </c>
      <c r="BE34" s="24">
        <f>(BC$2-COUNTA(BA26:BA34))/BD34</f>
        <v>0.88623271672558912</v>
      </c>
    </row>
    <row r="35" spans="1:57" hidden="1" outlineLevel="1" x14ac:dyDescent="0.3">
      <c r="A35" s="25" t="s">
        <v>15</v>
      </c>
      <c r="B35" s="27">
        <v>0.02</v>
      </c>
      <c r="C35" s="2">
        <f>($B$31-SUM(D26:D34))*B35</f>
        <v>21.828730953983541</v>
      </c>
      <c r="D35" s="2">
        <f t="shared" si="22"/>
        <v>1091.4365476991813</v>
      </c>
      <c r="E35" s="2">
        <f t="shared" si="23"/>
        <v>1113.2652786531648</v>
      </c>
      <c r="F35" s="23">
        <f>($B31-SUM(D26:D34))/D35-1</f>
        <v>-3.9968028886505635E-15</v>
      </c>
      <c r="G35" s="24">
        <f>(E$2-COUNTA(C26:C35))/F35</f>
        <v>0</v>
      </c>
      <c r="H35" s="2">
        <f>($B$31-SUM(I26:I34))*B35</f>
        <v>39.676940504375814</v>
      </c>
      <c r="I35" s="2">
        <f t="shared" si="24"/>
        <v>982.10248773208002</v>
      </c>
      <c r="J35" s="2">
        <f t="shared" si="25"/>
        <v>1021.7794282364558</v>
      </c>
      <c r="K35" s="23">
        <f>($B31-SUM(I26:I34))/I35-1</f>
        <v>1.0199999999999889</v>
      </c>
      <c r="L35" s="24">
        <f>(J$2-COUNTA(H26:H35))/K35</f>
        <v>0.98039215686275571</v>
      </c>
      <c r="M35" s="2">
        <f>($B$31-SUM(N26:N34))*B35</f>
        <v>54.539767793850118</v>
      </c>
      <c r="N35" s="2">
        <f t="shared" si="26"/>
        <v>891.05619843566501</v>
      </c>
      <c r="O35" s="2">
        <f t="shared" si="27"/>
        <v>945.59596622951517</v>
      </c>
      <c r="P35" s="23">
        <f>($B31-SUM(N26:N34))/N35-1</f>
        <v>2.060399999999996</v>
      </c>
      <c r="Q35" s="24">
        <f>(O$2-COUNTA(M26:M35))/P35</f>
        <v>0.97068530382450202</v>
      </c>
      <c r="R35" s="2">
        <f>($B$31-SUM(S26:S34))*B35</f>
        <v>67.10615606958369</v>
      </c>
      <c r="S35" s="2">
        <f t="shared" si="28"/>
        <v>814.07737064737648</v>
      </c>
      <c r="T35" s="2">
        <f t="shared" si="29"/>
        <v>881.18352671696016</v>
      </c>
      <c r="U35" s="23">
        <f>($B31-SUM(S26:S34))/S35-1</f>
        <v>3.1216079999999904</v>
      </c>
      <c r="V35" s="24">
        <f>(T$2-COUNTA(R26:R35))/U35</f>
        <v>0.96104315468182078</v>
      </c>
      <c r="W35" s="2">
        <f>($B$31-SUM(X26:X34))*B35</f>
        <v>77.86820835792615</v>
      </c>
      <c r="X35" s="2">
        <f t="shared" si="30"/>
        <v>748.15149349199248</v>
      </c>
      <c r="Y35" s="2">
        <f t="shared" si="31"/>
        <v>826.01970184991865</v>
      </c>
      <c r="Z35" s="23">
        <f>($B31-SUM(X26:X34))/X35-1</f>
        <v>4.204040159999999</v>
      </c>
      <c r="AA35" s="24">
        <f>(Y$2-COUNTA(W26:W35))/Z35</f>
        <v>0.95146569675014736</v>
      </c>
      <c r="AB35" s="2">
        <f>($B$31-SUM(AC26:AC34))*B35</f>
        <v>87.18680086901702</v>
      </c>
      <c r="AC35" s="2">
        <f t="shared" si="32"/>
        <v>691.0679216334247</v>
      </c>
      <c r="AD35" s="2">
        <f t="shared" si="33"/>
        <v>778.25472250244172</v>
      </c>
      <c r="AE35" s="23">
        <f>($B31-SUM(AC26:AC34))/AC35-1</f>
        <v>5.3081209631999853</v>
      </c>
      <c r="AF35" s="24">
        <f>(AD$2-COUNTA(AB26:AB35))/AE35</f>
        <v>0.9419529122760919</v>
      </c>
      <c r="AG35" s="2">
        <f>($B$31-SUM(AH26:AH34))*B35</f>
        <v>95.332591374505498</v>
      </c>
      <c r="AH35" s="2">
        <f t="shared" si="34"/>
        <v>641.16866730811091</v>
      </c>
      <c r="AI35" s="2">
        <f t="shared" si="35"/>
        <v>736.50125868261637</v>
      </c>
      <c r="AJ35" s="23">
        <f>($B31-SUM(AH26:AH34))/AH35-1</f>
        <v>6.4342833824639953</v>
      </c>
      <c r="AK35" s="24">
        <f>(AI$2-COUNTA(AG26:AG35))/AJ35</f>
        <v>0.93250477844236834</v>
      </c>
      <c r="AL35" s="2">
        <f>($B$31-SUM(AM26:AM34))*B35</f>
        <v>102.51255404003248</v>
      </c>
      <c r="AM35" s="2">
        <f t="shared" si="36"/>
        <v>597.18585399465883</v>
      </c>
      <c r="AN35" s="2">
        <f t="shared" si="37"/>
        <v>699.69840803469128</v>
      </c>
      <c r="AO35" s="23">
        <f>($B31-SUM(AM26:AM34))/AM35-1</f>
        <v>7.5829690501132792</v>
      </c>
      <c r="AP35" s="24">
        <f>(AN$2-COUNTA(AL26:AL35))/AO35</f>
        <v>0.92312126737421274</v>
      </c>
      <c r="AQ35" s="2">
        <f>($B$31-SUM(AR26:AR34))*B35</f>
        <v>108.88766931340642</v>
      </c>
      <c r="AR35" s="2">
        <f t="shared" si="38"/>
        <v>558.13335219450312</v>
      </c>
      <c r="AS35" s="2">
        <f t="shared" si="39"/>
        <v>667.0210215079095</v>
      </c>
      <c r="AT35" s="23">
        <f>($B31-SUM(AR26:AR34))/AR35-1</f>
        <v>8.7546284311155365</v>
      </c>
      <c r="AU35" s="24">
        <f>(AS$2-COUNTA(AQ26:AQ35))/AT35</f>
        <v>0.91380234614715916</v>
      </c>
      <c r="AV35" s="2">
        <f>($B$31-SUM(AW26:AW34))*B35</f>
        <v>114.58502753216305</v>
      </c>
      <c r="AW35" s="2">
        <f t="shared" si="40"/>
        <v>523.23263549320768</v>
      </c>
      <c r="AX35" s="2">
        <f t="shared" si="41"/>
        <v>637.81766302537073</v>
      </c>
      <c r="AY35" s="23">
        <f>($B31-SUM(AW26:AW34))/AW35-1</f>
        <v>9.9497209997378437</v>
      </c>
      <c r="AZ35" s="24">
        <f>(AX$2-COUNTA(AV26:AV35))/AY35</f>
        <v>0.9045479767962471</v>
      </c>
      <c r="BA35" s="2">
        <f>($B$31-SUM(BB26:BB34))*B35</f>
        <v>119.70630144872678</v>
      </c>
      <c r="BB35" s="2">
        <f t="shared" si="42"/>
        <v>491.86087980417722</v>
      </c>
      <c r="BC35" s="2">
        <f t="shared" si="43"/>
        <v>611.56718125290399</v>
      </c>
      <c r="BD35" s="23">
        <f>($B31-SUM(BB26:BB34))/BB35-1</f>
        <v>11.168715419732608</v>
      </c>
      <c r="BE35" s="24">
        <f>(BC$2-COUNTA(BA26:BA35))/BD35</f>
        <v>0.8953581163266322</v>
      </c>
    </row>
    <row r="36" spans="1:57" hidden="1" outlineLevel="1" x14ac:dyDescent="0.3">
      <c r="D36" s="2">
        <f>SUM($D26:D35)-$B31</f>
        <v>0</v>
      </c>
      <c r="F36" s="23"/>
      <c r="G36" s="24"/>
      <c r="H36" s="2">
        <f>($B$31-SUM(I26:I35))*B35</f>
        <v>20.034890749734224</v>
      </c>
      <c r="I36" s="2">
        <f t="shared" si="24"/>
        <v>1001.7445374867216</v>
      </c>
      <c r="J36" s="2">
        <f t="shared" si="25"/>
        <v>1021.7794282364558</v>
      </c>
      <c r="K36" s="23">
        <f>($B31-SUM(I26:I35))/I36-1</f>
        <v>-1.0436096431476471E-14</v>
      </c>
      <c r="L36" s="24">
        <f>(J$2-COUNTA(H26:H36))/K36</f>
        <v>0</v>
      </c>
      <c r="M36" s="2">
        <f>($B$31-SUM(N26:N35))*B35</f>
        <v>36.718643825136823</v>
      </c>
      <c r="N36" s="2">
        <f t="shared" si="26"/>
        <v>908.87732240437833</v>
      </c>
      <c r="O36" s="2">
        <f t="shared" si="27"/>
        <v>945.59596622951517</v>
      </c>
      <c r="P36" s="23">
        <f>($B31-SUM(N26:N35))/N36-1</f>
        <v>1.0199999999999965</v>
      </c>
      <c r="Q36" s="24">
        <f>(O$2-COUNTA(M26:M36))/P36</f>
        <v>0.9803921568627485</v>
      </c>
      <c r="R36" s="2">
        <f>($B$31-SUM(S26:S35))*B35</f>
        <v>50.824608656636158</v>
      </c>
      <c r="S36" s="2">
        <f t="shared" si="28"/>
        <v>830.35891806032396</v>
      </c>
      <c r="T36" s="2">
        <f t="shared" si="29"/>
        <v>881.18352671696016</v>
      </c>
      <c r="U36" s="23">
        <f>($B31-SUM(S26:S35))/S36-1</f>
        <v>2.0603999999999907</v>
      </c>
      <c r="V36" s="24">
        <f>(T$2-COUNTA(R26:R36))/U36</f>
        <v>0.97068530382450446</v>
      </c>
      <c r="W36" s="2">
        <f>($B$31-SUM(X26:X35))*B35</f>
        <v>62.905178488086293</v>
      </c>
      <c r="X36" s="2">
        <f t="shared" si="30"/>
        <v>763.11452336183231</v>
      </c>
      <c r="Y36" s="2">
        <f t="shared" si="31"/>
        <v>826.01970184991865</v>
      </c>
      <c r="Z36" s="23">
        <f>($B31-SUM(X26:X35))/X36-1</f>
        <v>3.1216079999999993</v>
      </c>
      <c r="AA36" s="24">
        <f>(Y$2-COUNTA(W26:W36))/Z36</f>
        <v>0.961043154681818</v>
      </c>
      <c r="AB36" s="2">
        <f>($B$31-SUM(AC26:AC35))*B35</f>
        <v>73.36544243634853</v>
      </c>
      <c r="AC36" s="2">
        <f t="shared" si="32"/>
        <v>704.88928006609319</v>
      </c>
      <c r="AD36" s="2">
        <f t="shared" si="33"/>
        <v>778.25472250244172</v>
      </c>
      <c r="AE36" s="23">
        <f>($B31-SUM(AC26:AC35))/AC36-1</f>
        <v>4.2040401599999857</v>
      </c>
      <c r="AF36" s="24">
        <f>(AD$2-COUNTA(AB26:AB36))/AE36</f>
        <v>0.95146569675015036</v>
      </c>
      <c r="AG36" s="2">
        <f>($B$31-SUM(AH26:AH35))*B35</f>
        <v>82.509218028343284</v>
      </c>
      <c r="AH36" s="2">
        <f t="shared" si="34"/>
        <v>653.99204065427307</v>
      </c>
      <c r="AI36" s="2">
        <f t="shared" si="35"/>
        <v>736.50125868261637</v>
      </c>
      <c r="AJ36" s="23">
        <f>($B31-SUM(AH26:AH35))/AH36-1</f>
        <v>5.3081209631999959</v>
      </c>
      <c r="AK36" s="24">
        <f>(AI$2-COUNTA(AG26:AG36))/AJ36</f>
        <v>0.94195291227609002</v>
      </c>
      <c r="AL36" s="2">
        <f>($B$31-SUM(AM26:AM35))*B35</f>
        <v>90.568836960139308</v>
      </c>
      <c r="AM36" s="2">
        <f t="shared" si="36"/>
        <v>609.12957107455202</v>
      </c>
      <c r="AN36" s="2">
        <f t="shared" si="37"/>
        <v>699.69840803469128</v>
      </c>
      <c r="AO36" s="23">
        <f>($B31-SUM(AM26:AM35))/AM36-1</f>
        <v>6.4342833824639989</v>
      </c>
      <c r="AP36" s="24">
        <f>(AN$2-COUNTA(AL26:AL36))/AO36</f>
        <v>0.93250477844236779</v>
      </c>
      <c r="AQ36" s="2">
        <f>($B$31-SUM(AR26:AR35))*B35</f>
        <v>97.725002269516352</v>
      </c>
      <c r="AR36" s="2">
        <f t="shared" si="38"/>
        <v>569.29601923839311</v>
      </c>
      <c r="AS36" s="2">
        <f t="shared" si="39"/>
        <v>667.0210215079095</v>
      </c>
      <c r="AT36" s="23">
        <f>($B31-SUM(AR26:AR35))/AR36-1</f>
        <v>7.582969050113272</v>
      </c>
      <c r="AU36" s="24">
        <f>(AS$2-COUNTA(AQ26:AQ36))/AT36</f>
        <v>0.92312126737421352</v>
      </c>
      <c r="AV36" s="2">
        <f>($B$31-SUM(AW26:AW35))*B35</f>
        <v>104.12037482229891</v>
      </c>
      <c r="AW36" s="2">
        <f t="shared" si="40"/>
        <v>533.69728820307182</v>
      </c>
      <c r="AX36" s="2">
        <f t="shared" si="41"/>
        <v>637.81766302537073</v>
      </c>
      <c r="AY36" s="23">
        <f>($B31-SUM(AW26:AW35))/AW36-1</f>
        <v>8.7546284311155347</v>
      </c>
      <c r="AZ36" s="24">
        <f>(AX$2-COUNTA(AV26:AV36))/AY36</f>
        <v>0.91380234614715927</v>
      </c>
      <c r="BA36" s="2">
        <f>($B$31-SUM(BB26:BB35))*B35</f>
        <v>109.86908385264321</v>
      </c>
      <c r="BB36" s="2">
        <f t="shared" si="42"/>
        <v>501.69809740026079</v>
      </c>
      <c r="BC36" s="2">
        <f t="shared" si="43"/>
        <v>611.56718125290399</v>
      </c>
      <c r="BD36" s="23">
        <f>($B31-SUM(BB26:BB35))/BB36-1</f>
        <v>9.9497209997378491</v>
      </c>
      <c r="BE36" s="24">
        <f>(BC$2-COUNTA(BA26:BA36))/BD36</f>
        <v>0.90454797679624666</v>
      </c>
    </row>
    <row r="37" spans="1:57" hidden="1" outlineLevel="1" x14ac:dyDescent="0.3">
      <c r="F37" s="23"/>
      <c r="G37" s="24"/>
      <c r="I37" s="2">
        <f>SUM($I26:I36)-$B31</f>
        <v>0</v>
      </c>
      <c r="K37" s="23"/>
      <c r="L37" s="24"/>
      <c r="M37" s="2">
        <f>($B$31-SUM(N26:N36))*B35</f>
        <v>18.541097377049265</v>
      </c>
      <c r="N37" s="2">
        <f t="shared" si="26"/>
        <v>927.05486885246592</v>
      </c>
      <c r="O37" s="2">
        <f t="shared" si="27"/>
        <v>945.59596622951517</v>
      </c>
      <c r="P37" s="23">
        <f>($B31-SUM(N26:N36))/N37-1</f>
        <v>-2.9976021664879227E-15</v>
      </c>
      <c r="Q37" s="24">
        <f>(O$2-COUNTA(M26:M37))/P37</f>
        <v>0</v>
      </c>
      <c r="R37" s="2">
        <f>($B$31-SUM(S26:S36))*B35</f>
        <v>34.217430295429658</v>
      </c>
      <c r="S37" s="2">
        <f t="shared" si="28"/>
        <v>846.96609642153055</v>
      </c>
      <c r="T37" s="2">
        <f t="shared" si="29"/>
        <v>881.18352671696016</v>
      </c>
      <c r="U37" s="23">
        <f>($B31-SUM(S26:S36))/S37-1</f>
        <v>1.0199999999999898</v>
      </c>
      <c r="V37" s="24">
        <f>(T$2-COUNTA(R26:R37))/U37</f>
        <v>0.98039215686275494</v>
      </c>
      <c r="W37" s="2">
        <f>($B$31-SUM(X26:X36))*B35</f>
        <v>47.642888020849639</v>
      </c>
      <c r="X37" s="2">
        <f t="shared" si="30"/>
        <v>778.37681382906896</v>
      </c>
      <c r="Y37" s="2">
        <f t="shared" si="31"/>
        <v>826.01970184991865</v>
      </c>
      <c r="Z37" s="23">
        <f>($B31-SUM(X26:X36))/X37-1</f>
        <v>2.0603999999999991</v>
      </c>
      <c r="AA37" s="24">
        <f>(Y$2-COUNTA(W26:W37))/Z37</f>
        <v>0.97068530382450047</v>
      </c>
      <c r="AB37" s="2">
        <f>($B$31-SUM(AC26:AC36))*B35</f>
        <v>59.267656835026663</v>
      </c>
      <c r="AC37" s="2">
        <f t="shared" si="32"/>
        <v>718.9870656674151</v>
      </c>
      <c r="AD37" s="2">
        <f t="shared" si="33"/>
        <v>778.25472250244172</v>
      </c>
      <c r="AE37" s="23">
        <f>($B31-SUM(AC26:AC36))/AC37-1</f>
        <v>3.1216079999999859</v>
      </c>
      <c r="AF37" s="24">
        <f>(AD$2-COUNTA(AB26:AB37))/AE37</f>
        <v>0.96104315468182211</v>
      </c>
      <c r="AG37" s="2">
        <f>($B$31-SUM(AH26:AH36))*B35</f>
        <v>69.429377215257816</v>
      </c>
      <c r="AH37" s="2">
        <f t="shared" si="34"/>
        <v>667.07188146735859</v>
      </c>
      <c r="AI37" s="2">
        <f t="shared" si="35"/>
        <v>736.50125868261637</v>
      </c>
      <c r="AJ37" s="23">
        <f>($B31-SUM(AH26:AH36))/AH37-1</f>
        <v>4.2040401599999946</v>
      </c>
      <c r="AK37" s="24">
        <f>(AI$2-COUNTA(AG26:AG37))/AJ37</f>
        <v>0.95146569675014836</v>
      </c>
      <c r="AL37" s="2">
        <f>($B$31-SUM(AM26:AM36))*B35</f>
        <v>78.386245538648268</v>
      </c>
      <c r="AM37" s="2">
        <f t="shared" si="36"/>
        <v>621.31216249604302</v>
      </c>
      <c r="AN37" s="2">
        <f t="shared" si="37"/>
        <v>699.69840803469128</v>
      </c>
      <c r="AO37" s="23">
        <f>($B31-SUM(AM26:AM36))/AM37-1</f>
        <v>5.3081209631999995</v>
      </c>
      <c r="AP37" s="24">
        <f>(AN$2-COUNTA(AL26:AL37))/AO37</f>
        <v>0.94195291227608935</v>
      </c>
      <c r="AQ37" s="2">
        <f>($B$31-SUM(AR26:AR36))*B35</f>
        <v>86.339081884748481</v>
      </c>
      <c r="AR37" s="2">
        <f t="shared" si="38"/>
        <v>580.68193962316104</v>
      </c>
      <c r="AS37" s="2">
        <f t="shared" si="39"/>
        <v>667.0210215079095</v>
      </c>
      <c r="AT37" s="23">
        <f>($B31-SUM(AR26:AR36))/AR37-1</f>
        <v>6.43428338246399</v>
      </c>
      <c r="AU37" s="24">
        <f>(AS$2-COUNTA(AQ26:AQ37))/AT37</f>
        <v>0.93250477844236901</v>
      </c>
      <c r="AV37" s="2">
        <f>($B$31-SUM(AW26:AW36))*B35</f>
        <v>93.446429058237484</v>
      </c>
      <c r="AW37" s="2">
        <f t="shared" si="40"/>
        <v>544.37123396713321</v>
      </c>
      <c r="AX37" s="2">
        <f t="shared" si="41"/>
        <v>637.81766302537073</v>
      </c>
      <c r="AY37" s="23">
        <f>($B31-SUM(AW26:AW36))/AW37-1</f>
        <v>7.5829690501132703</v>
      </c>
      <c r="AZ37" s="24">
        <f>(AX$2-COUNTA(AV26:AV37))/AY37</f>
        <v>0.92312126737421374</v>
      </c>
      <c r="BA37" s="2">
        <f>($B$31-SUM(BB26:BB36))*B35</f>
        <v>99.835121904638001</v>
      </c>
      <c r="BB37" s="2">
        <f t="shared" si="42"/>
        <v>511.73205934826598</v>
      </c>
      <c r="BC37" s="2">
        <f t="shared" si="43"/>
        <v>611.56718125290399</v>
      </c>
      <c r="BD37" s="23">
        <f>($B31-SUM(BB26:BB36))/BB37-1</f>
        <v>8.75462843111554</v>
      </c>
      <c r="BE37" s="24">
        <f>(BC$2-COUNTA(BA26:BA37))/BD37</f>
        <v>0.91380234614715872</v>
      </c>
    </row>
    <row r="38" spans="1:57" hidden="1" outlineLevel="1" x14ac:dyDescent="0.3">
      <c r="F38" s="23"/>
      <c r="G38" s="24"/>
      <c r="K38" s="23"/>
      <c r="L38" s="24"/>
      <c r="N38" s="2">
        <f>SUM($N26:N37)-$B31</f>
        <v>0</v>
      </c>
      <c r="P38" s="23"/>
      <c r="Q38" s="24"/>
      <c r="R38" s="2">
        <f>($B$31-SUM(S26:S37))*B35</f>
        <v>17.278108366999042</v>
      </c>
      <c r="S38" s="2">
        <f t="shared" si="28"/>
        <v>863.90541834996111</v>
      </c>
      <c r="T38" s="2">
        <f t="shared" si="29"/>
        <v>881.18352671696016</v>
      </c>
      <c r="U38" s="23">
        <f>($B31-SUM(S26:S37))/S38-1</f>
        <v>-1.0547118733938987E-14</v>
      </c>
      <c r="V38" s="24">
        <f>(T$2-COUNTA(R26:R38))/U38</f>
        <v>0</v>
      </c>
      <c r="W38" s="2">
        <f>($B$31-SUM(X26:X37))*B35</f>
        <v>32.075351744268268</v>
      </c>
      <c r="X38" s="2">
        <f t="shared" si="30"/>
        <v>793.94435010565041</v>
      </c>
      <c r="Y38" s="2">
        <f t="shared" si="31"/>
        <v>826.01970184991865</v>
      </c>
      <c r="Z38" s="23">
        <f>($B31-SUM(X26:X37))/X38-1</f>
        <v>1.0199999999999991</v>
      </c>
      <c r="AA38" s="24">
        <f>(Y$2-COUNTA(W26:W38))/Z38</f>
        <v>0.98039215686274594</v>
      </c>
      <c r="AB38" s="2">
        <f>($B$31-SUM(AC26:AC37))*B35</f>
        <v>44.887915521678373</v>
      </c>
      <c r="AC38" s="2">
        <f t="shared" si="32"/>
        <v>733.36680698076339</v>
      </c>
      <c r="AD38" s="2">
        <f t="shared" si="33"/>
        <v>778.25472250244172</v>
      </c>
      <c r="AE38" s="23">
        <f>($B31-SUM(AC26:AC37))/AC38-1</f>
        <v>2.0603999999999867</v>
      </c>
      <c r="AF38" s="24">
        <f>(AD$2-COUNTA(AB26:AB38))/AE38</f>
        <v>0.97068530382450635</v>
      </c>
      <c r="AG38" s="2">
        <f>($B$31-SUM(AH26:AH37))*B35</f>
        <v>56.087939585910647</v>
      </c>
      <c r="AH38" s="2">
        <f t="shared" si="34"/>
        <v>680.41331909670566</v>
      </c>
      <c r="AI38" s="2">
        <f t="shared" si="35"/>
        <v>736.50125868261637</v>
      </c>
      <c r="AJ38" s="23">
        <f>($B31-SUM(AH26:AH37))/AH38-1</f>
        <v>3.1216079999999957</v>
      </c>
      <c r="AK38" s="24">
        <f>(AI$2-COUNTA(AG26:AG38))/AJ38</f>
        <v>0.96104315468181911</v>
      </c>
      <c r="AL38" s="2">
        <f>($B$31-SUM(AM26:AM37))*B35</f>
        <v>65.960002288727409</v>
      </c>
      <c r="AM38" s="2">
        <f t="shared" si="36"/>
        <v>633.73840574596386</v>
      </c>
      <c r="AN38" s="2">
        <f t="shared" si="37"/>
        <v>699.69840803469128</v>
      </c>
      <c r="AO38" s="23">
        <f>($B31-SUM(AM26:AM37))/AM38-1</f>
        <v>4.2040401599999999</v>
      </c>
      <c r="AP38" s="24">
        <f>(AN$2-COUNTA(AL26:AL38))/AO38</f>
        <v>0.95146569675014714</v>
      </c>
      <c r="AQ38" s="2">
        <f>($B$31-SUM(AR26:AR37))*B35</f>
        <v>74.725443092285261</v>
      </c>
      <c r="AR38" s="2">
        <f t="shared" si="38"/>
        <v>592.29557841562428</v>
      </c>
      <c r="AS38" s="2">
        <f t="shared" si="39"/>
        <v>667.0210215079095</v>
      </c>
      <c r="AT38" s="23">
        <f>($B31-SUM(AR26:AR37))/AR38-1</f>
        <v>5.3081209631999897</v>
      </c>
      <c r="AU38" s="24">
        <f>(AS$2-COUNTA(AQ26:AQ38))/AT38</f>
        <v>0.94195291227609113</v>
      </c>
      <c r="AV38" s="2">
        <f>($B$31-SUM(AW26:AW37))*B35</f>
        <v>82.559004378894826</v>
      </c>
      <c r="AW38" s="2">
        <f t="shared" si="40"/>
        <v>555.25865864647585</v>
      </c>
      <c r="AX38" s="2">
        <f t="shared" si="41"/>
        <v>637.81766302537073</v>
      </c>
      <c r="AY38" s="23">
        <f>($B31-SUM(AW26:AW37))/AW38-1</f>
        <v>6.4342833824639909</v>
      </c>
      <c r="AZ38" s="24">
        <f>(AX$2-COUNTA(AV26:AV38))/AY38</f>
        <v>0.9325047784423689</v>
      </c>
      <c r="BA38" s="2">
        <f>($B$31-SUM(BB26:BB37))*B35</f>
        <v>89.600480717672667</v>
      </c>
      <c r="BB38" s="2">
        <f t="shared" si="42"/>
        <v>521.96670053523133</v>
      </c>
      <c r="BC38" s="2">
        <f t="shared" si="43"/>
        <v>611.56718125290399</v>
      </c>
      <c r="BD38" s="23">
        <f>($B31-SUM(BB26:BB37))/BB38-1</f>
        <v>7.582969050113272</v>
      </c>
      <c r="BE38" s="24">
        <f>(BC$2-COUNTA(BA26:BA38))/BD38</f>
        <v>0.92312126737421352</v>
      </c>
    </row>
    <row r="39" spans="1:57" hidden="1" outlineLevel="1" x14ac:dyDescent="0.3">
      <c r="F39" s="23"/>
      <c r="G39" s="24"/>
      <c r="K39" s="23"/>
      <c r="L39" s="24"/>
      <c r="P39" s="23"/>
      <c r="Q39" s="24"/>
      <c r="S39" s="2">
        <f>SUM($S26:S38)-$B31</f>
        <v>0</v>
      </c>
      <c r="U39" s="23"/>
      <c r="V39" s="24"/>
      <c r="W39" s="2">
        <f>($B$31-SUM(X26:X38))*B35</f>
        <v>16.196464742155257</v>
      </c>
      <c r="X39" s="2">
        <f t="shared" si="30"/>
        <v>809.82323710776336</v>
      </c>
      <c r="Y39" s="2">
        <f t="shared" si="31"/>
        <v>826.01970184991865</v>
      </c>
      <c r="Z39" s="23">
        <f>($B31-SUM(X26:X38))/X39-1</f>
        <v>0</v>
      </c>
      <c r="AA39" s="24">
        <v>0</v>
      </c>
      <c r="AB39" s="2">
        <f>($B$31-SUM(AC26:AC38))*B35</f>
        <v>30.220579382063114</v>
      </c>
      <c r="AC39" s="2">
        <f t="shared" si="32"/>
        <v>748.03414312037864</v>
      </c>
      <c r="AD39" s="2">
        <f t="shared" si="33"/>
        <v>778.25472250244172</v>
      </c>
      <c r="AE39" s="23">
        <f>($B31-SUM(AC26:AC38))/AC39-1</f>
        <v>1.019999999999988</v>
      </c>
      <c r="AF39" s="24">
        <f>(AD$2-COUNTA(AB26:AB39))/AE39</f>
        <v>0.9803921568627566</v>
      </c>
      <c r="AG39" s="2">
        <f>($B$31-SUM(AH26:AH38))*B35</f>
        <v>42.479673203976525</v>
      </c>
      <c r="AH39" s="2">
        <f t="shared" si="34"/>
        <v>694.02158547863985</v>
      </c>
      <c r="AI39" s="2">
        <f t="shared" si="35"/>
        <v>736.50125868261637</v>
      </c>
      <c r="AJ39" s="23">
        <f>($B31-SUM(AH26:AH38))/AH39-1</f>
        <v>2.0603999999999956</v>
      </c>
      <c r="AK39" s="24">
        <f>(AI$2-COUNTA(AG26:AG39))/AJ39</f>
        <v>0.97068530382450213</v>
      </c>
      <c r="AL39" s="2">
        <f>($B$31-SUM(AM26:AM38))*B35</f>
        <v>53.285234173808135</v>
      </c>
      <c r="AM39" s="2">
        <f t="shared" si="36"/>
        <v>646.41317386088315</v>
      </c>
      <c r="AN39" s="2">
        <f t="shared" si="37"/>
        <v>699.69840803469128</v>
      </c>
      <c r="AO39" s="23">
        <f>($B31-SUM(AM26:AM38))/AM39-1</f>
        <v>3.1216079999999993</v>
      </c>
      <c r="AP39" s="24">
        <f>(AN$2-COUNTA(AL26:AL39))/AO39</f>
        <v>0.961043154681818</v>
      </c>
      <c r="AQ39" s="2">
        <f>($B$31-SUM(AR26:AR38))*B35</f>
        <v>62.879531523972766</v>
      </c>
      <c r="AR39" s="2">
        <f t="shared" si="38"/>
        <v>604.14148998393671</v>
      </c>
      <c r="AS39" s="2">
        <f t="shared" si="39"/>
        <v>667.0210215079095</v>
      </c>
      <c r="AT39" s="23">
        <f>($B31-SUM(AR26:AR38))/AR39-1</f>
        <v>4.2040401599999901</v>
      </c>
      <c r="AU39" s="24">
        <f>(AS$2-COUNTA(AQ26:AQ39))/AT39</f>
        <v>0.95146569675014936</v>
      </c>
      <c r="AV39" s="2">
        <f>($B$31-SUM(AW26:AW38))*B35</f>
        <v>71.453831205965315</v>
      </c>
      <c r="AW39" s="2">
        <f t="shared" si="40"/>
        <v>566.36383181940539</v>
      </c>
      <c r="AX39" s="2">
        <f t="shared" si="41"/>
        <v>637.81766302537073</v>
      </c>
      <c r="AY39" s="23">
        <f>($B31-SUM(AW26:AW38))/AW39-1</f>
        <v>5.3081209631999915</v>
      </c>
      <c r="AZ39" s="24">
        <f>(AX$2-COUNTA(AV26:AV39))/AY39</f>
        <v>0.94195291227609079</v>
      </c>
      <c r="BA39" s="2">
        <f>($B$31-SUM(BB26:BB38))*B35</f>
        <v>79.161146706968054</v>
      </c>
      <c r="BB39" s="2">
        <f t="shared" si="42"/>
        <v>532.40603454593588</v>
      </c>
      <c r="BC39" s="2">
        <f t="shared" si="43"/>
        <v>611.56718125290399</v>
      </c>
      <c r="BD39" s="23">
        <f>($B31-SUM(BB26:BB38))/BB39-1</f>
        <v>6.4342833824639944</v>
      </c>
      <c r="BE39" s="24">
        <f>(BC$2-COUNTA(BA26:BA39))/BD39</f>
        <v>0.93250477844236845</v>
      </c>
    </row>
    <row r="40" spans="1:57" hidden="1" outlineLevel="1" x14ac:dyDescent="0.3">
      <c r="F40" s="23"/>
      <c r="G40" s="24"/>
      <c r="K40" s="23"/>
      <c r="L40" s="24"/>
      <c r="P40" s="23"/>
      <c r="Q40" s="24"/>
      <c r="U40" s="23"/>
      <c r="V40" s="24"/>
      <c r="X40" s="2">
        <f>SUM($X26:X39)-$B31</f>
        <v>0</v>
      </c>
      <c r="Z40" s="23"/>
      <c r="AA40" s="24"/>
      <c r="AB40" s="2">
        <f>($B$31-SUM(AC26:AC39))*B35</f>
        <v>15.259896519655559</v>
      </c>
      <c r="AC40" s="2">
        <f t="shared" si="32"/>
        <v>762.99482598278621</v>
      </c>
      <c r="AD40" s="2">
        <f t="shared" si="33"/>
        <v>778.25472250244172</v>
      </c>
      <c r="AE40" s="23">
        <f>($B31-SUM(AC26:AC39))/AC40-1</f>
        <v>-1.0880185641326534E-14</v>
      </c>
      <c r="AF40" s="24">
        <f>(AD$2-COUNTA(AB26:AB40))/AE40</f>
        <v>0</v>
      </c>
      <c r="AG40" s="2">
        <f>($B$31-SUM(AH26:AH39))*B35</f>
        <v>28.599241494403724</v>
      </c>
      <c r="AH40" s="2">
        <f t="shared" si="34"/>
        <v>707.90201718821265</v>
      </c>
      <c r="AI40" s="2">
        <f t="shared" si="35"/>
        <v>736.50125868261637</v>
      </c>
      <c r="AJ40" s="23">
        <f>($B31-SUM(AH26:AH39))/AH40-1</f>
        <v>1.0199999999999951</v>
      </c>
      <c r="AK40" s="24">
        <f>(AI$2-COUNTA(AG26:AG40))/AJ40</f>
        <v>0.98039215686274983</v>
      </c>
      <c r="AL40" s="2">
        <f>($B$31-SUM(AM26:AM39))*B35</f>
        <v>40.356970696590473</v>
      </c>
      <c r="AM40" s="2">
        <f t="shared" si="36"/>
        <v>659.34143733810083</v>
      </c>
      <c r="AN40" s="2">
        <f t="shared" si="37"/>
        <v>699.69840803469128</v>
      </c>
      <c r="AO40" s="23">
        <f>($B31-SUM(AM26:AM39))/AM40-1</f>
        <v>2.0603999999999996</v>
      </c>
      <c r="AP40" s="24">
        <f>(AN$2-COUNTA(AL26:AL40))/AO40</f>
        <v>0.97068530382450036</v>
      </c>
      <c r="AQ40" s="2">
        <f>($B$31-SUM(AR26:AR39))*B35</f>
        <v>50.796701724294039</v>
      </c>
      <c r="AR40" s="2">
        <f t="shared" si="38"/>
        <v>616.22431978361544</v>
      </c>
      <c r="AS40" s="2">
        <f t="shared" si="39"/>
        <v>667.0210215079095</v>
      </c>
      <c r="AT40" s="23">
        <f>($B31-SUM(AR26:AR39))/AR40-1</f>
        <v>3.1216079999999904</v>
      </c>
      <c r="AU40" s="24">
        <f>(AS$2-COUNTA(AQ26:AQ40))/AT40</f>
        <v>0.96104315468182078</v>
      </c>
      <c r="AV40" s="2">
        <f>($B$31-SUM(AW26:AW39))*B35</f>
        <v>60.126554569577202</v>
      </c>
      <c r="AW40" s="2">
        <f t="shared" si="40"/>
        <v>577.69110845579348</v>
      </c>
      <c r="AX40" s="2">
        <f t="shared" si="41"/>
        <v>637.81766302537073</v>
      </c>
      <c r="AY40" s="23">
        <f>($B31-SUM(AW26:AW39))/AW40-1</f>
        <v>4.2040401599999919</v>
      </c>
      <c r="AZ40" s="24">
        <f>(AX$2-COUNTA(AV26:AV40))/AY40</f>
        <v>0.95146569675014891</v>
      </c>
      <c r="BA40" s="2">
        <f>($B$31-SUM(BB26:BB39))*B35</f>
        <v>68.513026016049338</v>
      </c>
      <c r="BB40" s="2">
        <f t="shared" si="42"/>
        <v>543.05415523685463</v>
      </c>
      <c r="BC40" s="2">
        <f t="shared" si="43"/>
        <v>611.56718125290399</v>
      </c>
      <c r="BD40" s="23">
        <f>($B31-SUM(BB26:BB39))/BB40-1</f>
        <v>5.3081209631999942</v>
      </c>
      <c r="BE40" s="24">
        <f>(BC$2-COUNTA(BA26:BA40))/BD40</f>
        <v>0.94195291227609024</v>
      </c>
    </row>
    <row r="41" spans="1:57" hidden="1" outlineLevel="1" x14ac:dyDescent="0.3">
      <c r="F41" s="23"/>
      <c r="G41" s="24"/>
      <c r="K41" s="23"/>
      <c r="L41" s="24"/>
      <c r="P41" s="23"/>
      <c r="Q41" s="24"/>
      <c r="U41" s="23"/>
      <c r="V41" s="24"/>
      <c r="Z41" s="23"/>
      <c r="AA41" s="24"/>
      <c r="AC41" s="2">
        <f>SUM($AC26:AC40)-$B31</f>
        <v>0</v>
      </c>
      <c r="AE41" s="23"/>
      <c r="AF41" s="24"/>
      <c r="AG41" s="2">
        <f>($B$31-SUM(AH26:AH40))*B35</f>
        <v>14.441201150639463</v>
      </c>
      <c r="AH41" s="2">
        <f t="shared" si="34"/>
        <v>722.0600575319769</v>
      </c>
      <c r="AI41" s="2">
        <f t="shared" si="35"/>
        <v>736.50125868261637</v>
      </c>
      <c r="AJ41" s="23">
        <f>($B31-SUM(AH26:AH40))/AH41-1</f>
        <v>-5.2180482157382357E-15</v>
      </c>
      <c r="AK41" s="24">
        <f>(AI$2-COUNTA(AG26:AG41))/AJ41</f>
        <v>0</v>
      </c>
      <c r="AL41" s="2">
        <f>($B$31-SUM(AM26:AM40))*B35</f>
        <v>27.170141949828466</v>
      </c>
      <c r="AM41" s="2">
        <f t="shared" si="36"/>
        <v>672.52826608486282</v>
      </c>
      <c r="AN41" s="2">
        <f t="shared" si="37"/>
        <v>699.69840803469128</v>
      </c>
      <c r="AO41" s="23">
        <f>($B31-SUM(AM26:AM40))/AM41-1</f>
        <v>1.0200000000000005</v>
      </c>
      <c r="AP41" s="24">
        <f>(AN$2-COUNTA(AL26:AL41))/AO41</f>
        <v>0.98039215686274461</v>
      </c>
      <c r="AQ41" s="2">
        <f>($B$31-SUM(AR26:AR40))*B35</f>
        <v>38.472215328621736</v>
      </c>
      <c r="AR41" s="2">
        <f t="shared" si="38"/>
        <v>628.54880617928779</v>
      </c>
      <c r="AS41" s="2">
        <f t="shared" si="39"/>
        <v>667.0210215079095</v>
      </c>
      <c r="AT41" s="23">
        <f>($B31-SUM(AR26:AR40))/AR41-1</f>
        <v>2.0603999999999907</v>
      </c>
      <c r="AU41" s="24">
        <f>(AS$2-COUNTA(AQ26:AQ41))/AT41</f>
        <v>0.97068530382450446</v>
      </c>
      <c r="AV41" s="2">
        <f>($B$31-SUM(AW26:AW40))*B35</f>
        <v>48.572732400461341</v>
      </c>
      <c r="AW41" s="2">
        <f t="shared" si="40"/>
        <v>589.24493062490944</v>
      </c>
      <c r="AX41" s="2">
        <f t="shared" si="41"/>
        <v>637.81766302537073</v>
      </c>
      <c r="AY41" s="23">
        <f>($B31-SUM(AW26:AW40))/AW41-1</f>
        <v>3.1216079999999913</v>
      </c>
      <c r="AZ41" s="24">
        <f>(AX$2-COUNTA(AV26:AV41))/AY41</f>
        <v>0.96104315468182056</v>
      </c>
      <c r="BA41" s="2">
        <f>($B$31-SUM(BB26:BB40))*B35</f>
        <v>57.651942911312233</v>
      </c>
      <c r="BB41" s="2">
        <f t="shared" si="42"/>
        <v>553.9152383415917</v>
      </c>
      <c r="BC41" s="2">
        <f t="shared" si="43"/>
        <v>611.56718125290399</v>
      </c>
      <c r="BD41" s="23">
        <f>($B31-SUM(BB26:BB40))/BB41-1</f>
        <v>4.2040401599999937</v>
      </c>
      <c r="BE41" s="24">
        <f>(BC$2-COUNTA(BA26:BA41))/BD41</f>
        <v>0.95146569675014858</v>
      </c>
    </row>
    <row r="42" spans="1:57" hidden="1" outlineLevel="1" x14ac:dyDescent="0.3">
      <c r="F42" s="23"/>
      <c r="G42" s="24"/>
      <c r="K42" s="23"/>
      <c r="L42" s="24"/>
      <c r="P42" s="23"/>
      <c r="Q42" s="24"/>
      <c r="U42" s="23"/>
      <c r="V42" s="24"/>
      <c r="Z42" s="23"/>
      <c r="AA42" s="24"/>
      <c r="AE42" s="23"/>
      <c r="AF42" s="24"/>
      <c r="AH42" s="2">
        <f>SUM($AH26:AH41)-$B31</f>
        <v>0</v>
      </c>
      <c r="AJ42" s="23"/>
      <c r="AK42" s="24"/>
      <c r="AL42" s="2">
        <f>($B$31-SUM(AM26:AM41))*B35</f>
        <v>13.719576628131218</v>
      </c>
      <c r="AM42" s="2">
        <f t="shared" si="36"/>
        <v>685.97883140656006</v>
      </c>
      <c r="AN42" s="2">
        <f t="shared" si="37"/>
        <v>699.69840803469128</v>
      </c>
      <c r="AO42" s="23">
        <f>($B31-SUM(AM26:AM41))/AM42-1</f>
        <v>0</v>
      </c>
      <c r="AP42" s="24" t="e">
        <f>(AN$2-COUNTA(AL27:AL42))/AO42</f>
        <v>#DIV/0!</v>
      </c>
      <c r="AQ42" s="2">
        <f>($B$31-SUM(AR26:AR41))*B35</f>
        <v>25.901239205035964</v>
      </c>
      <c r="AR42" s="2">
        <f t="shared" si="38"/>
        <v>641.11978230287355</v>
      </c>
      <c r="AS42" s="2">
        <f t="shared" si="39"/>
        <v>667.0210215079095</v>
      </c>
      <c r="AT42" s="23">
        <f>($B31-SUM(AR26:AR41))/AR42-1</f>
        <v>1.0199999999999898</v>
      </c>
      <c r="AU42" s="24">
        <f>(AS$2-COUNTA(AQ26:AQ42))/AT42</f>
        <v>0.98039215686275494</v>
      </c>
      <c r="AV42" s="2">
        <f>($B$31-SUM(AW26:AW41))*B35</f>
        <v>36.787833787963159</v>
      </c>
      <c r="AW42" s="2">
        <f t="shared" si="40"/>
        <v>601.02982923740763</v>
      </c>
      <c r="AX42" s="2">
        <f t="shared" si="41"/>
        <v>637.81766302537073</v>
      </c>
      <c r="AY42" s="23">
        <f>($B31-SUM(AW26:AW41))/AW42-1</f>
        <v>2.0603999999999925</v>
      </c>
      <c r="AZ42" s="24">
        <f>(AX$2-COUNTA(AV26:AV42))/AY42</f>
        <v>0.97068530382450369</v>
      </c>
      <c r="BA42" s="2">
        <f>($B$31-SUM(BB26:BB41))*B35</f>
        <v>46.573638144480391</v>
      </c>
      <c r="BB42" s="2">
        <f t="shared" si="42"/>
        <v>564.99354310842364</v>
      </c>
      <c r="BC42" s="2">
        <f t="shared" si="43"/>
        <v>611.56718125290399</v>
      </c>
      <c r="BD42" s="23">
        <f>($B31-SUM(BB26:BB41))/BB42-1</f>
        <v>3.1216079999999931</v>
      </c>
      <c r="BE42" s="24">
        <f>(BC$2-COUNTA(BA26:BA42))/BD42</f>
        <v>0.96104315468182</v>
      </c>
    </row>
    <row r="43" spans="1:57" hidden="1" outlineLevel="1" x14ac:dyDescent="0.3">
      <c r="F43" s="23"/>
      <c r="G43" s="24"/>
      <c r="K43" s="23"/>
      <c r="L43" s="24"/>
      <c r="P43" s="23"/>
      <c r="Q43" s="24"/>
      <c r="U43" s="23"/>
      <c r="V43" s="24"/>
      <c r="Z43" s="23"/>
      <c r="AA43" s="24"/>
      <c r="AE43" s="23"/>
      <c r="AF43" s="24"/>
      <c r="AJ43" s="23"/>
      <c r="AK43" s="24"/>
      <c r="AM43" s="2">
        <f>SUM($AM26:AM42)-$B31</f>
        <v>0</v>
      </c>
      <c r="AO43" s="23"/>
      <c r="AP43" s="24"/>
      <c r="AQ43" s="2">
        <f>($B$31-SUM(AR26:AR42))*B35</f>
        <v>13.078843558978479</v>
      </c>
      <c r="AR43" s="2">
        <f t="shared" si="38"/>
        <v>653.94217794893098</v>
      </c>
      <c r="AS43" s="2">
        <f t="shared" si="39"/>
        <v>667.0210215079095</v>
      </c>
      <c r="AT43" s="23">
        <f>($B31-SUM(AR26:AR42))/AR43-1</f>
        <v>-1.0769163338864018E-14</v>
      </c>
      <c r="AU43" s="24">
        <f>(AS$2-COUNTA(AQ26:AQ43))/AT43</f>
        <v>0</v>
      </c>
      <c r="AV43" s="2">
        <f>($B$31-SUM(AW26:AW42))*B35</f>
        <v>24.767237203215011</v>
      </c>
      <c r="AW43" s="2">
        <f t="shared" si="40"/>
        <v>613.05042582215572</v>
      </c>
      <c r="AX43" s="2">
        <f t="shared" si="41"/>
        <v>637.81766302537073</v>
      </c>
      <c r="AY43" s="23">
        <f>($B31-SUM(AW26:AW42))/AW43-1</f>
        <v>1.0199999999999934</v>
      </c>
      <c r="AZ43" s="24">
        <f>(AX$2-COUNTA(AV26:AV43))/AY43</f>
        <v>0.9803921568627515</v>
      </c>
      <c r="BA43" s="2">
        <f>($B$31-SUM(BB26:BB42))*B35</f>
        <v>35.27376728231193</v>
      </c>
      <c r="BB43" s="2">
        <f t="shared" si="42"/>
        <v>576.29341397059204</v>
      </c>
      <c r="BC43" s="2">
        <f t="shared" si="43"/>
        <v>611.56718125290399</v>
      </c>
      <c r="BD43" s="23">
        <f>($B31-SUM(BB26:BB42))/BB43-1</f>
        <v>2.0603999999999938</v>
      </c>
      <c r="BE43" s="24">
        <f>(BC$2-COUNTA(BA26:BA43))/BD43</f>
        <v>0.97068530382450302</v>
      </c>
    </row>
    <row r="44" spans="1:57" hidden="1" outlineLevel="1" x14ac:dyDescent="0.3">
      <c r="F44" s="23"/>
      <c r="G44" s="24"/>
      <c r="K44" s="23"/>
      <c r="L44" s="24"/>
      <c r="P44" s="23"/>
      <c r="Q44" s="24"/>
      <c r="U44" s="23"/>
      <c r="V44" s="24"/>
      <c r="Z44" s="23"/>
      <c r="AA44" s="24"/>
      <c r="AE44" s="23"/>
      <c r="AF44" s="24"/>
      <c r="AJ44" s="23"/>
      <c r="AK44" s="24"/>
      <c r="AO44" s="23"/>
      <c r="AP44" s="24"/>
      <c r="AR44" s="2">
        <f>SUM($AR26:AR43)-$B31</f>
        <v>0</v>
      </c>
      <c r="AT44" s="23"/>
      <c r="AU44" s="24"/>
      <c r="AV44" s="2">
        <f>($B$31-SUM(AW26:AW43))*B35</f>
        <v>12.506228686771902</v>
      </c>
      <c r="AW44" s="2">
        <f t="shared" si="40"/>
        <v>625.31143433859881</v>
      </c>
      <c r="AX44" s="2">
        <f t="shared" si="41"/>
        <v>637.81766302537073</v>
      </c>
      <c r="AY44" s="23">
        <f>($B31-SUM(AW26:AW43))/AW44-1</f>
        <v>-5.9952043329758453E-15</v>
      </c>
      <c r="AZ44" s="24">
        <f>(AX$2-COUNTA(AV26:AV44))/AY44</f>
        <v>0</v>
      </c>
      <c r="BA44" s="2">
        <f>($B$31-SUM(BB26:BB43))*B35</f>
        <v>23.747899002900084</v>
      </c>
      <c r="BB44" s="2">
        <f t="shared" si="42"/>
        <v>587.81928225000388</v>
      </c>
      <c r="BC44" s="2">
        <f t="shared" si="43"/>
        <v>611.56718125290399</v>
      </c>
      <c r="BD44" s="23">
        <f>($B31-SUM(BB26:BB43))/BB44-1</f>
        <v>1.0199999999999938</v>
      </c>
      <c r="BE44" s="24">
        <f>(BC$2-COUNTA(BA26:BA44))/BD44</f>
        <v>0.98039215686275105</v>
      </c>
    </row>
    <row r="45" spans="1:57" hidden="1" outlineLevel="1" x14ac:dyDescent="0.3">
      <c r="F45" s="28"/>
      <c r="G45" s="24"/>
      <c r="K45" s="28"/>
      <c r="L45" s="24"/>
      <c r="P45" s="28"/>
      <c r="Q45" s="24"/>
      <c r="U45" s="28"/>
      <c r="V45" s="24"/>
      <c r="Z45" s="28"/>
      <c r="AA45" s="24"/>
      <c r="AE45" s="28"/>
      <c r="AF45" s="24"/>
      <c r="AJ45" s="28"/>
      <c r="AK45" s="24"/>
      <c r="AO45" s="28"/>
      <c r="AP45" s="24"/>
      <c r="AT45" s="28"/>
      <c r="AU45" s="24"/>
      <c r="AW45" s="2">
        <f>SUM($AW26:AW44)-$B31</f>
        <v>0</v>
      </c>
      <c r="AY45" s="28"/>
      <c r="AZ45" s="24"/>
      <c r="BA45" s="2">
        <f>($B$31-SUM(BB26:BB44))*B35</f>
        <v>11.991513357900004</v>
      </c>
      <c r="BB45" s="2">
        <f t="shared" si="42"/>
        <v>599.57566789500402</v>
      </c>
      <c r="BC45" s="2">
        <f t="shared" si="43"/>
        <v>611.56718125290399</v>
      </c>
      <c r="BD45" s="28">
        <f>($B31-SUM(BB26:BB44))/BB45-1</f>
        <v>-6.4392935428259079E-15</v>
      </c>
      <c r="BE45" s="24">
        <f>(BC$2-COUNTA(BA26:BA45))/BD45</f>
        <v>0</v>
      </c>
    </row>
    <row r="46" spans="1:57" hidden="1" outlineLevel="1" x14ac:dyDescent="0.3">
      <c r="BB46" s="2">
        <f>SUM($BB26:BB45)-$B31</f>
        <v>0</v>
      </c>
    </row>
    <row r="47" spans="1:57" hidden="1" outlineLevel="1" x14ac:dyDescent="0.3"/>
    <row r="48" spans="1:57" hidden="1" outlineLevel="1" x14ac:dyDescent="0.3">
      <c r="C48" s="2">
        <f>$B53*B57</f>
        <v>300</v>
      </c>
      <c r="D48" s="2">
        <f>E48-C48</f>
        <v>872.30506605159621</v>
      </c>
      <c r="E48" s="2">
        <f>$B53*$B57/(1-(1+$B57)^-$E$2)</f>
        <v>1172.3050660515962</v>
      </c>
      <c r="F48" s="23">
        <f>$B53/D48-1</f>
        <v>10.463879311470727</v>
      </c>
      <c r="G48" s="24">
        <f>(E$2-COUNTA(C48:C48))/F48</f>
        <v>0.86010166326498139</v>
      </c>
      <c r="H48" s="2">
        <f>$B53*B57</f>
        <v>300</v>
      </c>
      <c r="I48" s="2">
        <f>J48-H48</f>
        <v>780.77447840392483</v>
      </c>
      <c r="J48" s="2">
        <f>$B53*$B57/(1-(1+$B57)^-$J$2)</f>
        <v>1080.7744784039248</v>
      </c>
      <c r="K48" s="23">
        <f>$B53/I48-1</f>
        <v>11.807795690814849</v>
      </c>
      <c r="L48" s="24">
        <f>(J$2-COUNTA(H48:H48))/K48</f>
        <v>0.84689812238019047</v>
      </c>
      <c r="M48" s="2">
        <f>$B53*B57</f>
        <v>300</v>
      </c>
      <c r="N48" s="2">
        <f>O48-M48</f>
        <v>704.62085472963099</v>
      </c>
      <c r="O48" s="2">
        <f>$B53*$B57/(1-(1+$B57)^-$O$2)</f>
        <v>1004.620854729631</v>
      </c>
      <c r="P48" s="23">
        <f>$B53/N48-1</f>
        <v>13.192029561539284</v>
      </c>
      <c r="Q48" s="24">
        <f>(O$2-COUNTA(M48:M48))/P48</f>
        <v>0.83383682159642525</v>
      </c>
      <c r="R48" s="2">
        <f>$B53*B57</f>
        <v>300</v>
      </c>
      <c r="S48" s="2">
        <f>T48-R48</f>
        <v>640.29543955328074</v>
      </c>
      <c r="T48" s="2">
        <f>$B53*$B57/(1-(1+$B57)^-$T$2)</f>
        <v>940.29543955328074</v>
      </c>
      <c r="U48" s="23">
        <f>$B53/S48-1</f>
        <v>14.617790448385463</v>
      </c>
      <c r="V48" s="24">
        <f>(T$2-COUNTA(R48:R48))/U48</f>
        <v>0.82091750065588065</v>
      </c>
      <c r="W48" s="2">
        <f>$B53*B57</f>
        <v>300</v>
      </c>
      <c r="X48" s="2">
        <f>Y48-W48</f>
        <v>585.26338990661236</v>
      </c>
      <c r="Y48" s="2">
        <f>$B53*$B57/(1-(1+$B57)^-$Y$2)</f>
        <v>885.26338990661236</v>
      </c>
      <c r="Z48" s="23">
        <f>$B53/X48-1</f>
        <v>16.086324161837034</v>
      </c>
      <c r="AA48" s="24">
        <f>(Y$2-COUNTA(W48:W48))/Z48</f>
        <v>0.80813987516433461</v>
      </c>
      <c r="AB48" s="2">
        <f>$B53*B57</f>
        <v>300</v>
      </c>
      <c r="AC48" s="2">
        <f>AD48-AB48</f>
        <v>537.6658046228805</v>
      </c>
      <c r="AD48" s="2">
        <f>$B53*$B57/(1-(1+$B57)^-$AD$2)</f>
        <v>837.6658046228805</v>
      </c>
      <c r="AE48" s="23">
        <f>$B53/AC48-1</f>
        <v>17.598913886692149</v>
      </c>
      <c r="AF48" s="24">
        <f>(AD$2-COUNTA(AB48:AB48))/AE48</f>
        <v>0.79550363676626912</v>
      </c>
      <c r="AG48" s="2">
        <f>$B53*B57</f>
        <v>300</v>
      </c>
      <c r="AH48" s="2">
        <f>AI48-AG48</f>
        <v>496.10849265488116</v>
      </c>
      <c r="AI48" s="2">
        <f>$B53*$B57/(1-(1+$B57)^-$AI$2)</f>
        <v>796.10849265488116</v>
      </c>
      <c r="AJ48" s="23">
        <f>$B53/AH48-1</f>
        <v>19.156881303292906</v>
      </c>
      <c r="AK48" s="24">
        <f>(AI$2-COUNTA(AG48:AG48))/AJ48</f>
        <v>0.78300845333429225</v>
      </c>
      <c r="AL48" s="2">
        <f>$B53*B57</f>
        <v>300</v>
      </c>
      <c r="AM48" s="2">
        <f>AN48-AL48</f>
        <v>459.52529375969868</v>
      </c>
      <c r="AN48" s="2">
        <f>$B53*$B57/(1-(1+$B57)^-$AN$2)</f>
        <v>759.52529375969868</v>
      </c>
      <c r="AO48" s="23">
        <f>$B53/AM48-1</f>
        <v>20.76158774239169</v>
      </c>
      <c r="AP48" s="24">
        <f>(AN$2-COUNTA(AL48:AL48))/AO48</f>
        <v>0.77065396917263107</v>
      </c>
      <c r="AQ48" s="2">
        <f>$B53*B57</f>
        <v>300</v>
      </c>
      <c r="AR48" s="2">
        <f>AS48-AQ48</f>
        <v>427.08695896297002</v>
      </c>
      <c r="AS48" s="2">
        <f>$B53*$B57/(1-(1+$B57)^-$AS$2)</f>
        <v>727.08695896297002</v>
      </c>
      <c r="AT48" s="23">
        <f>$B53/AR48-1</f>
        <v>22.414435374663444</v>
      </c>
      <c r="AU48" s="24">
        <f>(AS$2-COUNTA(AQ48:AQ48))/AT48</f>
        <v>0.75843980523445409</v>
      </c>
      <c r="AV48" s="2">
        <f>$B53*B57</f>
        <v>300</v>
      </c>
      <c r="AW48" s="2">
        <f>AX48-AV48</f>
        <v>398.13880562058785</v>
      </c>
      <c r="AX48" s="2">
        <f>$B53*$B57/(1-(1+$B57)^-$AX$2)</f>
        <v>698.13880562058785</v>
      </c>
      <c r="AY48" s="23">
        <f>$B53/AW48-1</f>
        <v>24.116868435903346</v>
      </c>
      <c r="AZ48" s="24">
        <f>(AX$2-COUNTA(AV48:AV48))/AY48</f>
        <v>0.74636555935276316</v>
      </c>
      <c r="BA48" s="2">
        <f>$B53*B57</f>
        <v>300</v>
      </c>
      <c r="BB48" s="2">
        <f>BC48-BA48</f>
        <v>372.15707596859158</v>
      </c>
      <c r="BC48" s="2">
        <f>$B53*$B57/(1-(1+$B57)^-$BC$2)</f>
        <v>672.15707596859158</v>
      </c>
      <c r="BD48" s="23">
        <f>$B53/BB48-1</f>
        <v>25.870374488980442</v>
      </c>
      <c r="BE48" s="24">
        <f>(BC$2-COUNTA(BA48:BA48))/BD48</f>
        <v>0.73443080648457959</v>
      </c>
    </row>
    <row r="49" spans="1:57" hidden="1" outlineLevel="1" x14ac:dyDescent="0.3">
      <c r="C49" s="2">
        <f>($B$31-SUM(D48:D48))*B57</f>
        <v>273.83084801845212</v>
      </c>
      <c r="D49" s="2">
        <f>E49-C49</f>
        <v>898.4742180331441</v>
      </c>
      <c r="E49" s="2">
        <f>E48</f>
        <v>1172.3050660515962</v>
      </c>
      <c r="F49" s="23">
        <f>($B53-SUM(D48:D48))/D49-1</f>
        <v>9.1591061276414827</v>
      </c>
      <c r="G49" s="24">
        <f>(E$2-COUNTA(C48:C49))/F49</f>
        <v>0.87344768021156682</v>
      </c>
      <c r="H49" s="2">
        <f>($B$31-SUM(I48:I48))*B57</f>
        <v>276.57676564788227</v>
      </c>
      <c r="I49" s="2">
        <f>J49-H49</f>
        <v>804.19771275604262</v>
      </c>
      <c r="J49" s="2">
        <f>J48</f>
        <v>1080.7744784039248</v>
      </c>
      <c r="K49" s="23">
        <f>($B53-SUM(I48:I48))/I49-1</f>
        <v>10.463879311470727</v>
      </c>
      <c r="L49" s="24">
        <f>(J$2-COUNTA(H48:H49))/K49</f>
        <v>0.86010166326498139</v>
      </c>
      <c r="M49" s="2">
        <f>($B$31-SUM(N48:N48))*B57</f>
        <v>278.86137435811111</v>
      </c>
      <c r="N49" s="2">
        <f>O49-M49</f>
        <v>725.75948037151989</v>
      </c>
      <c r="O49" s="2">
        <f>O48</f>
        <v>1004.620854729631</v>
      </c>
      <c r="P49" s="23">
        <f>($B53-SUM(N48:N48))/N49-1</f>
        <v>11.80779569081484</v>
      </c>
      <c r="Q49" s="24">
        <f>(O$2-COUNTA(M48:M49))/P49</f>
        <v>0.84689812238019113</v>
      </c>
      <c r="R49" s="2">
        <f>($B$31-SUM(S48:S48))*B57</f>
        <v>280.79113681340152</v>
      </c>
      <c r="S49" s="2">
        <f>T49-R49</f>
        <v>659.50430273987922</v>
      </c>
      <c r="T49" s="2">
        <f>T48</f>
        <v>940.29543955328074</v>
      </c>
      <c r="U49" s="23">
        <f>($B53-SUM(S48:S48))/S49-1</f>
        <v>13.192029561539282</v>
      </c>
      <c r="V49" s="24">
        <f>(T$2-COUNTA(R48:R49))/U49</f>
        <v>0.83383682159642536</v>
      </c>
      <c r="W49" s="2">
        <f>($B$31-SUM(X48:X48))*B57</f>
        <v>282.44209830280158</v>
      </c>
      <c r="X49" s="2">
        <f>Y49-W49</f>
        <v>602.82129160381078</v>
      </c>
      <c r="Y49" s="2">
        <f>Y48</f>
        <v>885.26338990661236</v>
      </c>
      <c r="Z49" s="23">
        <f>($B53-SUM(X48:X48))/X49-1</f>
        <v>14.617790448385469</v>
      </c>
      <c r="AA49" s="24">
        <f>(Y$2-COUNTA(W48:W49))/Z49</f>
        <v>0.82091750065588043</v>
      </c>
      <c r="AB49" s="2">
        <f>($B$31-SUM(AC48:AC48))*B57</f>
        <v>283.87002586131359</v>
      </c>
      <c r="AC49" s="2">
        <f>AD49-AB49</f>
        <v>553.79577876156691</v>
      </c>
      <c r="AD49" s="2">
        <f>AD48</f>
        <v>837.6658046228805</v>
      </c>
      <c r="AE49" s="23">
        <f>($B53-SUM(AC48:AC48))/AC49-1</f>
        <v>16.086324161837037</v>
      </c>
      <c r="AF49" s="24">
        <f>(AD$2-COUNTA(AB48:AB49))/AE49</f>
        <v>0.80813987516433439</v>
      </c>
      <c r="AG49" s="2">
        <f>($B$31-SUM(AH48:AH48))*B57</f>
        <v>285.11674522035355</v>
      </c>
      <c r="AH49" s="2">
        <f>AI49-AG49</f>
        <v>510.99174743452761</v>
      </c>
      <c r="AI49" s="2">
        <f>AI48</f>
        <v>796.10849265488116</v>
      </c>
      <c r="AJ49" s="23">
        <f>($B53-SUM(AH48:AH48))/AH49-1</f>
        <v>17.598913886692142</v>
      </c>
      <c r="AK49" s="24">
        <f>(AI$2-COUNTA(AG48:AG49))/AJ49</f>
        <v>0.79550363676626945</v>
      </c>
      <c r="AL49" s="2">
        <f>($B$31-SUM(AM48:AM48))*B57</f>
        <v>286.21424118720904</v>
      </c>
      <c r="AM49" s="2">
        <f>AN49-AL49</f>
        <v>473.31105257248964</v>
      </c>
      <c r="AN49" s="2">
        <f>AN48</f>
        <v>759.52529375969868</v>
      </c>
      <c r="AO49" s="23">
        <f>($B53-SUM(AM48:AM48))/AM49-1</f>
        <v>19.156881303292906</v>
      </c>
      <c r="AP49" s="24">
        <f>(AN$2-COUNTA(AL48:AL49))/AO49</f>
        <v>0.78300845333429225</v>
      </c>
      <c r="AQ49" s="2">
        <f>($B$31-SUM(AR48:AR48))*B57</f>
        <v>287.18739123111089</v>
      </c>
      <c r="AR49" s="2">
        <f>AS49-AQ49</f>
        <v>439.89956773185912</v>
      </c>
      <c r="AS49" s="2">
        <f>AS48</f>
        <v>727.08695896297002</v>
      </c>
      <c r="AT49" s="23">
        <f>($B53-SUM(AR48:AR48))/AR49-1</f>
        <v>20.761587742391697</v>
      </c>
      <c r="AU49" s="24">
        <f>(AS$2-COUNTA(AQ48:AQ49))/AT49</f>
        <v>0.77065396917263074</v>
      </c>
      <c r="AV49" s="2">
        <f>($B$31-SUM(AW48:AW48))*B57</f>
        <v>288.05583583138235</v>
      </c>
      <c r="AW49" s="2">
        <f>AX49-AV49</f>
        <v>410.08296978920549</v>
      </c>
      <c r="AX49" s="2">
        <f>AX48</f>
        <v>698.13880562058785</v>
      </c>
      <c r="AY49" s="23">
        <f>($B53-SUM(AW48:AW48))/AW49-1</f>
        <v>22.414435374663444</v>
      </c>
      <c r="AZ49" s="24">
        <f>(AX$2-COUNTA(AV48:AV49))/AY49</f>
        <v>0.75843980523445409</v>
      </c>
      <c r="BA49" s="2">
        <f>($B$31-SUM(BB48:BB48))*B57</f>
        <v>288.83528772094223</v>
      </c>
      <c r="BB49" s="2">
        <f>BC49-BA49</f>
        <v>383.32178824764935</v>
      </c>
      <c r="BC49" s="2">
        <f>BC48</f>
        <v>672.15707596859158</v>
      </c>
      <c r="BD49" s="23">
        <f>($B53-SUM(BB48:BB48))/BB49-1</f>
        <v>24.116868435903342</v>
      </c>
      <c r="BE49" s="24">
        <f>(BC$2-COUNTA(BA48:BA49))/BD49</f>
        <v>0.74636555935276327</v>
      </c>
    </row>
    <row r="50" spans="1:57" hidden="1" outlineLevel="1" x14ac:dyDescent="0.3">
      <c r="C50" s="2">
        <f>($B$31-SUM(D48:D49))*B57</f>
        <v>246.8766214774578</v>
      </c>
      <c r="D50" s="2">
        <f t="shared" ref="D50:D57" si="44">E50-C50</f>
        <v>925.42844457413844</v>
      </c>
      <c r="E50" s="2">
        <f t="shared" ref="E50:E57" si="45">E49</f>
        <v>1172.3050660515962</v>
      </c>
      <c r="F50" s="23">
        <f>($B53-SUM(D48:D49))/D50-1</f>
        <v>7.8923360462538668</v>
      </c>
      <c r="G50" s="24">
        <f>(E$2-COUNTA(C48:C50))/F50</f>
        <v>0.88693638473777126</v>
      </c>
      <c r="H50" s="2">
        <f>($B$31-SUM(I48:I49))*B57</f>
        <v>252.45083426520094</v>
      </c>
      <c r="I50" s="2">
        <f t="shared" ref="I50:I58" si="46">J50-H50</f>
        <v>828.32364413872392</v>
      </c>
      <c r="J50" s="2">
        <f t="shared" ref="J50:J58" si="47">J49</f>
        <v>1080.7744784039248</v>
      </c>
      <c r="K50" s="23">
        <f>($B53-SUM(I48:I49))/I50-1</f>
        <v>9.1591061276414809</v>
      </c>
      <c r="L50" s="24">
        <f>(J$2-COUNTA(H48:H50))/K50</f>
        <v>0.87344768021156705</v>
      </c>
      <c r="M50" s="2">
        <f>($B$31-SUM(N48:N49))*B57</f>
        <v>257.0885899469655</v>
      </c>
      <c r="N50" s="2">
        <f t="shared" ref="N50:N59" si="48">O50-M50</f>
        <v>747.53226478266549</v>
      </c>
      <c r="O50" s="2">
        <f t="shared" ref="O50:O59" si="49">O49</f>
        <v>1004.620854729631</v>
      </c>
      <c r="P50" s="23">
        <f>($B53-SUM(N48:N49))/N50-1</f>
        <v>10.463879311470718</v>
      </c>
      <c r="Q50" s="24">
        <f>(O$2-COUNTA(M48:M50))/P50</f>
        <v>0.86010166326498205</v>
      </c>
      <c r="R50" s="2">
        <f>($B$31-SUM(S48:S49))*B57</f>
        <v>261.00600773120516</v>
      </c>
      <c r="S50" s="2">
        <f t="shared" ref="S50:S60" si="50">T50-R50</f>
        <v>679.28943182207558</v>
      </c>
      <c r="T50" s="2">
        <f t="shared" ref="T50:T60" si="51">T49</f>
        <v>940.29543955328074</v>
      </c>
      <c r="U50" s="23">
        <f>($B53-SUM(S48:S49))/S50-1</f>
        <v>11.807795690814839</v>
      </c>
      <c r="V50" s="24">
        <f>(T$2-COUNTA(R48:R50))/U50</f>
        <v>0.84689812238019124</v>
      </c>
      <c r="W50" s="2">
        <f>($B$31-SUM(X48:X49))*B57</f>
        <v>264.3574595546873</v>
      </c>
      <c r="X50" s="2">
        <f t="shared" ref="X50:X61" si="52">Y50-W50</f>
        <v>620.90593035192501</v>
      </c>
      <c r="Y50" s="2">
        <f t="shared" ref="Y50:Y61" si="53">Y49</f>
        <v>885.26338990661236</v>
      </c>
      <c r="Z50" s="23">
        <f>($B53-SUM(X48:X49))/X50-1</f>
        <v>13.192029561539293</v>
      </c>
      <c r="AA50" s="24">
        <f>(Y$2-COUNTA(W48:W50))/Z50</f>
        <v>0.83383682159642469</v>
      </c>
      <c r="AB50" s="2">
        <f>($B$31-SUM(AC48:AC49))*B57</f>
        <v>267.25615249846658</v>
      </c>
      <c r="AC50" s="2">
        <f t="shared" ref="AC50:AC62" si="54">AD50-AB50</f>
        <v>570.40965212441392</v>
      </c>
      <c r="AD50" s="2">
        <f t="shared" ref="AD50:AD62" si="55">AD49</f>
        <v>837.6658046228805</v>
      </c>
      <c r="AE50" s="23">
        <f>($B53-SUM(AC48:AC49))/AC50-1</f>
        <v>14.617790448385474</v>
      </c>
      <c r="AF50" s="24">
        <f>(AD$2-COUNTA(AB48:AB50))/AE50</f>
        <v>0.82091750065588009</v>
      </c>
      <c r="AG50" s="2">
        <f>($B$31-SUM(AH48:AH49))*B57</f>
        <v>269.78699279731774</v>
      </c>
      <c r="AH50" s="2">
        <f t="shared" ref="AH50:AH63" si="56">AI50-AG50</f>
        <v>526.32149985756337</v>
      </c>
      <c r="AI50" s="2">
        <f t="shared" ref="AI50:AI63" si="57">AI49</f>
        <v>796.10849265488116</v>
      </c>
      <c r="AJ50" s="23">
        <f>($B53-SUM(AH48:AH49))/AH50-1</f>
        <v>16.086324161837034</v>
      </c>
      <c r="AK50" s="24">
        <f>(AI$2-COUNTA(AG48:AG50))/AJ50</f>
        <v>0.80813987516433461</v>
      </c>
      <c r="AL50" s="2">
        <f>($B$31-SUM(AM48:AM49))*B57</f>
        <v>272.01490961003435</v>
      </c>
      <c r="AM50" s="2">
        <f t="shared" ref="AM50:AM64" si="58">AN50-AL50</f>
        <v>487.51038414966433</v>
      </c>
      <c r="AN50" s="2">
        <f t="shared" ref="AN50:AN64" si="59">AN49</f>
        <v>759.52529375969868</v>
      </c>
      <c r="AO50" s="23">
        <f>($B53-SUM(AM48:AM49))/AM50-1</f>
        <v>17.598913886692142</v>
      </c>
      <c r="AP50" s="24">
        <f>(AN$2-COUNTA(AL48:AL50))/AO50</f>
        <v>0.79550363676626945</v>
      </c>
      <c r="AQ50" s="2">
        <f>($B$31-SUM(AR48:AR49))*B57</f>
        <v>273.99040419915514</v>
      </c>
      <c r="AR50" s="2">
        <f t="shared" ref="AR50:AR65" si="60">AS50-AQ50</f>
        <v>453.09655476381488</v>
      </c>
      <c r="AS50" s="2">
        <f t="shared" ref="AS50:AS65" si="61">AS49</f>
        <v>727.08695896297002</v>
      </c>
      <c r="AT50" s="23">
        <f>($B53-SUM(AR48:AR49))/AR50-1</f>
        <v>19.156881303292906</v>
      </c>
      <c r="AU50" s="24">
        <f>(AS$2-COUNTA(AQ48:AQ50))/AT50</f>
        <v>0.78300845333429225</v>
      </c>
      <c r="AV50" s="2">
        <f>($B$31-SUM(AW48:AW49))*B57</f>
        <v>275.75334673770618</v>
      </c>
      <c r="AW50" s="2">
        <f t="shared" ref="AW50:AW66" si="62">AX50-AV50</f>
        <v>422.38545888288166</v>
      </c>
      <c r="AX50" s="2">
        <f t="shared" ref="AX50:AX66" si="63">AX49</f>
        <v>698.13880562058785</v>
      </c>
      <c r="AY50" s="23">
        <f>($B53-SUM(AW48:AW49))/AW50-1</f>
        <v>20.76158774239169</v>
      </c>
      <c r="AZ50" s="24">
        <f>(AX$2-COUNTA(AV48:AV50))/AY50</f>
        <v>0.77065396917263107</v>
      </c>
      <c r="BA50" s="2">
        <f>($B$31-SUM(BB48:BB49))*B57</f>
        <v>277.33563407351278</v>
      </c>
      <c r="BB50" s="2">
        <f t="shared" ref="BB50:BB67" si="64">BC50-BA50</f>
        <v>394.82144189507881</v>
      </c>
      <c r="BC50" s="2">
        <f t="shared" ref="BC50:BC67" si="65">BC49</f>
        <v>672.15707596859158</v>
      </c>
      <c r="BD50" s="23">
        <f>($B53-SUM(BB48:BB49))/BB50-1</f>
        <v>22.414435374663441</v>
      </c>
      <c r="BE50" s="24">
        <f>(BC$2-COUNTA(BA48:BA50))/BD50</f>
        <v>0.7584398052344542</v>
      </c>
    </row>
    <row r="51" spans="1:57" hidden="1" outlineLevel="1" x14ac:dyDescent="0.3">
      <c r="C51" s="2">
        <f>($B$31-SUM(D48:D50))*B57</f>
        <v>219.11376814023362</v>
      </c>
      <c r="D51" s="2">
        <f t="shared" si="44"/>
        <v>953.19129791136265</v>
      </c>
      <c r="E51" s="2">
        <f t="shared" si="45"/>
        <v>1172.3050660515962</v>
      </c>
      <c r="F51" s="23">
        <f>($B53-SUM(D48:D50))/D51-1</f>
        <v>6.6624621808289959</v>
      </c>
      <c r="G51" s="24">
        <f>(E$2-COUNTA(C48:C51))/F51</f>
        <v>0.90056796378744064</v>
      </c>
      <c r="H51" s="2">
        <f>($B$31-SUM(I48:I50))*B57</f>
        <v>227.60112494103925</v>
      </c>
      <c r="I51" s="2">
        <f t="shared" si="46"/>
        <v>853.17335346288564</v>
      </c>
      <c r="J51" s="2">
        <f t="shared" si="47"/>
        <v>1080.7744784039248</v>
      </c>
      <c r="K51" s="23">
        <f>($B53-SUM(I48:I50))/I51-1</f>
        <v>7.892336046253865</v>
      </c>
      <c r="L51" s="24">
        <f>(J$2-COUNTA(H48:H51))/K51</f>
        <v>0.88693638473777148</v>
      </c>
      <c r="M51" s="2">
        <f>($B$31-SUM(N48:N50))*B57</f>
        <v>234.6626220034855</v>
      </c>
      <c r="N51" s="2">
        <f t="shared" si="48"/>
        <v>769.95823272614552</v>
      </c>
      <c r="O51" s="2">
        <f t="shared" si="49"/>
        <v>1004.620854729631</v>
      </c>
      <c r="P51" s="23">
        <f>($B53-SUM(N48:N50))/N51-1</f>
        <v>9.159106127641472</v>
      </c>
      <c r="Q51" s="24">
        <f>(O$2-COUNTA(M48:M51))/P51</f>
        <v>0.87344768021156782</v>
      </c>
      <c r="R51" s="2">
        <f>($B$31-SUM(S48:S50))*B57</f>
        <v>240.62732477654293</v>
      </c>
      <c r="S51" s="2">
        <f t="shared" si="50"/>
        <v>699.66811477673787</v>
      </c>
      <c r="T51" s="2">
        <f t="shared" si="51"/>
        <v>940.29543955328074</v>
      </c>
      <c r="U51" s="23">
        <f>($B53-SUM(S48:S50))/S51-1</f>
        <v>10.463879311470718</v>
      </c>
      <c r="V51" s="24">
        <f>(T$2-COUNTA(R48:R51))/U51</f>
        <v>0.86010166326498205</v>
      </c>
      <c r="W51" s="2">
        <f>($B$31-SUM(X48:X50))*B57</f>
        <v>245.73028164412955</v>
      </c>
      <c r="X51" s="2">
        <f t="shared" si="52"/>
        <v>639.53310826248276</v>
      </c>
      <c r="Y51" s="2">
        <f t="shared" si="53"/>
        <v>885.26338990661236</v>
      </c>
      <c r="Z51" s="23">
        <f>($B53-SUM(X48:X50))/X51-1</f>
        <v>11.807795690814848</v>
      </c>
      <c r="AA51" s="24">
        <f>(Y$2-COUNTA(W48:W51))/Z51</f>
        <v>0.84689812238019058</v>
      </c>
      <c r="AB51" s="2">
        <f>($B$31-SUM(AC48:AC50))*B57</f>
        <v>250.14386293473416</v>
      </c>
      <c r="AC51" s="2">
        <f t="shared" si="54"/>
        <v>587.5219416881464</v>
      </c>
      <c r="AD51" s="2">
        <f t="shared" si="55"/>
        <v>837.6658046228805</v>
      </c>
      <c r="AE51" s="23">
        <f>($B53-SUM(AC48:AC50))/AC51-1</f>
        <v>13.192029561539295</v>
      </c>
      <c r="AF51" s="24">
        <f>(AD$2-COUNTA(AB48:AB51))/AE51</f>
        <v>0.83383682159642458</v>
      </c>
      <c r="AG51" s="2">
        <f>($B$31-SUM(AH48:AH50))*B57</f>
        <v>253.99734780159082</v>
      </c>
      <c r="AH51" s="2">
        <f t="shared" si="56"/>
        <v>542.1111448532904</v>
      </c>
      <c r="AI51" s="2">
        <f t="shared" si="57"/>
        <v>796.10849265488116</v>
      </c>
      <c r="AJ51" s="23">
        <f>($B53-SUM(AH48:AH50))/AH51-1</f>
        <v>14.617790448385463</v>
      </c>
      <c r="AK51" s="24">
        <f>(AI$2-COUNTA(AG48:AG51))/AJ51</f>
        <v>0.82091750065588065</v>
      </c>
      <c r="AL51" s="2">
        <f>($B$31-SUM(AM48:AM50))*B57</f>
        <v>257.38959808554438</v>
      </c>
      <c r="AM51" s="2">
        <f t="shared" si="58"/>
        <v>502.13569567415431</v>
      </c>
      <c r="AN51" s="2">
        <f t="shared" si="59"/>
        <v>759.52529375969868</v>
      </c>
      <c r="AO51" s="23">
        <f>($B53-SUM(AM48:AM50))/AM51-1</f>
        <v>16.086324161837027</v>
      </c>
      <c r="AP51" s="24">
        <f>(AN$2-COUNTA(AL48:AL51))/AO51</f>
        <v>0.80813987516433494</v>
      </c>
      <c r="AQ51" s="2">
        <f>($B$31-SUM(AR48:AR50))*B57</f>
        <v>260.39750755624067</v>
      </c>
      <c r="AR51" s="2">
        <f t="shared" si="60"/>
        <v>466.68945140672935</v>
      </c>
      <c r="AS51" s="2">
        <f t="shared" si="61"/>
        <v>727.08695896297002</v>
      </c>
      <c r="AT51" s="23">
        <f>($B53-SUM(AR48:AR50))/AR51-1</f>
        <v>17.598913886692142</v>
      </c>
      <c r="AU51" s="24">
        <f>(AS$2-COUNTA(AQ48:AQ51))/AT51</f>
        <v>0.79550363676626945</v>
      </c>
      <c r="AV51" s="2">
        <f>($B$31-SUM(AW48:AW50))*B57</f>
        <v>263.08178297121975</v>
      </c>
      <c r="AW51" s="2">
        <f t="shared" si="62"/>
        <v>435.05702264936809</v>
      </c>
      <c r="AX51" s="2">
        <f t="shared" si="63"/>
        <v>698.13880562058785</v>
      </c>
      <c r="AY51" s="23">
        <f>($B53-SUM(AW48:AW50))/AW51-1</f>
        <v>19.156881303292906</v>
      </c>
      <c r="AZ51" s="24">
        <f>(AX$2-COUNTA(AV48:AV51))/AY51</f>
        <v>0.78300845333429225</v>
      </c>
      <c r="BA51" s="2">
        <f>($B$31-SUM(BB48:BB50))*B57</f>
        <v>265.49099081666043</v>
      </c>
      <c r="BB51" s="2">
        <f t="shared" si="64"/>
        <v>406.66608515193116</v>
      </c>
      <c r="BC51" s="2">
        <f t="shared" si="65"/>
        <v>672.15707596859158</v>
      </c>
      <c r="BD51" s="23">
        <f>($B53-SUM(BB48:BB50))/BB51-1</f>
        <v>20.76158774239169</v>
      </c>
      <c r="BE51" s="24">
        <f>(BC$2-COUNTA(BA48:BA51))/BD51</f>
        <v>0.77065396917263107</v>
      </c>
    </row>
    <row r="52" spans="1:57" hidden="1" outlineLevel="1" x14ac:dyDescent="0.3">
      <c r="C52" s="2">
        <f>($B$31-SUM(D48:D51))*B57</f>
        <v>190.51802920289276</v>
      </c>
      <c r="D52" s="2">
        <f t="shared" si="44"/>
        <v>981.78703684870345</v>
      </c>
      <c r="E52" s="2">
        <f t="shared" si="45"/>
        <v>1172.3050660515962</v>
      </c>
      <c r="F52" s="23">
        <f>($B53-SUM(D48:D51))/D52-1</f>
        <v>5.4684098842999971</v>
      </c>
      <c r="G52" s="24">
        <f>(E$2-COUNTA(C48:C52))/F52</f>
        <v>0.9143425796144472</v>
      </c>
      <c r="H52" s="2">
        <f>($B$31-SUM(I48:I51))*B57</f>
        <v>202.00592433715266</v>
      </c>
      <c r="I52" s="2">
        <f t="shared" si="46"/>
        <v>878.76855406677214</v>
      </c>
      <c r="J52" s="2">
        <f t="shared" si="47"/>
        <v>1080.7744784039248</v>
      </c>
      <c r="K52" s="23">
        <f>($B53-SUM(I48:I51))/I52-1</f>
        <v>6.6624621808289968</v>
      </c>
      <c r="L52" s="24">
        <f>(J$2-COUNTA(H48:H52))/K52</f>
        <v>0.90056796378744053</v>
      </c>
      <c r="M52" s="2">
        <f>($B$31-SUM(N48:N51))*B57</f>
        <v>211.56387502170114</v>
      </c>
      <c r="N52" s="2">
        <f t="shared" si="48"/>
        <v>793.05697970792983</v>
      </c>
      <c r="O52" s="2">
        <f t="shared" si="49"/>
        <v>1004.620854729631</v>
      </c>
      <c r="P52" s="23">
        <f>($B53-SUM(N48:N51))/N52-1</f>
        <v>7.8923360462538561</v>
      </c>
      <c r="Q52" s="24">
        <f>(O$2-COUNTA(M48:M52))/P52</f>
        <v>0.88693638473777248</v>
      </c>
      <c r="R52" s="2">
        <f>($B$31-SUM(S48:S51))*B57</f>
        <v>219.63728133324079</v>
      </c>
      <c r="S52" s="2">
        <f t="shared" si="50"/>
        <v>720.65815822003992</v>
      </c>
      <c r="T52" s="2">
        <f t="shared" si="51"/>
        <v>940.29543955328074</v>
      </c>
      <c r="U52" s="23">
        <f>($B53-SUM(S48:S51))/S52-1</f>
        <v>9.1591061276414738</v>
      </c>
      <c r="V52" s="24">
        <f>(T$2-COUNTA(R48:R52))/U52</f>
        <v>0.87344768021156771</v>
      </c>
      <c r="W52" s="2">
        <f>($B$31-SUM(X48:X51))*B57</f>
        <v>226.54428839625507</v>
      </c>
      <c r="X52" s="2">
        <f t="shared" si="52"/>
        <v>658.71910151035729</v>
      </c>
      <c r="Y52" s="2">
        <f t="shared" si="53"/>
        <v>885.26338990661236</v>
      </c>
      <c r="Z52" s="23">
        <f>($B53-SUM(X48:X51))/X52-1</f>
        <v>10.463879311470725</v>
      </c>
      <c r="AA52" s="24">
        <f>(Y$2-COUNTA(W48:W52))/Z52</f>
        <v>0.8601016632649815</v>
      </c>
      <c r="AB52" s="2">
        <f>($B$31-SUM(AC48:AC51))*B57</f>
        <v>232.51820468408977</v>
      </c>
      <c r="AC52" s="2">
        <f t="shared" si="54"/>
        <v>605.14759993879079</v>
      </c>
      <c r="AD52" s="2">
        <f t="shared" si="55"/>
        <v>837.6658046228805</v>
      </c>
      <c r="AE52" s="23">
        <f>($B53-SUM(AC48:AC51))/AC52-1</f>
        <v>11.807795690814849</v>
      </c>
      <c r="AF52" s="24">
        <f>(AD$2-COUNTA(AB48:AB52))/AE52</f>
        <v>0.84689812238019047</v>
      </c>
      <c r="AG52" s="2">
        <f>($B$31-SUM(AH48:AH51))*B57</f>
        <v>237.73401345599211</v>
      </c>
      <c r="AH52" s="2">
        <f t="shared" si="56"/>
        <v>558.37447919888905</v>
      </c>
      <c r="AI52" s="2">
        <f t="shared" si="57"/>
        <v>796.10849265488116</v>
      </c>
      <c r="AJ52" s="23">
        <f>($B53-SUM(AH48:AH51))/AH52-1</f>
        <v>13.192029561539288</v>
      </c>
      <c r="AK52" s="24">
        <f>(AI$2-COUNTA(AG48:AG52))/AJ52</f>
        <v>0.83383682159642503</v>
      </c>
      <c r="AL52" s="2">
        <f>($B$31-SUM(AM48:AM51))*B57</f>
        <v>242.32552721531977</v>
      </c>
      <c r="AM52" s="2">
        <f t="shared" si="58"/>
        <v>517.19976654437892</v>
      </c>
      <c r="AN52" s="2">
        <f t="shared" si="59"/>
        <v>759.52529375969868</v>
      </c>
      <c r="AO52" s="23">
        <f>($B53-SUM(AM48:AM51))/AM52-1</f>
        <v>14.617790448385463</v>
      </c>
      <c r="AP52" s="24">
        <f>(AN$2-COUNTA(AL48:AL52))/AO52</f>
        <v>0.82091750065588065</v>
      </c>
      <c r="AQ52" s="2">
        <f>($B$31-SUM(AR48:AR51))*B57</f>
        <v>246.39682401403883</v>
      </c>
      <c r="AR52" s="2">
        <f t="shared" si="60"/>
        <v>480.69013494893119</v>
      </c>
      <c r="AS52" s="2">
        <f t="shared" si="61"/>
        <v>727.08695896297002</v>
      </c>
      <c r="AT52" s="23">
        <f>($B53-SUM(AR48:AR51))/AR52-1</f>
        <v>16.086324161837034</v>
      </c>
      <c r="AU52" s="24">
        <f>(AS$2-COUNTA(AQ48:AQ52))/AT52</f>
        <v>0.80813987516433461</v>
      </c>
      <c r="AV52" s="2">
        <f>($B$31-SUM(AW48:AW51))*B57</f>
        <v>250.03007229173869</v>
      </c>
      <c r="AW52" s="2">
        <f t="shared" si="62"/>
        <v>448.10873332884915</v>
      </c>
      <c r="AX52" s="2">
        <f t="shared" si="63"/>
        <v>698.13880562058785</v>
      </c>
      <c r="AY52" s="23">
        <f>($B53-SUM(AW48:AW51))/AW52-1</f>
        <v>17.598913886692138</v>
      </c>
      <c r="AZ52" s="24">
        <f>(AX$2-COUNTA(AV48:AV52))/AY52</f>
        <v>0.79550363676626956</v>
      </c>
      <c r="BA52" s="2">
        <f>($B$31-SUM(BB48:BB51))*B57</f>
        <v>253.29100826210245</v>
      </c>
      <c r="BB52" s="2">
        <f t="shared" si="64"/>
        <v>418.86606770648916</v>
      </c>
      <c r="BC52" s="2">
        <f t="shared" si="65"/>
        <v>672.15707596859158</v>
      </c>
      <c r="BD52" s="23">
        <f>($B53-SUM(BB48:BB51))/BB52-1</f>
        <v>19.156881303292899</v>
      </c>
      <c r="BE52" s="24">
        <f>(BC$2-COUNTA(BA48:BA52))/BD52</f>
        <v>0.78300845333429259</v>
      </c>
    </row>
    <row r="53" spans="1:57" hidden="1" outlineLevel="1" x14ac:dyDescent="0.3">
      <c r="A53" s="25" t="s">
        <v>13</v>
      </c>
      <c r="B53" s="26">
        <v>10000</v>
      </c>
      <c r="C53" s="2">
        <f>($B$31-SUM(D48:D52))*B57</f>
        <v>161.06441809743163</v>
      </c>
      <c r="D53" s="2">
        <f t="shared" si="44"/>
        <v>1011.2406479541646</v>
      </c>
      <c r="E53" s="2">
        <f t="shared" si="45"/>
        <v>1172.3050660515962</v>
      </c>
      <c r="F53" s="23">
        <f>($B53-SUM(D48:D52))/D53-1</f>
        <v>4.3091358099999963</v>
      </c>
      <c r="G53" s="24">
        <f>(E$2-COUNTA(C48:C53))/F53</f>
        <v>0.92826036968187442</v>
      </c>
      <c r="H53" s="2">
        <f>($B$31-SUM(I48:I52))*B57</f>
        <v>175.64286771514952</v>
      </c>
      <c r="I53" s="2">
        <f t="shared" si="46"/>
        <v>905.13161068877525</v>
      </c>
      <c r="J53" s="2">
        <f t="shared" si="47"/>
        <v>1080.7744784039248</v>
      </c>
      <c r="K53" s="23">
        <f>($B53-SUM(I48:I52))/I53-1</f>
        <v>5.4684098842999971</v>
      </c>
      <c r="L53" s="24">
        <f>(J$2-COUNTA(H48:H53))/K53</f>
        <v>0.9143425796144472</v>
      </c>
      <c r="M53" s="2">
        <f>($B$31-SUM(N48:N52))*B57</f>
        <v>187.77216563046323</v>
      </c>
      <c r="N53" s="2">
        <f t="shared" si="48"/>
        <v>816.84868909916781</v>
      </c>
      <c r="O53" s="2">
        <f t="shared" si="49"/>
        <v>1004.620854729631</v>
      </c>
      <c r="P53" s="23">
        <f>($B53-SUM(N48:N52))/N53-1</f>
        <v>6.6624621808289861</v>
      </c>
      <c r="Q53" s="24">
        <f>(O$2-COUNTA(M48:M53))/P53</f>
        <v>0.90056796378744197</v>
      </c>
      <c r="R53" s="2">
        <f>($B$31-SUM(S48:S52))*B57</f>
        <v>198.01753658663961</v>
      </c>
      <c r="S53" s="2">
        <f t="shared" si="50"/>
        <v>742.27790296664114</v>
      </c>
      <c r="T53" s="2">
        <f t="shared" si="51"/>
        <v>940.29543955328074</v>
      </c>
      <c r="U53" s="23">
        <f>($B53-SUM(S48:S52))/S53-1</f>
        <v>7.8923360462538596</v>
      </c>
      <c r="V53" s="24">
        <f>(T$2-COUNTA(R48:R53))/U53</f>
        <v>0.88693638473777203</v>
      </c>
      <c r="W53" s="2">
        <f>($B$31-SUM(X48:X52))*B57</f>
        <v>206.78271535094436</v>
      </c>
      <c r="X53" s="2">
        <f t="shared" si="52"/>
        <v>678.48067455566797</v>
      </c>
      <c r="Y53" s="2">
        <f t="shared" si="53"/>
        <v>885.26338990661236</v>
      </c>
      <c r="Z53" s="23">
        <f>($B53-SUM(X48:X52))/X53-1</f>
        <v>9.1591061276414809</v>
      </c>
      <c r="AA53" s="24">
        <f>(Y$2-COUNTA(W48:W53))/Z53</f>
        <v>0.87344768021156705</v>
      </c>
      <c r="AB53" s="2">
        <f>($B$31-SUM(AC48:AC52))*B57</f>
        <v>214.36377668592604</v>
      </c>
      <c r="AC53" s="2">
        <f t="shared" si="54"/>
        <v>623.30202793695446</v>
      </c>
      <c r="AD53" s="2">
        <f t="shared" si="55"/>
        <v>837.6658046228805</v>
      </c>
      <c r="AE53" s="23">
        <f>($B53-SUM(AC48:AC52))/AC53-1</f>
        <v>10.463879311470727</v>
      </c>
      <c r="AF53" s="24">
        <f>(AD$2-COUNTA(AB48:AB53))/AE53</f>
        <v>0.86010166326498139</v>
      </c>
      <c r="AG53" s="2">
        <f>($B$31-SUM(AH48:AH52))*B57</f>
        <v>220.98277908002544</v>
      </c>
      <c r="AH53" s="2">
        <f t="shared" si="56"/>
        <v>575.12571357485569</v>
      </c>
      <c r="AI53" s="2">
        <f t="shared" si="57"/>
        <v>796.10849265488116</v>
      </c>
      <c r="AJ53" s="23">
        <f>($B53-SUM(AH48:AH52))/AH53-1</f>
        <v>11.807795690814842</v>
      </c>
      <c r="AK53" s="24">
        <f>(AI$2-COUNTA(AG48:AG53))/AJ53</f>
        <v>0.84689812238019102</v>
      </c>
      <c r="AL53" s="2">
        <f>($B$31-SUM(AM48:AM52))*B57</f>
        <v>226.80953421898843</v>
      </c>
      <c r="AM53" s="2">
        <f t="shared" si="58"/>
        <v>532.71575954071022</v>
      </c>
      <c r="AN53" s="2">
        <f t="shared" si="59"/>
        <v>759.52529375969868</v>
      </c>
      <c r="AO53" s="23">
        <f>($B53-SUM(AM48:AM52))/AM53-1</f>
        <v>13.192029561539288</v>
      </c>
      <c r="AP53" s="24">
        <f>(AN$2-COUNTA(AL48:AL53))/AO53</f>
        <v>0.83383682159642503</v>
      </c>
      <c r="AQ53" s="2">
        <f>($B$31-SUM(AR48:AR52))*B57</f>
        <v>231.97611996557083</v>
      </c>
      <c r="AR53" s="2">
        <f t="shared" si="60"/>
        <v>495.11083899739918</v>
      </c>
      <c r="AS53" s="2">
        <f t="shared" si="61"/>
        <v>727.08695896297002</v>
      </c>
      <c r="AT53" s="23">
        <f>($B53-SUM(AR48:AR52))/AR53-1</f>
        <v>14.617790448385465</v>
      </c>
      <c r="AU53" s="24">
        <f>(AS$2-COUNTA(AQ48:AQ53))/AT53</f>
        <v>0.82091750065588054</v>
      </c>
      <c r="AV53" s="2">
        <f>($B$31-SUM(AW48:AW52))*B57</f>
        <v>236.58681029187321</v>
      </c>
      <c r="AW53" s="2">
        <f t="shared" si="62"/>
        <v>461.55199532871461</v>
      </c>
      <c r="AX53" s="2">
        <f t="shared" si="63"/>
        <v>698.13880562058785</v>
      </c>
      <c r="AY53" s="23">
        <f>($B53-SUM(AW48:AW52))/AW53-1</f>
        <v>16.086324161837027</v>
      </c>
      <c r="AZ53" s="24">
        <f>(AX$2-COUNTA(AV48:AV53))/AY53</f>
        <v>0.80813987516433494</v>
      </c>
      <c r="BA53" s="2">
        <f>($B$31-SUM(BB48:BB52))*B57</f>
        <v>240.72502623090779</v>
      </c>
      <c r="BB53" s="2">
        <f t="shared" si="64"/>
        <v>431.43204973768377</v>
      </c>
      <c r="BC53" s="2">
        <f t="shared" si="65"/>
        <v>672.15707596859158</v>
      </c>
      <c r="BD53" s="23">
        <f>($B53-SUM(BB48:BB52))/BB53-1</f>
        <v>17.598913886692138</v>
      </c>
      <c r="BE53" s="24">
        <f>(BC$2-COUNTA(BA48:BA53))/BD53</f>
        <v>0.79550363676626956</v>
      </c>
    </row>
    <row r="54" spans="1:57" hidden="1" outlineLevel="1" x14ac:dyDescent="0.3">
      <c r="A54" s="26"/>
      <c r="B54" s="26"/>
      <c r="C54" s="2">
        <f>($B$31-SUM(D48:D53))*B57</f>
        <v>130.72719865880671</v>
      </c>
      <c r="D54" s="2">
        <f t="shared" si="44"/>
        <v>1041.5778673927896</v>
      </c>
      <c r="E54" s="2">
        <f t="shared" si="45"/>
        <v>1172.3050660515962</v>
      </c>
      <c r="F54" s="23">
        <f>($B53-SUM(D48:D53))/D54-1</f>
        <v>3.1836269999999969</v>
      </c>
      <c r="G54" s="24">
        <f>(E$2-COUNTA(C48:C54))/F54</f>
        <v>0.94232144657649997</v>
      </c>
      <c r="H54" s="2">
        <f>($B$31-SUM(I48:I53))*B57</f>
        <v>148.48891939448626</v>
      </c>
      <c r="I54" s="2">
        <f t="shared" si="46"/>
        <v>932.28555900943854</v>
      </c>
      <c r="J54" s="2">
        <f t="shared" si="47"/>
        <v>1080.7744784039248</v>
      </c>
      <c r="K54" s="23">
        <f>($B53-SUM(I48:I53))/I54-1</f>
        <v>4.3091358099999972</v>
      </c>
      <c r="L54" s="24">
        <f>(J$2-COUNTA(H48:H54))/K54</f>
        <v>0.9282603696818742</v>
      </c>
      <c r="M54" s="2">
        <f>($B$31-SUM(N48:N53))*B57</f>
        <v>163.26670495748823</v>
      </c>
      <c r="N54" s="2">
        <f t="shared" si="48"/>
        <v>841.35414977214282</v>
      </c>
      <c r="O54" s="2">
        <f t="shared" si="49"/>
        <v>1004.620854729631</v>
      </c>
      <c r="P54" s="23">
        <f>($B53-SUM(N48:N53))/N54-1</f>
        <v>5.4684098842999882</v>
      </c>
      <c r="Q54" s="24">
        <f>(O$2-COUNTA(M48:M54))/P54</f>
        <v>0.91434257961444865</v>
      </c>
      <c r="R54" s="2">
        <f>($B$31-SUM(S48:S53))*B57</f>
        <v>175.74919949764038</v>
      </c>
      <c r="S54" s="2">
        <f t="shared" si="50"/>
        <v>764.5462400556404</v>
      </c>
      <c r="T54" s="2">
        <f t="shared" si="51"/>
        <v>940.29543955328074</v>
      </c>
      <c r="U54" s="23">
        <f>($B53-SUM(S48:S53))/S54-1</f>
        <v>6.6624621808289897</v>
      </c>
      <c r="V54" s="24">
        <f>(T$2-COUNTA(R48:R54))/U54</f>
        <v>0.90056796378744153</v>
      </c>
      <c r="W54" s="2">
        <f>($B$31-SUM(X48:X53))*B57</f>
        <v>186.42829511427431</v>
      </c>
      <c r="X54" s="2">
        <f t="shared" si="52"/>
        <v>698.83509479233805</v>
      </c>
      <c r="Y54" s="2">
        <f t="shared" si="53"/>
        <v>885.26338990661236</v>
      </c>
      <c r="Z54" s="23">
        <f>($B53-SUM(X48:X53))/X54-1</f>
        <v>7.892336046253865</v>
      </c>
      <c r="AA54" s="24">
        <f>(Y$2-COUNTA(W48:W54))/Z54</f>
        <v>0.88693638473777148</v>
      </c>
      <c r="AB54" s="2">
        <f>($B$31-SUM(AC48:AC53))*B57</f>
        <v>195.6647158478174</v>
      </c>
      <c r="AC54" s="2">
        <f t="shared" si="54"/>
        <v>642.00108877506307</v>
      </c>
      <c r="AD54" s="2">
        <f t="shared" si="55"/>
        <v>837.6658046228805</v>
      </c>
      <c r="AE54" s="23">
        <f>($B53-SUM(AC48:AC53))/AC54-1</f>
        <v>9.1591061276414845</v>
      </c>
      <c r="AF54" s="24">
        <f>(AD$2-COUNTA(AB48:AB54))/AE54</f>
        <v>0.87344768021156671</v>
      </c>
      <c r="AG54" s="2">
        <f>($B$31-SUM(AH48:AH53))*B57</f>
        <v>203.72900767277977</v>
      </c>
      <c r="AH54" s="2">
        <f t="shared" si="56"/>
        <v>592.37948498210142</v>
      </c>
      <c r="AI54" s="2">
        <f t="shared" si="57"/>
        <v>796.10849265488116</v>
      </c>
      <c r="AJ54" s="23">
        <f>($B53-SUM(AH48:AH53))/AH54-1</f>
        <v>10.46387931147072</v>
      </c>
      <c r="AK54" s="24">
        <f>(AI$2-COUNTA(AG48:AG54))/AJ54</f>
        <v>0.86010166326498194</v>
      </c>
      <c r="AL54" s="2">
        <f>($B$31-SUM(AM48:AM53))*B57</f>
        <v>210.82806143276713</v>
      </c>
      <c r="AM54" s="2">
        <f t="shared" si="58"/>
        <v>548.6972323269315</v>
      </c>
      <c r="AN54" s="2">
        <f t="shared" si="59"/>
        <v>759.52529375969868</v>
      </c>
      <c r="AO54" s="23">
        <f>($B53-SUM(AM48:AM53))/AM54-1</f>
        <v>11.807795690814844</v>
      </c>
      <c r="AP54" s="24">
        <f>(AN$2-COUNTA(AL48:AL54))/AO54</f>
        <v>0.84689812238019091</v>
      </c>
      <c r="AQ54" s="2">
        <f>($B$31-SUM(AR48:AR53))*B57</f>
        <v>217.12279479564887</v>
      </c>
      <c r="AR54" s="2">
        <f t="shared" si="60"/>
        <v>509.96416416732114</v>
      </c>
      <c r="AS54" s="2">
        <f t="shared" si="61"/>
        <v>727.08695896297002</v>
      </c>
      <c r="AT54" s="23">
        <f>($B53-SUM(AR48:AR53))/AR54-1</f>
        <v>13.192029561539288</v>
      </c>
      <c r="AU54" s="24">
        <f>(AS$2-COUNTA(AQ48:AQ54))/AT54</f>
        <v>0.83383682159642503</v>
      </c>
      <c r="AV54" s="2">
        <f>($B$31-SUM(AW48:AW53))*B57</f>
        <v>222.74025043201181</v>
      </c>
      <c r="AW54" s="2">
        <f t="shared" si="62"/>
        <v>475.39855518857604</v>
      </c>
      <c r="AX54" s="2">
        <f t="shared" si="63"/>
        <v>698.13880562058785</v>
      </c>
      <c r="AY54" s="23">
        <f>($B53-SUM(AW48:AW53))/AW54-1</f>
        <v>14.617790448385465</v>
      </c>
      <c r="AZ54" s="24">
        <f>(AX$2-COUNTA(AV48:AV54))/AY54</f>
        <v>0.82091750065588054</v>
      </c>
      <c r="BA54" s="2">
        <f>($B$31-SUM(BB48:BB53))*B57</f>
        <v>227.78206473877728</v>
      </c>
      <c r="BB54" s="2">
        <f t="shared" si="64"/>
        <v>444.37501122981428</v>
      </c>
      <c r="BC54" s="2">
        <f t="shared" si="65"/>
        <v>672.15707596859158</v>
      </c>
      <c r="BD54" s="23">
        <f>($B53-SUM(BB48:BB53))/BB54-1</f>
        <v>16.08632416183703</v>
      </c>
      <c r="BE54" s="24">
        <f>(BC$2-COUNTA(BA48:BA54))/BD54</f>
        <v>0.80813987516433483</v>
      </c>
    </row>
    <row r="55" spans="1:57" hidden="1" outlineLevel="1" x14ac:dyDescent="0.3">
      <c r="A55" s="26"/>
      <c r="B55" s="26"/>
      <c r="C55" s="2">
        <f>($B$31-SUM(D48:D54))*B57</f>
        <v>99.479862637023018</v>
      </c>
      <c r="D55" s="2">
        <f t="shared" si="44"/>
        <v>1072.8252034145733</v>
      </c>
      <c r="E55" s="2">
        <f t="shared" si="45"/>
        <v>1172.3050660515962</v>
      </c>
      <c r="F55" s="23">
        <f>($B53-SUM(D48:D54))/D55-1</f>
        <v>2.0908999999999964</v>
      </c>
      <c r="G55" s="24">
        <f>(E$2-COUNTA(C48:C55))/F55</f>
        <v>0.95652589793868836</v>
      </c>
      <c r="H55" s="2">
        <f>($B$31-SUM(I48:I54))*B57</f>
        <v>120.52035262420311</v>
      </c>
      <c r="I55" s="2">
        <f t="shared" si="46"/>
        <v>960.25412577972168</v>
      </c>
      <c r="J55" s="2">
        <f t="shared" si="47"/>
        <v>1080.7744784039248</v>
      </c>
      <c r="K55" s="23">
        <f>($B53-SUM(I48:I54))/I55-1</f>
        <v>3.1836269999999978</v>
      </c>
      <c r="L55" s="24">
        <f>(J$2-COUNTA(H48:H55))/K55</f>
        <v>0.94232144657649974</v>
      </c>
      <c r="M55" s="2">
        <f>($B$31-SUM(N48:N54))*B57</f>
        <v>138.02608046432394</v>
      </c>
      <c r="N55" s="2">
        <f t="shared" si="48"/>
        <v>866.59477426530702</v>
      </c>
      <c r="O55" s="2">
        <f t="shared" si="49"/>
        <v>1004.620854729631</v>
      </c>
      <c r="P55" s="23">
        <f>($B53-SUM(N48:N54))/N55-1</f>
        <v>4.3091358099999892</v>
      </c>
      <c r="Q55" s="24">
        <f>(O$2-COUNTA(M48:M55))/P55</f>
        <v>0.92826036968187597</v>
      </c>
      <c r="R55" s="2">
        <f>($B$31-SUM(S48:S54))*B57</f>
        <v>152.81281229597116</v>
      </c>
      <c r="S55" s="2">
        <f t="shared" si="50"/>
        <v>787.48262725730956</v>
      </c>
      <c r="T55" s="2">
        <f t="shared" si="51"/>
        <v>940.29543955328074</v>
      </c>
      <c r="U55" s="23">
        <f>($B53-SUM(S48:S54))/S55-1</f>
        <v>5.46840988429999</v>
      </c>
      <c r="V55" s="24">
        <f>(T$2-COUNTA(R48:R55))/U55</f>
        <v>0.91434257961444843</v>
      </c>
      <c r="W55" s="2">
        <f>($B$31-SUM(X48:X54))*B57</f>
        <v>165.46324227050417</v>
      </c>
      <c r="X55" s="2">
        <f t="shared" si="52"/>
        <v>719.80014763610825</v>
      </c>
      <c r="Y55" s="2">
        <f t="shared" si="53"/>
        <v>885.26338990661236</v>
      </c>
      <c r="Z55" s="23">
        <f>($B53-SUM(X48:X54))/X55-1</f>
        <v>6.6624621808289941</v>
      </c>
      <c r="AA55" s="24">
        <f>(Y$2-COUNTA(W48:W55))/Z55</f>
        <v>0.90056796378744086</v>
      </c>
      <c r="AB55" s="2">
        <f>($B$31-SUM(AC48:AC54))*B57</f>
        <v>176.40468318456553</v>
      </c>
      <c r="AC55" s="2">
        <f t="shared" si="54"/>
        <v>661.26112143831494</v>
      </c>
      <c r="AD55" s="2">
        <f t="shared" si="55"/>
        <v>837.6658046228805</v>
      </c>
      <c r="AE55" s="23">
        <f>($B53-SUM(AC48:AC54))/AC55-1</f>
        <v>7.8923360462538685</v>
      </c>
      <c r="AF55" s="24">
        <f>(AD$2-COUNTA(AB48:AB55))/AE55</f>
        <v>0.88693638473777103</v>
      </c>
      <c r="AG55" s="2">
        <f>($B$31-SUM(AH48:AH54))*B57</f>
        <v>185.95762312331672</v>
      </c>
      <c r="AH55" s="2">
        <f t="shared" si="56"/>
        <v>610.15086953156447</v>
      </c>
      <c r="AI55" s="2">
        <f t="shared" si="57"/>
        <v>796.10849265488116</v>
      </c>
      <c r="AJ55" s="23">
        <f>($B53-SUM(AH48:AH54))/AH55-1</f>
        <v>9.1591061276414756</v>
      </c>
      <c r="AK55" s="24">
        <f>(AI$2-COUNTA(AG48:AG55))/AJ55</f>
        <v>0.87344768021156749</v>
      </c>
      <c r="AL55" s="2">
        <f>($B$31-SUM(AM48:AM54))*B57</f>
        <v>194.36714446295917</v>
      </c>
      <c r="AM55" s="2">
        <f t="shared" si="58"/>
        <v>565.15814929673957</v>
      </c>
      <c r="AN55" s="2">
        <f t="shared" si="59"/>
        <v>759.52529375969868</v>
      </c>
      <c r="AO55" s="23">
        <f>($B53-SUM(AM48:AM54))/AM55-1</f>
        <v>10.46387931147072</v>
      </c>
      <c r="AP55" s="24">
        <f>(AN$2-COUNTA(AL48:AL55))/AO55</f>
        <v>0.86010166326498194</v>
      </c>
      <c r="AQ55" s="2">
        <f>($B$31-SUM(AR48:AR54))*B57</f>
        <v>201.82386987062924</v>
      </c>
      <c r="AR55" s="2">
        <f t="shared" si="60"/>
        <v>525.26308909234081</v>
      </c>
      <c r="AS55" s="2">
        <f t="shared" si="61"/>
        <v>727.08695896297002</v>
      </c>
      <c r="AT55" s="23">
        <f>($B53-SUM(AR48:AR54))/AR55-1</f>
        <v>11.807795690814842</v>
      </c>
      <c r="AU55" s="24">
        <f>(AS$2-COUNTA(AQ48:AQ55))/AT55</f>
        <v>0.84689812238019102</v>
      </c>
      <c r="AV55" s="2">
        <f>($B$31-SUM(AW48:AW54))*B57</f>
        <v>208.47829377635452</v>
      </c>
      <c r="AW55" s="2">
        <f t="shared" si="62"/>
        <v>489.66051184423333</v>
      </c>
      <c r="AX55" s="2">
        <f t="shared" si="63"/>
        <v>698.13880562058785</v>
      </c>
      <c r="AY55" s="23">
        <f>($B53-SUM(AW48:AW54))/AW55-1</f>
        <v>13.192029561539286</v>
      </c>
      <c r="AZ55" s="24">
        <f>(AX$2-COUNTA(AV48:AV55))/AY55</f>
        <v>0.83383682159642514</v>
      </c>
      <c r="BA55" s="2">
        <f>($B$31-SUM(BB48:BB54))*B57</f>
        <v>214.45081440188284</v>
      </c>
      <c r="BB55" s="2">
        <f t="shared" si="64"/>
        <v>457.70626156670875</v>
      </c>
      <c r="BC55" s="2">
        <f t="shared" si="65"/>
        <v>672.15707596859158</v>
      </c>
      <c r="BD55" s="23">
        <f>($B53-SUM(BB48:BB54))/BB55-1</f>
        <v>14.617790448385461</v>
      </c>
      <c r="BE55" s="24">
        <f>(BC$2-COUNTA(BA48:BA55))/BD55</f>
        <v>0.82091750065588076</v>
      </c>
    </row>
    <row r="56" spans="1:57" hidden="1" outlineLevel="1" x14ac:dyDescent="0.3">
      <c r="A56" s="26"/>
      <c r="B56" s="26"/>
      <c r="C56" s="2">
        <f>($B$31-SUM(D48:D55))*B57</f>
        <v>67.295106534585813</v>
      </c>
      <c r="D56" s="2">
        <f t="shared" si="44"/>
        <v>1105.0099595170104</v>
      </c>
      <c r="E56" s="2">
        <f t="shared" si="45"/>
        <v>1172.3050660515962</v>
      </c>
      <c r="F56" s="23">
        <f>($B53-SUM(D48:D55))/D56-1</f>
        <v>1.0299999999999967</v>
      </c>
      <c r="G56" s="24">
        <f>(E$2-COUNTA(C48:C56))/F56</f>
        <v>0.97087378640777011</v>
      </c>
      <c r="H56" s="2">
        <f>($B$31-SUM(I48:I55))*B57</f>
        <v>91.712728850811445</v>
      </c>
      <c r="I56" s="2">
        <f t="shared" si="46"/>
        <v>989.06174955311337</v>
      </c>
      <c r="J56" s="2">
        <f t="shared" si="47"/>
        <v>1080.7744784039248</v>
      </c>
      <c r="K56" s="23">
        <f>($B53-SUM(I48:I55))/I56-1</f>
        <v>2.0908999999999969</v>
      </c>
      <c r="L56" s="24">
        <f>(J$2-COUNTA(H48:H56))/K56</f>
        <v>0.95652589793868814</v>
      </c>
      <c r="M56" s="2">
        <f>($B$31-SUM(N48:N55))*B57</f>
        <v>112.02823723636473</v>
      </c>
      <c r="N56" s="2">
        <f t="shared" si="48"/>
        <v>892.59261749326629</v>
      </c>
      <c r="O56" s="2">
        <f t="shared" si="49"/>
        <v>1004.620854729631</v>
      </c>
      <c r="P56" s="23">
        <f>($B53-SUM(N48:N55))/N56-1</f>
        <v>3.1836269999999889</v>
      </c>
      <c r="Q56" s="24">
        <f>(O$2-COUNTA(M48:M56))/P56</f>
        <v>0.94232144657650241</v>
      </c>
      <c r="R56" s="2">
        <f>($B$31-SUM(S48:S55))*B57</f>
        <v>129.18833347825191</v>
      </c>
      <c r="S56" s="2">
        <f t="shared" si="50"/>
        <v>811.10710607502881</v>
      </c>
      <c r="T56" s="2">
        <f t="shared" si="51"/>
        <v>940.29543955328074</v>
      </c>
      <c r="U56" s="23">
        <f>($B53-SUM(S48:S55))/S56-1</f>
        <v>4.309135809999991</v>
      </c>
      <c r="V56" s="24">
        <f>(T$2-COUNTA(R48:R56))/U56</f>
        <v>0.92826036968187553</v>
      </c>
      <c r="W56" s="2">
        <f>($B$31-SUM(X48:X55))*B57</f>
        <v>143.8692378414209</v>
      </c>
      <c r="X56" s="2">
        <f t="shared" si="52"/>
        <v>741.39415206519152</v>
      </c>
      <c r="Y56" s="2">
        <f t="shared" si="53"/>
        <v>885.26338990661236</v>
      </c>
      <c r="Z56" s="23">
        <f>($B53-SUM(X48:X55))/X56-1</f>
        <v>5.4684098842999935</v>
      </c>
      <c r="AA56" s="24">
        <f>(Y$2-COUNTA(W48:W56))/Z56</f>
        <v>0.91434257961444776</v>
      </c>
      <c r="AB56" s="2">
        <f>($B$31-SUM(AC48:AC55))*B57</f>
        <v>156.56684954141608</v>
      </c>
      <c r="AC56" s="2">
        <f t="shared" si="54"/>
        <v>681.0989550814644</v>
      </c>
      <c r="AD56" s="2">
        <f t="shared" si="55"/>
        <v>837.6658046228805</v>
      </c>
      <c r="AE56" s="23">
        <f>($B53-SUM(AC48:AC55))/AC56-1</f>
        <v>6.6624621808289977</v>
      </c>
      <c r="AF56" s="24">
        <f>(AD$2-COUNTA(AB48:AB56))/AE56</f>
        <v>0.90056796378744042</v>
      </c>
      <c r="AG56" s="2">
        <f>($B$31-SUM(AH48:AH55))*B57</f>
        <v>167.6530970373698</v>
      </c>
      <c r="AH56" s="2">
        <f t="shared" si="56"/>
        <v>628.45539561751139</v>
      </c>
      <c r="AI56" s="2">
        <f t="shared" si="57"/>
        <v>796.10849265488116</v>
      </c>
      <c r="AJ56" s="23">
        <f>($B53-SUM(AH48:AH55))/AH56-1</f>
        <v>7.8923360462538596</v>
      </c>
      <c r="AK56" s="24">
        <f>(AI$2-COUNTA(AG48:AG56))/AJ56</f>
        <v>0.88693638473777203</v>
      </c>
      <c r="AL56" s="2">
        <f>($B$31-SUM(AM48:AM55))*B57</f>
        <v>177.41239998405698</v>
      </c>
      <c r="AM56" s="2">
        <f t="shared" si="58"/>
        <v>582.11289377564174</v>
      </c>
      <c r="AN56" s="2">
        <f t="shared" si="59"/>
        <v>759.52529375969868</v>
      </c>
      <c r="AO56" s="23">
        <f>($B53-SUM(AM48:AM55))/AM56-1</f>
        <v>9.1591061276414738</v>
      </c>
      <c r="AP56" s="24">
        <f>(AN$2-COUNTA(AL48:AL56))/AO56</f>
        <v>0.87344768021156771</v>
      </c>
      <c r="AQ56" s="2">
        <f>($B$31-SUM(AR48:AR55))*B57</f>
        <v>186.06597719785904</v>
      </c>
      <c r="AR56" s="2">
        <f t="shared" si="60"/>
        <v>541.02098176511095</v>
      </c>
      <c r="AS56" s="2">
        <f t="shared" si="61"/>
        <v>727.08695896297002</v>
      </c>
      <c r="AT56" s="23">
        <f>($B53-SUM(AR48:AR55))/AR56-1</f>
        <v>10.463879311470723</v>
      </c>
      <c r="AU56" s="24">
        <f>(AS$2-COUNTA(AQ48:AQ56))/AT56</f>
        <v>0.86010166326498161</v>
      </c>
      <c r="AV56" s="2">
        <f>($B$31-SUM(AW48:AW55))*B57</f>
        <v>193.78847842102749</v>
      </c>
      <c r="AW56" s="2">
        <f t="shared" si="62"/>
        <v>504.35032719956035</v>
      </c>
      <c r="AX56" s="2">
        <f t="shared" si="63"/>
        <v>698.13880562058785</v>
      </c>
      <c r="AY56" s="23">
        <f>($B53-SUM(AW48:AW55))/AW56-1</f>
        <v>11.807795690814839</v>
      </c>
      <c r="AZ56" s="24">
        <f>(AX$2-COUNTA(AV48:AV56))/AY56</f>
        <v>0.84689812238019124</v>
      </c>
      <c r="BA56" s="2">
        <f>($B$31-SUM(BB48:BB55))*B57</f>
        <v>200.71962655488156</v>
      </c>
      <c r="BB56" s="2">
        <f t="shared" si="64"/>
        <v>471.43744941371006</v>
      </c>
      <c r="BC56" s="2">
        <f t="shared" si="65"/>
        <v>672.15707596859158</v>
      </c>
      <c r="BD56" s="23">
        <f>($B53-SUM(BB48:BB55))/BB56-1</f>
        <v>13.192029561539281</v>
      </c>
      <c r="BE56" s="24">
        <f>(BC$2-COUNTA(BA48:BA56))/BD56</f>
        <v>0.83383682159642547</v>
      </c>
    </row>
    <row r="57" spans="1:57" hidden="1" outlineLevel="1" x14ac:dyDescent="0.3">
      <c r="A57" s="25" t="s">
        <v>15</v>
      </c>
      <c r="B57" s="27">
        <v>0.03</v>
      </c>
      <c r="C57" s="2">
        <f>($B$31-SUM(D48:D56))*B57</f>
        <v>34.144807749075483</v>
      </c>
      <c r="D57" s="2">
        <f t="shared" si="44"/>
        <v>1138.1602583025208</v>
      </c>
      <c r="E57" s="2">
        <f t="shared" si="45"/>
        <v>1172.3050660515962</v>
      </c>
      <c r="F57" s="23">
        <f>($B53-SUM(D48:D56))/D57-1</f>
        <v>-4.2188474935755949E-15</v>
      </c>
      <c r="G57" s="24">
        <f>(E$2-COUNTA(C48:C57))/F57</f>
        <v>0</v>
      </c>
      <c r="H57" s="2">
        <f>($B$31-SUM(I48:I56))*B57</f>
        <v>62.040876364218057</v>
      </c>
      <c r="I57" s="2">
        <f t="shared" si="46"/>
        <v>1018.7336020397067</v>
      </c>
      <c r="J57" s="2">
        <f t="shared" si="47"/>
        <v>1080.7744784039248</v>
      </c>
      <c r="K57" s="23">
        <f>($B53-SUM(I48:I56))/I57-1</f>
        <v>1.0299999999999971</v>
      </c>
      <c r="L57" s="24">
        <f>(J$2-COUNTA(H48:H57))/K57</f>
        <v>0.97087378640776967</v>
      </c>
      <c r="M57" s="2">
        <f>($B$31-SUM(N48:N56))*B57</f>
        <v>85.250458711566736</v>
      </c>
      <c r="N57" s="2">
        <f t="shared" si="48"/>
        <v>919.3703960180643</v>
      </c>
      <c r="O57" s="2">
        <f t="shared" si="49"/>
        <v>1004.620854729631</v>
      </c>
      <c r="P57" s="23">
        <f>($B53-SUM(N48:N56))/N57-1</f>
        <v>2.0908999999999889</v>
      </c>
      <c r="Q57" s="24">
        <f>(O$2-COUNTA(M48:M57))/P57</f>
        <v>0.9565258979386918</v>
      </c>
      <c r="R57" s="2">
        <f>($B$31-SUM(S48:S56))*B57</f>
        <v>104.85512029600102</v>
      </c>
      <c r="S57" s="2">
        <f t="shared" si="50"/>
        <v>835.44031925727973</v>
      </c>
      <c r="T57" s="2">
        <f t="shared" si="51"/>
        <v>940.29543955328074</v>
      </c>
      <c r="U57" s="23">
        <f>($B53-SUM(S48:S56))/S57-1</f>
        <v>3.1836269999999907</v>
      </c>
      <c r="V57" s="24">
        <f>(T$2-COUNTA(R48:R57))/U57</f>
        <v>0.94232144657650185</v>
      </c>
      <c r="W57" s="2">
        <f>($B$31-SUM(X48:X56))*B57</f>
        <v>121.62741327946516</v>
      </c>
      <c r="X57" s="2">
        <f t="shared" si="52"/>
        <v>763.63597662714722</v>
      </c>
      <c r="Y57" s="2">
        <f t="shared" si="53"/>
        <v>885.26338990661236</v>
      </c>
      <c r="Z57" s="23">
        <f>($B53-SUM(X48:X56))/X57-1</f>
        <v>4.3091358099999937</v>
      </c>
      <c r="AA57" s="24">
        <f>(Y$2-COUNTA(W48:W57))/Z57</f>
        <v>0.92826036968187498</v>
      </c>
      <c r="AB57" s="2">
        <f>($B$31-SUM(AC48:AC56))*B57</f>
        <v>136.13388088897213</v>
      </c>
      <c r="AC57" s="2">
        <f t="shared" si="54"/>
        <v>701.53192373390834</v>
      </c>
      <c r="AD57" s="2">
        <f t="shared" si="55"/>
        <v>837.6658046228805</v>
      </c>
      <c r="AE57" s="23">
        <f>($B53-SUM(AC48:AC56))/AC57-1</f>
        <v>5.4684098842999971</v>
      </c>
      <c r="AF57" s="24">
        <f>(AD$2-COUNTA(AB48:AB57))/AE57</f>
        <v>0.9143425796144472</v>
      </c>
      <c r="AG57" s="2">
        <f>($B$31-SUM(AH48:AH56))*B57</f>
        <v>148.79943516884444</v>
      </c>
      <c r="AH57" s="2">
        <f t="shared" si="56"/>
        <v>647.30905748603675</v>
      </c>
      <c r="AI57" s="2">
        <f t="shared" si="57"/>
        <v>796.10849265488116</v>
      </c>
      <c r="AJ57" s="23">
        <f>($B53-SUM(AH48:AH56))/AH57-1</f>
        <v>6.6624621808289897</v>
      </c>
      <c r="AK57" s="24">
        <f>(AI$2-COUNTA(AG48:AG57))/AJ57</f>
        <v>0.90056796378744153</v>
      </c>
      <c r="AL57" s="2">
        <f>($B$31-SUM(AM48:AM56))*B57</f>
        <v>159.94901317078771</v>
      </c>
      <c r="AM57" s="2">
        <f t="shared" si="58"/>
        <v>599.576280588911</v>
      </c>
      <c r="AN57" s="2">
        <f t="shared" si="59"/>
        <v>759.52529375969868</v>
      </c>
      <c r="AO57" s="23">
        <f>($B53-SUM(AM48:AM56))/AM57-1</f>
        <v>7.8923360462538579</v>
      </c>
      <c r="AP57" s="24">
        <f>(AN$2-COUNTA(AL48:AL57))/AO57</f>
        <v>0.88693638473777225</v>
      </c>
      <c r="AQ57" s="2">
        <f>($B$31-SUM(AR48:AR56))*B57</f>
        <v>169.8353477449057</v>
      </c>
      <c r="AR57" s="2">
        <f t="shared" si="60"/>
        <v>557.25161121806434</v>
      </c>
      <c r="AS57" s="2">
        <f t="shared" si="61"/>
        <v>727.08695896297002</v>
      </c>
      <c r="AT57" s="23">
        <f>($B53-SUM(AR48:AR56))/AR57-1</f>
        <v>9.1591061276414774</v>
      </c>
      <c r="AU57" s="24">
        <f>(AS$2-COUNTA(AQ48:AQ57))/AT57</f>
        <v>0.87344768021156738</v>
      </c>
      <c r="AV57" s="2">
        <f>($B$31-SUM(AW48:AW56))*B57</f>
        <v>178.65796860504071</v>
      </c>
      <c r="AW57" s="2">
        <f t="shared" si="62"/>
        <v>519.48083701554719</v>
      </c>
      <c r="AX57" s="2">
        <f t="shared" si="63"/>
        <v>698.13880562058785</v>
      </c>
      <c r="AY57" s="23">
        <f>($B53-SUM(AW48:AW56))/AW57-1</f>
        <v>10.463879311470718</v>
      </c>
      <c r="AZ57" s="24">
        <f>(AX$2-COUNTA(AV48:AV57))/AY57</f>
        <v>0.86010166326498205</v>
      </c>
      <c r="BA57" s="2">
        <f>($B$31-SUM(BB48:BB56))*B57</f>
        <v>186.57650307247027</v>
      </c>
      <c r="BB57" s="2">
        <f t="shared" si="64"/>
        <v>485.58057289612134</v>
      </c>
      <c r="BC57" s="2">
        <f t="shared" si="65"/>
        <v>672.15707596859158</v>
      </c>
      <c r="BD57" s="23">
        <f>($B53-SUM(BB48:BB56))/BB57-1</f>
        <v>11.807795690814837</v>
      </c>
      <c r="BE57" s="24">
        <f>(BC$2-COUNTA(BA48:BA57))/BD57</f>
        <v>0.84689812238019135</v>
      </c>
    </row>
    <row r="58" spans="1:57" hidden="1" outlineLevel="1" x14ac:dyDescent="0.3">
      <c r="D58" s="2">
        <f>SUM($D48:D57)-$B53</f>
        <v>0</v>
      </c>
      <c r="F58" s="23"/>
      <c r="G58" s="24"/>
      <c r="H58" s="2">
        <f>($B$31-SUM(I48:I57))*B57</f>
        <v>31.478868303026847</v>
      </c>
      <c r="I58" s="2">
        <f t="shared" si="46"/>
        <v>1049.2956101008979</v>
      </c>
      <c r="J58" s="2">
        <f t="shared" si="47"/>
        <v>1080.7744784039248</v>
      </c>
      <c r="K58" s="23">
        <f>($B53-SUM(I48:I57))/I58-1</f>
        <v>-2.7755575615628914E-15</v>
      </c>
      <c r="L58" s="24">
        <f>(J$2-COUNTA(H48:H58))/K58</f>
        <v>0</v>
      </c>
      <c r="M58" s="2">
        <f>($B$31-SUM(N48:N57))*B57</f>
        <v>57.669346831024804</v>
      </c>
      <c r="N58" s="2">
        <f t="shared" si="48"/>
        <v>946.95150789860622</v>
      </c>
      <c r="O58" s="2">
        <f t="shared" si="49"/>
        <v>1004.620854729631</v>
      </c>
      <c r="P58" s="23">
        <f>($B53-SUM(N48:N57))/N58-1</f>
        <v>1.0299999999999891</v>
      </c>
      <c r="Q58" s="24">
        <f>(O$2-COUNTA(M48:M58))/P58</f>
        <v>0.97087378640777722</v>
      </c>
      <c r="R58" s="2">
        <f>($B$31-SUM(S48:S57))*B57</f>
        <v>79.791910718282622</v>
      </c>
      <c r="S58" s="2">
        <f t="shared" si="50"/>
        <v>860.50352883499818</v>
      </c>
      <c r="T58" s="2">
        <f t="shared" si="51"/>
        <v>940.29543955328074</v>
      </c>
      <c r="U58" s="23">
        <f>($B53-SUM(S48:S57))/S58-1</f>
        <v>2.0908999999999902</v>
      </c>
      <c r="V58" s="24">
        <f>(T$2-COUNTA(R48:R58))/U58</f>
        <v>0.95652589793869114</v>
      </c>
      <c r="W58" s="2">
        <f>($B$31-SUM(X48:X57))*B57</f>
        <v>98.718333980650741</v>
      </c>
      <c r="X58" s="2">
        <f t="shared" si="52"/>
        <v>786.54505592596161</v>
      </c>
      <c r="Y58" s="2">
        <f t="shared" si="53"/>
        <v>885.26338990661236</v>
      </c>
      <c r="Z58" s="23">
        <f>($B53-SUM(X48:X57))/X58-1</f>
        <v>3.1836269999999942</v>
      </c>
      <c r="AA58" s="24">
        <f>(Y$2-COUNTA(W48:W58))/Z58</f>
        <v>0.94232144657650074</v>
      </c>
      <c r="AB58" s="2">
        <f>($B$31-SUM(AC48:AC57))*B57</f>
        <v>115.08792317695489</v>
      </c>
      <c r="AC58" s="2">
        <f t="shared" si="54"/>
        <v>722.57788144592564</v>
      </c>
      <c r="AD58" s="2">
        <f t="shared" si="55"/>
        <v>837.6658046228805</v>
      </c>
      <c r="AE58" s="23">
        <f>($B53-SUM(AC48:AC57))/AC58-1</f>
        <v>4.3091358099999972</v>
      </c>
      <c r="AF58" s="24">
        <f>(AD$2-COUNTA(AB48:AB58))/AE58</f>
        <v>0.9282603696818742</v>
      </c>
      <c r="AG58" s="2">
        <f>($B$31-SUM(AH48:AH57))*B57</f>
        <v>129.38016344426333</v>
      </c>
      <c r="AH58" s="2">
        <f t="shared" si="56"/>
        <v>666.72832921061786</v>
      </c>
      <c r="AI58" s="2">
        <f t="shared" si="57"/>
        <v>796.10849265488116</v>
      </c>
      <c r="AJ58" s="23">
        <f>($B53-SUM(AH48:AH57))/AH58-1</f>
        <v>5.46840988429999</v>
      </c>
      <c r="AK58" s="24">
        <f>(AI$2-COUNTA(AG48:AG58))/AJ58</f>
        <v>0.91434257961444843</v>
      </c>
      <c r="AL58" s="2">
        <f>($B$31-SUM(AM48:AM57))*B57</f>
        <v>141.96172475312039</v>
      </c>
      <c r="AM58" s="2">
        <f t="shared" si="58"/>
        <v>617.56356900657829</v>
      </c>
      <c r="AN58" s="2">
        <f t="shared" si="59"/>
        <v>759.52529375969868</v>
      </c>
      <c r="AO58" s="23">
        <f>($B53-SUM(AM48:AM57))/AM58-1</f>
        <v>6.6624621808289897</v>
      </c>
      <c r="AP58" s="24">
        <f>(AN$2-COUNTA(AL48:AL58))/AO58</f>
        <v>0.90056796378744153</v>
      </c>
      <c r="AQ58" s="2">
        <f>($B$31-SUM(AR48:AR57))*B57</f>
        <v>153.11779940836377</v>
      </c>
      <c r="AR58" s="2">
        <f t="shared" si="60"/>
        <v>573.96915955460622</v>
      </c>
      <c r="AS58" s="2">
        <f t="shared" si="61"/>
        <v>727.08695896297002</v>
      </c>
      <c r="AT58" s="23">
        <f>($B53-SUM(AR48:AR57))/AR58-1</f>
        <v>7.8923360462538614</v>
      </c>
      <c r="AU58" s="24">
        <f>(AS$2-COUNTA(AQ48:AQ58))/AT58</f>
        <v>0.88693638473777181</v>
      </c>
      <c r="AV58" s="2">
        <f>($B$31-SUM(AW48:AW57))*B57</f>
        <v>163.07354349457427</v>
      </c>
      <c r="AW58" s="2">
        <f t="shared" si="62"/>
        <v>535.06526212601352</v>
      </c>
      <c r="AX58" s="2">
        <f t="shared" si="63"/>
        <v>698.13880562058785</v>
      </c>
      <c r="AY58" s="23">
        <f>($B53-SUM(AW48:AW57))/AW58-1</f>
        <v>9.1591061276414756</v>
      </c>
      <c r="AZ58" s="24">
        <f>(AX$2-COUNTA(AV48:AV58))/AY58</f>
        <v>0.87344768021156749</v>
      </c>
      <c r="BA58" s="2">
        <f>($B$31-SUM(BB48:BB57))*B57</f>
        <v>172.00908588558667</v>
      </c>
      <c r="BB58" s="2">
        <f t="shared" si="64"/>
        <v>500.14799008300491</v>
      </c>
      <c r="BC58" s="2">
        <f t="shared" si="65"/>
        <v>672.15707596859158</v>
      </c>
      <c r="BD58" s="23">
        <f>($B53-SUM(BB48:BB57))/BB58-1</f>
        <v>10.463879311470718</v>
      </c>
      <c r="BE58" s="24">
        <f>(BC$2-COUNTA(BA48:BA58))/BD58</f>
        <v>0.86010166326498205</v>
      </c>
    </row>
    <row r="59" spans="1:57" hidden="1" outlineLevel="1" x14ac:dyDescent="0.3">
      <c r="F59" s="23"/>
      <c r="G59" s="24"/>
      <c r="I59" s="2">
        <f>SUM($I48:I58)-$B53</f>
        <v>0</v>
      </c>
      <c r="K59" s="23"/>
      <c r="L59" s="24"/>
      <c r="M59" s="2">
        <f>($B$31-SUM(N48:N58))*B57</f>
        <v>29.260801594066596</v>
      </c>
      <c r="N59" s="2">
        <f t="shared" si="48"/>
        <v>975.36005313556439</v>
      </c>
      <c r="O59" s="2">
        <f t="shared" si="49"/>
        <v>1004.620854729631</v>
      </c>
      <c r="P59" s="23">
        <f>($B53-SUM(N48:N58))/N59-1</f>
        <v>-1.1435297153639112E-14</v>
      </c>
      <c r="Q59" s="24">
        <f>(O$2-COUNTA(M48:M59))/P59</f>
        <v>0</v>
      </c>
      <c r="R59" s="2">
        <f>($B$31-SUM(S48:S58))*B57</f>
        <v>53.976804853232679</v>
      </c>
      <c r="S59" s="2">
        <f t="shared" si="50"/>
        <v>886.31863470004805</v>
      </c>
      <c r="T59" s="2">
        <f t="shared" si="51"/>
        <v>940.29543955328074</v>
      </c>
      <c r="U59" s="23">
        <f>($B53-SUM(S48:S58))/S59-1</f>
        <v>1.0299999999999909</v>
      </c>
      <c r="V59" s="24">
        <f>(T$2-COUNTA(R48:R59))/U59</f>
        <v>0.97087378640777555</v>
      </c>
      <c r="W59" s="2">
        <f>($B$31-SUM(X48:X58))*B57</f>
        <v>75.121982302871899</v>
      </c>
      <c r="X59" s="2">
        <f t="shared" si="52"/>
        <v>810.1414076037405</v>
      </c>
      <c r="Y59" s="2">
        <f t="shared" si="53"/>
        <v>885.26338990661236</v>
      </c>
      <c r="Z59" s="23">
        <f>($B53-SUM(X48:X58))/X59-1</f>
        <v>2.0908999999999942</v>
      </c>
      <c r="AA59" s="24">
        <f>(Y$2-COUNTA(W48:W59))/Z59</f>
        <v>0.95652589793868936</v>
      </c>
      <c r="AB59" s="2">
        <f>($B$31-SUM(AC48:AC58))*B57</f>
        <v>93.410586733577119</v>
      </c>
      <c r="AC59" s="2">
        <f t="shared" si="54"/>
        <v>744.25521788930337</v>
      </c>
      <c r="AD59" s="2">
        <f t="shared" si="55"/>
        <v>837.6658046228805</v>
      </c>
      <c r="AE59" s="23">
        <f>($B53-SUM(AC48:AC58))/AC59-1</f>
        <v>3.1836269999999978</v>
      </c>
      <c r="AF59" s="24">
        <f>(AD$2-COUNTA(AB48:AB59))/AE59</f>
        <v>0.94232144657649974</v>
      </c>
      <c r="AG59" s="2">
        <f>($B$31-SUM(AH48:AH58))*B57</f>
        <v>109.37831356794482</v>
      </c>
      <c r="AH59" s="2">
        <f t="shared" si="56"/>
        <v>686.73017908693635</v>
      </c>
      <c r="AI59" s="2">
        <f t="shared" si="57"/>
        <v>796.10849265488116</v>
      </c>
      <c r="AJ59" s="23">
        <f>($B53-SUM(AH48:AH58))/AH59-1</f>
        <v>4.309135809999991</v>
      </c>
      <c r="AK59" s="24">
        <f>(AI$2-COUNTA(AG48:AG59))/AJ59</f>
        <v>0.92826036968187553</v>
      </c>
      <c r="AL59" s="2">
        <f>($B$31-SUM(AM48:AM58))*B57</f>
        <v>123.43481768292304</v>
      </c>
      <c r="AM59" s="2">
        <f t="shared" si="58"/>
        <v>636.09047607677564</v>
      </c>
      <c r="AN59" s="2">
        <f t="shared" si="59"/>
        <v>759.52529375969868</v>
      </c>
      <c r="AO59" s="23">
        <f>($B53-SUM(AM48:AM58))/AM59-1</f>
        <v>5.46840988429999</v>
      </c>
      <c r="AP59" s="24">
        <f>(AN$2-COUNTA(AL48:AL59))/AO59</f>
        <v>0.91434257961444843</v>
      </c>
      <c r="AQ59" s="2">
        <f>($B$31-SUM(AR48:AR58))*B57</f>
        <v>135.89872462172556</v>
      </c>
      <c r="AR59" s="2">
        <f t="shared" si="60"/>
        <v>591.18823434124442</v>
      </c>
      <c r="AS59" s="2">
        <f t="shared" si="61"/>
        <v>727.08695896297002</v>
      </c>
      <c r="AT59" s="23">
        <f>($B53-SUM(AR48:AR58))/AR59-1</f>
        <v>6.6624621808289906</v>
      </c>
      <c r="AU59" s="24">
        <f>(AS$2-COUNTA(AQ48:AQ59))/AT59</f>
        <v>0.90056796378744142</v>
      </c>
      <c r="AV59" s="2">
        <f>($B$31-SUM(AW48:AW58))*B57</f>
        <v>147.02158563079388</v>
      </c>
      <c r="AW59" s="2">
        <f t="shared" si="62"/>
        <v>551.11721998979397</v>
      </c>
      <c r="AX59" s="2">
        <f t="shared" si="63"/>
        <v>698.13880562058785</v>
      </c>
      <c r="AY59" s="23">
        <f>($B53-SUM(AW48:AW58))/AW59-1</f>
        <v>7.8923360462538596</v>
      </c>
      <c r="AZ59" s="24">
        <f>(AX$2-COUNTA(AV48:AV59))/AY59</f>
        <v>0.88693638473777203</v>
      </c>
      <c r="BA59" s="2">
        <f>($B$31-SUM(BB48:BB58))*B57</f>
        <v>157.00464618309653</v>
      </c>
      <c r="BB59" s="2">
        <f t="shared" si="64"/>
        <v>515.15242978549509</v>
      </c>
      <c r="BC59" s="2">
        <f t="shared" si="65"/>
        <v>672.15707596859158</v>
      </c>
      <c r="BD59" s="23">
        <f>($B53-SUM(BB48:BB58))/BB59-1</f>
        <v>9.1591061276414738</v>
      </c>
      <c r="BE59" s="24">
        <f>(BC$2-COUNTA(BA48:BA59))/BD59</f>
        <v>0.87344768021156771</v>
      </c>
    </row>
    <row r="60" spans="1:57" hidden="1" outlineLevel="1" x14ac:dyDescent="0.3">
      <c r="F60" s="23"/>
      <c r="G60" s="24"/>
      <c r="K60" s="23"/>
      <c r="L60" s="24"/>
      <c r="N60" s="2">
        <f>SUM($N48:N59)-$B53</f>
        <v>0</v>
      </c>
      <c r="P60" s="23"/>
      <c r="Q60" s="24"/>
      <c r="R60" s="2">
        <f>($B$31-SUM(S48:S59))*B57</f>
        <v>27.387245812231232</v>
      </c>
      <c r="S60" s="2">
        <f t="shared" si="50"/>
        <v>912.90819374104956</v>
      </c>
      <c r="T60" s="2">
        <f t="shared" si="51"/>
        <v>940.29543955328074</v>
      </c>
      <c r="U60" s="23">
        <f>($B53-SUM(S48:S59))/S60-1</f>
        <v>-9.3258734068513149E-15</v>
      </c>
      <c r="V60" s="24">
        <f>(T$2-COUNTA(R48:R60))/U60</f>
        <v>0</v>
      </c>
      <c r="W60" s="2">
        <f>($B$31-SUM(X48:X59))*B57</f>
        <v>50.817740074759676</v>
      </c>
      <c r="X60" s="2">
        <f t="shared" si="52"/>
        <v>834.44564983185273</v>
      </c>
      <c r="Y60" s="2">
        <f t="shared" si="53"/>
        <v>885.26338990661236</v>
      </c>
      <c r="Z60" s="23">
        <f>($B53-SUM(X48:X59))/X60-1</f>
        <v>1.029999999999994</v>
      </c>
      <c r="AA60" s="24">
        <f>(Y$2-COUNTA(W48:W60))/Z60</f>
        <v>0.97087378640777267</v>
      </c>
      <c r="AB60" s="2">
        <f>($B$31-SUM(AC48:AC59))*B57</f>
        <v>71.082930196898005</v>
      </c>
      <c r="AC60" s="2">
        <f t="shared" si="54"/>
        <v>766.58287442598248</v>
      </c>
      <c r="AD60" s="2">
        <f t="shared" si="55"/>
        <v>837.6658046228805</v>
      </c>
      <c r="AE60" s="23">
        <f>($B53-SUM(AC48:AC59))/AC60-1</f>
        <v>2.0908999999999973</v>
      </c>
      <c r="AF60" s="24">
        <f>(AD$2-COUNTA(AB48:AB60))/AE60</f>
        <v>0.95652589793868792</v>
      </c>
      <c r="AG60" s="2">
        <f>($B$31-SUM(AH48:AH59))*B57</f>
        <v>88.776408195336728</v>
      </c>
      <c r="AH60" s="2">
        <f t="shared" si="56"/>
        <v>707.33208445954438</v>
      </c>
      <c r="AI60" s="2">
        <f t="shared" si="57"/>
        <v>796.10849265488116</v>
      </c>
      <c r="AJ60" s="23">
        <f>($B53-SUM(AH48:AH59))/AH60-1</f>
        <v>3.1836269999999915</v>
      </c>
      <c r="AK60" s="24">
        <f>(AI$2-COUNTA(AG48:AG60))/AJ60</f>
        <v>0.94232144657650152</v>
      </c>
      <c r="AL60" s="2">
        <f>($B$31-SUM(AM48:AM59))*B57</f>
        <v>104.35210340061978</v>
      </c>
      <c r="AM60" s="2">
        <f t="shared" si="58"/>
        <v>655.17319035907894</v>
      </c>
      <c r="AN60" s="2">
        <f t="shared" si="59"/>
        <v>759.52529375969868</v>
      </c>
      <c r="AO60" s="23">
        <f>($B53-SUM(AM48:AM59))/AM60-1</f>
        <v>4.3091358099999901</v>
      </c>
      <c r="AP60" s="24">
        <f>(AN$2-COUNTA(AL48:AL60))/AO60</f>
        <v>0.92826036968187575</v>
      </c>
      <c r="AQ60" s="2">
        <f>($B$31-SUM(AR48:AR59))*B57</f>
        <v>118.16307759148823</v>
      </c>
      <c r="AR60" s="2">
        <f t="shared" si="60"/>
        <v>608.9238813714818</v>
      </c>
      <c r="AS60" s="2">
        <f t="shared" si="61"/>
        <v>727.08695896297002</v>
      </c>
      <c r="AT60" s="23">
        <f>($B53-SUM(AR48:AR59))/AR60-1</f>
        <v>5.4684098842999909</v>
      </c>
      <c r="AU60" s="24">
        <f>(AS$2-COUNTA(AQ48:AQ60))/AT60</f>
        <v>0.9143425796144482</v>
      </c>
      <c r="AV60" s="2">
        <f>($B$31-SUM(AW48:AW59))*B57</f>
        <v>130.48806903110005</v>
      </c>
      <c r="AW60" s="2">
        <f t="shared" si="62"/>
        <v>567.65073658948779</v>
      </c>
      <c r="AX60" s="2">
        <f t="shared" si="63"/>
        <v>698.13880562058785</v>
      </c>
      <c r="AY60" s="23">
        <f>($B53-SUM(AW48:AW59))/AW60-1</f>
        <v>6.6624621808289897</v>
      </c>
      <c r="AZ60" s="24">
        <f>(AX$2-COUNTA(AV48:AV60))/AY60</f>
        <v>0.90056796378744153</v>
      </c>
      <c r="BA60" s="2">
        <f>($B$31-SUM(BB48:BB59))*B57</f>
        <v>141.55007328953167</v>
      </c>
      <c r="BB60" s="2">
        <f t="shared" si="64"/>
        <v>530.60700267905986</v>
      </c>
      <c r="BC60" s="2">
        <f t="shared" si="65"/>
        <v>672.15707596859158</v>
      </c>
      <c r="BD60" s="23">
        <f>($B53-SUM(BB48:BB59))/BB60-1</f>
        <v>7.8923360462538614</v>
      </c>
      <c r="BE60" s="24">
        <f>(BC$2-COUNTA(BA48:BA60))/BD60</f>
        <v>0.88693638473777181</v>
      </c>
    </row>
    <row r="61" spans="1:57" hidden="1" outlineLevel="1" x14ac:dyDescent="0.3">
      <c r="F61" s="23"/>
      <c r="G61" s="24"/>
      <c r="K61" s="23"/>
      <c r="L61" s="24"/>
      <c r="P61" s="23"/>
      <c r="Q61" s="24"/>
      <c r="S61" s="2">
        <f>SUM($S48:S60)-$B53</f>
        <v>0</v>
      </c>
      <c r="U61" s="23"/>
      <c r="V61" s="24"/>
      <c r="W61" s="2">
        <f>($B$31-SUM(X48:X60))*B57</f>
        <v>25.784370579804108</v>
      </c>
      <c r="X61" s="2">
        <f t="shared" si="52"/>
        <v>859.47901932680827</v>
      </c>
      <c r="Y61" s="2">
        <f t="shared" si="53"/>
        <v>885.26338990661236</v>
      </c>
      <c r="Z61" s="23">
        <f>($B53-SUM(X48:X60))/X61-1</f>
        <v>-5.440092820663267E-15</v>
      </c>
      <c r="AA61" s="24">
        <v>0</v>
      </c>
      <c r="AB61" s="2">
        <f>($B$31-SUM(AC48:AC60))*B57</f>
        <v>48.085443964118568</v>
      </c>
      <c r="AC61" s="2">
        <f t="shared" si="54"/>
        <v>789.58036065876195</v>
      </c>
      <c r="AD61" s="2">
        <f t="shared" si="55"/>
        <v>837.6658046228805</v>
      </c>
      <c r="AE61" s="23">
        <f>($B53-SUM(AC48:AC60))/AC61-1</f>
        <v>1.0299999999999985</v>
      </c>
      <c r="AF61" s="24">
        <f>(AD$2-COUNTA(AB48:AB61))/AE61</f>
        <v>0.97087378640776845</v>
      </c>
      <c r="AG61" s="2">
        <f>($B$31-SUM(AH48:AH60))*B57</f>
        <v>67.556445661550399</v>
      </c>
      <c r="AH61" s="2">
        <f t="shared" si="56"/>
        <v>728.5520469933308</v>
      </c>
      <c r="AI61" s="2">
        <f t="shared" si="57"/>
        <v>796.10849265488116</v>
      </c>
      <c r="AJ61" s="23">
        <f>($B53-SUM(AH48:AH60))/AH61-1</f>
        <v>2.0908999999999915</v>
      </c>
      <c r="AK61" s="24">
        <f>(AI$2-COUNTA(AG48:AG61))/AJ61</f>
        <v>0.95652589793869058</v>
      </c>
      <c r="AL61" s="2">
        <f>($B$31-SUM(AM48:AM60))*B57</f>
        <v>84.696907689847421</v>
      </c>
      <c r="AM61" s="2">
        <f t="shared" si="58"/>
        <v>674.82838606985126</v>
      </c>
      <c r="AN61" s="2">
        <f t="shared" si="59"/>
        <v>759.52529375969868</v>
      </c>
      <c r="AO61" s="23">
        <f>($B53-SUM(AM48:AM60))/AM61-1</f>
        <v>3.1836269999999907</v>
      </c>
      <c r="AP61" s="24">
        <f>(AN$2-COUNTA(AL48:AL61))/AO61</f>
        <v>0.94232144657650185</v>
      </c>
      <c r="AQ61" s="2">
        <f>($B$31-SUM(AR48:AR60))*B57</f>
        <v>99.895361150343774</v>
      </c>
      <c r="AR61" s="2">
        <f t="shared" si="60"/>
        <v>627.19159781262624</v>
      </c>
      <c r="AS61" s="2">
        <f t="shared" si="61"/>
        <v>727.08695896297002</v>
      </c>
      <c r="AT61" s="23">
        <f>($B53-SUM(AR48:AR60))/AR61-1</f>
        <v>4.309135809999991</v>
      </c>
      <c r="AU61" s="24">
        <f>(AS$2-COUNTA(AQ48:AQ61))/AT61</f>
        <v>0.92826036968187553</v>
      </c>
      <c r="AV61" s="2">
        <f>($B$31-SUM(AW48:AW60))*B57</f>
        <v>113.45854693341543</v>
      </c>
      <c r="AW61" s="2">
        <f t="shared" si="62"/>
        <v>584.68025868717245</v>
      </c>
      <c r="AX61" s="2">
        <f t="shared" si="63"/>
        <v>698.13880562058785</v>
      </c>
      <c r="AY61" s="23">
        <f>($B53-SUM(AW48:AW60))/AW61-1</f>
        <v>5.46840988429999</v>
      </c>
      <c r="AZ61" s="24">
        <f>(AX$2-COUNTA(AV48:AV61))/AY61</f>
        <v>0.91434257961444843</v>
      </c>
      <c r="BA61" s="2">
        <f>($B$31-SUM(BB48:BB60))*B57</f>
        <v>125.63186320915987</v>
      </c>
      <c r="BB61" s="2">
        <f t="shared" si="64"/>
        <v>546.52521275943172</v>
      </c>
      <c r="BC61" s="2">
        <f t="shared" si="65"/>
        <v>672.15707596859158</v>
      </c>
      <c r="BD61" s="23">
        <f>($B53-SUM(BB48:BB60))/BB61-1</f>
        <v>6.6624621808289888</v>
      </c>
      <c r="BE61" s="24">
        <f>(BC$2-COUNTA(BA48:BA61))/BD61</f>
        <v>0.90056796378744164</v>
      </c>
    </row>
    <row r="62" spans="1:57" hidden="1" outlineLevel="1" x14ac:dyDescent="0.3">
      <c r="F62" s="23"/>
      <c r="G62" s="24"/>
      <c r="K62" s="23"/>
      <c r="L62" s="24"/>
      <c r="P62" s="23"/>
      <c r="Q62" s="24"/>
      <c r="U62" s="23"/>
      <c r="V62" s="24"/>
      <c r="X62" s="2">
        <f>SUM($X48:X61)-$B53</f>
        <v>0</v>
      </c>
      <c r="Z62" s="23"/>
      <c r="AA62" s="24"/>
      <c r="AB62" s="2">
        <f>($B$31-SUM(AC48:AC61))*B57</f>
        <v>24.398033144355722</v>
      </c>
      <c r="AC62" s="2">
        <f t="shared" si="54"/>
        <v>813.26777147852476</v>
      </c>
      <c r="AD62" s="2">
        <f t="shared" si="55"/>
        <v>837.6658046228805</v>
      </c>
      <c r="AE62" s="23">
        <f>($B53-SUM(AC48:AC61))/AC62-1</f>
        <v>-8.8817841970012523E-16</v>
      </c>
      <c r="AF62" s="24">
        <f>(AD$2-COUNTA(AB48:AB62))/AE62</f>
        <v>0</v>
      </c>
      <c r="AG62" s="2">
        <f>($B$31-SUM(AH48:AH61))*B57</f>
        <v>45.699884251750447</v>
      </c>
      <c r="AH62" s="2">
        <f t="shared" si="56"/>
        <v>750.40860840313076</v>
      </c>
      <c r="AI62" s="2">
        <f t="shared" si="57"/>
        <v>796.10849265488116</v>
      </c>
      <c r="AJ62" s="23">
        <f>($B53-SUM(AH48:AH61))/AH62-1</f>
        <v>1.0299999999999905</v>
      </c>
      <c r="AK62" s="24">
        <f>(AI$2-COUNTA(AG48:AG62))/AJ62</f>
        <v>0.970873786407776</v>
      </c>
      <c r="AL62" s="2">
        <f>($B$31-SUM(AM48:AM61))*B57</f>
        <v>64.452056107751886</v>
      </c>
      <c r="AM62" s="2">
        <f t="shared" si="58"/>
        <v>695.07323765194678</v>
      </c>
      <c r="AN62" s="2">
        <f t="shared" si="59"/>
        <v>759.52529375969868</v>
      </c>
      <c r="AO62" s="23">
        <f>($B53-SUM(AM48:AM61))/AM62-1</f>
        <v>2.0908999999999911</v>
      </c>
      <c r="AP62" s="24">
        <f>(AN$2-COUNTA(AL48:AL62))/AO62</f>
        <v>0.95652589793869081</v>
      </c>
      <c r="AQ62" s="2">
        <f>($B$31-SUM(AR48:AR61))*B57</f>
        <v>81.079613215964983</v>
      </c>
      <c r="AR62" s="2">
        <f t="shared" si="60"/>
        <v>646.00734574700505</v>
      </c>
      <c r="AS62" s="2">
        <f t="shared" si="61"/>
        <v>727.08695896297002</v>
      </c>
      <c r="AT62" s="23">
        <f>($B53-SUM(AR48:AR61))/AR62-1</f>
        <v>3.1836269999999907</v>
      </c>
      <c r="AU62" s="24">
        <f>(AS$2-COUNTA(AQ48:AQ62))/AT62</f>
        <v>0.94232144657650185</v>
      </c>
      <c r="AV62" s="2">
        <f>($B$31-SUM(AW48:AW61))*B57</f>
        <v>95.918139172800252</v>
      </c>
      <c r="AW62" s="2">
        <f t="shared" si="62"/>
        <v>602.22066644778761</v>
      </c>
      <c r="AX62" s="2">
        <f t="shared" si="63"/>
        <v>698.13880562058785</v>
      </c>
      <c r="AY62" s="23">
        <f>($B53-SUM(AW48:AW61))/AW62-1</f>
        <v>4.3091358099999901</v>
      </c>
      <c r="AZ62" s="24">
        <f>(AX$2-COUNTA(AV48:AV62))/AY62</f>
        <v>0.92826036968187575</v>
      </c>
      <c r="BA62" s="2">
        <f>($B$31-SUM(BB48:BB61))*B57</f>
        <v>109.23610682637691</v>
      </c>
      <c r="BB62" s="2">
        <f t="shared" si="64"/>
        <v>562.92096914221463</v>
      </c>
      <c r="BC62" s="2">
        <f t="shared" si="65"/>
        <v>672.15707596859158</v>
      </c>
      <c r="BD62" s="23">
        <f>($B53-SUM(BB48:BB61))/BB62-1</f>
        <v>5.4684098842999891</v>
      </c>
      <c r="BE62" s="24">
        <f>(BC$2-COUNTA(BA48:BA62))/BD62</f>
        <v>0.91434257961444854</v>
      </c>
    </row>
    <row r="63" spans="1:57" hidden="1" outlineLevel="1" x14ac:dyDescent="0.3">
      <c r="F63" s="23"/>
      <c r="G63" s="24"/>
      <c r="K63" s="23"/>
      <c r="L63" s="24"/>
      <c r="P63" s="23"/>
      <c r="Q63" s="24"/>
      <c r="U63" s="23"/>
      <c r="V63" s="24"/>
      <c r="Z63" s="23"/>
      <c r="AA63" s="24"/>
      <c r="AC63" s="2">
        <f>SUM($AC48:AC62)-$B53</f>
        <v>0</v>
      </c>
      <c r="AE63" s="23"/>
      <c r="AF63" s="24"/>
      <c r="AG63" s="2">
        <f>($B$31-SUM(AH48:AH62))*B57</f>
        <v>23.1876259996565</v>
      </c>
      <c r="AH63" s="2">
        <f t="shared" si="56"/>
        <v>772.9208666552247</v>
      </c>
      <c r="AI63" s="2">
        <f t="shared" si="57"/>
        <v>796.10849265488116</v>
      </c>
      <c r="AJ63" s="23">
        <f>($B53-SUM(AH48:AH62))/AH63-1</f>
        <v>-1.0325074129013956E-14</v>
      </c>
      <c r="AK63" s="24">
        <f>(AI$2-COUNTA(AG48:AG63))/AJ63</f>
        <v>0</v>
      </c>
      <c r="AL63" s="2">
        <f>($B$31-SUM(AM48:AM62))*B57</f>
        <v>43.599858978193495</v>
      </c>
      <c r="AM63" s="2">
        <f t="shared" si="58"/>
        <v>715.92543478150515</v>
      </c>
      <c r="AN63" s="2">
        <f t="shared" si="59"/>
        <v>759.52529375969868</v>
      </c>
      <c r="AO63" s="23">
        <f>($B53-SUM(AM48:AM62))/AM63-1</f>
        <v>1.0299999999999923</v>
      </c>
      <c r="AP63" s="24">
        <f>(AN$2-COUNTA(AL48:AL63))/AO63</f>
        <v>0.97087378640777433</v>
      </c>
      <c r="AQ63" s="2">
        <f>($B$31-SUM(AR48:AR62))*B57</f>
        <v>61.699392843554833</v>
      </c>
      <c r="AR63" s="2">
        <f t="shared" si="60"/>
        <v>665.38756611941517</v>
      </c>
      <c r="AS63" s="2">
        <f t="shared" si="61"/>
        <v>727.08695896297002</v>
      </c>
      <c r="AT63" s="23">
        <f>($B53-SUM(AR48:AR62))/AR63-1</f>
        <v>2.0908999999999911</v>
      </c>
      <c r="AU63" s="24">
        <f>(AS$2-COUNTA(AQ48:AQ63))/AT63</f>
        <v>0.95652589793869081</v>
      </c>
      <c r="AV63" s="2">
        <f>($B$31-SUM(AW48:AW62))*B57</f>
        <v>77.851519179366633</v>
      </c>
      <c r="AW63" s="2">
        <f t="shared" si="62"/>
        <v>620.28728644122123</v>
      </c>
      <c r="AX63" s="2">
        <f t="shared" si="63"/>
        <v>698.13880562058785</v>
      </c>
      <c r="AY63" s="23">
        <f>($B53-SUM(AW48:AW62))/AW63-1</f>
        <v>3.1836269999999907</v>
      </c>
      <c r="AZ63" s="24">
        <f>(AX$2-COUNTA(AV48:AV63))/AY63</f>
        <v>0.94232144657650185</v>
      </c>
      <c r="BA63" s="2">
        <f>($B$31-SUM(BB48:BB62))*B57</f>
        <v>92.348477752110469</v>
      </c>
      <c r="BB63" s="2">
        <f t="shared" si="64"/>
        <v>579.80859821648107</v>
      </c>
      <c r="BC63" s="2">
        <f t="shared" si="65"/>
        <v>672.15707596859158</v>
      </c>
      <c r="BD63" s="23">
        <f>($B53-SUM(BB48:BB62))/BB63-1</f>
        <v>4.3091358099999892</v>
      </c>
      <c r="BE63" s="24">
        <f>(BC$2-COUNTA(BA48:BA63))/BD63</f>
        <v>0.92826036968187597</v>
      </c>
    </row>
    <row r="64" spans="1:57" hidden="1" outlineLevel="1" x14ac:dyDescent="0.3">
      <c r="F64" s="23"/>
      <c r="G64" s="24"/>
      <c r="K64" s="23"/>
      <c r="L64" s="24"/>
      <c r="P64" s="23"/>
      <c r="Q64" s="24"/>
      <c r="U64" s="23"/>
      <c r="V64" s="24"/>
      <c r="Z64" s="23"/>
      <c r="AA64" s="24"/>
      <c r="AE64" s="23"/>
      <c r="AF64" s="24"/>
      <c r="AH64" s="2">
        <f>SUM($AH48:AH63)-$B53</f>
        <v>0</v>
      </c>
      <c r="AJ64" s="23"/>
      <c r="AK64" s="24"/>
      <c r="AL64" s="2">
        <f>($B$31-SUM(AM48:AM63))*B57</f>
        <v>22.122095934748323</v>
      </c>
      <c r="AM64" s="2">
        <f t="shared" si="58"/>
        <v>737.40319782495033</v>
      </c>
      <c r="AN64" s="2">
        <f t="shared" si="59"/>
        <v>759.52529375969868</v>
      </c>
      <c r="AO64" s="23">
        <f>($B53-SUM(AM48:AM63))/AM64-1</f>
        <v>-8.4376949871511897E-15</v>
      </c>
      <c r="AP64" s="24">
        <f>(AN$2-COUNTA(AL49:AL64))/AO64</f>
        <v>-118515779667644.63</v>
      </c>
      <c r="AQ64" s="2">
        <f>($B$31-SUM(AR48:AR63))*B57</f>
        <v>41.737765859972349</v>
      </c>
      <c r="AR64" s="2">
        <f t="shared" si="60"/>
        <v>685.34919310299767</v>
      </c>
      <c r="AS64" s="2">
        <f t="shared" si="61"/>
        <v>727.08695896297002</v>
      </c>
      <c r="AT64" s="23">
        <f>($B53-SUM(AR48:AR63))/AR64-1</f>
        <v>1.02999999999999</v>
      </c>
      <c r="AU64" s="24">
        <f>(AS$2-COUNTA(AQ48:AQ64))/AT64</f>
        <v>0.97087378640777633</v>
      </c>
      <c r="AV64" s="2">
        <f>($B$31-SUM(AW48:AW63))*B57</f>
        <v>59.242900586130006</v>
      </c>
      <c r="AW64" s="2">
        <f t="shared" si="62"/>
        <v>638.89590503445788</v>
      </c>
      <c r="AX64" s="2">
        <f t="shared" si="63"/>
        <v>698.13880562058785</v>
      </c>
      <c r="AY64" s="23">
        <f>($B53-SUM(AW48:AW63))/AW64-1</f>
        <v>2.0908999999999911</v>
      </c>
      <c r="AZ64" s="24">
        <f>(AX$2-COUNTA(AV48:AV64))/AY64</f>
        <v>0.95652589793869081</v>
      </c>
      <c r="BA64" s="2">
        <f>($B$31-SUM(BB48:BB63))*B57</f>
        <v>74.954219805616034</v>
      </c>
      <c r="BB64" s="2">
        <f t="shared" si="64"/>
        <v>597.20285616297554</v>
      </c>
      <c r="BC64" s="2">
        <f t="shared" si="65"/>
        <v>672.15707596859158</v>
      </c>
      <c r="BD64" s="23">
        <f>($B53-SUM(BB48:BB63))/BB64-1</f>
        <v>3.1836269999999889</v>
      </c>
      <c r="BE64" s="24">
        <f>(BC$2-COUNTA(BA48:BA64))/BD64</f>
        <v>0.94232144657650241</v>
      </c>
    </row>
    <row r="65" spans="1:57" hidden="1" outlineLevel="1" x14ac:dyDescent="0.3">
      <c r="F65" s="23"/>
      <c r="G65" s="24"/>
      <c r="K65" s="23"/>
      <c r="L65" s="24"/>
      <c r="P65" s="23"/>
      <c r="Q65" s="24"/>
      <c r="U65" s="23"/>
      <c r="V65" s="24"/>
      <c r="Z65" s="23"/>
      <c r="AA65" s="24"/>
      <c r="AE65" s="23"/>
      <c r="AF65" s="24"/>
      <c r="AJ65" s="23"/>
      <c r="AK65" s="24"/>
      <c r="AM65" s="2">
        <f>SUM($AM48:AM64)-$B53</f>
        <v>0</v>
      </c>
      <c r="AO65" s="23"/>
      <c r="AP65" s="24"/>
      <c r="AQ65" s="2">
        <f>($B$31-SUM(AR48:AR64))*B57</f>
        <v>21.177290066882396</v>
      </c>
      <c r="AR65" s="2">
        <f t="shared" si="60"/>
        <v>705.90966889608762</v>
      </c>
      <c r="AS65" s="2">
        <f t="shared" si="61"/>
        <v>727.08695896297002</v>
      </c>
      <c r="AT65" s="23">
        <f>($B53-SUM(AR48:AR64))/AR65-1</f>
        <v>-1.099120794378905E-14</v>
      </c>
      <c r="AU65" s="24">
        <f>(AS$2-COUNTA(AQ48:AQ65))/AT65</f>
        <v>0</v>
      </c>
      <c r="AV65" s="2">
        <f>($B$31-SUM(AW48:AW64))*B57</f>
        <v>40.076023435096282</v>
      </c>
      <c r="AW65" s="2">
        <f t="shared" si="62"/>
        <v>658.06278218549153</v>
      </c>
      <c r="AX65" s="2">
        <f t="shared" si="63"/>
        <v>698.13880562058785</v>
      </c>
      <c r="AY65" s="23">
        <f>($B53-SUM(AW48:AW64))/AW65-1</f>
        <v>1.0299999999999923</v>
      </c>
      <c r="AZ65" s="24">
        <f>(AX$2-COUNTA(AV48:AV65))/AY65</f>
        <v>0.97087378640777433</v>
      </c>
      <c r="BA65" s="2">
        <f>($B$31-SUM(BB48:BB64))*B57</f>
        <v>57.038134120726752</v>
      </c>
      <c r="BB65" s="2">
        <f t="shared" si="64"/>
        <v>615.11894184786479</v>
      </c>
      <c r="BC65" s="2">
        <f t="shared" si="65"/>
        <v>672.15707596859158</v>
      </c>
      <c r="BD65" s="23">
        <f>($B53-SUM(BB48:BB64))/BB65-1</f>
        <v>2.0908999999999889</v>
      </c>
      <c r="BE65" s="24">
        <f>(BC$2-COUNTA(BA48:BA65))/BD65</f>
        <v>0.9565258979386918</v>
      </c>
    </row>
    <row r="66" spans="1:57" hidden="1" outlineLevel="1" x14ac:dyDescent="0.3">
      <c r="F66" s="23"/>
      <c r="G66" s="24"/>
      <c r="K66" s="23"/>
      <c r="L66" s="24"/>
      <c r="P66" s="23"/>
      <c r="Q66" s="24"/>
      <c r="U66" s="23"/>
      <c r="V66" s="24"/>
      <c r="Z66" s="23"/>
      <c r="AA66" s="24"/>
      <c r="AE66" s="23"/>
      <c r="AF66" s="24"/>
      <c r="AJ66" s="23"/>
      <c r="AK66" s="24"/>
      <c r="AO66" s="23"/>
      <c r="AP66" s="24"/>
      <c r="AR66" s="2">
        <f>SUM($AR48:AR65)-$B53</f>
        <v>0</v>
      </c>
      <c r="AT66" s="23"/>
      <c r="AU66" s="24"/>
      <c r="AV66" s="2">
        <f>($B$31-SUM(AW48:AW65))*B57</f>
        <v>20.334139969531517</v>
      </c>
      <c r="AW66" s="2">
        <f t="shared" si="62"/>
        <v>677.80466565105633</v>
      </c>
      <c r="AX66" s="2">
        <f t="shared" si="63"/>
        <v>698.13880562058785</v>
      </c>
      <c r="AY66" s="23">
        <f>($B53-SUM(AW48:AW65))/AW66-1</f>
        <v>-8.5487172896137054E-15</v>
      </c>
      <c r="AZ66" s="24">
        <f>(AX$2-COUNTA(AV48:AV66))/AY66</f>
        <v>0</v>
      </c>
      <c r="BA66" s="2">
        <f>($B$31-SUM(BB48:BB65))*B57</f>
        <v>38.58456586529082</v>
      </c>
      <c r="BB66" s="2">
        <f t="shared" si="64"/>
        <v>633.57251010330071</v>
      </c>
      <c r="BC66" s="2">
        <f t="shared" si="65"/>
        <v>672.15707596859158</v>
      </c>
      <c r="BD66" s="23">
        <f>($B53-SUM(BB48:BB65))/BB66-1</f>
        <v>1.02999999999999</v>
      </c>
      <c r="BE66" s="24">
        <f>(BC$2-COUNTA(BA48:BA66))/BD66</f>
        <v>0.97087378640777633</v>
      </c>
    </row>
    <row r="67" spans="1:57" hidden="1" outlineLevel="1" x14ac:dyDescent="0.3">
      <c r="F67" s="28"/>
      <c r="G67" s="24"/>
      <c r="K67" s="28"/>
      <c r="L67" s="24"/>
      <c r="P67" s="28"/>
      <c r="Q67" s="24"/>
      <c r="U67" s="28"/>
      <c r="V67" s="24"/>
      <c r="Z67" s="28"/>
      <c r="AA67" s="24"/>
      <c r="AE67" s="28"/>
      <c r="AF67" s="24"/>
      <c r="AJ67" s="28"/>
      <c r="AK67" s="24"/>
      <c r="AO67" s="28"/>
      <c r="AP67" s="24"/>
      <c r="AT67" s="28"/>
      <c r="AU67" s="24"/>
      <c r="AW67" s="2">
        <f>SUM($AW48:AW66)-$B53</f>
        <v>0</v>
      </c>
      <c r="AY67" s="28"/>
      <c r="AZ67" s="24"/>
      <c r="BA67" s="2">
        <f>($B$31-SUM(BB48:BB66))*B57</f>
        <v>19.577390562191813</v>
      </c>
      <c r="BB67" s="2">
        <f t="shared" si="64"/>
        <v>652.57968540639979</v>
      </c>
      <c r="BC67" s="2">
        <f t="shared" si="65"/>
        <v>672.15707596859158</v>
      </c>
      <c r="BD67" s="28">
        <f>($B53-SUM(BB48:BB66))/BB67-1</f>
        <v>-9.2148511043887993E-15</v>
      </c>
      <c r="BE67" s="24">
        <f>(BC$2-COUNTA(BA48:BA67))/BD67</f>
        <v>0</v>
      </c>
    </row>
    <row r="68" spans="1:57" hidden="1" outlineLevel="1" x14ac:dyDescent="0.3">
      <c r="BB68" s="2">
        <f>SUM($BB48:BB67)-$B53</f>
        <v>0</v>
      </c>
    </row>
    <row r="69" spans="1:57" hidden="1" outlineLevel="1" x14ac:dyDescent="0.3"/>
    <row r="70" spans="1:57" hidden="1" outlineLevel="1" x14ac:dyDescent="0.3">
      <c r="C70" s="2">
        <f>$B75*B79</f>
        <v>400</v>
      </c>
      <c r="D70" s="2">
        <f>E70-C70</f>
        <v>832.90944330136381</v>
      </c>
      <c r="E70" s="2">
        <f>$B75*$B79/(1-(1+$B79)^-$E$2)</f>
        <v>1232.9094433013638</v>
      </c>
      <c r="F70" s="23">
        <f>$B75/D70-1</f>
        <v>11.006107122958616</v>
      </c>
      <c r="G70" s="24">
        <f>(E$2-COUNTA(C70:C70))/F70</f>
        <v>0.81772782142253564</v>
      </c>
      <c r="H70" s="2">
        <f>$B75*B79</f>
        <v>400</v>
      </c>
      <c r="I70" s="2">
        <f>J70-H70</f>
        <v>741.49039258752464</v>
      </c>
      <c r="J70" s="2">
        <f>$B75*$B79/(1-(1+$B79)^-$J$2)</f>
        <v>1141.4903925875246</v>
      </c>
      <c r="K70" s="23">
        <f>$B75/I70-1</f>
        <v>12.486351407876956</v>
      </c>
      <c r="L70" s="24">
        <f>(J$2-COUNTA(H70:H70))/K70</f>
        <v>0.80087446471285018</v>
      </c>
      <c r="M70" s="2">
        <f>$B75*B79</f>
        <v>400</v>
      </c>
      <c r="N70" s="2">
        <f>O70-M70</f>
        <v>665.52172686056474</v>
      </c>
      <c r="O70" s="2">
        <f>$B75*$B79/(1-(1+$B79)^-$O$2)</f>
        <v>1065.5217268605647</v>
      </c>
      <c r="P70" s="23">
        <f>$B75/N70-1</f>
        <v>14.025805464192047</v>
      </c>
      <c r="Q70" s="24">
        <f>(O$2-COUNTA(M70:M70))/P70</f>
        <v>0.78426868446757347</v>
      </c>
      <c r="R70" s="2">
        <f>$B75*B79</f>
        <v>400</v>
      </c>
      <c r="S70" s="2">
        <f>T70-R70</f>
        <v>601.43727814032513</v>
      </c>
      <c r="T70" s="2">
        <f>$B75*$B79/(1-(1+$B79)^-$T$2)</f>
        <v>1001.4372781403251</v>
      </c>
      <c r="U70" s="23">
        <f>$B75/S70-1</f>
        <v>15.626837682759724</v>
      </c>
      <c r="V70" s="24">
        <f>(T$2-COUNTA(R70:R70))/U70</f>
        <v>0.76790968483911337</v>
      </c>
      <c r="W70" s="2">
        <f>$B75*B79</f>
        <v>400</v>
      </c>
      <c r="X70" s="2">
        <f>Y70-W70</f>
        <v>546.6897305639975</v>
      </c>
      <c r="Y70" s="2">
        <f>$B75*$B79/(1-(1+$B79)^-$Y$2)</f>
        <v>946.6897305639975</v>
      </c>
      <c r="Z70" s="23">
        <f>$B75/X70-1</f>
        <v>17.29191119007011</v>
      </c>
      <c r="AA70" s="24">
        <f>(Y$2-COUNTA(W70:W70))/Z70</f>
        <v>0.75179659767540663</v>
      </c>
      <c r="AB70" s="2">
        <f>$B75*B79</f>
        <v>400</v>
      </c>
      <c r="AC70" s="2">
        <f>AD70-AB70</f>
        <v>499.41100370973129</v>
      </c>
      <c r="AD70" s="2">
        <f>$B75*$B79/(1-(1+$B79)^-$AD$2)</f>
        <v>899.41100370973129</v>
      </c>
      <c r="AE70" s="23">
        <f>$B75/AC70-1</f>
        <v>19.023587637672918</v>
      </c>
      <c r="AF70" s="24">
        <f>(AD$2-COUNTA(AB70:AB70))/AE70</f>
        <v>0.73592848345153505</v>
      </c>
      <c r="AG70" s="2">
        <f>$B75*B79</f>
        <v>400</v>
      </c>
      <c r="AH70" s="2">
        <f>AI70-AG70</f>
        <v>458.19999221953481</v>
      </c>
      <c r="AI70" s="2">
        <f>$B75*$B79/(1-(1+$B79)^-$AI$2)</f>
        <v>858.19999221953481</v>
      </c>
      <c r="AJ70" s="23">
        <f>$B75/AH70-1</f>
        <v>20.824531143179843</v>
      </c>
      <c r="AK70" s="24">
        <f>(AI$2-COUNTA(AG70:AG70))/AJ70</f>
        <v>0.72030433227365065</v>
      </c>
      <c r="AL70" s="2">
        <f>$B75*B79</f>
        <v>400</v>
      </c>
      <c r="AM70" s="2">
        <f>AN70-AL70</f>
        <v>421.9852208909939</v>
      </c>
      <c r="AN70" s="2">
        <f>$B75*$B79/(1-(1+$B79)^-$AN$2)</f>
        <v>821.9852208909939</v>
      </c>
      <c r="AO70" s="23">
        <f>$B75/AM70-1</f>
        <v>22.697512388907036</v>
      </c>
      <c r="AP70" s="24">
        <f>(AN$2-COUNTA(AL70:AL70))/AO70</f>
        <v>0.70492306495313051</v>
      </c>
      <c r="AQ70" s="2">
        <f>$B75*B79</f>
        <v>400</v>
      </c>
      <c r="AR70" s="2">
        <f>AS70-AQ70</f>
        <v>389.93328144302427</v>
      </c>
      <c r="AS70" s="2">
        <f>$B75*$B79/(1-(1+$B79)^-$AS$2)</f>
        <v>789.93328144302427</v>
      </c>
      <c r="AT70" s="23">
        <f>$B75/AR70-1</f>
        <v>24.64541288446333</v>
      </c>
      <c r="AU70" s="24">
        <f>(AS$2-COUNTA(AQ70:AQ70))/AT70</f>
        <v>0.68978353414873972</v>
      </c>
      <c r="AV70" s="2">
        <f>$B75*B79</f>
        <v>400</v>
      </c>
      <c r="AW70" s="2">
        <f>AX70-AV70</f>
        <v>361.38618402177497</v>
      </c>
      <c r="AX70" s="2">
        <f>$B75*$B79/(1-(1+$B79)^-$AX$2)</f>
        <v>761.38618402177497</v>
      </c>
      <c r="AY70" s="23">
        <f>$B75/AW70-1</f>
        <v>26.671229399841859</v>
      </c>
      <c r="AZ70" s="24">
        <f>(AX$2-COUNTA(AV70:AV70))/AY70</f>
        <v>0.6748845255744651</v>
      </c>
      <c r="BA70" s="2">
        <f>$B75*B79</f>
        <v>400</v>
      </c>
      <c r="BB70" s="2">
        <f>BC70-BA70</f>
        <v>335.81750328628834</v>
      </c>
      <c r="BC70" s="2">
        <f>$B75*$B79/(1-(1+$B79)^-$BC$2)</f>
        <v>735.81750328628834</v>
      </c>
      <c r="BD70" s="23">
        <f>$B75/BB70-1</f>
        <v>28.778078575835529</v>
      </c>
      <c r="BE70" s="24">
        <f>(BC$2-COUNTA(BA70:BA70))/BD70</f>
        <v>0.66022475927055058</v>
      </c>
    </row>
    <row r="71" spans="1:57" hidden="1" outlineLevel="1" x14ac:dyDescent="0.3">
      <c r="C71" s="2">
        <f>($B$31-SUM(D70:D70))*B79</f>
        <v>366.68362226794545</v>
      </c>
      <c r="D71" s="2">
        <f>E71-C71</f>
        <v>866.22582103341836</v>
      </c>
      <c r="E71" s="2">
        <f>E70</f>
        <v>1232.9094433013638</v>
      </c>
      <c r="F71" s="23">
        <f>($B75-SUM(D70:D70))/D71-1</f>
        <v>9.5827953105371311</v>
      </c>
      <c r="G71" s="24">
        <f>(E$2-COUNTA(C70:C71))/F71</f>
        <v>0.83482947728240553</v>
      </c>
      <c r="H71" s="2">
        <f>($B$31-SUM(I70:I70))*B79</f>
        <v>370.34038429649905</v>
      </c>
      <c r="I71" s="2">
        <f>J71-H71</f>
        <v>771.15000829102564</v>
      </c>
      <c r="J71" s="2">
        <f>J70</f>
        <v>1141.4903925875246</v>
      </c>
      <c r="K71" s="23">
        <f>($B75-SUM(I70:I70))/I71-1</f>
        <v>11.006107122958612</v>
      </c>
      <c r="L71" s="24">
        <f>(J$2-COUNTA(H70:H71))/K71</f>
        <v>0.81772782142253586</v>
      </c>
      <c r="M71" s="2">
        <f>($B$31-SUM(N70:N70))*B79</f>
        <v>373.37913092557744</v>
      </c>
      <c r="N71" s="2">
        <f>O71-M71</f>
        <v>692.1425959349873</v>
      </c>
      <c r="O71" s="2">
        <f>O70</f>
        <v>1065.5217268605647</v>
      </c>
      <c r="P71" s="23">
        <f>($B75-SUM(N70:N70))/N71-1</f>
        <v>12.486351407876969</v>
      </c>
      <c r="Q71" s="24">
        <f>(O$2-COUNTA(M70:M71))/P71</f>
        <v>0.80087446471284929</v>
      </c>
      <c r="R71" s="2">
        <f>($B$31-SUM(S70:S70))*B79</f>
        <v>375.94250887438699</v>
      </c>
      <c r="S71" s="2">
        <f>T71-R71</f>
        <v>625.4947692659382</v>
      </c>
      <c r="T71" s="2">
        <f>T70</f>
        <v>1001.4372781403251</v>
      </c>
      <c r="U71" s="23">
        <f>($B75-SUM(S70:S70))/S71-1</f>
        <v>14.025805464192041</v>
      </c>
      <c r="V71" s="24">
        <f>(T$2-COUNTA(R70:R71))/U71</f>
        <v>0.78426868446757381</v>
      </c>
      <c r="W71" s="2">
        <f>($B$31-SUM(X70:X70))*B79</f>
        <v>378.1324107774401</v>
      </c>
      <c r="X71" s="2">
        <f>Y71-W71</f>
        <v>568.5573197865574</v>
      </c>
      <c r="Y71" s="2">
        <f>Y70</f>
        <v>946.6897305639975</v>
      </c>
      <c r="Z71" s="23">
        <f>($B75-SUM(X70:X70))/X71-1</f>
        <v>15.626837682759721</v>
      </c>
      <c r="AA71" s="24">
        <f>(Y$2-COUNTA(W70:W71))/Z71</f>
        <v>0.76790968483911348</v>
      </c>
      <c r="AB71" s="2">
        <f>($B$31-SUM(AC70:AC70))*B79</f>
        <v>380.0235598516108</v>
      </c>
      <c r="AC71" s="2">
        <f>AD71-AB71</f>
        <v>519.38744385812049</v>
      </c>
      <c r="AD71" s="2">
        <f>AD70</f>
        <v>899.41100370973129</v>
      </c>
      <c r="AE71" s="23">
        <f>($B75-SUM(AC70:AC70))/AC71-1</f>
        <v>17.291911190070117</v>
      </c>
      <c r="AF71" s="24">
        <f>(AD$2-COUNTA(AB70:AB71))/AE71</f>
        <v>0.7517965976754063</v>
      </c>
      <c r="AG71" s="2">
        <f>($B$31-SUM(AH70:AH70))*B79</f>
        <v>381.6720003112186</v>
      </c>
      <c r="AH71" s="2">
        <f>AI71-AG71</f>
        <v>476.52799190831621</v>
      </c>
      <c r="AI71" s="2">
        <f>AI70</f>
        <v>858.19999221953481</v>
      </c>
      <c r="AJ71" s="23">
        <f>($B75-SUM(AH70:AH70))/AH71-1</f>
        <v>19.023587637672925</v>
      </c>
      <c r="AK71" s="24">
        <f>(AI$2-COUNTA(AG70:AG71))/AJ71</f>
        <v>0.73592848345153472</v>
      </c>
      <c r="AL71" s="2">
        <f>($B$31-SUM(AM70:AM70))*B79</f>
        <v>383.12059116436023</v>
      </c>
      <c r="AM71" s="2">
        <f>AN71-AL71</f>
        <v>438.86462972663367</v>
      </c>
      <c r="AN71" s="2">
        <f>AN70</f>
        <v>821.9852208909939</v>
      </c>
      <c r="AO71" s="23">
        <f>($B75-SUM(AM70:AM70))/AM71-1</f>
        <v>20.82453114317984</v>
      </c>
      <c r="AP71" s="24">
        <f>(AN$2-COUNTA(AL70:AL71))/AO71</f>
        <v>0.72030433227365076</v>
      </c>
      <c r="AQ71" s="2">
        <f>($B$31-SUM(AR70:AR70))*B79</f>
        <v>384.40266874227905</v>
      </c>
      <c r="AR71" s="2">
        <f>AS71-AQ71</f>
        <v>405.53061270074522</v>
      </c>
      <c r="AS71" s="2">
        <f>AS70</f>
        <v>789.93328144302427</v>
      </c>
      <c r="AT71" s="23">
        <f>($B75-SUM(AR70:AR70))/AR71-1</f>
        <v>22.69751238890705</v>
      </c>
      <c r="AU71" s="24">
        <f>(AS$2-COUNTA(AQ70:AQ71))/AT71</f>
        <v>0.70492306495313006</v>
      </c>
      <c r="AV71" s="2">
        <f>($B$31-SUM(AW70:AW70))*B79</f>
        <v>385.54455263912905</v>
      </c>
      <c r="AW71" s="2">
        <f>AX71-AV71</f>
        <v>375.84163138264591</v>
      </c>
      <c r="AX71" s="2">
        <f>AX70</f>
        <v>761.38618402177497</v>
      </c>
      <c r="AY71" s="23">
        <f>($B75-SUM(AW70:AW70))/AW71-1</f>
        <v>24.645412884463333</v>
      </c>
      <c r="AZ71" s="24">
        <f>(AX$2-COUNTA(AV70:AV71))/AY71</f>
        <v>0.68978353414873961</v>
      </c>
      <c r="BA71" s="2">
        <f>($B$31-SUM(BB70:BB70))*B79</f>
        <v>386.56729986854845</v>
      </c>
      <c r="BB71" s="2">
        <f>BC71-BA71</f>
        <v>349.2502034177399</v>
      </c>
      <c r="BC71" s="2">
        <f>BC70</f>
        <v>735.81750328628834</v>
      </c>
      <c r="BD71" s="23">
        <f>($B75-SUM(BB70:BB70))/BB71-1</f>
        <v>26.671229399841849</v>
      </c>
      <c r="BE71" s="24">
        <f>(BC$2-COUNTA(BA70:BA71))/BD71</f>
        <v>0.67488452557446543</v>
      </c>
    </row>
    <row r="72" spans="1:57" hidden="1" outlineLevel="1" x14ac:dyDescent="0.3">
      <c r="C72" s="2">
        <f>($B$31-SUM(D70:D71))*B79</f>
        <v>332.03458942660876</v>
      </c>
      <c r="D72" s="2">
        <f t="shared" ref="D72:D79" si="66">E72-C72</f>
        <v>900.87485387475499</v>
      </c>
      <c r="E72" s="2">
        <f t="shared" ref="E72:E79" si="67">E71</f>
        <v>1232.9094433013638</v>
      </c>
      <c r="F72" s="23">
        <f>($B75-SUM(D70:D71))/D72-1</f>
        <v>8.2142262601318592</v>
      </c>
      <c r="G72" s="24">
        <f>(E$2-COUNTA(C70:C72))/F72</f>
        <v>0.85218008103512266</v>
      </c>
      <c r="H72" s="2">
        <f>($B$31-SUM(I70:I71))*B79</f>
        <v>339.494383964858</v>
      </c>
      <c r="I72" s="2">
        <f t="shared" ref="I72:I80" si="68">J72-H72</f>
        <v>801.99600862266664</v>
      </c>
      <c r="J72" s="2">
        <f t="shared" ref="J72:J80" si="69">J71</f>
        <v>1141.4903925875246</v>
      </c>
      <c r="K72" s="23">
        <f>($B75-SUM(I70:I71))/I72-1</f>
        <v>9.5827953105371275</v>
      </c>
      <c r="L72" s="24">
        <f>(J$2-COUNTA(H70:H72))/K72</f>
        <v>0.83482947728240586</v>
      </c>
      <c r="M72" s="2">
        <f>($B$31-SUM(N70:N71))*B79</f>
        <v>345.69342708817794</v>
      </c>
      <c r="N72" s="2">
        <f t="shared" ref="N72:N81" si="70">O72-M72</f>
        <v>719.8282997723868</v>
      </c>
      <c r="O72" s="2">
        <f t="shared" ref="O72:O81" si="71">O71</f>
        <v>1065.5217268605647</v>
      </c>
      <c r="P72" s="23">
        <f>($B75-SUM(N70:N71))/N72-1</f>
        <v>11.006107122958623</v>
      </c>
      <c r="Q72" s="24">
        <f>(O$2-COUNTA(M70:M72))/P72</f>
        <v>0.81772782142253508</v>
      </c>
      <c r="R72" s="2">
        <f>($B$31-SUM(S70:S71))*B79</f>
        <v>350.9227181037495</v>
      </c>
      <c r="S72" s="2">
        <f t="shared" ref="S72:S82" si="72">T72-R72</f>
        <v>650.51456003657563</v>
      </c>
      <c r="T72" s="2">
        <f t="shared" ref="T72:T82" si="73">T71</f>
        <v>1001.4372781403251</v>
      </c>
      <c r="U72" s="23">
        <f>($B75-SUM(S70:S71))/S72-1</f>
        <v>12.486351407876967</v>
      </c>
      <c r="V72" s="24">
        <f>(T$2-COUNTA(R70:R72))/U72</f>
        <v>0.80087446471284951</v>
      </c>
      <c r="W72" s="2">
        <f>($B$31-SUM(X70:X71))*B79</f>
        <v>355.39011798597778</v>
      </c>
      <c r="X72" s="2">
        <f t="shared" ref="X72:X83" si="74">Y72-W72</f>
        <v>591.29961257801972</v>
      </c>
      <c r="Y72" s="2">
        <f t="shared" ref="Y72:Y83" si="75">Y71</f>
        <v>946.6897305639975</v>
      </c>
      <c r="Z72" s="23">
        <f>($B75-SUM(X70:X71))/X72-1</f>
        <v>14.02580546419204</v>
      </c>
      <c r="AA72" s="24">
        <f>(Y$2-COUNTA(W70:W72))/Z72</f>
        <v>0.78426868446757381</v>
      </c>
      <c r="AB72" s="2">
        <f>($B$31-SUM(AC70:AC71))*B79</f>
        <v>359.24806209728598</v>
      </c>
      <c r="AC72" s="2">
        <f t="shared" ref="AC72:AC84" si="76">AD72-AB72</f>
        <v>540.16294161244537</v>
      </c>
      <c r="AD72" s="2">
        <f t="shared" ref="AD72:AD84" si="77">AD71</f>
        <v>899.41100370973129</v>
      </c>
      <c r="AE72" s="23">
        <f>($B75-SUM(AC70:AC71))/AC72-1</f>
        <v>15.626837682759728</v>
      </c>
      <c r="AF72" s="24">
        <f>(AD$2-COUNTA(AB70:AB72))/AE72</f>
        <v>0.76790968483911315</v>
      </c>
      <c r="AG72" s="2">
        <f>($B$31-SUM(AH70:AH71))*B79</f>
        <v>362.61088063488597</v>
      </c>
      <c r="AH72" s="2">
        <f t="shared" ref="AH72:AH85" si="78">AI72-AG72</f>
        <v>495.58911158464883</v>
      </c>
      <c r="AI72" s="2">
        <f t="shared" ref="AI72:AI85" si="79">AI71</f>
        <v>858.19999221953481</v>
      </c>
      <c r="AJ72" s="23">
        <f>($B75-SUM(AH70:AH71))/AH72-1</f>
        <v>17.291911190070124</v>
      </c>
      <c r="AK72" s="24">
        <f>(AI$2-COUNTA(AG70:AG72))/AJ72</f>
        <v>0.75179659767540596</v>
      </c>
      <c r="AL72" s="2">
        <f>($B$31-SUM(AM70:AM71))*B79</f>
        <v>365.5660059752949</v>
      </c>
      <c r="AM72" s="2">
        <f t="shared" ref="AM72:AM86" si="80">AN72-AL72</f>
        <v>456.419214915699</v>
      </c>
      <c r="AN72" s="2">
        <f t="shared" ref="AN72:AN86" si="81">AN71</f>
        <v>821.9852208909939</v>
      </c>
      <c r="AO72" s="23">
        <f>($B75-SUM(AM70:AM71))/AM72-1</f>
        <v>19.023587637672925</v>
      </c>
      <c r="AP72" s="24">
        <f>(AN$2-COUNTA(AL70:AL72))/AO72</f>
        <v>0.73592848345153472</v>
      </c>
      <c r="AQ72" s="2">
        <f>($B$31-SUM(AR70:AR71))*B79</f>
        <v>368.18144423424923</v>
      </c>
      <c r="AR72" s="2">
        <f t="shared" ref="AR72:AR87" si="82">AS72-AQ72</f>
        <v>421.75183720877504</v>
      </c>
      <c r="AS72" s="2">
        <f t="shared" ref="AS72:AS87" si="83">AS71</f>
        <v>789.93328144302427</v>
      </c>
      <c r="AT72" s="23">
        <f>($B75-SUM(AR70:AR71))/AR72-1</f>
        <v>20.824531143179854</v>
      </c>
      <c r="AU72" s="24">
        <f>(AS$2-COUNTA(AQ70:AQ72))/AT72</f>
        <v>0.72030433227365032</v>
      </c>
      <c r="AV72" s="2">
        <f>($B$31-SUM(AW70:AW71))*B79</f>
        <v>370.51088738382316</v>
      </c>
      <c r="AW72" s="2">
        <f t="shared" ref="AW72:AW88" si="84">AX72-AV72</f>
        <v>390.87529663795181</v>
      </c>
      <c r="AX72" s="2">
        <f t="shared" ref="AX72:AX88" si="85">AX71</f>
        <v>761.38618402177497</v>
      </c>
      <c r="AY72" s="23">
        <f>($B75-SUM(AW70:AW71))/AW72-1</f>
        <v>22.697512388907043</v>
      </c>
      <c r="AZ72" s="24">
        <f>(AX$2-COUNTA(AV70:AV72))/AY72</f>
        <v>0.70492306495313029</v>
      </c>
      <c r="BA72" s="2">
        <f>($B$31-SUM(BB70:BB71))*B79</f>
        <v>372.59729173183888</v>
      </c>
      <c r="BB72" s="2">
        <f t="shared" ref="BB72:BB89" si="86">BC72-BA72</f>
        <v>363.22021155444946</v>
      </c>
      <c r="BC72" s="2">
        <f t="shared" ref="BC72:BC89" si="87">BC71</f>
        <v>735.81750328628834</v>
      </c>
      <c r="BD72" s="23">
        <f>($B75-SUM(BB70:BB71))/BB72-1</f>
        <v>24.645412884463319</v>
      </c>
      <c r="BE72" s="24">
        <f>(BC$2-COUNTA(BA70:BA72))/BD72</f>
        <v>0.68978353414873994</v>
      </c>
    </row>
    <row r="73" spans="1:57" hidden="1" outlineLevel="1" x14ac:dyDescent="0.3">
      <c r="C73" s="2">
        <f>($B$31-SUM(D70:D72))*B79</f>
        <v>295.99959527161855</v>
      </c>
      <c r="D73" s="2">
        <f t="shared" si="66"/>
        <v>936.90984802974526</v>
      </c>
      <c r="E73" s="2">
        <f t="shared" si="67"/>
        <v>1232.9094433013638</v>
      </c>
      <c r="F73" s="23">
        <f>($B75-SUM(D70:D72))/D73-1</f>
        <v>6.8982944808960172</v>
      </c>
      <c r="G73" s="24">
        <f>(E$2-COUNTA(C70:C73))/F73</f>
        <v>0.86978020677665557</v>
      </c>
      <c r="H73" s="2">
        <f>($B$31-SUM(I70:I72))*B79</f>
        <v>307.41454361995136</v>
      </c>
      <c r="I73" s="2">
        <f t="shared" si="68"/>
        <v>834.07584896757328</v>
      </c>
      <c r="J73" s="2">
        <f t="shared" si="69"/>
        <v>1141.4903925875246</v>
      </c>
      <c r="K73" s="23">
        <f>($B75-SUM(I70:I72))/I73-1</f>
        <v>8.2142262601318539</v>
      </c>
      <c r="L73" s="24">
        <f>(J$2-COUNTA(H70:H73))/K73</f>
        <v>0.85218008103512322</v>
      </c>
      <c r="M73" s="2">
        <f>($B$31-SUM(N70:N72))*B79</f>
        <v>316.90029509728242</v>
      </c>
      <c r="N73" s="2">
        <f t="shared" si="70"/>
        <v>748.62143176328232</v>
      </c>
      <c r="O73" s="2">
        <f t="shared" si="71"/>
        <v>1065.5217268605647</v>
      </c>
      <c r="P73" s="23">
        <f>($B75-SUM(N70:N72))/N73-1</f>
        <v>9.5827953105371364</v>
      </c>
      <c r="Q73" s="24">
        <f>(O$2-COUNTA(M70:M73))/P73</f>
        <v>0.83482947728240509</v>
      </c>
      <c r="R73" s="2">
        <f>($B$31-SUM(S70:S72))*B79</f>
        <v>324.90213570228644</v>
      </c>
      <c r="S73" s="2">
        <f t="shared" si="72"/>
        <v>676.53514243803875</v>
      </c>
      <c r="T73" s="2">
        <f t="shared" si="73"/>
        <v>1001.4372781403251</v>
      </c>
      <c r="U73" s="23">
        <f>($B75-SUM(S70:S72))/S73-1</f>
        <v>11.006107122958619</v>
      </c>
      <c r="V73" s="24">
        <f>(T$2-COUNTA(R70:R73))/U73</f>
        <v>0.81772782142253531</v>
      </c>
      <c r="W73" s="2">
        <f>($B$31-SUM(X70:X72))*B79</f>
        <v>331.73813348285699</v>
      </c>
      <c r="X73" s="2">
        <f t="shared" si="74"/>
        <v>614.95159708114056</v>
      </c>
      <c r="Y73" s="2">
        <f t="shared" si="75"/>
        <v>946.6897305639975</v>
      </c>
      <c r="Z73" s="23">
        <f>($B75-SUM(X70:X72))/X73-1</f>
        <v>12.48635140787696</v>
      </c>
      <c r="AA73" s="24">
        <f>(Y$2-COUNTA(W70:W73))/Z73</f>
        <v>0.80087446471284995</v>
      </c>
      <c r="AB73" s="2">
        <f>($B$31-SUM(AC70:AC72))*B79</f>
        <v>337.64154443278812</v>
      </c>
      <c r="AC73" s="2">
        <f t="shared" si="76"/>
        <v>561.76945927694317</v>
      </c>
      <c r="AD73" s="2">
        <f t="shared" si="77"/>
        <v>899.41100370973129</v>
      </c>
      <c r="AE73" s="23">
        <f>($B75-SUM(AC70:AC72))/AC73-1</f>
        <v>14.025805464192045</v>
      </c>
      <c r="AF73" s="24">
        <f>(AD$2-COUNTA(AB70:AB73))/AE73</f>
        <v>0.78426868446757358</v>
      </c>
      <c r="AG73" s="2">
        <f>($B$31-SUM(AH70:AH72))*B79</f>
        <v>342.78731617149998</v>
      </c>
      <c r="AH73" s="2">
        <f t="shared" si="78"/>
        <v>515.41267604803488</v>
      </c>
      <c r="AI73" s="2">
        <f t="shared" si="79"/>
        <v>858.19999221953481</v>
      </c>
      <c r="AJ73" s="23">
        <f>($B75-SUM(AH70:AH72))/AH73-1</f>
        <v>15.626837682759732</v>
      </c>
      <c r="AK73" s="24">
        <f>(AI$2-COUNTA(AG70:AG73))/AJ73</f>
        <v>0.76790968483911293</v>
      </c>
      <c r="AL73" s="2">
        <f>($B$31-SUM(AM70:AM72))*B79</f>
        <v>347.30923737866698</v>
      </c>
      <c r="AM73" s="2">
        <f t="shared" si="80"/>
        <v>474.67598351232692</v>
      </c>
      <c r="AN73" s="2">
        <f t="shared" si="81"/>
        <v>821.9852208909939</v>
      </c>
      <c r="AO73" s="23">
        <f>($B75-SUM(AM70:AM72))/AM73-1</f>
        <v>17.291911190070124</v>
      </c>
      <c r="AP73" s="24">
        <f>(AN$2-COUNTA(AL70:AL73))/AO73</f>
        <v>0.75179659767540596</v>
      </c>
      <c r="AQ73" s="2">
        <f>($B$31-SUM(AR70:AR72))*B79</f>
        <v>351.31137074589827</v>
      </c>
      <c r="AR73" s="2">
        <f t="shared" si="82"/>
        <v>438.621910697126</v>
      </c>
      <c r="AS73" s="2">
        <f t="shared" si="83"/>
        <v>789.93328144302427</v>
      </c>
      <c r="AT73" s="23">
        <f>($B75-SUM(AR70:AR72))/AR73-1</f>
        <v>19.023587637672939</v>
      </c>
      <c r="AU73" s="24">
        <f>(AS$2-COUNTA(AQ70:AQ73))/AT73</f>
        <v>0.73592848345153417</v>
      </c>
      <c r="AV73" s="2">
        <f>($B$31-SUM(AW70:AW72))*B79</f>
        <v>354.87587551830512</v>
      </c>
      <c r="AW73" s="2">
        <f t="shared" si="84"/>
        <v>406.51030850346984</v>
      </c>
      <c r="AX73" s="2">
        <f t="shared" si="85"/>
        <v>761.38618402177497</v>
      </c>
      <c r="AY73" s="23">
        <f>($B75-SUM(AW70:AW72))/AW73-1</f>
        <v>20.824531143179854</v>
      </c>
      <c r="AZ73" s="24">
        <f>(AX$2-COUNTA(AV70:AV73))/AY73</f>
        <v>0.72030433227365032</v>
      </c>
      <c r="BA73" s="2">
        <f>($B$31-SUM(BB70:BB72))*B79</f>
        <v>358.06848326966087</v>
      </c>
      <c r="BB73" s="2">
        <f t="shared" si="86"/>
        <v>377.74902001662747</v>
      </c>
      <c r="BC73" s="2">
        <f t="shared" si="87"/>
        <v>735.81750328628834</v>
      </c>
      <c r="BD73" s="23">
        <f>($B75-SUM(BB70:BB72))/BB73-1</f>
        <v>22.697512388907036</v>
      </c>
      <c r="BE73" s="24">
        <f>(BC$2-COUNTA(BA70:BA73))/BD73</f>
        <v>0.70492306495313051</v>
      </c>
    </row>
    <row r="74" spans="1:57" hidden="1" outlineLevel="1" x14ac:dyDescent="0.3">
      <c r="C74" s="2">
        <f>($B$31-SUM(D70:D73))*B79</f>
        <v>258.52320135042874</v>
      </c>
      <c r="D74" s="2">
        <f t="shared" si="66"/>
        <v>974.38624195093507</v>
      </c>
      <c r="E74" s="2">
        <f t="shared" si="67"/>
        <v>1232.9094433013638</v>
      </c>
      <c r="F74" s="23">
        <f>($B75-SUM(D70:D73))/D74-1</f>
        <v>5.6329754624000161</v>
      </c>
      <c r="G74" s="24">
        <f>(E$2-COUNTA(C70:C74))/F74</f>
        <v>0.88763035333189133</v>
      </c>
      <c r="H74" s="2">
        <f>($B$31-SUM(I70:I73))*B79</f>
        <v>274.05150966124842</v>
      </c>
      <c r="I74" s="2">
        <f t="shared" si="68"/>
        <v>867.43888292627616</v>
      </c>
      <c r="J74" s="2">
        <f t="shared" si="69"/>
        <v>1141.4903925875246</v>
      </c>
      <c r="K74" s="23">
        <f>($B75-SUM(I70:I73))/I74-1</f>
        <v>6.8982944808960136</v>
      </c>
      <c r="L74" s="24">
        <f>(J$2-COUNTA(H70:H74))/K74</f>
        <v>0.86978020677665602</v>
      </c>
      <c r="M74" s="2">
        <f>($B$31-SUM(N70:N73))*B79</f>
        <v>286.95543782675117</v>
      </c>
      <c r="N74" s="2">
        <f t="shared" si="70"/>
        <v>778.56628903381352</v>
      </c>
      <c r="O74" s="2">
        <f t="shared" si="71"/>
        <v>1065.5217268605647</v>
      </c>
      <c r="P74" s="23">
        <f>($B75-SUM(N70:N73))/N74-1</f>
        <v>8.2142262601318627</v>
      </c>
      <c r="Q74" s="24">
        <f>(O$2-COUNTA(M70:M74))/P74</f>
        <v>0.85218008103512222</v>
      </c>
      <c r="R74" s="2">
        <f>($B$31-SUM(S70:S73))*B79</f>
        <v>297.84073000476491</v>
      </c>
      <c r="S74" s="2">
        <f t="shared" si="72"/>
        <v>703.59654813556017</v>
      </c>
      <c r="T74" s="2">
        <f t="shared" si="73"/>
        <v>1001.4372781403251</v>
      </c>
      <c r="U74" s="23">
        <f>($B75-SUM(S70:S73))/S74-1</f>
        <v>9.5827953105371346</v>
      </c>
      <c r="V74" s="24">
        <f>(T$2-COUNTA(R70:R74))/U74</f>
        <v>0.8348294772824052</v>
      </c>
      <c r="W74" s="2">
        <f>($B$31-SUM(X70:X73))*B79</f>
        <v>307.14006959961137</v>
      </c>
      <c r="X74" s="2">
        <f t="shared" si="74"/>
        <v>639.54966096438613</v>
      </c>
      <c r="Y74" s="2">
        <f t="shared" si="75"/>
        <v>946.6897305639975</v>
      </c>
      <c r="Z74" s="23">
        <f>($B75-SUM(X70:X73))/X74-1</f>
        <v>11.006107122958616</v>
      </c>
      <c r="AA74" s="24">
        <f>(Y$2-COUNTA(W70:W74))/Z74</f>
        <v>0.81772782142253564</v>
      </c>
      <c r="AB74" s="2">
        <f>($B$31-SUM(AC70:AC73))*B79</f>
        <v>315.17076606171037</v>
      </c>
      <c r="AC74" s="2">
        <f t="shared" si="76"/>
        <v>584.24023764802087</v>
      </c>
      <c r="AD74" s="2">
        <f t="shared" si="77"/>
        <v>899.41100370973129</v>
      </c>
      <c r="AE74" s="23">
        <f>($B75-SUM(AC70:AC73))/AC74-1</f>
        <v>12.486351407876967</v>
      </c>
      <c r="AF74" s="24">
        <f>(AD$2-COUNTA(AB70:AB74))/AE74</f>
        <v>0.80087446471284951</v>
      </c>
      <c r="AG74" s="2">
        <f>($B$31-SUM(AH70:AH73))*B79</f>
        <v>322.17080912957863</v>
      </c>
      <c r="AH74" s="2">
        <f t="shared" si="78"/>
        <v>536.02918308995618</v>
      </c>
      <c r="AI74" s="2">
        <f t="shared" si="79"/>
        <v>858.19999221953481</v>
      </c>
      <c r="AJ74" s="23">
        <f>($B75-SUM(AH70:AH73))/AH74-1</f>
        <v>14.025805464192052</v>
      </c>
      <c r="AK74" s="24">
        <f>(AI$2-COUNTA(AG70:AG74))/AJ74</f>
        <v>0.78426868446757314</v>
      </c>
      <c r="AL74" s="2">
        <f>($B$31-SUM(AM70:AM73))*B79</f>
        <v>328.32219803817389</v>
      </c>
      <c r="AM74" s="2">
        <f t="shared" si="80"/>
        <v>493.66302285282001</v>
      </c>
      <c r="AN74" s="2">
        <f t="shared" si="81"/>
        <v>821.9852208909939</v>
      </c>
      <c r="AO74" s="23">
        <f>($B75-SUM(AM70:AM73))/AM74-1</f>
        <v>15.626837682759735</v>
      </c>
      <c r="AP74" s="24">
        <f>(AN$2-COUNTA(AL70:AL74))/AO74</f>
        <v>0.76790968483911282</v>
      </c>
      <c r="AQ74" s="2">
        <f>($B$31-SUM(AR70:AR73))*B79</f>
        <v>333.7664943180132</v>
      </c>
      <c r="AR74" s="2">
        <f t="shared" si="82"/>
        <v>456.16678712501107</v>
      </c>
      <c r="AS74" s="2">
        <f t="shared" si="83"/>
        <v>789.93328144302427</v>
      </c>
      <c r="AT74" s="23">
        <f>($B75-SUM(AR70:AR73))/AR74-1</f>
        <v>17.291911190070135</v>
      </c>
      <c r="AU74" s="24">
        <f>(AS$2-COUNTA(AQ70:AQ74))/AT74</f>
        <v>0.75179659767540552</v>
      </c>
      <c r="AV74" s="2">
        <f>($B$31-SUM(AW70:AW73))*B79</f>
        <v>338.61546317816635</v>
      </c>
      <c r="AW74" s="2">
        <f t="shared" si="84"/>
        <v>422.77072084360861</v>
      </c>
      <c r="AX74" s="2">
        <f t="shared" si="85"/>
        <v>761.38618402177497</v>
      </c>
      <c r="AY74" s="23">
        <f>($B75-SUM(AW70:AW73))/AW74-1</f>
        <v>19.023587637672939</v>
      </c>
      <c r="AZ74" s="24">
        <f>(AX$2-COUNTA(AV70:AV74))/AY74</f>
        <v>0.73592848345153417</v>
      </c>
      <c r="BA74" s="2">
        <f>($B$31-SUM(BB70:BB73))*B79</f>
        <v>342.9585224689958</v>
      </c>
      <c r="BB74" s="2">
        <f t="shared" si="86"/>
        <v>392.85898081729255</v>
      </c>
      <c r="BC74" s="2">
        <f t="shared" si="87"/>
        <v>735.81750328628834</v>
      </c>
      <c r="BD74" s="23">
        <f>($B75-SUM(BB70:BB73))/BB74-1</f>
        <v>20.824531143179847</v>
      </c>
      <c r="BE74" s="24">
        <f>(BC$2-COUNTA(BA70:BA74))/BD74</f>
        <v>0.72030433227365054</v>
      </c>
    </row>
    <row r="75" spans="1:57" hidden="1" outlineLevel="1" x14ac:dyDescent="0.3">
      <c r="A75" s="25" t="s">
        <v>13</v>
      </c>
      <c r="B75" s="26">
        <v>10000</v>
      </c>
      <c r="C75" s="2">
        <f>($B$31-SUM(D70:D74))*B79</f>
        <v>219.54775167239131</v>
      </c>
      <c r="D75" s="2">
        <f t="shared" si="66"/>
        <v>1013.3616916289725</v>
      </c>
      <c r="E75" s="2">
        <f t="shared" si="67"/>
        <v>1232.9094433013638</v>
      </c>
      <c r="F75" s="23">
        <f>($B75-SUM(D70:D74))/D75-1</f>
        <v>4.4163225600000153</v>
      </c>
      <c r="G75" s="24">
        <f>(E$2-COUNTA(C70:C75))/F75</f>
        <v>0.90573094371077512</v>
      </c>
      <c r="H75" s="2">
        <f>($B$31-SUM(I70:I74))*B79</f>
        <v>239.35395434419735</v>
      </c>
      <c r="I75" s="2">
        <f t="shared" si="68"/>
        <v>902.13643824332735</v>
      </c>
      <c r="J75" s="2">
        <f t="shared" si="69"/>
        <v>1141.4903925875246</v>
      </c>
      <c r="K75" s="23">
        <f>($B75-SUM(I70:I74))/I75-1</f>
        <v>5.6329754624000117</v>
      </c>
      <c r="L75" s="24">
        <f>(J$2-COUNTA(H70:H75))/K75</f>
        <v>0.887630353331892</v>
      </c>
      <c r="M75" s="2">
        <f>($B$31-SUM(N70:N74))*B79</f>
        <v>255.81278626539861</v>
      </c>
      <c r="N75" s="2">
        <f t="shared" si="70"/>
        <v>809.70894059516615</v>
      </c>
      <c r="O75" s="2">
        <f t="shared" si="71"/>
        <v>1065.5217268605647</v>
      </c>
      <c r="P75" s="23">
        <f>($B75-SUM(N70:N74))/N75-1</f>
        <v>6.8982944808960216</v>
      </c>
      <c r="Q75" s="24">
        <f>(O$2-COUNTA(M70:M75))/P75</f>
        <v>0.86978020677665502</v>
      </c>
      <c r="R75" s="2">
        <f>($B$31-SUM(S70:S74))*B79</f>
        <v>269.69686807934244</v>
      </c>
      <c r="S75" s="2">
        <f t="shared" si="72"/>
        <v>731.74041006098264</v>
      </c>
      <c r="T75" s="2">
        <f t="shared" si="73"/>
        <v>1001.4372781403251</v>
      </c>
      <c r="U75" s="23">
        <f>($B75-SUM(S70:S74))/S75-1</f>
        <v>8.2142262601318592</v>
      </c>
      <c r="V75" s="24">
        <f>(T$2-COUNTA(R70:R75))/U75</f>
        <v>0.85218008103512266</v>
      </c>
      <c r="W75" s="2">
        <f>($B$31-SUM(X70:X74))*B79</f>
        <v>281.55808316103594</v>
      </c>
      <c r="X75" s="2">
        <f t="shared" si="74"/>
        <v>665.13164740296156</v>
      </c>
      <c r="Y75" s="2">
        <f t="shared" si="75"/>
        <v>946.6897305639975</v>
      </c>
      <c r="Z75" s="23">
        <f>($B75-SUM(X70:X74))/X75-1</f>
        <v>9.5827953105371311</v>
      </c>
      <c r="AA75" s="24">
        <f>(Y$2-COUNTA(W70:W75))/Z75</f>
        <v>0.83482947728240553</v>
      </c>
      <c r="AB75" s="2">
        <f>($B$31-SUM(AC70:AC74))*B79</f>
        <v>291.80115655578959</v>
      </c>
      <c r="AC75" s="2">
        <f t="shared" si="76"/>
        <v>607.6098471539417</v>
      </c>
      <c r="AD75" s="2">
        <f t="shared" si="77"/>
        <v>899.41100370973129</v>
      </c>
      <c r="AE75" s="23">
        <f>($B75-SUM(AC70:AC74))/AC75-1</f>
        <v>11.006107122958623</v>
      </c>
      <c r="AF75" s="24">
        <f>(AD$2-COUNTA(AB70:AB75))/AE75</f>
        <v>0.81772782142253508</v>
      </c>
      <c r="AG75" s="2">
        <f>($B$31-SUM(AH70:AH74))*B79</f>
        <v>300.72964180598035</v>
      </c>
      <c r="AH75" s="2">
        <f t="shared" si="78"/>
        <v>557.47035041355446</v>
      </c>
      <c r="AI75" s="2">
        <f t="shared" si="79"/>
        <v>858.19999221953481</v>
      </c>
      <c r="AJ75" s="23">
        <f>($B75-SUM(AH70:AH74))/AH75-1</f>
        <v>12.486351407876972</v>
      </c>
      <c r="AK75" s="24">
        <f>(AI$2-COUNTA(AG70:AG75))/AJ75</f>
        <v>0.80087446471284907</v>
      </c>
      <c r="AL75" s="2">
        <f>($B$31-SUM(AM70:AM74))*B79</f>
        <v>308.57567712406103</v>
      </c>
      <c r="AM75" s="2">
        <f t="shared" si="80"/>
        <v>513.40954376693287</v>
      </c>
      <c r="AN75" s="2">
        <f t="shared" si="81"/>
        <v>821.9852208909939</v>
      </c>
      <c r="AO75" s="23">
        <f>($B75-SUM(AM70:AM74))/AM75-1</f>
        <v>14.025805464192047</v>
      </c>
      <c r="AP75" s="24">
        <f>(AN$2-COUNTA(AL70:AL75))/AO75</f>
        <v>0.78426868446757347</v>
      </c>
      <c r="AQ75" s="2">
        <f>($B$31-SUM(AR70:AR74))*B79</f>
        <v>315.51982283301271</v>
      </c>
      <c r="AR75" s="2">
        <f t="shared" si="82"/>
        <v>474.41345861001156</v>
      </c>
      <c r="AS75" s="2">
        <f t="shared" si="83"/>
        <v>789.93328144302427</v>
      </c>
      <c r="AT75" s="23">
        <f>($B75-SUM(AR70:AR74))/AR75-1</f>
        <v>15.626837682759739</v>
      </c>
      <c r="AU75" s="24">
        <f>(AS$2-COUNTA(AQ70:AQ75))/AT75</f>
        <v>0.76790968483911259</v>
      </c>
      <c r="AV75" s="2">
        <f>($B$31-SUM(AW70:AW74))*B79</f>
        <v>321.70463434442195</v>
      </c>
      <c r="AW75" s="2">
        <f t="shared" si="84"/>
        <v>439.68154967735302</v>
      </c>
      <c r="AX75" s="2">
        <f t="shared" si="85"/>
        <v>761.38618402177497</v>
      </c>
      <c r="AY75" s="23">
        <f>($B75-SUM(AW70:AW74))/AW75-1</f>
        <v>17.291911190070127</v>
      </c>
      <c r="AZ75" s="24">
        <f>(AX$2-COUNTA(AV70:AV75))/AY75</f>
        <v>0.75179659767540585</v>
      </c>
      <c r="BA75" s="2">
        <f>($B$31-SUM(BB70:BB74))*B79</f>
        <v>327.24416323630408</v>
      </c>
      <c r="BB75" s="2">
        <f t="shared" si="86"/>
        <v>408.57334004998427</v>
      </c>
      <c r="BC75" s="2">
        <f t="shared" si="87"/>
        <v>735.81750328628834</v>
      </c>
      <c r="BD75" s="23">
        <f>($B75-SUM(BB70:BB74))/BB75-1</f>
        <v>19.023587637672929</v>
      </c>
      <c r="BE75" s="24">
        <f>(BC$2-COUNTA(BA70:BA75))/BD75</f>
        <v>0.73592848345153461</v>
      </c>
    </row>
    <row r="76" spans="1:57" hidden="1" outlineLevel="1" x14ac:dyDescent="0.3">
      <c r="A76" s="26"/>
      <c r="B76" s="26"/>
      <c r="C76" s="2">
        <f>($B$31-SUM(D70:D75))*B79</f>
        <v>179.01328400723244</v>
      </c>
      <c r="D76" s="2">
        <f t="shared" si="66"/>
        <v>1053.8961592941314</v>
      </c>
      <c r="E76" s="2">
        <f t="shared" si="67"/>
        <v>1232.9094433013638</v>
      </c>
      <c r="F76" s="23">
        <f>($B75-SUM(D70:D75))/D76-1</f>
        <v>3.2464640000000156</v>
      </c>
      <c r="G76" s="24">
        <f>(E$2-COUNTA(C70:C76))/F76</f>
        <v>0.9240823246461336</v>
      </c>
      <c r="H76" s="2">
        <f>($B$31-SUM(I70:I75))*B79</f>
        <v>203.26849681446427</v>
      </c>
      <c r="I76" s="2">
        <f t="shared" si="68"/>
        <v>938.2218957730604</v>
      </c>
      <c r="J76" s="2">
        <f t="shared" si="69"/>
        <v>1141.4903925875246</v>
      </c>
      <c r="K76" s="23">
        <f>($B75-SUM(I70:I75))/I76-1</f>
        <v>4.4163225600000118</v>
      </c>
      <c r="L76" s="24">
        <f>(J$2-COUNTA(H70:H76))/K76</f>
        <v>0.90573094371077578</v>
      </c>
      <c r="M76" s="2">
        <f>($B$31-SUM(N70:N75))*B79</f>
        <v>223.42442864159196</v>
      </c>
      <c r="N76" s="2">
        <f t="shared" si="70"/>
        <v>842.09729821897281</v>
      </c>
      <c r="O76" s="2">
        <f t="shared" si="71"/>
        <v>1065.5217268605647</v>
      </c>
      <c r="P76" s="23">
        <f>($B75-SUM(N70:N75))/N76-1</f>
        <v>5.6329754624000197</v>
      </c>
      <c r="Q76" s="24">
        <f>(O$2-COUNTA(M70:M76))/P76</f>
        <v>0.88763035333189078</v>
      </c>
      <c r="R76" s="2">
        <f>($B$31-SUM(S70:S75))*B79</f>
        <v>240.42725167690318</v>
      </c>
      <c r="S76" s="2">
        <f t="shared" si="72"/>
        <v>761.01002646342192</v>
      </c>
      <c r="T76" s="2">
        <f t="shared" si="73"/>
        <v>1001.4372781403251</v>
      </c>
      <c r="U76" s="23">
        <f>($B75-SUM(S70:S75))/S76-1</f>
        <v>6.8982944808960198</v>
      </c>
      <c r="V76" s="24">
        <f>(T$2-COUNTA(R70:R76))/U76</f>
        <v>0.86978020677665524</v>
      </c>
      <c r="W76" s="2">
        <f>($B$31-SUM(X70:X75))*B79</f>
        <v>254.95281726491748</v>
      </c>
      <c r="X76" s="2">
        <f t="shared" si="74"/>
        <v>691.73691329908002</v>
      </c>
      <c r="Y76" s="2">
        <f t="shared" si="75"/>
        <v>946.6897305639975</v>
      </c>
      <c r="Z76" s="23">
        <f>($B75-SUM(X70:X75))/X76-1</f>
        <v>8.2142262601318574</v>
      </c>
      <c r="AA76" s="24">
        <f>(Y$2-COUNTA(W70:W76))/Z76</f>
        <v>0.85218008103512277</v>
      </c>
      <c r="AB76" s="2">
        <f>($B$31-SUM(AC70:AC75))*B79</f>
        <v>267.49676266963189</v>
      </c>
      <c r="AC76" s="2">
        <f t="shared" si="76"/>
        <v>631.91424104009934</v>
      </c>
      <c r="AD76" s="2">
        <f t="shared" si="77"/>
        <v>899.41100370973129</v>
      </c>
      <c r="AE76" s="23">
        <f>($B75-SUM(AC70:AC75))/AC76-1</f>
        <v>9.5827953105371364</v>
      </c>
      <c r="AF76" s="24">
        <f>(AD$2-COUNTA(AB70:AB76))/AE76</f>
        <v>0.83482947728240509</v>
      </c>
      <c r="AG76" s="2">
        <f>($B$31-SUM(AH70:AH75))*B79</f>
        <v>278.43082778943818</v>
      </c>
      <c r="AH76" s="2">
        <f t="shared" si="78"/>
        <v>579.76916443009668</v>
      </c>
      <c r="AI76" s="2">
        <f t="shared" si="79"/>
        <v>858.19999221953481</v>
      </c>
      <c r="AJ76" s="23">
        <f>($B75-SUM(AH70:AH75))/AH76-1</f>
        <v>11.006107122958626</v>
      </c>
      <c r="AK76" s="24">
        <f>(AI$2-COUNTA(AG70:AG76))/AJ76</f>
        <v>0.81772782142253475</v>
      </c>
      <c r="AL76" s="2">
        <f>($B$31-SUM(AM70:AM75))*B79</f>
        <v>288.03929537338371</v>
      </c>
      <c r="AM76" s="2">
        <f t="shared" si="80"/>
        <v>533.94592551761025</v>
      </c>
      <c r="AN76" s="2">
        <f t="shared" si="81"/>
        <v>821.9852208909939</v>
      </c>
      <c r="AO76" s="23">
        <f>($B75-SUM(AM70:AM75))/AM76-1</f>
        <v>12.486351407876967</v>
      </c>
      <c r="AP76" s="24">
        <f>(AN$2-COUNTA(AL70:AL76))/AO76</f>
        <v>0.80087446471284951</v>
      </c>
      <c r="AQ76" s="2">
        <f>($B$31-SUM(AR70:AR75))*B79</f>
        <v>296.54328448861224</v>
      </c>
      <c r="AR76" s="2">
        <f t="shared" si="82"/>
        <v>493.38999695441203</v>
      </c>
      <c r="AS76" s="2">
        <f t="shared" si="83"/>
        <v>789.93328144302427</v>
      </c>
      <c r="AT76" s="23">
        <f>($B75-SUM(AR70:AR75))/AR76-1</f>
        <v>14.025805464192057</v>
      </c>
      <c r="AU76" s="24">
        <f>(AS$2-COUNTA(AQ70:AQ76))/AT76</f>
        <v>0.78426868446757292</v>
      </c>
      <c r="AV76" s="2">
        <f>($B$31-SUM(AW70:AW75))*B79</f>
        <v>304.11737235732784</v>
      </c>
      <c r="AW76" s="2">
        <f t="shared" si="84"/>
        <v>457.26881166444713</v>
      </c>
      <c r="AX76" s="2">
        <f t="shared" si="85"/>
        <v>761.38618402177497</v>
      </c>
      <c r="AY76" s="23">
        <f>($B75-SUM(AW70:AW75))/AW76-1</f>
        <v>15.626837682759739</v>
      </c>
      <c r="AZ76" s="24">
        <f>(AX$2-COUNTA(AV70:AV76))/AY76</f>
        <v>0.76790968483911259</v>
      </c>
      <c r="BA76" s="2">
        <f>($B$31-SUM(BB70:BB75))*B79</f>
        <v>310.90122963430474</v>
      </c>
      <c r="BB76" s="2">
        <f t="shared" si="86"/>
        <v>424.9162736519836</v>
      </c>
      <c r="BC76" s="2">
        <f t="shared" si="87"/>
        <v>735.81750328628834</v>
      </c>
      <c r="BD76" s="23">
        <f>($B75-SUM(BB70:BB75))/BB76-1</f>
        <v>17.291911190070124</v>
      </c>
      <c r="BE76" s="24">
        <f>(BC$2-COUNTA(BA70:BA76))/BD76</f>
        <v>0.75179659767540596</v>
      </c>
    </row>
    <row r="77" spans="1:57" hidden="1" outlineLevel="1" x14ac:dyDescent="0.3">
      <c r="A77" s="26"/>
      <c r="B77" s="26"/>
      <c r="C77" s="2">
        <f>($B$31-SUM(D70:D76))*B79</f>
        <v>136.85743763546719</v>
      </c>
      <c r="D77" s="2">
        <f t="shared" si="66"/>
        <v>1096.0520056658966</v>
      </c>
      <c r="E77" s="2">
        <f t="shared" si="67"/>
        <v>1232.9094433013638</v>
      </c>
      <c r="F77" s="23">
        <f>($B75-SUM(D70:D76))/D77-1</f>
        <v>2.1216000000000155</v>
      </c>
      <c r="G77" s="24">
        <f>(E$2-COUNTA(C70:C77))/F77</f>
        <v>0.94268476621417108</v>
      </c>
      <c r="H77" s="2">
        <f>($B$31-SUM(I70:I76))*B79</f>
        <v>165.73962098354187</v>
      </c>
      <c r="I77" s="2">
        <f t="shared" si="68"/>
        <v>975.7507716039828</v>
      </c>
      <c r="J77" s="2">
        <f t="shared" si="69"/>
        <v>1141.4903925875246</v>
      </c>
      <c r="K77" s="23">
        <f>($B75-SUM(I70:I76))/I77-1</f>
        <v>3.246464000000012</v>
      </c>
      <c r="L77" s="24">
        <f>(J$2-COUNTA(H70:H77))/K77</f>
        <v>0.92408232464613471</v>
      </c>
      <c r="M77" s="2">
        <f>($B$31-SUM(N70:N76))*B79</f>
        <v>189.74053671283306</v>
      </c>
      <c r="N77" s="2">
        <f t="shared" si="70"/>
        <v>875.78119014773165</v>
      </c>
      <c r="O77" s="2">
        <f t="shared" si="71"/>
        <v>1065.5217268605647</v>
      </c>
      <c r="P77" s="23">
        <f>($B75-SUM(N70:N76))/N77-1</f>
        <v>4.4163225600000198</v>
      </c>
      <c r="Q77" s="24">
        <f>(O$2-COUNTA(M70:M77))/P77</f>
        <v>0.90573094371077423</v>
      </c>
      <c r="R77" s="2">
        <f>($B$31-SUM(S70:S76))*B79</f>
        <v>209.9868506183663</v>
      </c>
      <c r="S77" s="2">
        <f t="shared" si="72"/>
        <v>791.45042752195877</v>
      </c>
      <c r="T77" s="2">
        <f t="shared" si="73"/>
        <v>1001.4372781403251</v>
      </c>
      <c r="U77" s="23">
        <f>($B75-SUM(S70:S76))/S77-1</f>
        <v>5.6329754624000197</v>
      </c>
      <c r="V77" s="24">
        <f>(T$2-COUNTA(R70:R77))/U77</f>
        <v>0.88763035333189078</v>
      </c>
      <c r="W77" s="2">
        <f>($B$31-SUM(X70:X76))*B79</f>
        <v>227.28334073295429</v>
      </c>
      <c r="X77" s="2">
        <f t="shared" si="74"/>
        <v>719.40638983104327</v>
      </c>
      <c r="Y77" s="2">
        <f t="shared" si="75"/>
        <v>946.6897305639975</v>
      </c>
      <c r="Z77" s="23">
        <f>($B75-SUM(X70:X76))/X77-1</f>
        <v>6.8982944808960163</v>
      </c>
      <c r="AA77" s="24">
        <f>(Y$2-COUNTA(W70:W77))/Z77</f>
        <v>0.86978020677665568</v>
      </c>
      <c r="AB77" s="2">
        <f>($B$31-SUM(AC70:AC76))*B79</f>
        <v>242.22019302802789</v>
      </c>
      <c r="AC77" s="2">
        <f t="shared" si="76"/>
        <v>657.1908106817034</v>
      </c>
      <c r="AD77" s="2">
        <f t="shared" si="77"/>
        <v>899.41100370973129</v>
      </c>
      <c r="AE77" s="23">
        <f>($B75-SUM(AC70:AC76))/AC77-1</f>
        <v>8.214226260131861</v>
      </c>
      <c r="AF77" s="24">
        <f>(AD$2-COUNTA(AB70:AB77))/AE77</f>
        <v>0.85218008103512244</v>
      </c>
      <c r="AG77" s="2">
        <f>($B$31-SUM(AH70:AH76))*B79</f>
        <v>255.24006121223428</v>
      </c>
      <c r="AH77" s="2">
        <f t="shared" si="78"/>
        <v>602.9599310073005</v>
      </c>
      <c r="AI77" s="2">
        <f t="shared" si="79"/>
        <v>858.19999221953481</v>
      </c>
      <c r="AJ77" s="23">
        <f>($B75-SUM(AH70:AH76))/AH77-1</f>
        <v>9.58279531053714</v>
      </c>
      <c r="AK77" s="24">
        <f>(AI$2-COUNTA(AG70:AG77))/AJ77</f>
        <v>0.83482947728240475</v>
      </c>
      <c r="AL77" s="2">
        <f>($B$31-SUM(AM70:AM76))*B79</f>
        <v>266.68145835267933</v>
      </c>
      <c r="AM77" s="2">
        <f t="shared" si="80"/>
        <v>555.30376253831457</v>
      </c>
      <c r="AN77" s="2">
        <f t="shared" si="81"/>
        <v>821.9852208909939</v>
      </c>
      <c r="AO77" s="23">
        <f>($B75-SUM(AM70:AM76))/AM77-1</f>
        <v>11.006107122958625</v>
      </c>
      <c r="AP77" s="24">
        <f>(AN$2-COUNTA(AL70:AL77))/AO77</f>
        <v>0.81772782142253497</v>
      </c>
      <c r="AQ77" s="2">
        <f>($B$31-SUM(AR70:AR76))*B79</f>
        <v>276.80768461043579</v>
      </c>
      <c r="AR77" s="2">
        <f t="shared" si="82"/>
        <v>513.12559683258849</v>
      </c>
      <c r="AS77" s="2">
        <f t="shared" si="83"/>
        <v>789.93328144302427</v>
      </c>
      <c r="AT77" s="23">
        <f>($B75-SUM(AR70:AR76))/AR77-1</f>
        <v>12.486351407876979</v>
      </c>
      <c r="AU77" s="24">
        <f>(AS$2-COUNTA(AQ70:AQ77))/AT77</f>
        <v>0.80087446471284862</v>
      </c>
      <c r="AV77" s="2">
        <f>($B$31-SUM(AW70:AW76))*B79</f>
        <v>285.82661989074995</v>
      </c>
      <c r="AW77" s="2">
        <f t="shared" si="84"/>
        <v>475.55956413102501</v>
      </c>
      <c r="AX77" s="2">
        <f t="shared" si="85"/>
        <v>761.38618402177497</v>
      </c>
      <c r="AY77" s="23">
        <f>($B75-SUM(AW70:AW76))/AW77-1</f>
        <v>14.025805464192057</v>
      </c>
      <c r="AZ77" s="24">
        <f>(AX$2-COUNTA(AV70:AV77))/AY77</f>
        <v>0.78426868446757292</v>
      </c>
      <c r="BA77" s="2">
        <f>($B$31-SUM(BB70:BB76))*B79</f>
        <v>293.9045786882254</v>
      </c>
      <c r="BB77" s="2">
        <f t="shared" si="86"/>
        <v>441.91292459806294</v>
      </c>
      <c r="BC77" s="2">
        <f t="shared" si="87"/>
        <v>735.81750328628834</v>
      </c>
      <c r="BD77" s="23">
        <f>($B75-SUM(BB70:BB76))/BB77-1</f>
        <v>15.626837682759735</v>
      </c>
      <c r="BE77" s="24">
        <f>(BC$2-COUNTA(BA70:BA77))/BD77</f>
        <v>0.76790968483911282</v>
      </c>
    </row>
    <row r="78" spans="1:57" hidden="1" outlineLevel="1" x14ac:dyDescent="0.3">
      <c r="A78" s="26"/>
      <c r="B78" s="26"/>
      <c r="C78" s="2">
        <f>($B$31-SUM(D70:D77))*B79</f>
        <v>93.015357408831335</v>
      </c>
      <c r="D78" s="2">
        <f t="shared" si="66"/>
        <v>1139.8940858925325</v>
      </c>
      <c r="E78" s="2">
        <f t="shared" si="67"/>
        <v>1232.9094433013638</v>
      </c>
      <c r="F78" s="23">
        <f>($B75-SUM(D70:D77))/D78-1</f>
        <v>1.0400000000000147</v>
      </c>
      <c r="G78" s="24">
        <f>(E$2-COUNTA(C70:C78))/F78</f>
        <v>0.96153846153844791</v>
      </c>
      <c r="H78" s="2">
        <f>($B$31-SUM(I70:I77))*B79</f>
        <v>126.70959011938255</v>
      </c>
      <c r="I78" s="2">
        <f t="shared" si="68"/>
        <v>1014.780802468142</v>
      </c>
      <c r="J78" s="2">
        <f t="shared" si="69"/>
        <v>1141.4903925875246</v>
      </c>
      <c r="K78" s="23">
        <f>($B75-SUM(I70:I77))/I78-1</f>
        <v>2.1216000000000115</v>
      </c>
      <c r="L78" s="24">
        <f>(J$2-COUNTA(H70:H78))/K78</f>
        <v>0.94268476621417285</v>
      </c>
      <c r="M78" s="2">
        <f>($B$31-SUM(N70:N77))*B79</f>
        <v>154.70928910692379</v>
      </c>
      <c r="N78" s="2">
        <f t="shared" si="70"/>
        <v>910.81243775364101</v>
      </c>
      <c r="O78" s="2">
        <f t="shared" si="71"/>
        <v>1065.5217268605647</v>
      </c>
      <c r="P78" s="23">
        <f>($B75-SUM(N70:N77))/N78-1</f>
        <v>3.2464640000000191</v>
      </c>
      <c r="Q78" s="24">
        <f>(O$2-COUNTA(M70:M78))/P78</f>
        <v>0.9240823246461326</v>
      </c>
      <c r="R78" s="2">
        <f>($B$31-SUM(S70:S77))*B79</f>
        <v>178.32883351748794</v>
      </c>
      <c r="S78" s="2">
        <f t="shared" si="72"/>
        <v>823.10844462283717</v>
      </c>
      <c r="T78" s="2">
        <f t="shared" si="73"/>
        <v>1001.4372781403251</v>
      </c>
      <c r="U78" s="23">
        <f>($B75-SUM(S70:S77))/S78-1</f>
        <v>4.416322560000018</v>
      </c>
      <c r="V78" s="24">
        <f>(T$2-COUNTA(R70:R78))/U78</f>
        <v>0.90573094371077456</v>
      </c>
      <c r="W78" s="2">
        <f>($B$31-SUM(X70:X77))*B79</f>
        <v>198.50708513971256</v>
      </c>
      <c r="X78" s="2">
        <f t="shared" si="74"/>
        <v>748.18264542428494</v>
      </c>
      <c r="Y78" s="2">
        <f t="shared" si="75"/>
        <v>946.6897305639975</v>
      </c>
      <c r="Z78" s="23">
        <f>($B75-SUM(X70:X77))/X78-1</f>
        <v>5.6329754624000161</v>
      </c>
      <c r="AA78" s="24">
        <f>(Y$2-COUNTA(W70:W78))/Z78</f>
        <v>0.88763035333189133</v>
      </c>
      <c r="AB78" s="2">
        <f>($B$31-SUM(AC70:AC77))*B79</f>
        <v>215.93256060075976</v>
      </c>
      <c r="AC78" s="2">
        <f t="shared" si="76"/>
        <v>683.47844310897153</v>
      </c>
      <c r="AD78" s="2">
        <f t="shared" si="77"/>
        <v>899.41100370973129</v>
      </c>
      <c r="AE78" s="23">
        <f>($B75-SUM(AC70:AC77))/AC78-1</f>
        <v>6.8982944808960189</v>
      </c>
      <c r="AF78" s="24">
        <f>(AD$2-COUNTA(AB70:AB78))/AE78</f>
        <v>0.86978020677665535</v>
      </c>
      <c r="AG78" s="2">
        <f>($B$31-SUM(AH70:AH77))*B79</f>
        <v>231.1216639719423</v>
      </c>
      <c r="AH78" s="2">
        <f t="shared" si="78"/>
        <v>627.07832824759248</v>
      </c>
      <c r="AI78" s="2">
        <f t="shared" si="79"/>
        <v>858.19999221953481</v>
      </c>
      <c r="AJ78" s="23">
        <f>($B75-SUM(AH70:AH77))/AH78-1</f>
        <v>8.2142262601318663</v>
      </c>
      <c r="AK78" s="24">
        <f>(AI$2-COUNTA(AG70:AG78))/AJ78</f>
        <v>0.85218008103512188</v>
      </c>
      <c r="AL78" s="2">
        <f>($B$31-SUM(AM70:AM77))*B79</f>
        <v>244.46930785114674</v>
      </c>
      <c r="AM78" s="2">
        <f t="shared" si="80"/>
        <v>577.51591303984719</v>
      </c>
      <c r="AN78" s="2">
        <f t="shared" si="81"/>
        <v>821.9852208909939</v>
      </c>
      <c r="AO78" s="23">
        <f>($B75-SUM(AM70:AM77))/AM78-1</f>
        <v>9.5827953105371382</v>
      </c>
      <c r="AP78" s="24">
        <f>(AN$2-COUNTA(AL70:AL78))/AO78</f>
        <v>0.83482947728240486</v>
      </c>
      <c r="AQ78" s="2">
        <f>($B$31-SUM(AR70:AR77))*B79</f>
        <v>256.28266073713223</v>
      </c>
      <c r="AR78" s="2">
        <f t="shared" si="82"/>
        <v>533.65062070589204</v>
      </c>
      <c r="AS78" s="2">
        <f t="shared" si="83"/>
        <v>789.93328144302427</v>
      </c>
      <c r="AT78" s="23">
        <f>($B75-SUM(AR70:AR77))/AR78-1</f>
        <v>11.006107122958634</v>
      </c>
      <c r="AU78" s="24">
        <f>(AS$2-COUNTA(AQ70:AQ78))/AT78</f>
        <v>0.81772782142253431</v>
      </c>
      <c r="AV78" s="2">
        <f>($B$31-SUM(AW70:AW77))*B79</f>
        <v>266.80423732550895</v>
      </c>
      <c r="AW78" s="2">
        <f t="shared" si="84"/>
        <v>494.58194669626602</v>
      </c>
      <c r="AX78" s="2">
        <f t="shared" si="85"/>
        <v>761.38618402177497</v>
      </c>
      <c r="AY78" s="23">
        <f>($B75-SUM(AW70:AW77))/AW78-1</f>
        <v>12.486351407876978</v>
      </c>
      <c r="AZ78" s="24">
        <f>(AX$2-COUNTA(AV70:AV78))/AY78</f>
        <v>0.80087446471284873</v>
      </c>
      <c r="BA78" s="2">
        <f>($B$31-SUM(BB70:BB77))*B79</f>
        <v>276.22806170430289</v>
      </c>
      <c r="BB78" s="2">
        <f t="shared" si="86"/>
        <v>459.58944158198545</v>
      </c>
      <c r="BC78" s="2">
        <f t="shared" si="87"/>
        <v>735.81750328628834</v>
      </c>
      <c r="BD78" s="23">
        <f>($B75-SUM(BB70:BB77))/BB78-1</f>
        <v>14.025805464192054</v>
      </c>
      <c r="BE78" s="24">
        <f>(BC$2-COUNTA(BA70:BA78))/BD78</f>
        <v>0.78426868446757303</v>
      </c>
    </row>
    <row r="79" spans="1:57" hidden="1" outlineLevel="1" x14ac:dyDescent="0.3">
      <c r="A79" s="25" t="s">
        <v>15</v>
      </c>
      <c r="B79" s="27">
        <v>0.04</v>
      </c>
      <c r="C79" s="2">
        <f>($B$31-SUM(D70:D78))*B79</f>
        <v>47.419593973130034</v>
      </c>
      <c r="D79" s="2">
        <f t="shared" si="66"/>
        <v>1185.4898493282337</v>
      </c>
      <c r="E79" s="2">
        <f t="shared" si="67"/>
        <v>1232.9094433013638</v>
      </c>
      <c r="F79" s="23">
        <f>($B75-SUM(D70:D78))/D79-1</f>
        <v>1.4432899320127035E-14</v>
      </c>
      <c r="G79" s="24">
        <f>(E$2-COUNTA(C70:C79))/F79</f>
        <v>0</v>
      </c>
      <c r="H79" s="2">
        <f>($B$31-SUM(I70:I78))*B79</f>
        <v>86.118358020656885</v>
      </c>
      <c r="I79" s="2">
        <f t="shared" si="68"/>
        <v>1055.3720345668678</v>
      </c>
      <c r="J79" s="2">
        <f t="shared" si="69"/>
        <v>1141.4903925875246</v>
      </c>
      <c r="K79" s="23">
        <f>($B75-SUM(I70:I78))/I79-1</f>
        <v>1.0400000000000111</v>
      </c>
      <c r="L79" s="24">
        <f>(J$2-COUNTA(H70:H79))/K79</f>
        <v>0.96153846153845124</v>
      </c>
      <c r="M79" s="2">
        <f>($B$31-SUM(N70:N78))*B79</f>
        <v>118.27679159677814</v>
      </c>
      <c r="N79" s="2">
        <f t="shared" si="70"/>
        <v>947.2449352637866</v>
      </c>
      <c r="O79" s="2">
        <f t="shared" si="71"/>
        <v>1065.5217268605647</v>
      </c>
      <c r="P79" s="23">
        <f>($B75-SUM(N70:N78))/N79-1</f>
        <v>2.1216000000000181</v>
      </c>
      <c r="Q79" s="24">
        <f>(O$2-COUNTA(M70:M79))/P79</f>
        <v>0.94268476621416997</v>
      </c>
      <c r="R79" s="2">
        <f>($B$31-SUM(S70:S78))*B79</f>
        <v>145.40449573257447</v>
      </c>
      <c r="S79" s="2">
        <f t="shared" si="72"/>
        <v>856.03278240775069</v>
      </c>
      <c r="T79" s="2">
        <f t="shared" si="73"/>
        <v>1001.4372781403251</v>
      </c>
      <c r="U79" s="23">
        <f>($B75-SUM(S70:S78))/S79-1</f>
        <v>3.2464640000000173</v>
      </c>
      <c r="V79" s="24">
        <f>(T$2-COUNTA(R70:R79))/U79</f>
        <v>0.92408232464613316</v>
      </c>
      <c r="W79" s="2">
        <f>($B$31-SUM(X70:X78))*B79</f>
        <v>168.57977932274116</v>
      </c>
      <c r="X79" s="2">
        <f t="shared" si="74"/>
        <v>778.10995124125634</v>
      </c>
      <c r="Y79" s="2">
        <f t="shared" si="75"/>
        <v>946.6897305639975</v>
      </c>
      <c r="Z79" s="23">
        <f>($B75-SUM(X70:X78))/X79-1</f>
        <v>4.4163225600000162</v>
      </c>
      <c r="AA79" s="24">
        <f>(Y$2-COUNTA(W70:W79))/Z79</f>
        <v>0.90573094371077489</v>
      </c>
      <c r="AB79" s="2">
        <f>($B$31-SUM(AC70:AC78))*B79</f>
        <v>188.59342287640087</v>
      </c>
      <c r="AC79" s="2">
        <f t="shared" si="76"/>
        <v>710.81758083333045</v>
      </c>
      <c r="AD79" s="2">
        <f t="shared" si="77"/>
        <v>899.41100370973129</v>
      </c>
      <c r="AE79" s="23">
        <f>($B75-SUM(AC70:AC78))/AC79-1</f>
        <v>5.632975462400017</v>
      </c>
      <c r="AF79" s="24">
        <f>(AD$2-COUNTA(AB70:AB79))/AE79</f>
        <v>0.88763035333189111</v>
      </c>
      <c r="AG79" s="2">
        <f>($B$31-SUM(AH70:AH78))*B79</f>
        <v>206.0385308420386</v>
      </c>
      <c r="AH79" s="2">
        <f t="shared" si="78"/>
        <v>652.16146137749615</v>
      </c>
      <c r="AI79" s="2">
        <f t="shared" si="79"/>
        <v>858.19999221953481</v>
      </c>
      <c r="AJ79" s="23">
        <f>($B75-SUM(AH70:AH78))/AH79-1</f>
        <v>6.898294480896026</v>
      </c>
      <c r="AK79" s="24">
        <f>(AI$2-COUNTA(AG70:AG79))/AJ79</f>
        <v>0.86978020677665446</v>
      </c>
      <c r="AL79" s="2">
        <f>($B$31-SUM(AM70:AM78))*B79</f>
        <v>221.36867132955285</v>
      </c>
      <c r="AM79" s="2">
        <f t="shared" si="80"/>
        <v>600.61654956144105</v>
      </c>
      <c r="AN79" s="2">
        <f t="shared" si="81"/>
        <v>821.9852208909939</v>
      </c>
      <c r="AO79" s="23">
        <f>($B75-SUM(AM70:AM78))/AM79-1</f>
        <v>8.2142262601318645</v>
      </c>
      <c r="AP79" s="24">
        <f>(AN$2-COUNTA(AL70:AL79))/AO79</f>
        <v>0.85218008103512211</v>
      </c>
      <c r="AQ79" s="2">
        <f>($B$31-SUM(AR70:AR78))*B79</f>
        <v>234.93663590889656</v>
      </c>
      <c r="AR79" s="2">
        <f t="shared" si="82"/>
        <v>554.99664553412777</v>
      </c>
      <c r="AS79" s="2">
        <f t="shared" si="83"/>
        <v>789.93328144302427</v>
      </c>
      <c r="AT79" s="23">
        <f>($B75-SUM(AR70:AR78))/AR79-1</f>
        <v>9.5827953105371471</v>
      </c>
      <c r="AU79" s="24">
        <f>(AS$2-COUNTA(AQ70:AQ79))/AT79</f>
        <v>0.83482947728240409</v>
      </c>
      <c r="AV79" s="2">
        <f>($B$31-SUM(AW70:AW78))*B79</f>
        <v>247.02095945765834</v>
      </c>
      <c r="AW79" s="2">
        <f t="shared" si="84"/>
        <v>514.3652245641166</v>
      </c>
      <c r="AX79" s="2">
        <f t="shared" si="85"/>
        <v>761.38618402177497</v>
      </c>
      <c r="AY79" s="23">
        <f>($B75-SUM(AW70:AW78))/AW79-1</f>
        <v>11.006107122958635</v>
      </c>
      <c r="AZ79" s="24">
        <f>(AX$2-COUNTA(AV70:AV79))/AY79</f>
        <v>0.8177278214225342</v>
      </c>
      <c r="BA79" s="2">
        <f>($B$31-SUM(BB70:BB78))*B79</f>
        <v>257.84448404102346</v>
      </c>
      <c r="BB79" s="2">
        <f t="shared" si="86"/>
        <v>477.97301924526488</v>
      </c>
      <c r="BC79" s="2">
        <f t="shared" si="87"/>
        <v>735.81750328628834</v>
      </c>
      <c r="BD79" s="23">
        <f>($B75-SUM(BB70:BB78))/BB79-1</f>
        <v>12.486351407876976</v>
      </c>
      <c r="BE79" s="24">
        <f>(BC$2-COUNTA(BA70:BA79))/BD79</f>
        <v>0.80087446471284884</v>
      </c>
    </row>
    <row r="80" spans="1:57" hidden="1" outlineLevel="1" x14ac:dyDescent="0.3">
      <c r="D80" s="2">
        <f>SUM($D70:D79)-$B75</f>
        <v>-1.6370904631912708E-11</v>
      </c>
      <c r="F80" s="23"/>
      <c r="G80" s="24"/>
      <c r="H80" s="2">
        <f>($B$31-SUM(I70:I79))*B79</f>
        <v>43.903476637982166</v>
      </c>
      <c r="I80" s="2">
        <f t="shared" si="68"/>
        <v>1097.5869159495426</v>
      </c>
      <c r="J80" s="2">
        <f t="shared" si="69"/>
        <v>1141.4903925875246</v>
      </c>
      <c r="K80" s="23">
        <f>($B75-SUM(I70:I79))/I80-1</f>
        <v>1.0658141036401503E-14</v>
      </c>
      <c r="L80" s="24">
        <f>(J$2-COUNTA(H70:H80))/K80</f>
        <v>0</v>
      </c>
      <c r="M80" s="2">
        <f>($B$31-SUM(N70:N79))*B79</f>
        <v>80.386994186226659</v>
      </c>
      <c r="N80" s="2">
        <f t="shared" si="70"/>
        <v>985.13473267433812</v>
      </c>
      <c r="O80" s="2">
        <f t="shared" si="71"/>
        <v>1065.5217268605647</v>
      </c>
      <c r="P80" s="23">
        <f>($B75-SUM(N70:N79))/N80-1</f>
        <v>1.0400000000000169</v>
      </c>
      <c r="Q80" s="24">
        <f>(O$2-COUNTA(M70:M80))/P80</f>
        <v>0.96153846153844591</v>
      </c>
      <c r="R80" s="2">
        <f>($B$31-SUM(S70:S79))*B79</f>
        <v>111.16318443626446</v>
      </c>
      <c r="S80" s="2">
        <f t="shared" si="72"/>
        <v>890.27409370406065</v>
      </c>
      <c r="T80" s="2">
        <f t="shared" si="73"/>
        <v>1001.4372781403251</v>
      </c>
      <c r="U80" s="23">
        <f>($B75-SUM(S70:S79))/S80-1</f>
        <v>2.1216000000000177</v>
      </c>
      <c r="V80" s="24">
        <f>(T$2-COUNTA(R70:R80))/U80</f>
        <v>0.94268476621417008</v>
      </c>
      <c r="W80" s="2">
        <f>($B$31-SUM(X70:X79))*B79</f>
        <v>137.45538127309089</v>
      </c>
      <c r="X80" s="2">
        <f t="shared" si="74"/>
        <v>809.23434929090661</v>
      </c>
      <c r="Y80" s="2">
        <f t="shared" si="75"/>
        <v>946.6897305639975</v>
      </c>
      <c r="Z80" s="23">
        <f>($B75-SUM(X70:X79))/X80-1</f>
        <v>3.2464640000000147</v>
      </c>
      <c r="AA80" s="24">
        <f>(Y$2-COUNTA(W70:W80))/Z80</f>
        <v>0.92408232464613393</v>
      </c>
      <c r="AB80" s="2">
        <f>($B$31-SUM(AC70:AC79))*B79</f>
        <v>160.16071964306764</v>
      </c>
      <c r="AC80" s="2">
        <f t="shared" si="76"/>
        <v>739.25028406666365</v>
      </c>
      <c r="AD80" s="2">
        <f t="shared" si="77"/>
        <v>899.41100370973129</v>
      </c>
      <c r="AE80" s="23">
        <f>($B75-SUM(AC70:AC79))/AC80-1</f>
        <v>4.4163225600000162</v>
      </c>
      <c r="AF80" s="24">
        <f>(AD$2-COUNTA(AB70:AB80))/AE80</f>
        <v>0.90573094371077489</v>
      </c>
      <c r="AG80" s="2">
        <f>($B$31-SUM(AH70:AH79))*B79</f>
        <v>179.95207238693874</v>
      </c>
      <c r="AH80" s="2">
        <f t="shared" si="78"/>
        <v>678.24791983259604</v>
      </c>
      <c r="AI80" s="2">
        <f t="shared" si="79"/>
        <v>858.19999221953481</v>
      </c>
      <c r="AJ80" s="23">
        <f>($B75-SUM(AH70:AH79))/AH80-1</f>
        <v>5.632975462400025</v>
      </c>
      <c r="AK80" s="24">
        <f>(AI$2-COUNTA(AG70:AG80))/AJ80</f>
        <v>0.88763035333188989</v>
      </c>
      <c r="AL80" s="2">
        <f>($B$31-SUM(AM70:AM79))*B79</f>
        <v>197.34400934709521</v>
      </c>
      <c r="AM80" s="2">
        <f t="shared" si="80"/>
        <v>624.64121154389863</v>
      </c>
      <c r="AN80" s="2">
        <f t="shared" si="81"/>
        <v>821.9852208909939</v>
      </c>
      <c r="AO80" s="23">
        <f>($B75-SUM(AM70:AM79))/AM80-1</f>
        <v>6.8982944808960234</v>
      </c>
      <c r="AP80" s="24">
        <f>(AN$2-COUNTA(AL70:AL80))/AO80</f>
        <v>0.8697802067766548</v>
      </c>
      <c r="AQ80" s="2">
        <f>($B$31-SUM(AR70:AR79))*B79</f>
        <v>212.73677008753148</v>
      </c>
      <c r="AR80" s="2">
        <f t="shared" si="82"/>
        <v>577.19651135549282</v>
      </c>
      <c r="AS80" s="2">
        <f t="shared" si="83"/>
        <v>789.93328144302427</v>
      </c>
      <c r="AT80" s="23">
        <f>($B75-SUM(AR70:AR79))/AR80-1</f>
        <v>8.2142262601318734</v>
      </c>
      <c r="AU80" s="24">
        <f>(AS$2-COUNTA(AQ70:AQ80))/AT80</f>
        <v>0.85218008103512111</v>
      </c>
      <c r="AV80" s="2">
        <f>($B$31-SUM(AW70:AW79))*B79</f>
        <v>226.44635047509365</v>
      </c>
      <c r="AW80" s="2">
        <f t="shared" si="84"/>
        <v>534.93983354668126</v>
      </c>
      <c r="AX80" s="2">
        <f t="shared" si="85"/>
        <v>761.38618402177497</v>
      </c>
      <c r="AY80" s="23">
        <f>($B75-SUM(AW70:AW79))/AW80-1</f>
        <v>9.5827953105371488</v>
      </c>
      <c r="AZ80" s="24">
        <f>(AX$2-COUNTA(AV70:AV80))/AY80</f>
        <v>0.83482947728240398</v>
      </c>
      <c r="BA80" s="2">
        <f>($B$31-SUM(BB70:BB79))*B79</f>
        <v>238.72556327121285</v>
      </c>
      <c r="BB80" s="2">
        <f t="shared" si="86"/>
        <v>497.09194001507547</v>
      </c>
      <c r="BC80" s="2">
        <f t="shared" si="87"/>
        <v>735.81750328628834</v>
      </c>
      <c r="BD80" s="23">
        <f>($B75-SUM(BB70:BB79))/BB80-1</f>
        <v>11.00610712295863</v>
      </c>
      <c r="BE80" s="24">
        <f>(BC$2-COUNTA(BA70:BA80))/BD80</f>
        <v>0.81772782142253453</v>
      </c>
    </row>
    <row r="81" spans="3:57" hidden="1" outlineLevel="1" x14ac:dyDescent="0.3">
      <c r="F81" s="23"/>
      <c r="G81" s="24"/>
      <c r="I81" s="2">
        <f>SUM($I70:I80)-$B75</f>
        <v>0</v>
      </c>
      <c r="K81" s="23"/>
      <c r="L81" s="24"/>
      <c r="M81" s="2">
        <f>($B$31-SUM(N70:N80))*B79</f>
        <v>40.98160487925314</v>
      </c>
      <c r="N81" s="2">
        <f t="shared" si="70"/>
        <v>1024.5401219813116</v>
      </c>
      <c r="O81" s="2">
        <f t="shared" si="71"/>
        <v>1065.5217268605647</v>
      </c>
      <c r="P81" s="23">
        <f>($B75-SUM(N70:N80))/N81-1</f>
        <v>1.6431300764452317E-14</v>
      </c>
      <c r="Q81" s="24">
        <f>(O$2-COUNTA(M70:M81))/P81</f>
        <v>0</v>
      </c>
      <c r="R81" s="2">
        <f>($B$31-SUM(S70:S80))*B79</f>
        <v>75.552220688102025</v>
      </c>
      <c r="S81" s="2">
        <f t="shared" si="72"/>
        <v>925.88505745222312</v>
      </c>
      <c r="T81" s="2">
        <f t="shared" si="73"/>
        <v>1001.4372781403251</v>
      </c>
      <c r="U81" s="23">
        <f>($B75-SUM(S70:S80))/S81-1</f>
        <v>1.0400000000000165</v>
      </c>
      <c r="V81" s="24">
        <f>(T$2-COUNTA(R70:R81))/U81</f>
        <v>0.96153846153844635</v>
      </c>
      <c r="W81" s="2">
        <f>($B$31-SUM(X70:X80))*B79</f>
        <v>105.08600730145463</v>
      </c>
      <c r="X81" s="2">
        <f t="shared" si="74"/>
        <v>841.60372326254287</v>
      </c>
      <c r="Y81" s="2">
        <f t="shared" si="75"/>
        <v>946.6897305639975</v>
      </c>
      <c r="Z81" s="23">
        <f>($B75-SUM(X70:X80))/X81-1</f>
        <v>2.1216000000000141</v>
      </c>
      <c r="AA81" s="24">
        <f>(Y$2-COUNTA(W70:W81))/Z81</f>
        <v>0.94268476621417174</v>
      </c>
      <c r="AB81" s="2">
        <f>($B$31-SUM(AC70:AC80))*B79</f>
        <v>130.59070828040109</v>
      </c>
      <c r="AC81" s="2">
        <f t="shared" si="76"/>
        <v>768.82029542933014</v>
      </c>
      <c r="AD81" s="2">
        <f t="shared" si="77"/>
        <v>899.41100370973129</v>
      </c>
      <c r="AE81" s="23">
        <f>($B75-SUM(AC70:AC80))/AC81-1</f>
        <v>3.2464640000000156</v>
      </c>
      <c r="AF81" s="24">
        <f>(AD$2-COUNTA(AB70:AB81))/AE81</f>
        <v>0.9240823246461336</v>
      </c>
      <c r="AG81" s="2">
        <f>($B$31-SUM(AH70:AH80))*B79</f>
        <v>152.8221555936349</v>
      </c>
      <c r="AH81" s="2">
        <f t="shared" si="78"/>
        <v>705.37783662589993</v>
      </c>
      <c r="AI81" s="2">
        <f t="shared" si="79"/>
        <v>858.19999221953481</v>
      </c>
      <c r="AJ81" s="23">
        <f>($B75-SUM(AH70:AH80))/AH81-1</f>
        <v>4.4163225600000224</v>
      </c>
      <c r="AK81" s="24">
        <f>(AI$2-COUNTA(AG70:AG81))/AJ81</f>
        <v>0.90573094371077367</v>
      </c>
      <c r="AL81" s="2">
        <f>($B$31-SUM(AM70:AM80))*B79</f>
        <v>172.35836088533924</v>
      </c>
      <c r="AM81" s="2">
        <f t="shared" si="80"/>
        <v>649.62686000565463</v>
      </c>
      <c r="AN81" s="2">
        <f t="shared" si="81"/>
        <v>821.9852208909939</v>
      </c>
      <c r="AO81" s="23">
        <f>($B75-SUM(AM70:AM80))/AM81-1</f>
        <v>5.6329754624000214</v>
      </c>
      <c r="AP81" s="24">
        <f>(AN$2-COUNTA(AL70:AL81))/AO81</f>
        <v>0.88763035333189044</v>
      </c>
      <c r="AQ81" s="2">
        <f>($B$31-SUM(AR70:AR80))*B79</f>
        <v>189.64890963331177</v>
      </c>
      <c r="AR81" s="2">
        <f t="shared" si="82"/>
        <v>600.28437180971252</v>
      </c>
      <c r="AS81" s="2">
        <f t="shared" si="83"/>
        <v>789.93328144302427</v>
      </c>
      <c r="AT81" s="23">
        <f>($B75-SUM(AR70:AR80))/AR81-1</f>
        <v>6.8982944808960323</v>
      </c>
      <c r="AU81" s="24">
        <f>(AS$2-COUNTA(AQ70:AQ81))/AT81</f>
        <v>0.86978020677665369</v>
      </c>
      <c r="AV81" s="2">
        <f>($B$31-SUM(AW70:AW80))*B79</f>
        <v>205.04875713322639</v>
      </c>
      <c r="AW81" s="2">
        <f t="shared" si="84"/>
        <v>556.33742688854863</v>
      </c>
      <c r="AX81" s="2">
        <f t="shared" si="85"/>
        <v>761.38618402177497</v>
      </c>
      <c r="AY81" s="23">
        <f>($B75-SUM(AW70:AW80))/AW81-1</f>
        <v>8.2142262601318716</v>
      </c>
      <c r="AZ81" s="24">
        <f>(AX$2-COUNTA(AV70:AV81))/AY81</f>
        <v>0.85218008103512133</v>
      </c>
      <c r="BA81" s="2">
        <f>($B$31-SUM(BB70:BB80))*B79</f>
        <v>218.84188567060986</v>
      </c>
      <c r="BB81" s="2">
        <f t="shared" si="86"/>
        <v>516.97561761567852</v>
      </c>
      <c r="BC81" s="2">
        <f t="shared" si="87"/>
        <v>735.81750328628834</v>
      </c>
      <c r="BD81" s="23">
        <f>($B75-SUM(BB70:BB80))/BB81-1</f>
        <v>9.5827953105371435</v>
      </c>
      <c r="BE81" s="24">
        <f>(BC$2-COUNTA(BA70:BA81))/BD81</f>
        <v>0.83482947728240442</v>
      </c>
    </row>
    <row r="82" spans="3:57" hidden="1" outlineLevel="1" x14ac:dyDescent="0.3">
      <c r="F82" s="23"/>
      <c r="G82" s="24"/>
      <c r="K82" s="23"/>
      <c r="L82" s="24"/>
      <c r="N82" s="2">
        <f>SUM($N70:N81)-$B75</f>
        <v>-1.6370904631912708E-11</v>
      </c>
      <c r="P82" s="23"/>
      <c r="Q82" s="24"/>
      <c r="R82" s="2">
        <f>($B$31-SUM(S70:S81))*B79</f>
        <v>38.516818390013071</v>
      </c>
      <c r="S82" s="2">
        <f t="shared" si="72"/>
        <v>962.92045975031203</v>
      </c>
      <c r="T82" s="2">
        <f t="shared" si="73"/>
        <v>1001.4372781403251</v>
      </c>
      <c r="U82" s="23">
        <f>($B75-SUM(S70:S81))/S82-1</f>
        <v>1.532107773982716E-14</v>
      </c>
      <c r="V82" s="24">
        <f>(T$2-COUNTA(R70:R82))/U82</f>
        <v>0</v>
      </c>
      <c r="W82" s="2">
        <f>($B$31-SUM(X70:X81))*B79</f>
        <v>71.421858370952904</v>
      </c>
      <c r="X82" s="2">
        <f t="shared" si="74"/>
        <v>875.26787219304458</v>
      </c>
      <c r="Y82" s="2">
        <f t="shared" si="75"/>
        <v>946.6897305639975</v>
      </c>
      <c r="Z82" s="23">
        <f>($B75-SUM(X70:X81))/X82-1</f>
        <v>1.0400000000000134</v>
      </c>
      <c r="AA82" s="24">
        <f>(Y$2-COUNTA(W70:W82))/Z82</f>
        <v>0.96153846153844924</v>
      </c>
      <c r="AB82" s="2">
        <f>($B$31-SUM(AC70:AC81))*B79</f>
        <v>99.837896463227878</v>
      </c>
      <c r="AC82" s="2">
        <f t="shared" si="76"/>
        <v>799.57310724650347</v>
      </c>
      <c r="AD82" s="2">
        <f t="shared" si="77"/>
        <v>899.41100370973129</v>
      </c>
      <c r="AE82" s="23">
        <f>($B75-SUM(AC70:AC81))/AC82-1</f>
        <v>2.1216000000000146</v>
      </c>
      <c r="AF82" s="24">
        <f>(AD$2-COUNTA(AB70:AB82))/AE82</f>
        <v>0.94268476621417152</v>
      </c>
      <c r="AG82" s="2">
        <f>($B$31-SUM(AH70:AH81))*B79</f>
        <v>124.60704212859888</v>
      </c>
      <c r="AH82" s="2">
        <f t="shared" si="78"/>
        <v>733.59295009093591</v>
      </c>
      <c r="AI82" s="2">
        <f t="shared" si="79"/>
        <v>858.19999221953481</v>
      </c>
      <c r="AJ82" s="23">
        <f>($B75-SUM(AH70:AH81))/AH82-1</f>
        <v>3.2464640000000218</v>
      </c>
      <c r="AK82" s="24">
        <f>(AI$2-COUNTA(AG70:AG82))/AJ82</f>
        <v>0.92408232464613183</v>
      </c>
      <c r="AL82" s="2">
        <f>($B$31-SUM(AM70:AM81))*B79</f>
        <v>146.37328648511306</v>
      </c>
      <c r="AM82" s="2">
        <f t="shared" si="80"/>
        <v>675.6119344058809</v>
      </c>
      <c r="AN82" s="2">
        <f t="shared" si="81"/>
        <v>821.9852208909939</v>
      </c>
      <c r="AO82" s="23">
        <f>($B75-SUM(AM70:AM81))/AM82-1</f>
        <v>4.4163225600000198</v>
      </c>
      <c r="AP82" s="24">
        <f>(AN$2-COUNTA(AL70:AL82))/AO82</f>
        <v>0.90573094371077423</v>
      </c>
      <c r="AQ82" s="2">
        <f>($B$31-SUM(AR70:AR81))*B79</f>
        <v>165.63753476092327</v>
      </c>
      <c r="AR82" s="2">
        <f t="shared" si="82"/>
        <v>624.29574668210103</v>
      </c>
      <c r="AS82" s="2">
        <f t="shared" si="83"/>
        <v>789.93328144302427</v>
      </c>
      <c r="AT82" s="23">
        <f>($B75-SUM(AR70:AR81))/AR82-1</f>
        <v>5.6329754624000312</v>
      </c>
      <c r="AU82" s="24">
        <f>(AS$2-COUNTA(AQ70:AQ82))/AT82</f>
        <v>0.88763035333188889</v>
      </c>
      <c r="AV82" s="2">
        <f>($B$31-SUM(AW70:AW81))*B79</f>
        <v>182.79526005768443</v>
      </c>
      <c r="AW82" s="2">
        <f t="shared" si="84"/>
        <v>578.59092396409051</v>
      </c>
      <c r="AX82" s="2">
        <f t="shared" si="85"/>
        <v>761.38618402177497</v>
      </c>
      <c r="AY82" s="23">
        <f>($B75-SUM(AW70:AW81))/AW82-1</f>
        <v>6.8982944808960305</v>
      </c>
      <c r="AZ82" s="24">
        <f>(AX$2-COUNTA(AV70:AV82))/AY82</f>
        <v>0.86978020677665391</v>
      </c>
      <c r="BA82" s="2">
        <f>($B$31-SUM(BB70:BB81))*B79</f>
        <v>198.1628609659827</v>
      </c>
      <c r="BB82" s="2">
        <f t="shared" si="86"/>
        <v>537.65464232030558</v>
      </c>
      <c r="BC82" s="2">
        <f t="shared" si="87"/>
        <v>735.81750328628834</v>
      </c>
      <c r="BD82" s="23">
        <f>($B75-SUM(BB70:BB81))/BB82-1</f>
        <v>8.2142262601318699</v>
      </c>
      <c r="BE82" s="24">
        <f>(BC$2-COUNTA(BA70:BA82))/BD82</f>
        <v>0.85218008103512155</v>
      </c>
    </row>
    <row r="83" spans="3:57" hidden="1" outlineLevel="1" x14ac:dyDescent="0.3">
      <c r="F83" s="23"/>
      <c r="G83" s="24"/>
      <c r="K83" s="23"/>
      <c r="L83" s="24"/>
      <c r="P83" s="23"/>
      <c r="Q83" s="24"/>
      <c r="S83" s="2">
        <f>SUM($S70:S82)-$B75</f>
        <v>-1.4551915228366852E-11</v>
      </c>
      <c r="U83" s="23"/>
      <c r="V83" s="24"/>
      <c r="W83" s="2">
        <f>($B$31-SUM(X70:X82))*B79</f>
        <v>36.411143483231136</v>
      </c>
      <c r="X83" s="2">
        <f t="shared" si="74"/>
        <v>910.27858708076633</v>
      </c>
      <c r="Y83" s="2">
        <f t="shared" si="75"/>
        <v>946.6897305639975</v>
      </c>
      <c r="Z83" s="23">
        <f>($B75-SUM(X70:X82))/X83-1</f>
        <v>1.3322676295501878E-14</v>
      </c>
      <c r="AA83" s="24">
        <v>0</v>
      </c>
      <c r="AB83" s="2">
        <f>($B$31-SUM(AC70:AC82))*B79</f>
        <v>67.854972173367713</v>
      </c>
      <c r="AC83" s="2">
        <f t="shared" si="76"/>
        <v>831.55603153636355</v>
      </c>
      <c r="AD83" s="2">
        <f t="shared" si="77"/>
        <v>899.41100370973129</v>
      </c>
      <c r="AE83" s="23">
        <f>($B75-SUM(AC70:AC82))/AC83-1</f>
        <v>1.0400000000000134</v>
      </c>
      <c r="AF83" s="24">
        <f>(AD$2-COUNTA(AB70:AB83))/AE83</f>
        <v>0.96153846153844924</v>
      </c>
      <c r="AG83" s="2">
        <f>($B$31-SUM(AH70:AH82))*B79</f>
        <v>95.263324124961443</v>
      </c>
      <c r="AH83" s="2">
        <f t="shared" si="78"/>
        <v>762.93666809457341</v>
      </c>
      <c r="AI83" s="2">
        <f t="shared" si="79"/>
        <v>858.19999221953481</v>
      </c>
      <c r="AJ83" s="23">
        <f>($B75-SUM(AH70:AH82))/AH83-1</f>
        <v>2.1216000000000204</v>
      </c>
      <c r="AK83" s="24">
        <f>(AI$2-COUNTA(AG70:AG83))/AJ83</f>
        <v>0.94268476621416897</v>
      </c>
      <c r="AL83" s="2">
        <f>($B$31-SUM(AM70:AM82))*B79</f>
        <v>119.34880910887783</v>
      </c>
      <c r="AM83" s="2">
        <f t="shared" si="80"/>
        <v>702.63641178211606</v>
      </c>
      <c r="AN83" s="2">
        <f t="shared" si="81"/>
        <v>821.9852208909939</v>
      </c>
      <c r="AO83" s="23">
        <f>($B75-SUM(AM70:AM82))/AM83-1</f>
        <v>3.24646400000002</v>
      </c>
      <c r="AP83" s="24">
        <f>(AN$2-COUNTA(AL70:AL83))/AO83</f>
        <v>0.92408232464613238</v>
      </c>
      <c r="AQ83" s="2">
        <f>($B$31-SUM(AR70:AR82))*B79</f>
        <v>140.66570489363923</v>
      </c>
      <c r="AR83" s="2">
        <f t="shared" si="82"/>
        <v>649.26757654938501</v>
      </c>
      <c r="AS83" s="2">
        <f t="shared" si="83"/>
        <v>789.93328144302427</v>
      </c>
      <c r="AT83" s="23">
        <f>($B75-SUM(AR70:AR82))/AR83-1</f>
        <v>4.4163225600000304</v>
      </c>
      <c r="AU83" s="24">
        <f>(AS$2-COUNTA(AQ70:AQ83))/AT83</f>
        <v>0.90573094371077201</v>
      </c>
      <c r="AV83" s="2">
        <f>($B$31-SUM(AW70:AW82))*B79</f>
        <v>159.6516230991208</v>
      </c>
      <c r="AW83" s="2">
        <f t="shared" si="84"/>
        <v>601.73456092265417</v>
      </c>
      <c r="AX83" s="2">
        <f t="shared" si="85"/>
        <v>761.38618402177497</v>
      </c>
      <c r="AY83" s="23">
        <f>($B75-SUM(AW70:AW82))/AW83-1</f>
        <v>5.6329754624000286</v>
      </c>
      <c r="AZ83" s="24">
        <f>(AX$2-COUNTA(AV70:AV83))/AY83</f>
        <v>0.88763035333188933</v>
      </c>
      <c r="BA83" s="2">
        <f>($B$31-SUM(BB70:BB82))*B79</f>
        <v>176.65667527317049</v>
      </c>
      <c r="BB83" s="2">
        <f t="shared" si="86"/>
        <v>559.16082801311791</v>
      </c>
      <c r="BC83" s="2">
        <f t="shared" si="87"/>
        <v>735.81750328628834</v>
      </c>
      <c r="BD83" s="23">
        <f>($B75-SUM(BB70:BB82))/BB83-1</f>
        <v>6.8982944808960269</v>
      </c>
      <c r="BE83" s="24">
        <f>(BC$2-COUNTA(BA70:BA83))/BD83</f>
        <v>0.86978020677665435</v>
      </c>
    </row>
    <row r="84" spans="3:57" hidden="1" outlineLevel="1" x14ac:dyDescent="0.3">
      <c r="F84" s="23"/>
      <c r="G84" s="24"/>
      <c r="K84" s="23"/>
      <c r="L84" s="24"/>
      <c r="P84" s="23"/>
      <c r="Q84" s="24"/>
      <c r="U84" s="23"/>
      <c r="V84" s="24"/>
      <c r="X84" s="2">
        <f>SUM($X70:X83)-$B75</f>
        <v>0</v>
      </c>
      <c r="Z84" s="23"/>
      <c r="AA84" s="24"/>
      <c r="AB84" s="2">
        <f>($B$31-SUM(AC70:AC83))*B79</f>
        <v>34.592730911913172</v>
      </c>
      <c r="AC84" s="2">
        <f t="shared" si="76"/>
        <v>864.81827279781817</v>
      </c>
      <c r="AD84" s="2">
        <f t="shared" si="77"/>
        <v>899.41100370973129</v>
      </c>
      <c r="AE84" s="23">
        <f>($B75-SUM(AC70:AC83))/AC84-1</f>
        <v>1.2656542480726785E-14</v>
      </c>
      <c r="AF84" s="24">
        <f>(AD$2-COUNTA(AB70:AB84))/AE84</f>
        <v>0</v>
      </c>
      <c r="AG84" s="2">
        <f>($B$31-SUM(AH70:AH83))*B79</f>
        <v>64.745857401178512</v>
      </c>
      <c r="AH84" s="2">
        <f t="shared" si="78"/>
        <v>793.45413481835635</v>
      </c>
      <c r="AI84" s="2">
        <f t="shared" si="79"/>
        <v>858.19999221953481</v>
      </c>
      <c r="AJ84" s="23">
        <f>($B75-SUM(AH70:AH83))/AH84-1</f>
        <v>1.04000000000002</v>
      </c>
      <c r="AK84" s="24">
        <f>(AI$2-COUNTA(AG70:AG84))/AJ84</f>
        <v>0.96153846153844302</v>
      </c>
      <c r="AL84" s="2">
        <f>($B$31-SUM(AM70:AM83))*B79</f>
        <v>91.243352637593205</v>
      </c>
      <c r="AM84" s="2">
        <f t="shared" si="80"/>
        <v>730.74186825340075</v>
      </c>
      <c r="AN84" s="2">
        <f t="shared" si="81"/>
        <v>821.9852208909939</v>
      </c>
      <c r="AO84" s="23">
        <f>($B75-SUM(AM70:AM83))/AM84-1</f>
        <v>2.1216000000000195</v>
      </c>
      <c r="AP84" s="24">
        <f>(AN$2-COUNTA(AL70:AL84))/AO84</f>
        <v>0.9426847662141693</v>
      </c>
      <c r="AQ84" s="2">
        <f>($B$31-SUM(AR70:AR83))*B79</f>
        <v>114.69500183166383</v>
      </c>
      <c r="AR84" s="2">
        <f t="shared" si="82"/>
        <v>675.23827961136044</v>
      </c>
      <c r="AS84" s="2">
        <f t="shared" si="83"/>
        <v>789.93328144302427</v>
      </c>
      <c r="AT84" s="23">
        <f>($B75-SUM(AR70:AR83))/AR84-1</f>
        <v>3.2464640000000289</v>
      </c>
      <c r="AU84" s="24">
        <f>(AS$2-COUNTA(AQ70:AQ84))/AT84</f>
        <v>0.92408232464612983</v>
      </c>
      <c r="AV84" s="2">
        <f>($B$31-SUM(AW70:AW83))*B79</f>
        <v>135.58224066221464</v>
      </c>
      <c r="AW84" s="2">
        <f t="shared" si="84"/>
        <v>625.80394335956032</v>
      </c>
      <c r="AX84" s="2">
        <f t="shared" si="85"/>
        <v>761.38618402177497</v>
      </c>
      <c r="AY84" s="23">
        <f>($B75-SUM(AW70:AW83))/AW84-1</f>
        <v>4.4163225600000278</v>
      </c>
      <c r="AZ84" s="24">
        <f>(AX$2-COUNTA(AV70:AV84))/AY84</f>
        <v>0.90573094371077256</v>
      </c>
      <c r="BA84" s="2">
        <f>($B$31-SUM(BB70:BB83))*B79</f>
        <v>154.29024215264576</v>
      </c>
      <c r="BB84" s="2">
        <f t="shared" si="86"/>
        <v>581.52726113364258</v>
      </c>
      <c r="BC84" s="2">
        <f t="shared" si="87"/>
        <v>735.81750328628834</v>
      </c>
      <c r="BD84" s="23">
        <f>($B75-SUM(BB70:BB83))/BB84-1</f>
        <v>5.6329754624000268</v>
      </c>
      <c r="BE84" s="24">
        <f>(BC$2-COUNTA(BA70:BA84))/BD84</f>
        <v>0.88763035333188955</v>
      </c>
    </row>
    <row r="85" spans="3:57" hidden="1" outlineLevel="1" x14ac:dyDescent="0.3">
      <c r="F85" s="23"/>
      <c r="G85" s="24"/>
      <c r="K85" s="23"/>
      <c r="L85" s="24"/>
      <c r="P85" s="23"/>
      <c r="Q85" s="24"/>
      <c r="U85" s="23"/>
      <c r="V85" s="24"/>
      <c r="Z85" s="23"/>
      <c r="AA85" s="24"/>
      <c r="AC85" s="2">
        <f>SUM($AC70:AC84)-$B75</f>
        <v>0</v>
      </c>
      <c r="AE85" s="23"/>
      <c r="AF85" s="24"/>
      <c r="AG85" s="2">
        <f>($B$31-SUM(AH70:AH84))*B79</f>
        <v>33.00769200844428</v>
      </c>
      <c r="AH85" s="2">
        <f t="shared" si="78"/>
        <v>825.19230021109047</v>
      </c>
      <c r="AI85" s="2">
        <f t="shared" si="79"/>
        <v>858.19999221953481</v>
      </c>
      <c r="AJ85" s="23">
        <f>($B75-SUM(AH70:AH84))/AH85-1</f>
        <v>2.0206059048177849E-14</v>
      </c>
      <c r="AK85" s="24">
        <f>(AI$2-COUNTA(AG70:AG85))/AJ85</f>
        <v>0</v>
      </c>
      <c r="AL85" s="2">
        <f>($B$31-SUM(AM70:AM84))*B79</f>
        <v>62.013677907457172</v>
      </c>
      <c r="AM85" s="2">
        <f t="shared" si="80"/>
        <v>759.97154298353678</v>
      </c>
      <c r="AN85" s="2">
        <f t="shared" si="81"/>
        <v>821.9852208909939</v>
      </c>
      <c r="AO85" s="23">
        <f>($B75-SUM(AM70:AM84))/AM85-1</f>
        <v>1.0400000000000187</v>
      </c>
      <c r="AP85" s="24">
        <f>(AN$2-COUNTA(AL70:AL85))/AO85</f>
        <v>0.96153846153844424</v>
      </c>
      <c r="AQ85" s="2">
        <f>($B$31-SUM(AR70:AR84))*B79</f>
        <v>87.685470647209399</v>
      </c>
      <c r="AR85" s="2">
        <f t="shared" si="82"/>
        <v>702.24781079581487</v>
      </c>
      <c r="AS85" s="2">
        <f t="shared" si="83"/>
        <v>789.93328144302427</v>
      </c>
      <c r="AT85" s="23">
        <f>($B75-SUM(AR70:AR84))/AR85-1</f>
        <v>2.1216000000000275</v>
      </c>
      <c r="AU85" s="24">
        <f>(AS$2-COUNTA(AQ70:AQ85))/AT85</f>
        <v>0.94268476621416575</v>
      </c>
      <c r="AV85" s="2">
        <f>($B$31-SUM(AW70:AW84))*B79</f>
        <v>110.55008292783224</v>
      </c>
      <c r="AW85" s="2">
        <f t="shared" si="84"/>
        <v>650.83610109394272</v>
      </c>
      <c r="AX85" s="2">
        <f t="shared" si="85"/>
        <v>761.38618402177497</v>
      </c>
      <c r="AY85" s="23">
        <f>($B75-SUM(AW70:AW84))/AW85-1</f>
        <v>3.2464640000000262</v>
      </c>
      <c r="AZ85" s="24">
        <f>(AX$2-COUNTA(AV70:AV85))/AY85</f>
        <v>0.9240823246461306</v>
      </c>
      <c r="BA85" s="2">
        <f>($B$31-SUM(BB70:BB84))*B79</f>
        <v>131.02915170730009</v>
      </c>
      <c r="BB85" s="2">
        <f t="shared" si="86"/>
        <v>604.78835157898823</v>
      </c>
      <c r="BC85" s="2">
        <f t="shared" si="87"/>
        <v>735.81750328628834</v>
      </c>
      <c r="BD85" s="23">
        <f>($B75-SUM(BB70:BB84))/BB85-1</f>
        <v>4.4163225600000269</v>
      </c>
      <c r="BE85" s="24">
        <f>(BC$2-COUNTA(BA70:BA85))/BD85</f>
        <v>0.90573094371077267</v>
      </c>
    </row>
    <row r="86" spans="3:57" hidden="1" outlineLevel="1" x14ac:dyDescent="0.3">
      <c r="F86" s="23"/>
      <c r="G86" s="24"/>
      <c r="K86" s="23"/>
      <c r="L86" s="24"/>
      <c r="P86" s="23"/>
      <c r="Q86" s="24"/>
      <c r="U86" s="23"/>
      <c r="V86" s="24"/>
      <c r="Z86" s="23"/>
      <c r="AA86" s="24"/>
      <c r="AE86" s="23"/>
      <c r="AF86" s="24"/>
      <c r="AH86" s="2">
        <f>SUM($AH70:AH85)-$B75</f>
        <v>-1.6370904631912708E-11</v>
      </c>
      <c r="AJ86" s="23"/>
      <c r="AK86" s="24"/>
      <c r="AL86" s="2">
        <f>($B$31-SUM(AM70:AM85))*B79</f>
        <v>31.614816188115729</v>
      </c>
      <c r="AM86" s="2">
        <f t="shared" si="80"/>
        <v>790.3704047028782</v>
      </c>
      <c r="AN86" s="2">
        <f t="shared" si="81"/>
        <v>821.9852208909939</v>
      </c>
      <c r="AO86" s="23">
        <f>($B75-SUM(AM70:AM85))/AM86-1</f>
        <v>1.9095836023552692E-14</v>
      </c>
      <c r="AP86" s="24">
        <f>(AN$2-COUNTA(AL71:AL86))/AO86</f>
        <v>52367437527563.906</v>
      </c>
      <c r="AQ86" s="2">
        <f>($B$31-SUM(AR70:AR85))*B79</f>
        <v>59.595558215376805</v>
      </c>
      <c r="AR86" s="2">
        <f t="shared" si="82"/>
        <v>730.33772322764742</v>
      </c>
      <c r="AS86" s="2">
        <f t="shared" si="83"/>
        <v>789.93328144302427</v>
      </c>
      <c r="AT86" s="23">
        <f>($B75-SUM(AR70:AR85))/AR86-1</f>
        <v>1.0400000000000267</v>
      </c>
      <c r="AU86" s="24">
        <f>(AS$2-COUNTA(AQ70:AQ86))/AT86</f>
        <v>0.96153846153843692</v>
      </c>
      <c r="AV86" s="2">
        <f>($B$31-SUM(AW70:AW85))*B79</f>
        <v>84.516638884074524</v>
      </c>
      <c r="AW86" s="2">
        <f t="shared" si="84"/>
        <v>676.86954513770047</v>
      </c>
      <c r="AX86" s="2">
        <f t="shared" si="85"/>
        <v>761.38618402177497</v>
      </c>
      <c r="AY86" s="23">
        <f>($B75-SUM(AW70:AW85))/AW86-1</f>
        <v>2.1216000000000257</v>
      </c>
      <c r="AZ86" s="24">
        <f>(AX$2-COUNTA(AV70:AV86))/AY86</f>
        <v>0.94268476621416653</v>
      </c>
      <c r="BA86" s="2">
        <f>($B$31-SUM(BB70:BB85))*B79</f>
        <v>106.83761764414055</v>
      </c>
      <c r="BB86" s="2">
        <f t="shared" si="86"/>
        <v>628.97988564214779</v>
      </c>
      <c r="BC86" s="2">
        <f t="shared" si="87"/>
        <v>735.81750328628834</v>
      </c>
      <c r="BD86" s="23">
        <f>($B75-SUM(BB70:BB85))/BB86-1</f>
        <v>3.2464640000000262</v>
      </c>
      <c r="BE86" s="24">
        <f>(BC$2-COUNTA(BA70:BA86))/BD86</f>
        <v>0.9240823246461306</v>
      </c>
    </row>
    <row r="87" spans="3:57" hidden="1" outlineLevel="1" x14ac:dyDescent="0.3">
      <c r="F87" s="23"/>
      <c r="G87" s="24"/>
      <c r="K87" s="23"/>
      <c r="L87" s="24"/>
      <c r="P87" s="23"/>
      <c r="Q87" s="24"/>
      <c r="U87" s="23"/>
      <c r="V87" s="24"/>
      <c r="Z87" s="23"/>
      <c r="AA87" s="24"/>
      <c r="AE87" s="23"/>
      <c r="AF87" s="24"/>
      <c r="AJ87" s="23"/>
      <c r="AK87" s="24"/>
      <c r="AM87" s="2">
        <f>SUM($AM70:AM86)-$B75</f>
        <v>-1.4551915228366852E-11</v>
      </c>
      <c r="AO87" s="23"/>
      <c r="AP87" s="24"/>
      <c r="AQ87" s="2">
        <f>($B$31-SUM(AR70:AR86))*B79</f>
        <v>30.382049286270924</v>
      </c>
      <c r="AR87" s="2">
        <f t="shared" si="82"/>
        <v>759.55123215675337</v>
      </c>
      <c r="AS87" s="2">
        <f t="shared" si="83"/>
        <v>789.93328144302427</v>
      </c>
      <c r="AT87" s="23">
        <f>($B75-SUM(AR70:AR86))/AR87-1</f>
        <v>2.5979218776228663E-14</v>
      </c>
      <c r="AU87" s="24">
        <f>(AS$2-COUNTA(AQ70:AQ87))/AT87</f>
        <v>0</v>
      </c>
      <c r="AV87" s="2">
        <f>($B$31-SUM(AW70:AW86))*B79</f>
        <v>57.441857078566535</v>
      </c>
      <c r="AW87" s="2">
        <f t="shared" si="84"/>
        <v>703.94432694320847</v>
      </c>
      <c r="AX87" s="2">
        <f t="shared" si="85"/>
        <v>761.38618402177497</v>
      </c>
      <c r="AY87" s="23">
        <f>($B75-SUM(AW70:AW86))/AW87-1</f>
        <v>1.0400000000000258</v>
      </c>
      <c r="AZ87" s="24">
        <f>(AX$2-COUNTA(AV70:AV87))/AY87</f>
        <v>0.96153846153843769</v>
      </c>
      <c r="BA87" s="2">
        <f>($B$31-SUM(BB70:BB86))*B79</f>
        <v>81.678422218454656</v>
      </c>
      <c r="BB87" s="2">
        <f t="shared" si="86"/>
        <v>654.13908106783367</v>
      </c>
      <c r="BC87" s="2">
        <f t="shared" si="87"/>
        <v>735.81750328628834</v>
      </c>
      <c r="BD87" s="23">
        <f>($B75-SUM(BB70:BB86))/BB87-1</f>
        <v>2.1216000000000257</v>
      </c>
      <c r="BE87" s="24">
        <f>(BC$2-COUNTA(BA70:BA87))/BD87</f>
        <v>0.94268476621416653</v>
      </c>
    </row>
    <row r="88" spans="3:57" hidden="1" outlineLevel="1" x14ac:dyDescent="0.3">
      <c r="F88" s="23"/>
      <c r="G88" s="24"/>
      <c r="K88" s="23"/>
      <c r="L88" s="24"/>
      <c r="P88" s="23"/>
      <c r="Q88" s="24"/>
      <c r="U88" s="23"/>
      <c r="V88" s="24"/>
      <c r="Z88" s="23"/>
      <c r="AA88" s="24"/>
      <c r="AE88" s="23"/>
      <c r="AF88" s="24"/>
      <c r="AJ88" s="23"/>
      <c r="AK88" s="24"/>
      <c r="AO88" s="23"/>
      <c r="AP88" s="24"/>
      <c r="AR88" s="2">
        <f>SUM($AR70:AR87)-$B75</f>
        <v>-2.0008883439004421E-11</v>
      </c>
      <c r="AT88" s="23"/>
      <c r="AU88" s="24"/>
      <c r="AV88" s="2">
        <f>($B$31-SUM(AW70:AW87))*B79</f>
        <v>29.284084000838192</v>
      </c>
      <c r="AW88" s="2">
        <f t="shared" si="84"/>
        <v>732.10210002093675</v>
      </c>
      <c r="AX88" s="2">
        <f t="shared" si="85"/>
        <v>761.38618402177497</v>
      </c>
      <c r="AY88" s="23">
        <f>($B75-SUM(AW70:AW87))/AW88-1</f>
        <v>2.4646951146678475E-14</v>
      </c>
      <c r="AZ88" s="24">
        <f>(AX$2-COUNTA(AV70:AV88))/AY88</f>
        <v>0</v>
      </c>
      <c r="BA88" s="2">
        <f>($B$31-SUM(BB70:BB87))*B79</f>
        <v>55.512858975741331</v>
      </c>
      <c r="BB88" s="2">
        <f t="shared" si="86"/>
        <v>680.30464431054702</v>
      </c>
      <c r="BC88" s="2">
        <f t="shared" si="87"/>
        <v>735.81750328628834</v>
      </c>
      <c r="BD88" s="23">
        <f>($B75-SUM(BB70:BB87))/BB88-1</f>
        <v>1.0400000000000253</v>
      </c>
      <c r="BE88" s="24">
        <f>(BC$2-COUNTA(BA70:BA88))/BD88</f>
        <v>0.96153846153843814</v>
      </c>
    </row>
    <row r="89" spans="3:57" hidden="1" outlineLevel="1" x14ac:dyDescent="0.3">
      <c r="F89" s="28"/>
      <c r="G89" s="24"/>
      <c r="K89" s="28"/>
      <c r="L89" s="24"/>
      <c r="P89" s="28"/>
      <c r="Q89" s="24"/>
      <c r="U89" s="28"/>
      <c r="V89" s="24"/>
      <c r="Z89" s="28"/>
      <c r="AA89" s="24"/>
      <c r="AE89" s="28"/>
      <c r="AF89" s="24"/>
      <c r="AJ89" s="28"/>
      <c r="AK89" s="24"/>
      <c r="AO89" s="28"/>
      <c r="AP89" s="24"/>
      <c r="AT89" s="28"/>
      <c r="AU89" s="24"/>
      <c r="AW89" s="2">
        <f>SUM($AW70:AW88)-$B75</f>
        <v>-1.8189894035458565E-11</v>
      </c>
      <c r="AY89" s="28"/>
      <c r="AZ89" s="24"/>
      <c r="BA89" s="2">
        <f>($B$31-SUM(BB70:BB88))*B79</f>
        <v>28.300673203319459</v>
      </c>
      <c r="BB89" s="2">
        <f t="shared" si="86"/>
        <v>707.51683008296891</v>
      </c>
      <c r="BC89" s="2">
        <f t="shared" si="87"/>
        <v>735.81750328628834</v>
      </c>
      <c r="BD89" s="28">
        <f>($B75-SUM(BB70:BB88))/BB89-1</f>
        <v>2.4646951146678475E-14</v>
      </c>
      <c r="BE89" s="24">
        <f>(BC$2-COUNTA(BA70:BA89))/BD89</f>
        <v>0</v>
      </c>
    </row>
    <row r="90" spans="3:57" hidden="1" outlineLevel="1" x14ac:dyDescent="0.3">
      <c r="BB90" s="2">
        <f>SUM($BB70:BB89)-$B75</f>
        <v>-1.8189894035458565E-11</v>
      </c>
    </row>
    <row r="91" spans="3:57" hidden="1" outlineLevel="1" x14ac:dyDescent="0.3"/>
    <row r="92" spans="3:57" hidden="1" outlineLevel="1" x14ac:dyDescent="0.3">
      <c r="C92" s="2">
        <f>$B97*B101</f>
        <v>500</v>
      </c>
      <c r="D92" s="2">
        <f>E92-C92</f>
        <v>795.04574965456686</v>
      </c>
      <c r="E92" s="2">
        <f>$B97*$B101/(1-(1+$B101)^-$E$2)</f>
        <v>1295.0457496545669</v>
      </c>
      <c r="F92" s="23">
        <f>$B97/D92-1</f>
        <v>11.57789253554883</v>
      </c>
      <c r="G92" s="24">
        <f>(E$2-COUNTA(C92:C92))/F92</f>
        <v>0.7773435426496097</v>
      </c>
      <c r="H92" s="2">
        <f>$B97*B101</f>
        <v>500</v>
      </c>
      <c r="I92" s="2">
        <f>J92-H92</f>
        <v>703.88891490668038</v>
      </c>
      <c r="J92" s="2">
        <f>$B97*$B101/(1-(1+$B101)^-$J$2)</f>
        <v>1203.8889149066804</v>
      </c>
      <c r="K92" s="23">
        <f>$B97/I92-1</f>
        <v>13.206787162326277</v>
      </c>
      <c r="L92" s="24">
        <f>(J$2-COUNTA(H92:H92))/K92</f>
        <v>0.75718642824244431</v>
      </c>
      <c r="M92" s="2">
        <f>$B97*B101</f>
        <v>500</v>
      </c>
      <c r="N92" s="2">
        <f>O92-M92</f>
        <v>628.25410020815389</v>
      </c>
      <c r="O92" s="2">
        <f>$B97*$B101/(1-(1+$B101)^-$O$2)</f>
        <v>1128.2541002081539</v>
      </c>
      <c r="P92" s="23">
        <f>$B97/N92-1</f>
        <v>14.917126520442586</v>
      </c>
      <c r="Q92" s="24">
        <f>(O$2-COUNTA(M92:M92))/P92</f>
        <v>0.7374074346641416</v>
      </c>
      <c r="R92" s="2">
        <f>$B97*B101</f>
        <v>500</v>
      </c>
      <c r="S92" s="2">
        <f>T92-R92</f>
        <v>564.55765167727623</v>
      </c>
      <c r="T92" s="2">
        <f>$B97*$B101/(1-(1+$B101)^-$T$2)</f>
        <v>1064.5576516772762</v>
      </c>
      <c r="U92" s="23">
        <f>$B97/S92-1</f>
        <v>16.712982846464723</v>
      </c>
      <c r="V92" s="24">
        <f>(T$2-COUNTA(R92:R92))/U92</f>
        <v>0.71800468595217559</v>
      </c>
      <c r="W92" s="2">
        <f>$B97*B101</f>
        <v>500</v>
      </c>
      <c r="X92" s="2">
        <f>Y92-W92</f>
        <v>510.23969457260262</v>
      </c>
      <c r="Y92" s="2">
        <f>$B97*$B101/(1-(1+$B101)^-$Y$2)</f>
        <v>1010.2396945726026</v>
      </c>
      <c r="Z92" s="23">
        <f>$B97/X92-1</f>
        <v>18.598631988787943</v>
      </c>
      <c r="AA92" s="24">
        <f>(Y$2-COUNTA(W92:W92))/Z92</f>
        <v>0.69897614017186638</v>
      </c>
      <c r="AB92" s="2">
        <f>$B97*B101</f>
        <v>500</v>
      </c>
      <c r="AC92" s="2">
        <f>AD92-AB92</f>
        <v>463.42287609244363</v>
      </c>
      <c r="AD92" s="2">
        <f>$B97*$B101/(1-(1+$B101)^-$AD$2)</f>
        <v>963.42287609244363</v>
      </c>
      <c r="AE92" s="23">
        <f>$B97/AC92-1</f>
        <v>20.57856358822735</v>
      </c>
      <c r="AF92" s="24">
        <f>(AD$2-COUNTA(AB92:AB92))/AE92</f>
        <v>0.68031959276346987</v>
      </c>
      <c r="AG92" s="2">
        <f>$B97*B101</f>
        <v>500</v>
      </c>
      <c r="AH92" s="2">
        <f>AI92-AG92</f>
        <v>422.69907977645732</v>
      </c>
      <c r="AI92" s="2">
        <f>$B97*$B101/(1-(1+$B101)^-$AI$2)</f>
        <v>922.69907977645732</v>
      </c>
      <c r="AJ92" s="23">
        <f>$B97/AH92-1</f>
        <v>22.657491767638717</v>
      </c>
      <c r="AK92" s="24">
        <f>(AI$2-COUNTA(AG92:AG92))/AJ92</f>
        <v>0.6620326801320624</v>
      </c>
      <c r="AL92" s="2">
        <f>$B97*B101</f>
        <v>500</v>
      </c>
      <c r="AM92" s="2">
        <f>AN92-AL92</f>
        <v>386.99141731286079</v>
      </c>
      <c r="AN92" s="2">
        <f>$B97*$B101/(1-(1+$B101)^-$AN$2)</f>
        <v>886.99141731286079</v>
      </c>
      <c r="AO92" s="23">
        <f>$B97/AM92-1</f>
        <v>24.840366356020663</v>
      </c>
      <c r="AP92" s="24">
        <f>(AN$2-COUNTA(AL92:AL92))/AO92</f>
        <v>0.64411288346888707</v>
      </c>
      <c r="AQ92" s="2">
        <f>$B97*B101</f>
        <v>500</v>
      </c>
      <c r="AR92" s="2">
        <f>AS92-AQ92</f>
        <v>355.46222319736012</v>
      </c>
      <c r="AS92" s="2">
        <f>$B97*$B101/(1-(1+$B101)^-$AS$2)</f>
        <v>855.46222319736012</v>
      </c>
      <c r="AT92" s="23">
        <f>$B97/AR92-1</f>
        <v>27.132384673821694</v>
      </c>
      <c r="AU92" s="24">
        <f>(AS$2-COUNTA(AQ92:AQ92))/AT92</f>
        <v>0.62655753279225079</v>
      </c>
      <c r="AV92" s="2">
        <f>$B97*B101</f>
        <v>500</v>
      </c>
      <c r="AW92" s="2">
        <f>AX92-AV92</f>
        <v>327.45010381756231</v>
      </c>
      <c r="AX92" s="2">
        <f>$B97*$B101/(1-(1+$B101)^-$AX$2)</f>
        <v>827.45010381756231</v>
      </c>
      <c r="AY92" s="23">
        <f>$B97/AW92-1</f>
        <v>29.539003907512779</v>
      </c>
      <c r="AZ92" s="24">
        <f>(AX$2-COUNTA(AV92:AV92))/AY92</f>
        <v>0.60936381119547445</v>
      </c>
      <c r="BA92" s="2">
        <f>$B97*B101</f>
        <v>500</v>
      </c>
      <c r="BB92" s="2">
        <f>BC92-BA92</f>
        <v>302.42587190691313</v>
      </c>
      <c r="BC92" s="2">
        <f>$B97*$B101/(1-(1+$B101)^-$BC$2)</f>
        <v>802.42587190691313</v>
      </c>
      <c r="BD92" s="23">
        <f>$B97/BB92-1</f>
        <v>32.065954102888412</v>
      </c>
      <c r="BE92" s="24">
        <f>(BC$2-COUNTA(BA92:BA92))/BD92</f>
        <v>0.59252875928892235</v>
      </c>
    </row>
    <row r="93" spans="3:57" hidden="1" outlineLevel="1" x14ac:dyDescent="0.3">
      <c r="C93" s="2">
        <f>($B$31-SUM(D92:D92))*B101</f>
        <v>460.24771251727162</v>
      </c>
      <c r="D93" s="2">
        <f>E93-C93</f>
        <v>834.7980371372953</v>
      </c>
      <c r="E93" s="2">
        <f>E92</f>
        <v>1295.0457496545669</v>
      </c>
      <c r="F93" s="23">
        <f>($B97-SUM(D92:D92))/D93-1</f>
        <v>10.026564319570312</v>
      </c>
      <c r="G93" s="24">
        <f>(E$2-COUNTA(C92:C93))/F93</f>
        <v>0.79788048478233264</v>
      </c>
      <c r="H93" s="2">
        <f>($B$31-SUM(I92:I92))*B101</f>
        <v>464.80555425466605</v>
      </c>
      <c r="I93" s="2">
        <f>J93-H93</f>
        <v>739.08336065201433</v>
      </c>
      <c r="J93" s="2">
        <f>J92</f>
        <v>1203.8889149066804</v>
      </c>
      <c r="K93" s="23">
        <f>($B97-SUM(I92:I92))/I93-1</f>
        <v>11.577892535548838</v>
      </c>
      <c r="L93" s="24">
        <f>(J$2-COUNTA(H92:H93))/K93</f>
        <v>0.77734354264960925</v>
      </c>
      <c r="M93" s="2">
        <f>($B$31-SUM(N92:N92))*B101</f>
        <v>468.58729498959229</v>
      </c>
      <c r="N93" s="2">
        <f>O93-M93</f>
        <v>659.66680521856165</v>
      </c>
      <c r="O93" s="2">
        <f>O92</f>
        <v>1128.2541002081539</v>
      </c>
      <c r="P93" s="23">
        <f>($B97-SUM(N92:N92))/N93-1</f>
        <v>13.20678716232627</v>
      </c>
      <c r="Q93" s="24">
        <f>(O$2-COUNTA(M92:M93))/P93</f>
        <v>0.75718642824244464</v>
      </c>
      <c r="R93" s="2">
        <f>($B$31-SUM(S92:S92))*B101</f>
        <v>471.77211741613621</v>
      </c>
      <c r="S93" s="2">
        <f>T93-R93</f>
        <v>592.78553426114001</v>
      </c>
      <c r="T93" s="2">
        <f>T92</f>
        <v>1064.5576516772762</v>
      </c>
      <c r="U93" s="23">
        <f>($B97-SUM(S92:S92))/S93-1</f>
        <v>14.917126520442594</v>
      </c>
      <c r="V93" s="24">
        <f>(T$2-COUNTA(R92:R93))/U93</f>
        <v>0.73740743466414127</v>
      </c>
      <c r="W93" s="2">
        <f>($B$31-SUM(X92:X92))*B101</f>
        <v>474.48801527136987</v>
      </c>
      <c r="X93" s="2">
        <f>Y93-W93</f>
        <v>535.7516793012328</v>
      </c>
      <c r="Y93" s="2">
        <f>Y92</f>
        <v>1010.2396945726026</v>
      </c>
      <c r="Z93" s="23">
        <f>($B97-SUM(X92:X92))/X93-1</f>
        <v>16.712982846464705</v>
      </c>
      <c r="AA93" s="24">
        <f>(Y$2-COUNTA(W92:W93))/Z93</f>
        <v>0.71800468595217626</v>
      </c>
      <c r="AB93" s="2">
        <f>($B$31-SUM(AC92:AC92))*B101</f>
        <v>476.82885619537785</v>
      </c>
      <c r="AC93" s="2">
        <f>AD93-AB93</f>
        <v>486.59401989706578</v>
      </c>
      <c r="AD93" s="2">
        <f>AD92</f>
        <v>963.42287609244363</v>
      </c>
      <c r="AE93" s="23">
        <f>($B97-SUM(AC92:AC92))/AC93-1</f>
        <v>18.598631988787957</v>
      </c>
      <c r="AF93" s="24">
        <f>(AD$2-COUNTA(AB92:AB93))/AE93</f>
        <v>0.69897614017186593</v>
      </c>
      <c r="AG93" s="2">
        <f>($B$31-SUM(AH92:AH92))*B101</f>
        <v>478.86504601117713</v>
      </c>
      <c r="AH93" s="2">
        <f>AI93-AG93</f>
        <v>443.8340337652802</v>
      </c>
      <c r="AI93" s="2">
        <f>AI92</f>
        <v>922.69907977645732</v>
      </c>
      <c r="AJ93" s="23">
        <f>($B97-SUM(AH92:AH92))/AH93-1</f>
        <v>20.578563588227347</v>
      </c>
      <c r="AK93" s="24">
        <f>(AI$2-COUNTA(AG92:AG93))/AJ93</f>
        <v>0.68031959276346998</v>
      </c>
      <c r="AL93" s="2">
        <f>($B$31-SUM(AM92:AM92))*B101</f>
        <v>480.65042913435701</v>
      </c>
      <c r="AM93" s="2">
        <f>AN93-AL93</f>
        <v>406.34098817850378</v>
      </c>
      <c r="AN93" s="2">
        <f>AN92</f>
        <v>886.99141731286079</v>
      </c>
      <c r="AO93" s="23">
        <f>($B97-SUM(AM92:AM92))/AM93-1</f>
        <v>22.657491767638732</v>
      </c>
      <c r="AP93" s="24">
        <f>(AN$2-COUNTA(AL92:AL93))/AO93</f>
        <v>0.66203268013206196</v>
      </c>
      <c r="AQ93" s="2">
        <f>($B$31-SUM(AR92:AR92))*B101</f>
        <v>482.22688884013201</v>
      </c>
      <c r="AR93" s="2">
        <f>AS93-AQ93</f>
        <v>373.23533435722811</v>
      </c>
      <c r="AS93" s="2">
        <f>AS92</f>
        <v>855.46222319736012</v>
      </c>
      <c r="AT93" s="23">
        <f>($B97-SUM(AR92:AR92))/AR93-1</f>
        <v>24.84036635602066</v>
      </c>
      <c r="AU93" s="24">
        <f>(AS$2-COUNTA(AQ92:AQ93))/AT93</f>
        <v>0.64411288346888718</v>
      </c>
      <c r="AV93" s="2">
        <f>($B$31-SUM(AW92:AW92))*B101</f>
        <v>483.62749480912191</v>
      </c>
      <c r="AW93" s="2">
        <f>AX93-AV93</f>
        <v>343.82260900844039</v>
      </c>
      <c r="AX93" s="2">
        <f>AX92</f>
        <v>827.45010381756231</v>
      </c>
      <c r="AY93" s="23">
        <f>($B97-SUM(AW92:AW92))/AW93-1</f>
        <v>27.132384673821697</v>
      </c>
      <c r="AZ93" s="24">
        <f>(AX$2-COUNTA(AV92:AV93))/AY93</f>
        <v>0.62655753279225079</v>
      </c>
      <c r="BA93" s="2">
        <f>($B$31-SUM(BB92:BB92))*B101</f>
        <v>484.87870640465439</v>
      </c>
      <c r="BB93" s="2">
        <f>BC93-BA93</f>
        <v>317.54716550225874</v>
      </c>
      <c r="BC93" s="2">
        <f>BC92</f>
        <v>802.42587190691313</v>
      </c>
      <c r="BD93" s="23">
        <f>($B97-SUM(BB92:BB92))/BB93-1</f>
        <v>29.539003907512779</v>
      </c>
      <c r="BE93" s="24">
        <f>(BC$2-COUNTA(BA92:BA93))/BD93</f>
        <v>0.60936381119547445</v>
      </c>
    </row>
    <row r="94" spans="3:57" hidden="1" outlineLevel="1" x14ac:dyDescent="0.3">
      <c r="C94" s="2">
        <f>($B$31-SUM(D92:D93))*B101</f>
        <v>418.5078106604069</v>
      </c>
      <c r="D94" s="2">
        <f t="shared" ref="D94:D101" si="88">E94-C94</f>
        <v>876.53793899415996</v>
      </c>
      <c r="E94" s="2">
        <f t="shared" ref="E94:E101" si="89">E93</f>
        <v>1295.0457496545669</v>
      </c>
      <c r="F94" s="23">
        <f>($B97-SUM(D92:D93))/D94-1</f>
        <v>8.5491088757812523</v>
      </c>
      <c r="G94" s="24">
        <f>(E$2-COUNTA(C92:C94))/F94</f>
        <v>0.81879878964113806</v>
      </c>
      <c r="H94" s="2">
        <f>($B$31-SUM(I92:I93))*B101</f>
        <v>427.85138622206523</v>
      </c>
      <c r="I94" s="2">
        <f t="shared" ref="I94:I102" si="90">J94-H94</f>
        <v>776.03752868461515</v>
      </c>
      <c r="J94" s="2">
        <f t="shared" ref="J94:J102" si="91">J93</f>
        <v>1203.8889149066804</v>
      </c>
      <c r="K94" s="23">
        <f>($B97-SUM(I92:I93))/I94-1</f>
        <v>10.026564319570317</v>
      </c>
      <c r="L94" s="24">
        <f>(J$2-COUNTA(H92:H94))/K94</f>
        <v>0.7978804847823322</v>
      </c>
      <c r="M94" s="2">
        <f>($B$31-SUM(N92:N93))*B101</f>
        <v>435.60395472866423</v>
      </c>
      <c r="N94" s="2">
        <f t="shared" ref="N94:N103" si="92">O94-M94</f>
        <v>692.65014547948965</v>
      </c>
      <c r="O94" s="2">
        <f t="shared" ref="O94:O103" si="93">O93</f>
        <v>1128.2541002081539</v>
      </c>
      <c r="P94" s="23">
        <f>($B97-SUM(N92:N93))/N94-1</f>
        <v>11.57789253554883</v>
      </c>
      <c r="Q94" s="24">
        <f>(O$2-COUNTA(M92:M94))/P94</f>
        <v>0.7773435426496097</v>
      </c>
      <c r="R94" s="2">
        <f>($B$31-SUM(S92:S93))*B101</f>
        <v>442.13284070307918</v>
      </c>
      <c r="S94" s="2">
        <f t="shared" ref="S94:S104" si="94">T94-R94</f>
        <v>622.42481097419704</v>
      </c>
      <c r="T94" s="2">
        <f t="shared" ref="T94:T104" si="95">T93</f>
        <v>1064.5576516772762</v>
      </c>
      <c r="U94" s="23">
        <f>($B97-SUM(S92:S93))/S94-1</f>
        <v>13.206787162326279</v>
      </c>
      <c r="V94" s="24">
        <f>(T$2-COUNTA(R92:R94))/U94</f>
        <v>0.7571864282424442</v>
      </c>
      <c r="W94" s="2">
        <f>($B$31-SUM(X92:X93))*B101</f>
        <v>447.70043130630825</v>
      </c>
      <c r="X94" s="2">
        <f t="shared" ref="X94:X105" si="96">Y94-W94</f>
        <v>562.53926326629437</v>
      </c>
      <c r="Y94" s="2">
        <f t="shared" ref="Y94:Y105" si="97">Y93</f>
        <v>1010.2396945726026</v>
      </c>
      <c r="Z94" s="23">
        <f>($B97-SUM(X92:X93))/X94-1</f>
        <v>14.917126520442579</v>
      </c>
      <c r="AA94" s="24">
        <f>(Y$2-COUNTA(W92:W94))/Z94</f>
        <v>0.73740743466414194</v>
      </c>
      <c r="AB94" s="2">
        <f>($B$31-SUM(AC92:AC93))*B101</f>
        <v>452.49915520052457</v>
      </c>
      <c r="AC94" s="2">
        <f t="shared" ref="AC94:AC106" si="98">AD94-AB94</f>
        <v>510.92372089191906</v>
      </c>
      <c r="AD94" s="2">
        <f t="shared" ref="AD94:AD106" si="99">AD93</f>
        <v>963.42287609244363</v>
      </c>
      <c r="AE94" s="23">
        <f>($B97-SUM(AC92:AC93))/AC94-1</f>
        <v>16.712982846464719</v>
      </c>
      <c r="AF94" s="24">
        <f>(AD$2-COUNTA(AB92:AB94))/AE94</f>
        <v>0.7180046859521757</v>
      </c>
      <c r="AG94" s="2">
        <f>($B$31-SUM(AH92:AH93))*B101</f>
        <v>456.67334432291312</v>
      </c>
      <c r="AH94" s="2">
        <f t="shared" ref="AH94:AH107" si="100">AI94-AG94</f>
        <v>466.0257354535442</v>
      </c>
      <c r="AI94" s="2">
        <f t="shared" ref="AI94:AI107" si="101">AI93</f>
        <v>922.69907977645732</v>
      </c>
      <c r="AJ94" s="23">
        <f>($B97-SUM(AH92:AH93))/AH94-1</f>
        <v>18.59863198878795</v>
      </c>
      <c r="AK94" s="24">
        <f>(AI$2-COUNTA(AG92:AG94))/AJ94</f>
        <v>0.69897614017186616</v>
      </c>
      <c r="AL94" s="2">
        <f>($B$31-SUM(AM92:AM93))*B101</f>
        <v>460.33337972543177</v>
      </c>
      <c r="AM94" s="2">
        <f t="shared" ref="AM94:AM108" si="102">AN94-AL94</f>
        <v>426.65803758742902</v>
      </c>
      <c r="AN94" s="2">
        <f t="shared" ref="AN94:AN108" si="103">AN93</f>
        <v>886.99141731286079</v>
      </c>
      <c r="AO94" s="23">
        <f>($B97-SUM(AM92:AM93))/AM94-1</f>
        <v>20.578563588227357</v>
      </c>
      <c r="AP94" s="24">
        <f>(AN$2-COUNTA(AL92:AL94))/AO94</f>
        <v>0.68031959276346965</v>
      </c>
      <c r="AQ94" s="2">
        <f>($B$31-SUM(AR92:AR93))*B101</f>
        <v>463.56512212227062</v>
      </c>
      <c r="AR94" s="2">
        <f t="shared" ref="AR94:AR109" si="104">AS94-AQ94</f>
        <v>391.89710107508949</v>
      </c>
      <c r="AS94" s="2">
        <f t="shared" ref="AS94:AS109" si="105">AS93</f>
        <v>855.46222319736012</v>
      </c>
      <c r="AT94" s="23">
        <f>($B97-SUM(AR92:AR93))/AR94-1</f>
        <v>22.657491767638728</v>
      </c>
      <c r="AU94" s="24">
        <f>(AS$2-COUNTA(AQ92:AQ94))/AT94</f>
        <v>0.66203268013206207</v>
      </c>
      <c r="AV94" s="2">
        <f>($B$31-SUM(AW92:AW93))*B101</f>
        <v>466.43636435869985</v>
      </c>
      <c r="AW94" s="2">
        <f t="shared" ref="AW94:AW110" si="106">AX94-AV94</f>
        <v>361.01373945886246</v>
      </c>
      <c r="AX94" s="2">
        <f t="shared" ref="AX94:AX110" si="107">AX93</f>
        <v>827.45010381756231</v>
      </c>
      <c r="AY94" s="23">
        <f>($B97-SUM(AW92:AW93))/AW94-1</f>
        <v>24.84036635602066</v>
      </c>
      <c r="AZ94" s="24">
        <f>(AX$2-COUNTA(AV92:AV94))/AY94</f>
        <v>0.64411288346888718</v>
      </c>
      <c r="BA94" s="2">
        <f>($B$31-SUM(BB92:BB93))*B101</f>
        <v>469.00134812954138</v>
      </c>
      <c r="BB94" s="2">
        <f t="shared" ref="BB94:BB111" si="108">BC94-BA94</f>
        <v>333.42452377737175</v>
      </c>
      <c r="BC94" s="2">
        <f t="shared" ref="BC94:BC111" si="109">BC93</f>
        <v>802.42587190691313</v>
      </c>
      <c r="BD94" s="23">
        <f>($B97-SUM(BB92:BB93))/BB94-1</f>
        <v>27.132384673821687</v>
      </c>
      <c r="BE94" s="24">
        <f>(BC$2-COUNTA(BA92:BA94))/BD94</f>
        <v>0.62655753279225102</v>
      </c>
    </row>
    <row r="95" spans="3:57" hidden="1" outlineLevel="1" x14ac:dyDescent="0.3">
      <c r="C95" s="2">
        <f>($B$31-SUM(D92:D94))*B101</f>
        <v>374.68091371069892</v>
      </c>
      <c r="D95" s="2">
        <f t="shared" si="88"/>
        <v>920.364835943868</v>
      </c>
      <c r="E95" s="2">
        <f t="shared" si="89"/>
        <v>1295.0457496545669</v>
      </c>
      <c r="F95" s="23">
        <f>($B97-SUM(D92:D94))/D95-1</f>
        <v>7.1420084531250012</v>
      </c>
      <c r="G95" s="24">
        <f>(E$2-COUNTA(C92:C95))/F95</f>
        <v>0.84009981777250442</v>
      </c>
      <c r="H95" s="2">
        <f>($B$31-SUM(I92:I94))*B101</f>
        <v>389.0495097878345</v>
      </c>
      <c r="I95" s="2">
        <f t="shared" si="90"/>
        <v>814.83940511884589</v>
      </c>
      <c r="J95" s="2">
        <f t="shared" si="91"/>
        <v>1203.8889149066804</v>
      </c>
      <c r="K95" s="23">
        <f>($B97-SUM(I92:I94))/I95-1</f>
        <v>8.5491088757812559</v>
      </c>
      <c r="L95" s="24">
        <f>(J$2-COUNTA(H92:H95))/K95</f>
        <v>0.81879878964113773</v>
      </c>
      <c r="M95" s="2">
        <f>($B$31-SUM(N92:N94))*B101</f>
        <v>400.97144745468978</v>
      </c>
      <c r="N95" s="2">
        <f t="shared" si="92"/>
        <v>727.28265275346416</v>
      </c>
      <c r="O95" s="2">
        <f t="shared" si="93"/>
        <v>1128.2541002081539</v>
      </c>
      <c r="P95" s="23">
        <f>($B97-SUM(N92:N94))/N95-1</f>
        <v>10.026564319570316</v>
      </c>
      <c r="Q95" s="24">
        <f>(O$2-COUNTA(M92:M95))/P95</f>
        <v>0.79788048478233242</v>
      </c>
      <c r="R95" s="2">
        <f>($B$31-SUM(S92:S94))*B101</f>
        <v>411.01160015436938</v>
      </c>
      <c r="S95" s="2">
        <f t="shared" si="94"/>
        <v>653.54605152290685</v>
      </c>
      <c r="T95" s="2">
        <f t="shared" si="95"/>
        <v>1064.5576516772762</v>
      </c>
      <c r="U95" s="23">
        <f>($B97-SUM(S92:S94))/S95-1</f>
        <v>11.577892535548839</v>
      </c>
      <c r="V95" s="24">
        <f>(T$2-COUNTA(R92:R95))/U95</f>
        <v>0.77734354264960914</v>
      </c>
      <c r="W95" s="2">
        <f>($B$31-SUM(X92:X94))*B101</f>
        <v>419.57346814299353</v>
      </c>
      <c r="X95" s="2">
        <f t="shared" si="96"/>
        <v>590.66622642960908</v>
      </c>
      <c r="Y95" s="2">
        <f t="shared" si="97"/>
        <v>1010.2396945726026</v>
      </c>
      <c r="Z95" s="23">
        <f>($B97-SUM(X92:X94))/X95-1</f>
        <v>13.206787162326268</v>
      </c>
      <c r="AA95" s="24">
        <f>(Y$2-COUNTA(W92:W95))/Z95</f>
        <v>0.75718642824244475</v>
      </c>
      <c r="AB95" s="2">
        <f>($B$31-SUM(AC92:AC94))*B101</f>
        <v>426.95296915592866</v>
      </c>
      <c r="AC95" s="2">
        <f t="shared" si="98"/>
        <v>536.46990693651492</v>
      </c>
      <c r="AD95" s="2">
        <f t="shared" si="99"/>
        <v>963.42287609244363</v>
      </c>
      <c r="AE95" s="23">
        <f>($B97-SUM(AC92:AC94))/AC95-1</f>
        <v>14.917126520442595</v>
      </c>
      <c r="AF95" s="24">
        <f>(AD$2-COUNTA(AB92:AB95))/AE95</f>
        <v>0.73740743466414116</v>
      </c>
      <c r="AG95" s="2">
        <f>($B$31-SUM(AH92:AH94))*B101</f>
        <v>433.37205755023592</v>
      </c>
      <c r="AH95" s="2">
        <f t="shared" si="100"/>
        <v>489.3270222262214</v>
      </c>
      <c r="AI95" s="2">
        <f t="shared" si="101"/>
        <v>922.69907977645732</v>
      </c>
      <c r="AJ95" s="23">
        <f>($B97-SUM(AH92:AH94))/AH95-1</f>
        <v>16.712982846464715</v>
      </c>
      <c r="AK95" s="24">
        <f>(AI$2-COUNTA(AG92:AG95))/AJ95</f>
        <v>0.71800468595217581</v>
      </c>
      <c r="AL95" s="2">
        <f>($B$31-SUM(AM92:AM94))*B101</f>
        <v>439.00047784606033</v>
      </c>
      <c r="AM95" s="2">
        <f t="shared" si="102"/>
        <v>447.99093946680046</v>
      </c>
      <c r="AN95" s="2">
        <f t="shared" si="103"/>
        <v>886.99141731286079</v>
      </c>
      <c r="AO95" s="23">
        <f>($B97-SUM(AM92:AM94))/AM95-1</f>
        <v>18.598631988787961</v>
      </c>
      <c r="AP95" s="24">
        <f>(AN$2-COUNTA(AL92:AL95))/AO95</f>
        <v>0.69897614017186571</v>
      </c>
      <c r="AQ95" s="2">
        <f>($B$31-SUM(AR92:AR94))*B101</f>
        <v>443.97026706851614</v>
      </c>
      <c r="AR95" s="2">
        <f t="shared" si="104"/>
        <v>411.49195612884398</v>
      </c>
      <c r="AS95" s="2">
        <f t="shared" si="105"/>
        <v>855.46222319736012</v>
      </c>
      <c r="AT95" s="23">
        <f>($B97-SUM(AR92:AR94))/AR95-1</f>
        <v>20.578563588227357</v>
      </c>
      <c r="AU95" s="24">
        <f>(AS$2-COUNTA(AQ92:AQ95))/AT95</f>
        <v>0.68031959276346965</v>
      </c>
      <c r="AV95" s="2">
        <f>($B$31-SUM(AW92:AW94))*B101</f>
        <v>448.38567738575676</v>
      </c>
      <c r="AW95" s="2">
        <f t="shared" si="106"/>
        <v>379.06442643180554</v>
      </c>
      <c r="AX95" s="2">
        <f t="shared" si="107"/>
        <v>827.45010381756231</v>
      </c>
      <c r="AY95" s="23">
        <f>($B97-SUM(AW92:AW94))/AW95-1</f>
        <v>22.657491767638724</v>
      </c>
      <c r="AZ95" s="24">
        <f>(AX$2-COUNTA(AV92:AV95))/AY95</f>
        <v>0.66203268013206218</v>
      </c>
      <c r="BA95" s="2">
        <f>($B$31-SUM(BB92:BB94))*B101</f>
        <v>452.33012194067283</v>
      </c>
      <c r="BB95" s="2">
        <f t="shared" si="108"/>
        <v>350.09574996624031</v>
      </c>
      <c r="BC95" s="2">
        <f t="shared" si="109"/>
        <v>802.42587190691313</v>
      </c>
      <c r="BD95" s="23">
        <f>($B97-SUM(BB92:BB94))/BB95-1</f>
        <v>24.840366356020656</v>
      </c>
      <c r="BE95" s="24">
        <f>(BC$2-COUNTA(BA92:BA95))/BD95</f>
        <v>0.64411288346888729</v>
      </c>
    </row>
    <row r="96" spans="3:57" hidden="1" outlineLevel="1" x14ac:dyDescent="0.3">
      <c r="C96" s="2">
        <f>($B$31-SUM(D92:D95))*B101</f>
        <v>328.66267191350556</v>
      </c>
      <c r="D96" s="2">
        <f t="shared" si="88"/>
        <v>966.38307774106124</v>
      </c>
      <c r="E96" s="2">
        <f t="shared" si="89"/>
        <v>1295.0457496545669</v>
      </c>
      <c r="F96" s="23">
        <f>($B97-SUM(D92:D95))/D96-1</f>
        <v>5.801912812500003</v>
      </c>
      <c r="G96" s="24">
        <f>(E$2-COUNTA(C92:C96))/F96</f>
        <v>0.86178475299175261</v>
      </c>
      <c r="H96" s="2">
        <f>($B$31-SUM(I92:I95))*B101</f>
        <v>348.30753953189219</v>
      </c>
      <c r="I96" s="2">
        <f t="shared" si="90"/>
        <v>855.58137537478819</v>
      </c>
      <c r="J96" s="2">
        <f t="shared" si="91"/>
        <v>1203.8889149066804</v>
      </c>
      <c r="K96" s="23">
        <f>($B97-SUM(I92:I95))/I96-1</f>
        <v>7.1420084531250048</v>
      </c>
      <c r="L96" s="24">
        <f>(J$2-COUNTA(H92:H96))/K96</f>
        <v>0.84009981777250409</v>
      </c>
      <c r="M96" s="2">
        <f>($B$31-SUM(N92:N95))*B101</f>
        <v>364.60731481701657</v>
      </c>
      <c r="N96" s="2">
        <f t="shared" si="92"/>
        <v>763.64678539113731</v>
      </c>
      <c r="O96" s="2">
        <f t="shared" si="93"/>
        <v>1128.2541002081539</v>
      </c>
      <c r="P96" s="23">
        <f>($B97-SUM(N92:N95))/N96-1</f>
        <v>8.5491088757812523</v>
      </c>
      <c r="Q96" s="24">
        <f>(O$2-COUNTA(M92:M96))/P96</f>
        <v>0.81879878964113806</v>
      </c>
      <c r="R96" s="2">
        <f>($B$31-SUM(S92:S95))*B101</f>
        <v>378.33429757822398</v>
      </c>
      <c r="S96" s="2">
        <f t="shared" si="94"/>
        <v>686.22335409905224</v>
      </c>
      <c r="T96" s="2">
        <f t="shared" si="95"/>
        <v>1064.5576516772762</v>
      </c>
      <c r="U96" s="23">
        <f>($B97-SUM(S92:S95))/S96-1</f>
        <v>10.026564319570321</v>
      </c>
      <c r="V96" s="24">
        <f>(T$2-COUNTA(R92:R96))/U96</f>
        <v>0.79788048478233198</v>
      </c>
      <c r="W96" s="2">
        <f>($B$31-SUM(X92:X95))*B101</f>
        <v>390.04015682151305</v>
      </c>
      <c r="X96" s="2">
        <f t="shared" si="96"/>
        <v>620.19953775108957</v>
      </c>
      <c r="Y96" s="2">
        <f t="shared" si="97"/>
        <v>1010.2396945726026</v>
      </c>
      <c r="Z96" s="23">
        <f>($B97-SUM(X92:X95))/X96-1</f>
        <v>11.577892535548823</v>
      </c>
      <c r="AA96" s="24">
        <f>(Y$2-COUNTA(W92:W96))/Z96</f>
        <v>0.77734354264961014</v>
      </c>
      <c r="AB96" s="2">
        <f>($B$31-SUM(AC92:AC95))*B101</f>
        <v>400.12947380910282</v>
      </c>
      <c r="AC96" s="2">
        <f t="shared" si="98"/>
        <v>563.29340228334081</v>
      </c>
      <c r="AD96" s="2">
        <f t="shared" si="99"/>
        <v>963.42287609244363</v>
      </c>
      <c r="AE96" s="23">
        <f>($B97-SUM(AC92:AC95))/AC96-1</f>
        <v>13.206787162326275</v>
      </c>
      <c r="AF96" s="24">
        <f>(AD$2-COUNTA(AB92:AB96))/AE96</f>
        <v>0.75718642824244442</v>
      </c>
      <c r="AG96" s="2">
        <f>($B$31-SUM(AH92:AH95))*B101</f>
        <v>408.90570643892488</v>
      </c>
      <c r="AH96" s="2">
        <f t="shared" si="100"/>
        <v>513.79337333753244</v>
      </c>
      <c r="AI96" s="2">
        <f t="shared" si="101"/>
        <v>922.69907977645732</v>
      </c>
      <c r="AJ96" s="23">
        <f>($B97-SUM(AH92:AH95))/AH96-1</f>
        <v>14.917126520442586</v>
      </c>
      <c r="AK96" s="24">
        <f>(AI$2-COUNTA(AG92:AG96))/AJ96</f>
        <v>0.7374074346641416</v>
      </c>
      <c r="AL96" s="2">
        <f>($B$31-SUM(AM92:AM95))*B101</f>
        <v>416.60093087272026</v>
      </c>
      <c r="AM96" s="2">
        <f t="shared" si="102"/>
        <v>470.39048644014053</v>
      </c>
      <c r="AN96" s="2">
        <f t="shared" si="103"/>
        <v>886.99141731286079</v>
      </c>
      <c r="AO96" s="23">
        <f>($B97-SUM(AM92:AM95))/AM96-1</f>
        <v>16.712982846464719</v>
      </c>
      <c r="AP96" s="24">
        <f>(AN$2-COUNTA(AL92:AL96))/AO96</f>
        <v>0.7180046859521757</v>
      </c>
      <c r="AQ96" s="2">
        <f>($B$31-SUM(AR92:AR95))*B101</f>
        <v>423.39566926207391</v>
      </c>
      <c r="AR96" s="2">
        <f t="shared" si="104"/>
        <v>432.06655393528621</v>
      </c>
      <c r="AS96" s="2">
        <f t="shared" si="105"/>
        <v>855.46222319736012</v>
      </c>
      <c r="AT96" s="23">
        <f>($B97-SUM(AR92:AR95))/AR96-1</f>
        <v>18.598631988787957</v>
      </c>
      <c r="AU96" s="24">
        <f>(AS$2-COUNTA(AQ92:AQ96))/AT96</f>
        <v>0.69897614017186593</v>
      </c>
      <c r="AV96" s="2">
        <f>($B$31-SUM(AW92:AW95))*B101</f>
        <v>429.4324560641665</v>
      </c>
      <c r="AW96" s="2">
        <f t="shared" si="106"/>
        <v>398.01764775339581</v>
      </c>
      <c r="AX96" s="2">
        <f t="shared" si="107"/>
        <v>827.45010381756231</v>
      </c>
      <c r="AY96" s="23">
        <f>($B97-SUM(AW92:AW95))/AW96-1</f>
        <v>20.578563588227361</v>
      </c>
      <c r="AZ96" s="24">
        <f>(AX$2-COUNTA(AV92:AV96))/AY96</f>
        <v>0.68031959276346954</v>
      </c>
      <c r="BA96" s="2">
        <f>($B$31-SUM(BB92:BB95))*B101</f>
        <v>434.82533444236083</v>
      </c>
      <c r="BB96" s="2">
        <f t="shared" si="108"/>
        <v>367.6005374645523</v>
      </c>
      <c r="BC96" s="2">
        <f t="shared" si="109"/>
        <v>802.42587190691313</v>
      </c>
      <c r="BD96" s="23">
        <f>($B97-SUM(BB92:BB95))/BB96-1</f>
        <v>22.657491767638721</v>
      </c>
      <c r="BE96" s="24">
        <f>(BC$2-COUNTA(BA92:BA96))/BD96</f>
        <v>0.66203268013206229</v>
      </c>
    </row>
    <row r="97" spans="1:57" hidden="1" outlineLevel="1" x14ac:dyDescent="0.3">
      <c r="A97" s="25" t="s">
        <v>13</v>
      </c>
      <c r="B97" s="26">
        <v>10000</v>
      </c>
      <c r="C97" s="2">
        <f>($B$31-SUM(D92:D96))*B101</f>
        <v>280.34351802645244</v>
      </c>
      <c r="D97" s="2">
        <f t="shared" si="88"/>
        <v>1014.7022316281144</v>
      </c>
      <c r="E97" s="2">
        <f t="shared" si="89"/>
        <v>1295.0457496545669</v>
      </c>
      <c r="F97" s="23">
        <f>($B97-SUM(D92:D96))/D97-1</f>
        <v>4.5256312500000009</v>
      </c>
      <c r="G97" s="24">
        <f>(E$2-COUNTA(C92:C97))/F97</f>
        <v>0.88385460039414376</v>
      </c>
      <c r="H97" s="2">
        <f>($B$31-SUM(I92:I96))*B101</f>
        <v>305.52847076315282</v>
      </c>
      <c r="I97" s="2">
        <f t="shared" si="90"/>
        <v>898.3604441435275</v>
      </c>
      <c r="J97" s="2">
        <f t="shared" si="91"/>
        <v>1203.8889149066804</v>
      </c>
      <c r="K97" s="23">
        <f>($B97-SUM(I92:I96))/I97-1</f>
        <v>5.8019128125000066</v>
      </c>
      <c r="L97" s="24">
        <f>(J$2-COUNTA(H92:H97))/K97</f>
        <v>0.86178475299175217</v>
      </c>
      <c r="M97" s="2">
        <f>($B$31-SUM(N92:N96))*B101</f>
        <v>326.42497554745972</v>
      </c>
      <c r="N97" s="2">
        <f t="shared" si="92"/>
        <v>801.82912466069411</v>
      </c>
      <c r="O97" s="2">
        <f t="shared" si="93"/>
        <v>1128.2541002081539</v>
      </c>
      <c r="P97" s="23">
        <f>($B97-SUM(N92:N96))/N97-1</f>
        <v>7.142008453125003</v>
      </c>
      <c r="Q97" s="24">
        <f>(O$2-COUNTA(M92:M97))/P97</f>
        <v>0.84009981777250431</v>
      </c>
      <c r="R97" s="2">
        <f>($B$31-SUM(S92:S96))*B101</f>
        <v>344.02312987327139</v>
      </c>
      <c r="S97" s="2">
        <f t="shared" si="94"/>
        <v>720.53452180400484</v>
      </c>
      <c r="T97" s="2">
        <f t="shared" si="95"/>
        <v>1064.5576516772762</v>
      </c>
      <c r="U97" s="23">
        <f>($B97-SUM(S92:S96))/S97-1</f>
        <v>8.5491088757812577</v>
      </c>
      <c r="V97" s="24">
        <f>(T$2-COUNTA(R92:R97))/U97</f>
        <v>0.8187987896411375</v>
      </c>
      <c r="W97" s="2">
        <f>($B$31-SUM(X92:X96))*B101</f>
        <v>359.03017993395861</v>
      </c>
      <c r="X97" s="2">
        <f t="shared" si="96"/>
        <v>651.20951463864401</v>
      </c>
      <c r="Y97" s="2">
        <f t="shared" si="97"/>
        <v>1010.2396945726026</v>
      </c>
      <c r="Z97" s="23">
        <f>($B97-SUM(X92:X96))/X97-1</f>
        <v>10.02656431957031</v>
      </c>
      <c r="AA97" s="24">
        <f>(Y$2-COUNTA(W92:W97))/Z97</f>
        <v>0.79788048478233276</v>
      </c>
      <c r="AB97" s="2">
        <f>($B$31-SUM(AC92:AC96))*B101</f>
        <v>371.96480369493582</v>
      </c>
      <c r="AC97" s="2">
        <f t="shared" si="98"/>
        <v>591.45807239750775</v>
      </c>
      <c r="AD97" s="2">
        <f t="shared" si="99"/>
        <v>963.42287609244363</v>
      </c>
      <c r="AE97" s="23">
        <f>($B97-SUM(AC92:AC96))/AC97-1</f>
        <v>11.577892535548836</v>
      </c>
      <c r="AF97" s="24">
        <f>(AD$2-COUNTA(AB92:AB97))/AE97</f>
        <v>0.77734354264960936</v>
      </c>
      <c r="AG97" s="2">
        <f>($B$31-SUM(AH92:AH96))*B101</f>
        <v>383.2160377720482</v>
      </c>
      <c r="AH97" s="2">
        <f t="shared" si="100"/>
        <v>539.48304200440907</v>
      </c>
      <c r="AI97" s="2">
        <f t="shared" si="101"/>
        <v>922.69907977645732</v>
      </c>
      <c r="AJ97" s="23">
        <f>($B97-SUM(AH92:AH96))/AH97-1</f>
        <v>13.206787162326272</v>
      </c>
      <c r="AK97" s="24">
        <f>(AI$2-COUNTA(AG92:AG97))/AJ97</f>
        <v>0.75718642824244464</v>
      </c>
      <c r="AL97" s="2">
        <f>($B$31-SUM(AM92:AM96))*B101</f>
        <v>393.08140655071333</v>
      </c>
      <c r="AM97" s="2">
        <f t="shared" si="102"/>
        <v>493.91001076214746</v>
      </c>
      <c r="AN97" s="2">
        <f t="shared" si="103"/>
        <v>886.99141731286079</v>
      </c>
      <c r="AO97" s="23">
        <f>($B97-SUM(AM92:AM96))/AM97-1</f>
        <v>14.917126520442597</v>
      </c>
      <c r="AP97" s="24">
        <f>(AN$2-COUNTA(AL92:AL97))/AO97</f>
        <v>0.73740743466414105</v>
      </c>
      <c r="AQ97" s="2">
        <f>($B$31-SUM(AR92:AR96))*B101</f>
        <v>401.79234156530964</v>
      </c>
      <c r="AR97" s="2">
        <f t="shared" si="104"/>
        <v>453.66988163205048</v>
      </c>
      <c r="AS97" s="2">
        <f t="shared" si="105"/>
        <v>855.46222319736012</v>
      </c>
      <c r="AT97" s="23">
        <f>($B97-SUM(AR92:AR96))/AR97-1</f>
        <v>16.712982846464726</v>
      </c>
      <c r="AU97" s="24">
        <f>(AS$2-COUNTA(AQ92:AQ97))/AT97</f>
        <v>0.71800468595217537</v>
      </c>
      <c r="AV97" s="2">
        <f>($B$31-SUM(AW92:AW96))*B101</f>
        <v>409.53157367649669</v>
      </c>
      <c r="AW97" s="2">
        <f t="shared" si="106"/>
        <v>417.91853014106562</v>
      </c>
      <c r="AX97" s="2">
        <f t="shared" si="107"/>
        <v>827.45010381756231</v>
      </c>
      <c r="AY97" s="23">
        <f>($B97-SUM(AW92:AW96))/AW97-1</f>
        <v>18.598631988787961</v>
      </c>
      <c r="AZ97" s="24">
        <f>(AX$2-COUNTA(AV92:AV97))/AY97</f>
        <v>0.69897614017186571</v>
      </c>
      <c r="BA97" s="2">
        <f>($B$31-SUM(BB92:BB96))*B101</f>
        <v>416.44530756913321</v>
      </c>
      <c r="BB97" s="2">
        <f t="shared" si="108"/>
        <v>385.98056433777992</v>
      </c>
      <c r="BC97" s="2">
        <f t="shared" si="109"/>
        <v>802.42587190691313</v>
      </c>
      <c r="BD97" s="23">
        <f>($B97-SUM(BB92:BB96))/BB97-1</f>
        <v>20.578563588227354</v>
      </c>
      <c r="BE97" s="24">
        <f>(BC$2-COUNTA(BA92:BA97))/BD97</f>
        <v>0.68031959276346976</v>
      </c>
    </row>
    <row r="98" spans="1:57" hidden="1" outlineLevel="1" x14ac:dyDescent="0.3">
      <c r="A98" s="26"/>
      <c r="B98" s="26"/>
      <c r="C98" s="2">
        <f>($B$31-SUM(D92:D97))*B101</f>
        <v>229.60840644504671</v>
      </c>
      <c r="D98" s="2">
        <f t="shared" si="88"/>
        <v>1065.4373432095201</v>
      </c>
      <c r="E98" s="2">
        <f t="shared" si="89"/>
        <v>1295.0457496545669</v>
      </c>
      <c r="F98" s="23">
        <f>($B97-SUM(D92:D97))/D98-1</f>
        <v>3.3101250000000011</v>
      </c>
      <c r="G98" s="24">
        <f>(E$2-COUNTA(C92:C98))/F98</f>
        <v>0.90631018466069979</v>
      </c>
      <c r="H98" s="2">
        <f>($B$31-SUM(I92:I97))*B101</f>
        <v>260.61044855597646</v>
      </c>
      <c r="I98" s="2">
        <f t="shared" si="90"/>
        <v>943.27846635070387</v>
      </c>
      <c r="J98" s="2">
        <f t="shared" si="91"/>
        <v>1203.8889149066804</v>
      </c>
      <c r="K98" s="23">
        <f>($B97-SUM(I92:I97))/I98-1</f>
        <v>4.5256312500000062</v>
      </c>
      <c r="L98" s="24">
        <f>(J$2-COUNTA(H92:H98))/K98</f>
        <v>0.88385460039414265</v>
      </c>
      <c r="M98" s="2">
        <f>($B$31-SUM(N92:N97))*B101</f>
        <v>286.33351931442502</v>
      </c>
      <c r="N98" s="2">
        <f t="shared" si="92"/>
        <v>841.92058089372881</v>
      </c>
      <c r="O98" s="2">
        <f t="shared" si="93"/>
        <v>1128.2541002081539</v>
      </c>
      <c r="P98" s="23">
        <f>($B97-SUM(N92:N97))/N98-1</f>
        <v>5.8019128125000039</v>
      </c>
      <c r="Q98" s="24">
        <f>(O$2-COUNTA(M92:M98))/P98</f>
        <v>0.8617847529917525</v>
      </c>
      <c r="R98" s="2">
        <f>($B$31-SUM(S92:S97))*B101</f>
        <v>307.99640378307117</v>
      </c>
      <c r="S98" s="2">
        <f t="shared" si="94"/>
        <v>756.56124789420505</v>
      </c>
      <c r="T98" s="2">
        <f t="shared" si="95"/>
        <v>1064.5576516772762</v>
      </c>
      <c r="U98" s="23">
        <f>($B97-SUM(S92:S97))/S98-1</f>
        <v>7.1420084531250083</v>
      </c>
      <c r="V98" s="24">
        <f>(T$2-COUNTA(R92:R98))/U98</f>
        <v>0.84009981777250364</v>
      </c>
      <c r="W98" s="2">
        <f>($B$31-SUM(X92:X97))*B101</f>
        <v>326.46970420202638</v>
      </c>
      <c r="X98" s="2">
        <f t="shared" si="96"/>
        <v>683.76999037057624</v>
      </c>
      <c r="Y98" s="2">
        <f t="shared" si="97"/>
        <v>1010.2396945726026</v>
      </c>
      <c r="Z98" s="23">
        <f>($B97-SUM(X92:X97))/X98-1</f>
        <v>8.5491088757812452</v>
      </c>
      <c r="AA98" s="24">
        <f>(Y$2-COUNTA(W92:W98))/Z98</f>
        <v>0.81879878964113872</v>
      </c>
      <c r="AB98" s="2">
        <f>($B$31-SUM(AC92:AC97))*B101</f>
        <v>342.39190007506045</v>
      </c>
      <c r="AC98" s="2">
        <f t="shared" si="98"/>
        <v>621.03097601738318</v>
      </c>
      <c r="AD98" s="2">
        <f t="shared" si="99"/>
        <v>963.42287609244363</v>
      </c>
      <c r="AE98" s="23">
        <f>($B97-SUM(AC92:AC97))/AC98-1</f>
        <v>10.026564319570319</v>
      </c>
      <c r="AF98" s="24">
        <f>(AD$2-COUNTA(AB92:AB98))/AE98</f>
        <v>0.79788048478233209</v>
      </c>
      <c r="AG98" s="2">
        <f>($B$31-SUM(AH92:AH97))*B101</f>
        <v>356.24188567182773</v>
      </c>
      <c r="AH98" s="2">
        <f t="shared" si="100"/>
        <v>566.45719410462959</v>
      </c>
      <c r="AI98" s="2">
        <f t="shared" si="101"/>
        <v>922.69907977645732</v>
      </c>
      <c r="AJ98" s="23">
        <f>($B97-SUM(AH92:AH97))/AH98-1</f>
        <v>11.577892535548829</v>
      </c>
      <c r="AK98" s="24">
        <f>(AI$2-COUNTA(AG92:AG98))/AJ98</f>
        <v>0.77734354264960981</v>
      </c>
      <c r="AL98" s="2">
        <f>($B$31-SUM(AM92:AM97))*B101</f>
        <v>368.38590601260591</v>
      </c>
      <c r="AM98" s="2">
        <f t="shared" si="102"/>
        <v>518.60551130025488</v>
      </c>
      <c r="AN98" s="2">
        <f t="shared" si="103"/>
        <v>886.99141731286079</v>
      </c>
      <c r="AO98" s="23">
        <f>($B97-SUM(AM92:AM97))/AM98-1</f>
        <v>13.206787162326281</v>
      </c>
      <c r="AP98" s="24">
        <f>(AN$2-COUNTA(AL92:AL98))/AO98</f>
        <v>0.75718642824244409</v>
      </c>
      <c r="AQ98" s="2">
        <f>($B$31-SUM(AR92:AR97))*B101</f>
        <v>379.10884748370711</v>
      </c>
      <c r="AR98" s="2">
        <f t="shared" si="104"/>
        <v>476.35337571365301</v>
      </c>
      <c r="AS98" s="2">
        <f t="shared" si="105"/>
        <v>855.46222319736012</v>
      </c>
      <c r="AT98" s="23">
        <f>($B97-SUM(AR92:AR97))/AR98-1</f>
        <v>14.917126520442595</v>
      </c>
      <c r="AU98" s="24">
        <f>(AS$2-COUNTA(AQ92:AQ98))/AT98</f>
        <v>0.73740743466414116</v>
      </c>
      <c r="AV98" s="2">
        <f>($B$31-SUM(AW92:AW97))*B101</f>
        <v>388.63564716944342</v>
      </c>
      <c r="AW98" s="2">
        <f t="shared" si="106"/>
        <v>438.81445664811889</v>
      </c>
      <c r="AX98" s="2">
        <f t="shared" si="107"/>
        <v>827.45010381756231</v>
      </c>
      <c r="AY98" s="23">
        <f>($B97-SUM(AW92:AW97))/AW98-1</f>
        <v>16.712982846464723</v>
      </c>
      <c r="AZ98" s="24">
        <f>(AX$2-COUNTA(AV92:AV98))/AY98</f>
        <v>0.71800468595217559</v>
      </c>
      <c r="BA98" s="2">
        <f>($B$31-SUM(BB92:BB97))*B101</f>
        <v>397.14627935224416</v>
      </c>
      <c r="BB98" s="2">
        <f t="shared" si="108"/>
        <v>405.27959255466897</v>
      </c>
      <c r="BC98" s="2">
        <f t="shared" si="109"/>
        <v>802.42587190691313</v>
      </c>
      <c r="BD98" s="23">
        <f>($B97-SUM(BB92:BB97))/BB98-1</f>
        <v>18.598631988787954</v>
      </c>
      <c r="BE98" s="24">
        <f>(BC$2-COUNTA(BA92:BA98))/BD98</f>
        <v>0.69897614017186604</v>
      </c>
    </row>
    <row r="99" spans="1:57" hidden="1" outlineLevel="1" x14ac:dyDescent="0.3">
      <c r="A99" s="26"/>
      <c r="B99" s="26"/>
      <c r="C99" s="2">
        <f>($B$31-SUM(D92:D98))*B101</f>
        <v>176.3365392845707</v>
      </c>
      <c r="D99" s="2">
        <f t="shared" si="88"/>
        <v>1118.7092103699961</v>
      </c>
      <c r="E99" s="2">
        <f t="shared" si="89"/>
        <v>1295.0457496545669</v>
      </c>
      <c r="F99" s="23">
        <f>($B97-SUM(D92:D98))/D99-1</f>
        <v>2.1525000000000012</v>
      </c>
      <c r="G99" s="24">
        <f>(E$2-COUNTA(C92:C99))/F99</f>
        <v>0.92915214866434326</v>
      </c>
      <c r="H99" s="2">
        <f>($B$31-SUM(I92:I98))*B101</f>
        <v>213.44652523844127</v>
      </c>
      <c r="I99" s="2">
        <f t="shared" si="90"/>
        <v>990.44238966823912</v>
      </c>
      <c r="J99" s="2">
        <f t="shared" si="91"/>
        <v>1203.8889149066804</v>
      </c>
      <c r="K99" s="23">
        <f>($B97-SUM(I92:I98))/I99-1</f>
        <v>3.3101250000000055</v>
      </c>
      <c r="L99" s="24">
        <f>(J$2-COUNTA(H92:H99))/K99</f>
        <v>0.90631018466069857</v>
      </c>
      <c r="M99" s="2">
        <f>($B$31-SUM(N92:N98))*B101</f>
        <v>244.23749026973857</v>
      </c>
      <c r="N99" s="2">
        <f t="shared" si="92"/>
        <v>884.01660993841529</v>
      </c>
      <c r="O99" s="2">
        <f t="shared" si="93"/>
        <v>1128.2541002081539</v>
      </c>
      <c r="P99" s="23">
        <f>($B97-SUM(N92:N98))/N99-1</f>
        <v>4.5256312500000035</v>
      </c>
      <c r="Q99" s="24">
        <f>(O$2-COUNTA(M92:M99))/P99</f>
        <v>0.88385460039414321</v>
      </c>
      <c r="R99" s="2">
        <f>($B$31-SUM(S92:S98))*B101</f>
        <v>270.16834138836089</v>
      </c>
      <c r="S99" s="2">
        <f t="shared" si="94"/>
        <v>794.38931028891534</v>
      </c>
      <c r="T99" s="2">
        <f t="shared" si="95"/>
        <v>1064.5576516772762</v>
      </c>
      <c r="U99" s="23">
        <f>($B97-SUM(S92:S98))/S99-1</f>
        <v>5.8019128125000083</v>
      </c>
      <c r="V99" s="24">
        <f>(T$2-COUNTA(R92:R99))/U99</f>
        <v>0.86178475299175183</v>
      </c>
      <c r="W99" s="2">
        <f>($B$31-SUM(X92:X98))*B101</f>
        <v>292.28120468349755</v>
      </c>
      <c r="X99" s="2">
        <f t="shared" si="96"/>
        <v>717.95848988910507</v>
      </c>
      <c r="Y99" s="2">
        <f t="shared" si="97"/>
        <v>1010.2396945726026</v>
      </c>
      <c r="Z99" s="23">
        <f>($B97-SUM(X92:X98))/X99-1</f>
        <v>7.1420084531249959</v>
      </c>
      <c r="AA99" s="24">
        <f>(Y$2-COUNTA(W92:W99))/Z99</f>
        <v>0.84009981777250509</v>
      </c>
      <c r="AB99" s="2">
        <f>($B$31-SUM(AC92:AC98))*B101</f>
        <v>311.34035127419128</v>
      </c>
      <c r="AC99" s="2">
        <f t="shared" si="98"/>
        <v>652.0825248182523</v>
      </c>
      <c r="AD99" s="2">
        <f t="shared" si="99"/>
        <v>963.42287609244363</v>
      </c>
      <c r="AE99" s="23">
        <f>($B97-SUM(AC92:AC98))/AC99-1</f>
        <v>8.5491088757812577</v>
      </c>
      <c r="AF99" s="24">
        <f>(AD$2-COUNTA(AB92:AB99))/AE99</f>
        <v>0.8187987896411375</v>
      </c>
      <c r="AG99" s="2">
        <f>($B$31-SUM(AH92:AH98))*B101</f>
        <v>327.91902596659634</v>
      </c>
      <c r="AH99" s="2">
        <f t="shared" si="100"/>
        <v>594.78005380986099</v>
      </c>
      <c r="AI99" s="2">
        <f t="shared" si="101"/>
        <v>922.69907977645732</v>
      </c>
      <c r="AJ99" s="23">
        <f>($B97-SUM(AH92:AH98))/AH99-1</f>
        <v>10.026564319570316</v>
      </c>
      <c r="AK99" s="24">
        <f>(AI$2-COUNTA(AG92:AG99))/AJ99</f>
        <v>0.79788048478233242</v>
      </c>
      <c r="AL99" s="2">
        <f>($B$31-SUM(AM92:AM98))*B101</f>
        <v>342.45563044759319</v>
      </c>
      <c r="AM99" s="2">
        <f t="shared" si="102"/>
        <v>544.5357868652676</v>
      </c>
      <c r="AN99" s="2">
        <f t="shared" si="103"/>
        <v>886.99141731286079</v>
      </c>
      <c r="AO99" s="23">
        <f>($B97-SUM(AM92:AM98))/AM99-1</f>
        <v>11.577892535548839</v>
      </c>
      <c r="AP99" s="24">
        <f>(AN$2-COUNTA(AL92:AL99))/AO99</f>
        <v>0.77734354264960914</v>
      </c>
      <c r="AQ99" s="2">
        <f>($B$31-SUM(AR92:AR98))*B101</f>
        <v>355.29117869802445</v>
      </c>
      <c r="AR99" s="2">
        <f t="shared" si="104"/>
        <v>500.17104449933566</v>
      </c>
      <c r="AS99" s="2">
        <f t="shared" si="105"/>
        <v>855.46222319736012</v>
      </c>
      <c r="AT99" s="23">
        <f>($B97-SUM(AR92:AR98))/AR99-1</f>
        <v>13.206787162326281</v>
      </c>
      <c r="AU99" s="24">
        <f>(AS$2-COUNTA(AQ92:AQ99))/AT99</f>
        <v>0.75718642824244409</v>
      </c>
      <c r="AV99" s="2">
        <f>($B$31-SUM(AW92:AW98))*B101</f>
        <v>366.69492433703749</v>
      </c>
      <c r="AW99" s="2">
        <f t="shared" si="106"/>
        <v>460.75517948052482</v>
      </c>
      <c r="AX99" s="2">
        <f t="shared" si="107"/>
        <v>827.45010381756231</v>
      </c>
      <c r="AY99" s="23">
        <f>($B97-SUM(AW92:AW98))/AW99-1</f>
        <v>14.917126520442594</v>
      </c>
      <c r="AZ99" s="24">
        <f>(AX$2-COUNTA(AV92:AV99))/AY99</f>
        <v>0.73740743466414127</v>
      </c>
      <c r="BA99" s="2">
        <f>($B$31-SUM(BB92:BB98))*B101</f>
        <v>376.88229972451074</v>
      </c>
      <c r="BB99" s="2">
        <f t="shared" si="108"/>
        <v>425.54357218240239</v>
      </c>
      <c r="BC99" s="2">
        <f t="shared" si="109"/>
        <v>802.42587190691313</v>
      </c>
      <c r="BD99" s="23">
        <f>($B97-SUM(BB92:BB98))/BB99-1</f>
        <v>16.712982846464719</v>
      </c>
      <c r="BE99" s="24">
        <f>(BC$2-COUNTA(BA92:BA99))/BD99</f>
        <v>0.7180046859521757</v>
      </c>
    </row>
    <row r="100" spans="1:57" hidden="1" outlineLevel="1" x14ac:dyDescent="0.3">
      <c r="A100" s="26"/>
      <c r="B100" s="26"/>
      <c r="C100" s="2">
        <f>($B$31-SUM(D92:D99))*B101</f>
        <v>120.4010787660709</v>
      </c>
      <c r="D100" s="2">
        <f t="shared" si="88"/>
        <v>1174.644670888496</v>
      </c>
      <c r="E100" s="2">
        <f t="shared" si="89"/>
        <v>1295.0457496545669</v>
      </c>
      <c r="F100" s="23">
        <f>($B97-SUM(D92:D99))/D100-1</f>
        <v>1.0500000000000012</v>
      </c>
      <c r="G100" s="24">
        <f>(E$2-COUNTA(C92:C100))/F100</f>
        <v>0.95238095238095133</v>
      </c>
      <c r="H100" s="2">
        <f>($B$31-SUM(I92:I99))*B101</f>
        <v>163.92440575502928</v>
      </c>
      <c r="I100" s="2">
        <f t="shared" si="90"/>
        <v>1039.9645091516511</v>
      </c>
      <c r="J100" s="2">
        <f t="shared" si="91"/>
        <v>1203.8889149066804</v>
      </c>
      <c r="K100" s="23">
        <f>($B97-SUM(I92:I99))/I100-1</f>
        <v>2.1525000000000052</v>
      </c>
      <c r="L100" s="24">
        <f>(J$2-COUNTA(H92:H100))/K100</f>
        <v>0.92915214866434159</v>
      </c>
      <c r="M100" s="2">
        <f>($B$31-SUM(N92:N99))*B101</f>
        <v>200.03665977281781</v>
      </c>
      <c r="N100" s="2">
        <f t="shared" si="92"/>
        <v>928.21744043533613</v>
      </c>
      <c r="O100" s="2">
        <f t="shared" si="93"/>
        <v>1128.2541002081539</v>
      </c>
      <c r="P100" s="23">
        <f>($B97-SUM(N92:N99))/N100-1</f>
        <v>3.3101250000000029</v>
      </c>
      <c r="Q100" s="24">
        <f>(O$2-COUNTA(M92:M100))/P100</f>
        <v>0.90631018466069935</v>
      </c>
      <c r="R100" s="2">
        <f>($B$31-SUM(S92:S99))*B101</f>
        <v>230.44887587391514</v>
      </c>
      <c r="S100" s="2">
        <f t="shared" si="94"/>
        <v>834.10877580336114</v>
      </c>
      <c r="T100" s="2">
        <f t="shared" si="95"/>
        <v>1064.5576516772762</v>
      </c>
      <c r="U100" s="23">
        <f>($B97-SUM(S92:S99))/S100-1</f>
        <v>4.525631250000008</v>
      </c>
      <c r="V100" s="24">
        <f>(T$2-COUNTA(R92:R100))/U100</f>
        <v>0.88385460039414232</v>
      </c>
      <c r="W100" s="2">
        <f>($B$31-SUM(X92:X99))*B101</f>
        <v>256.3832801890423</v>
      </c>
      <c r="X100" s="2">
        <f t="shared" si="96"/>
        <v>753.85641438356038</v>
      </c>
      <c r="Y100" s="2">
        <f t="shared" si="97"/>
        <v>1010.2396945726026</v>
      </c>
      <c r="Z100" s="23">
        <f>($B97-SUM(X92:X99))/X100-1</f>
        <v>5.8019128124999959</v>
      </c>
      <c r="AA100" s="24">
        <f>(Y$2-COUNTA(W92:W100))/Z100</f>
        <v>0.86178475299175372</v>
      </c>
      <c r="AB100" s="2">
        <f>($B$31-SUM(AC92:AC99))*B101</f>
        <v>278.73622503327863</v>
      </c>
      <c r="AC100" s="2">
        <f t="shared" si="98"/>
        <v>684.686651059165</v>
      </c>
      <c r="AD100" s="2">
        <f t="shared" si="99"/>
        <v>963.42287609244363</v>
      </c>
      <c r="AE100" s="23">
        <f>($B97-SUM(AC92:AC99))/AC100-1</f>
        <v>7.1420084531250048</v>
      </c>
      <c r="AF100" s="24">
        <f>(AD$2-COUNTA(AB92:AB100))/AE100</f>
        <v>0.84009981777250409</v>
      </c>
      <c r="AG100" s="2">
        <f>($B$31-SUM(AH92:AH99))*B101</f>
        <v>298.18002327610321</v>
      </c>
      <c r="AH100" s="2">
        <f t="shared" si="100"/>
        <v>624.51905650035405</v>
      </c>
      <c r="AI100" s="2">
        <f t="shared" si="101"/>
        <v>922.69907977645732</v>
      </c>
      <c r="AJ100" s="23">
        <f>($B97-SUM(AH92:AH99))/AH100-1</f>
        <v>8.5491088757812523</v>
      </c>
      <c r="AK100" s="24">
        <f>(AI$2-COUNTA(AG92:AG100))/AJ100</f>
        <v>0.81879878964113806</v>
      </c>
      <c r="AL100" s="2">
        <f>($B$31-SUM(AM92:AM99))*B101</f>
        <v>315.22884110432983</v>
      </c>
      <c r="AM100" s="2">
        <f t="shared" si="102"/>
        <v>571.76257620853096</v>
      </c>
      <c r="AN100" s="2">
        <f t="shared" si="103"/>
        <v>886.99141731286079</v>
      </c>
      <c r="AO100" s="23">
        <f>($B97-SUM(AM92:AM99))/AM100-1</f>
        <v>10.026564319570324</v>
      </c>
      <c r="AP100" s="24">
        <f>(AN$2-COUNTA(AL92:AL100))/AO100</f>
        <v>0.79788048478233164</v>
      </c>
      <c r="AQ100" s="2">
        <f>($B$31-SUM(AR92:AR99))*B101</f>
        <v>330.28262647305769</v>
      </c>
      <c r="AR100" s="2">
        <f t="shared" si="104"/>
        <v>525.17959672430243</v>
      </c>
      <c r="AS100" s="2">
        <f t="shared" si="105"/>
        <v>855.46222319736012</v>
      </c>
      <c r="AT100" s="23">
        <f>($B97-SUM(AR92:AR99))/AR100-1</f>
        <v>11.577892535548839</v>
      </c>
      <c r="AU100" s="24">
        <f>(AS$2-COUNTA(AQ92:AQ100))/AT100</f>
        <v>0.77734354264960914</v>
      </c>
      <c r="AV100" s="2">
        <f>($B$31-SUM(AW92:AW99))*B101</f>
        <v>343.65716536301125</v>
      </c>
      <c r="AW100" s="2">
        <f t="shared" si="106"/>
        <v>483.79293845455106</v>
      </c>
      <c r="AX100" s="2">
        <f t="shared" si="107"/>
        <v>827.45010381756231</v>
      </c>
      <c r="AY100" s="23">
        <f>($B97-SUM(AW92:AW99))/AW100-1</f>
        <v>13.206787162326282</v>
      </c>
      <c r="AZ100" s="24">
        <f>(AX$2-COUNTA(AV92:AV100))/AY100</f>
        <v>0.75718642824244398</v>
      </c>
      <c r="BA100" s="2">
        <f>($B$31-SUM(BB92:BB99))*B101</f>
        <v>355.60512111539066</v>
      </c>
      <c r="BB100" s="2">
        <f t="shared" si="108"/>
        <v>446.82075079152247</v>
      </c>
      <c r="BC100" s="2">
        <f t="shared" si="109"/>
        <v>802.42587190691313</v>
      </c>
      <c r="BD100" s="23">
        <f>($B97-SUM(BB92:BB99))/BB100-1</f>
        <v>14.917126520442594</v>
      </c>
      <c r="BE100" s="24">
        <f>(BC$2-COUNTA(BA92:BA100))/BD100</f>
        <v>0.73740743466414127</v>
      </c>
    </row>
    <row r="101" spans="1:57" hidden="1" outlineLevel="1" x14ac:dyDescent="0.3">
      <c r="A101" s="25" t="s">
        <v>15</v>
      </c>
      <c r="B101" s="27">
        <v>0.05</v>
      </c>
      <c r="C101" s="2">
        <f>($B$31-SUM(D92:D100))*B101</f>
        <v>61.668845221646102</v>
      </c>
      <c r="D101" s="2">
        <f t="shared" si="88"/>
        <v>1233.3769044329208</v>
      </c>
      <c r="E101" s="2">
        <f t="shared" si="89"/>
        <v>1295.0457496545669</v>
      </c>
      <c r="F101" s="23">
        <f>($B97-SUM(D92:D100))/D101-1</f>
        <v>0</v>
      </c>
      <c r="G101" s="24" t="e">
        <f>(E$2-COUNTA(C92:C101))/F101</f>
        <v>#DIV/0!</v>
      </c>
      <c r="H101" s="2">
        <f>($B$31-SUM(I92:I100))*B101</f>
        <v>111.92618029744672</v>
      </c>
      <c r="I101" s="2">
        <f t="shared" si="90"/>
        <v>1091.9627346092336</v>
      </c>
      <c r="J101" s="2">
        <f t="shared" si="91"/>
        <v>1203.8889149066804</v>
      </c>
      <c r="K101" s="23">
        <f>($B97-SUM(I92:I100))/I101-1</f>
        <v>1.0500000000000052</v>
      </c>
      <c r="L101" s="24">
        <f>(J$2-COUNTA(H92:H101))/K101</f>
        <v>0.95238095238094767</v>
      </c>
      <c r="M101" s="2">
        <f>($B$31-SUM(N92:N100))*B101</f>
        <v>153.62578775105101</v>
      </c>
      <c r="N101" s="2">
        <f t="shared" si="92"/>
        <v>974.62831245710288</v>
      </c>
      <c r="O101" s="2">
        <f t="shared" si="93"/>
        <v>1128.2541002081539</v>
      </c>
      <c r="P101" s="23">
        <f>($B97-SUM(N92:N100))/N101-1</f>
        <v>2.152500000000003</v>
      </c>
      <c r="Q101" s="24">
        <f>(O$2-COUNTA(M92:M101))/P101</f>
        <v>0.92915214866434248</v>
      </c>
      <c r="R101" s="2">
        <f>($B$31-SUM(S92:S100))*B101</f>
        <v>188.7434370837471</v>
      </c>
      <c r="S101" s="2">
        <f t="shared" si="94"/>
        <v>875.81421459352919</v>
      </c>
      <c r="T101" s="2">
        <f t="shared" si="95"/>
        <v>1064.5576516772762</v>
      </c>
      <c r="U101" s="23">
        <f>($B97-SUM(S92:S100))/S101-1</f>
        <v>3.3101250000000073</v>
      </c>
      <c r="V101" s="24">
        <f>(T$2-COUNTA(R92:R101))/U101</f>
        <v>0.90631018466069813</v>
      </c>
      <c r="W101" s="2">
        <f>($B$31-SUM(X92:X100))*B101</f>
        <v>218.69045946986427</v>
      </c>
      <c r="X101" s="2">
        <f t="shared" si="96"/>
        <v>791.54923510273829</v>
      </c>
      <c r="Y101" s="2">
        <f t="shared" si="97"/>
        <v>1010.2396945726026</v>
      </c>
      <c r="Z101" s="23">
        <f>($B97-SUM(X92:X100))/X101-1</f>
        <v>4.5256312499999964</v>
      </c>
      <c r="AA101" s="24">
        <f>(Y$2-COUNTA(W92:W101))/Z101</f>
        <v>0.88385460039414465</v>
      </c>
      <c r="AB101" s="2">
        <f>($B$31-SUM(AC92:AC100))*B101</f>
        <v>244.50189248032035</v>
      </c>
      <c r="AC101" s="2">
        <f t="shared" si="98"/>
        <v>718.92098361212334</v>
      </c>
      <c r="AD101" s="2">
        <f t="shared" si="99"/>
        <v>963.42287609244363</v>
      </c>
      <c r="AE101" s="23">
        <f>($B97-SUM(AC92:AC100))/AC101-1</f>
        <v>5.8019128125000039</v>
      </c>
      <c r="AF101" s="24">
        <f>(AD$2-COUNTA(AB92:AB101))/AE101</f>
        <v>0.8617847529917525</v>
      </c>
      <c r="AG101" s="2">
        <f>($B$31-SUM(AH92:AH100))*B101</f>
        <v>266.9540704510855</v>
      </c>
      <c r="AH101" s="2">
        <f t="shared" si="100"/>
        <v>655.74500932537183</v>
      </c>
      <c r="AI101" s="2">
        <f t="shared" si="101"/>
        <v>922.69907977645732</v>
      </c>
      <c r="AJ101" s="23">
        <f>($B97-SUM(AH92:AH100))/AH101-1</f>
        <v>7.1420084531250012</v>
      </c>
      <c r="AK101" s="24">
        <f>(AI$2-COUNTA(AG92:AG101))/AJ101</f>
        <v>0.84009981777250442</v>
      </c>
      <c r="AL101" s="2">
        <f>($B$31-SUM(AM92:AM100))*B101</f>
        <v>286.64071229390322</v>
      </c>
      <c r="AM101" s="2">
        <f t="shared" si="102"/>
        <v>600.35070501895757</v>
      </c>
      <c r="AN101" s="2">
        <f t="shared" si="103"/>
        <v>886.99141731286079</v>
      </c>
      <c r="AO101" s="23">
        <f>($B97-SUM(AM92:AM100))/AM101-1</f>
        <v>8.5491088757812594</v>
      </c>
      <c r="AP101" s="24">
        <f>(AN$2-COUNTA(AL92:AL101))/AO101</f>
        <v>0.81879878964113739</v>
      </c>
      <c r="AQ101" s="2">
        <f>($B$31-SUM(AR92:AR100))*B101</f>
        <v>304.02364663684256</v>
      </c>
      <c r="AR101" s="2">
        <f t="shared" si="104"/>
        <v>551.4385765605175</v>
      </c>
      <c r="AS101" s="2">
        <f t="shared" si="105"/>
        <v>855.46222319736012</v>
      </c>
      <c r="AT101" s="23">
        <f>($B97-SUM(AR92:AR100))/AR101-1</f>
        <v>10.026564319570324</v>
      </c>
      <c r="AU101" s="24">
        <f>(AS$2-COUNTA(AQ92:AQ101))/AT101</f>
        <v>0.79788048478233164</v>
      </c>
      <c r="AV101" s="2">
        <f>($B$31-SUM(AW92:AW100))*B101</f>
        <v>319.4675184402837</v>
      </c>
      <c r="AW101" s="2">
        <f t="shared" si="106"/>
        <v>507.98258537727861</v>
      </c>
      <c r="AX101" s="2">
        <f t="shared" si="107"/>
        <v>827.45010381756231</v>
      </c>
      <c r="AY101" s="23">
        <f>($B97-SUM(AW92:AW100))/AW101-1</f>
        <v>11.577892535548839</v>
      </c>
      <c r="AZ101" s="24">
        <f>(AX$2-COUNTA(AV92:AV101))/AY101</f>
        <v>0.77734354264960914</v>
      </c>
      <c r="BA101" s="2">
        <f>($B$31-SUM(BB92:BB100))*B101</f>
        <v>333.26408357581454</v>
      </c>
      <c r="BB101" s="2">
        <f t="shared" si="108"/>
        <v>469.16178833109859</v>
      </c>
      <c r="BC101" s="2">
        <f t="shared" si="109"/>
        <v>802.42587190691313</v>
      </c>
      <c r="BD101" s="23">
        <f>($B97-SUM(BB92:BB100))/BB101-1</f>
        <v>13.206787162326277</v>
      </c>
      <c r="BE101" s="24">
        <f>(BC$2-COUNTA(BA92:BA101))/BD101</f>
        <v>0.75718642824244431</v>
      </c>
    </row>
    <row r="102" spans="1:57" hidden="1" outlineLevel="1" x14ac:dyDescent="0.3">
      <c r="D102" s="2">
        <f>SUM($D92:D101)-$B97</f>
        <v>0</v>
      </c>
      <c r="F102" s="23"/>
      <c r="G102" s="24"/>
      <c r="H102" s="2">
        <f>($B$31-SUM(I92:I101))*B101</f>
        <v>57.328043566985073</v>
      </c>
      <c r="I102" s="2">
        <f t="shared" si="90"/>
        <v>1146.5608713396953</v>
      </c>
      <c r="J102" s="2">
        <f t="shared" si="91"/>
        <v>1203.8889149066804</v>
      </c>
      <c r="K102" s="23">
        <f>($B97-SUM(I92:I101))/I102-1</f>
        <v>5.3290705182007514E-15</v>
      </c>
      <c r="L102" s="24">
        <f>(J$2-COUNTA(H92:H102))/K102</f>
        <v>0</v>
      </c>
      <c r="M102" s="2">
        <f>($B$31-SUM(N92:N101))*B101</f>
        <v>104.89437212819585</v>
      </c>
      <c r="N102" s="2">
        <f t="shared" si="92"/>
        <v>1023.359728079958</v>
      </c>
      <c r="O102" s="2">
        <f t="shared" si="93"/>
        <v>1128.2541002081539</v>
      </c>
      <c r="P102" s="23">
        <f>($B97-SUM(N92:N101))/N102-1</f>
        <v>1.0500000000000029</v>
      </c>
      <c r="Q102" s="24">
        <f>(O$2-COUNTA(M92:M102))/P102</f>
        <v>0.95238095238094977</v>
      </c>
      <c r="R102" s="2">
        <f>($B$31-SUM(S92:S101))*B101</f>
        <v>144.95272635407065</v>
      </c>
      <c r="S102" s="2">
        <f t="shared" si="94"/>
        <v>919.60492532320563</v>
      </c>
      <c r="T102" s="2">
        <f t="shared" si="95"/>
        <v>1064.5576516772762</v>
      </c>
      <c r="U102" s="23">
        <f>($B97-SUM(S92:S101))/S102-1</f>
        <v>2.1525000000000074</v>
      </c>
      <c r="V102" s="24">
        <f>(T$2-COUNTA(R92:R102))/U102</f>
        <v>0.92915214866434059</v>
      </c>
      <c r="W102" s="2">
        <f>($B$31-SUM(X92:X101))*B101</f>
        <v>179.11299771472733</v>
      </c>
      <c r="X102" s="2">
        <f t="shared" si="96"/>
        <v>831.12669685787523</v>
      </c>
      <c r="Y102" s="2">
        <f t="shared" si="97"/>
        <v>1010.2396945726026</v>
      </c>
      <c r="Z102" s="23">
        <f>($B97-SUM(X92:X101))/X102-1</f>
        <v>3.3101249999999967</v>
      </c>
      <c r="AA102" s="24">
        <f>(Y$2-COUNTA(W92:W102))/Z102</f>
        <v>0.90631018466070101</v>
      </c>
      <c r="AB102" s="2">
        <f>($B$31-SUM(AC92:AC101))*B101</f>
        <v>208.55584329971418</v>
      </c>
      <c r="AC102" s="2">
        <f t="shared" si="98"/>
        <v>754.86703279272945</v>
      </c>
      <c r="AD102" s="2">
        <f t="shared" si="99"/>
        <v>963.42287609244363</v>
      </c>
      <c r="AE102" s="23">
        <f>($B97-SUM(AC92:AC101))/AC102-1</f>
        <v>4.5256312500000035</v>
      </c>
      <c r="AF102" s="24">
        <f>(AD$2-COUNTA(AB92:AB102))/AE102</f>
        <v>0.88385460039414321</v>
      </c>
      <c r="AG102" s="2">
        <f>($B$31-SUM(AH92:AH101))*B101</f>
        <v>234.16681998481693</v>
      </c>
      <c r="AH102" s="2">
        <f t="shared" si="100"/>
        <v>688.5322597916404</v>
      </c>
      <c r="AI102" s="2">
        <f t="shared" si="101"/>
        <v>922.69907977645732</v>
      </c>
      <c r="AJ102" s="23">
        <f>($B97-SUM(AH92:AH101))/AH102-1</f>
        <v>5.8019128125000012</v>
      </c>
      <c r="AK102" s="24">
        <f>(AI$2-COUNTA(AG92:AG102))/AJ102</f>
        <v>0.86178475299175294</v>
      </c>
      <c r="AL102" s="2">
        <f>($B$31-SUM(AM92:AM101))*B101</f>
        <v>256.62317704295532</v>
      </c>
      <c r="AM102" s="2">
        <f t="shared" si="102"/>
        <v>630.36824026990553</v>
      </c>
      <c r="AN102" s="2">
        <f t="shared" si="103"/>
        <v>886.99141731286079</v>
      </c>
      <c r="AO102" s="23">
        <f>($B97-SUM(AM92:AM101))/AM102-1</f>
        <v>7.1420084531250083</v>
      </c>
      <c r="AP102" s="24">
        <f>(AN$2-COUNTA(AL92:AL102))/AO102</f>
        <v>0.84009981777250364</v>
      </c>
      <c r="AQ102" s="2">
        <f>($B$31-SUM(AR92:AR101))*B101</f>
        <v>276.45171780881668</v>
      </c>
      <c r="AR102" s="2">
        <f t="shared" si="104"/>
        <v>579.01050538854338</v>
      </c>
      <c r="AS102" s="2">
        <f t="shared" si="105"/>
        <v>855.46222319736012</v>
      </c>
      <c r="AT102" s="23">
        <f>($B97-SUM(AR92:AR101))/AR102-1</f>
        <v>8.5491088757812612</v>
      </c>
      <c r="AU102" s="24">
        <f>(AS$2-COUNTA(AQ92:AQ102))/AT102</f>
        <v>0.81879878964113717</v>
      </c>
      <c r="AV102" s="2">
        <f>($B$31-SUM(AW92:AW101))*B101</f>
        <v>294.06838917141977</v>
      </c>
      <c r="AW102" s="2">
        <f t="shared" si="106"/>
        <v>533.38171464614254</v>
      </c>
      <c r="AX102" s="2">
        <f t="shared" si="107"/>
        <v>827.45010381756231</v>
      </c>
      <c r="AY102" s="23">
        <f>($B97-SUM(AW92:AW101))/AW102-1</f>
        <v>10.026564319570324</v>
      </c>
      <c r="AZ102" s="24">
        <f>(AX$2-COUNTA(AV92:AV102))/AY102</f>
        <v>0.79788048478233164</v>
      </c>
      <c r="BA102" s="2">
        <f>($B$31-SUM(BB92:BB101))*B101</f>
        <v>309.80599415925957</v>
      </c>
      <c r="BB102" s="2">
        <f t="shared" si="108"/>
        <v>492.61987774765356</v>
      </c>
      <c r="BC102" s="2">
        <f t="shared" si="109"/>
        <v>802.42587190691313</v>
      </c>
      <c r="BD102" s="23">
        <f>($B97-SUM(BB92:BB101))/BB102-1</f>
        <v>11.577892535548834</v>
      </c>
      <c r="BE102" s="24">
        <f>(BC$2-COUNTA(BA92:BA102))/BD102</f>
        <v>0.77734354264960948</v>
      </c>
    </row>
    <row r="103" spans="1:57" hidden="1" outlineLevel="1" x14ac:dyDescent="0.3">
      <c r="F103" s="23"/>
      <c r="G103" s="24"/>
      <c r="I103" s="2">
        <f>SUM($I92:I102)-$B97</f>
        <v>0</v>
      </c>
      <c r="K103" s="23"/>
      <c r="L103" s="24"/>
      <c r="M103" s="2">
        <f>($B$31-SUM(N92:N102))*B101</f>
        <v>53.726385724197918</v>
      </c>
      <c r="N103" s="2">
        <f t="shared" si="92"/>
        <v>1074.5277144839561</v>
      </c>
      <c r="O103" s="2">
        <f t="shared" si="93"/>
        <v>1128.2541002081539</v>
      </c>
      <c r="P103" s="23">
        <f>($B97-SUM(N92:N102))/N103-1</f>
        <v>2.2204460492503131E-15</v>
      </c>
      <c r="Q103" s="24">
        <f>(O$2-COUNTA(M92:M103))/P103</f>
        <v>0</v>
      </c>
      <c r="R103" s="2">
        <f>($B$31-SUM(S92:S102))*B101</f>
        <v>98.972480087910355</v>
      </c>
      <c r="S103" s="2">
        <f t="shared" si="94"/>
        <v>965.58517158936593</v>
      </c>
      <c r="T103" s="2">
        <f t="shared" si="95"/>
        <v>1064.5576516772762</v>
      </c>
      <c r="U103" s="23">
        <f>($B97-SUM(S92:S102))/S103-1</f>
        <v>1.0500000000000069</v>
      </c>
      <c r="V103" s="24">
        <f>(T$2-COUNTA(R92:R103))/U103</f>
        <v>0.95238095238094611</v>
      </c>
      <c r="W103" s="2">
        <f>($B$31-SUM(X92:X102))*B101</f>
        <v>137.55666287183359</v>
      </c>
      <c r="X103" s="2">
        <f t="shared" si="96"/>
        <v>872.68303170076899</v>
      </c>
      <c r="Y103" s="2">
        <f t="shared" si="97"/>
        <v>1010.2396945726026</v>
      </c>
      <c r="Z103" s="23">
        <f>($B97-SUM(X92:X102))/X103-1</f>
        <v>2.1524999999999967</v>
      </c>
      <c r="AA103" s="24">
        <f>(Y$2-COUNTA(W92:W103))/Z103</f>
        <v>0.92915214866434515</v>
      </c>
      <c r="AB103" s="2">
        <f>($B$31-SUM(AC92:AC102))*B101</f>
        <v>170.81249166007771</v>
      </c>
      <c r="AC103" s="2">
        <f t="shared" si="98"/>
        <v>792.61038443236589</v>
      </c>
      <c r="AD103" s="2">
        <f t="shared" si="99"/>
        <v>963.42287609244363</v>
      </c>
      <c r="AE103" s="23">
        <f>($B97-SUM(AC92:AC102))/AC103-1</f>
        <v>3.3101250000000038</v>
      </c>
      <c r="AF103" s="24">
        <f>(AD$2-COUNTA(AB92:AB103))/AE103</f>
        <v>0.90631018466069913</v>
      </c>
      <c r="AG103" s="2">
        <f>($B$31-SUM(AH92:AH102))*B101</f>
        <v>199.7402069952349</v>
      </c>
      <c r="AH103" s="2">
        <f t="shared" si="100"/>
        <v>722.95887278122245</v>
      </c>
      <c r="AI103" s="2">
        <f t="shared" si="101"/>
        <v>922.69907977645732</v>
      </c>
      <c r="AJ103" s="23">
        <f>($B97-SUM(AH92:AH102))/AH103-1</f>
        <v>4.5256312500000009</v>
      </c>
      <c r="AK103" s="24">
        <f>(AI$2-COUNTA(AG92:AG103))/AJ103</f>
        <v>0.88385460039414376</v>
      </c>
      <c r="AL103" s="2">
        <f>($B$31-SUM(AM92:AM102))*B101</f>
        <v>225.10476502946005</v>
      </c>
      <c r="AM103" s="2">
        <f t="shared" si="102"/>
        <v>661.88665228340074</v>
      </c>
      <c r="AN103" s="2">
        <f t="shared" si="103"/>
        <v>886.99141731286079</v>
      </c>
      <c r="AO103" s="23">
        <f>($B97-SUM(AM92:AM102))/AM103-1</f>
        <v>5.8019128125000075</v>
      </c>
      <c r="AP103" s="24">
        <f>(AN$2-COUNTA(AL92:AL103))/AO103</f>
        <v>0.86178475299175195</v>
      </c>
      <c r="AQ103" s="2">
        <f>($B$31-SUM(AR92:AR102))*B101</f>
        <v>247.50119253938948</v>
      </c>
      <c r="AR103" s="2">
        <f t="shared" si="104"/>
        <v>607.9610306579707</v>
      </c>
      <c r="AS103" s="2">
        <f t="shared" si="105"/>
        <v>855.46222319736012</v>
      </c>
      <c r="AT103" s="23">
        <f>($B97-SUM(AR92:AR102))/AR103-1</f>
        <v>7.1420084531250083</v>
      </c>
      <c r="AU103" s="24">
        <f>(AS$2-COUNTA(AQ92:AQ103))/AT103</f>
        <v>0.84009981777250364</v>
      </c>
      <c r="AV103" s="2">
        <f>($B$31-SUM(AW92:AW102))*B101</f>
        <v>267.39930343911266</v>
      </c>
      <c r="AW103" s="2">
        <f t="shared" si="106"/>
        <v>560.05080037844959</v>
      </c>
      <c r="AX103" s="2">
        <f t="shared" si="107"/>
        <v>827.45010381756231</v>
      </c>
      <c r="AY103" s="23">
        <f>($B97-SUM(AW92:AW102))/AW103-1</f>
        <v>8.549108875781263</v>
      </c>
      <c r="AZ103" s="24">
        <f>(AX$2-COUNTA(AV92:AV103))/AY103</f>
        <v>0.81879878964113706</v>
      </c>
      <c r="BA103" s="2">
        <f>($B$31-SUM(BB92:BB102))*B101</f>
        <v>285.17500027187691</v>
      </c>
      <c r="BB103" s="2">
        <f t="shared" si="108"/>
        <v>517.25087163503622</v>
      </c>
      <c r="BC103" s="2">
        <f t="shared" si="109"/>
        <v>802.42587190691313</v>
      </c>
      <c r="BD103" s="23">
        <f>($B97-SUM(BB92:BB102))/BB103-1</f>
        <v>10.026564319570319</v>
      </c>
      <c r="BE103" s="24">
        <f>(BC$2-COUNTA(BA92:BA103))/BD103</f>
        <v>0.79788048478233209</v>
      </c>
    </row>
    <row r="104" spans="1:57" hidden="1" outlineLevel="1" x14ac:dyDescent="0.3">
      <c r="F104" s="23"/>
      <c r="G104" s="24"/>
      <c r="K104" s="23"/>
      <c r="L104" s="24"/>
      <c r="N104" s="2">
        <f>SUM($N92:N103)-$B97</f>
        <v>0</v>
      </c>
      <c r="P104" s="23"/>
      <c r="Q104" s="24"/>
      <c r="R104" s="2">
        <f>($B$31-SUM(S92:S103))*B101</f>
        <v>50.693221508442008</v>
      </c>
      <c r="S104" s="2">
        <f t="shared" si="94"/>
        <v>1013.8644301688342</v>
      </c>
      <c r="T104" s="2">
        <f t="shared" si="95"/>
        <v>1064.5576516772762</v>
      </c>
      <c r="U104" s="23">
        <f>($B97-SUM(S92:S103))/S104-1</f>
        <v>5.773159728050814E-15</v>
      </c>
      <c r="V104" s="24">
        <f>(T$2-COUNTA(R92:R104))/U104</f>
        <v>0</v>
      </c>
      <c r="W104" s="2">
        <f>($B$31-SUM(X92:X103))*B101</f>
        <v>93.922511286795142</v>
      </c>
      <c r="X104" s="2">
        <f t="shared" si="96"/>
        <v>916.31718328580746</v>
      </c>
      <c r="Y104" s="2">
        <f t="shared" si="97"/>
        <v>1010.2396945726026</v>
      </c>
      <c r="Z104" s="23">
        <f>($B97-SUM(X92:X103))/X104-1</f>
        <v>1.0499999999999972</v>
      </c>
      <c r="AA104" s="24">
        <f>(Y$2-COUNTA(W92:W104))/Z104</f>
        <v>0.95238095238095499</v>
      </c>
      <c r="AB104" s="2">
        <f>($B$31-SUM(AC92:AC103))*B101</f>
        <v>131.18197243845938</v>
      </c>
      <c r="AC104" s="2">
        <f t="shared" si="98"/>
        <v>832.24090365398422</v>
      </c>
      <c r="AD104" s="2">
        <f t="shared" si="99"/>
        <v>963.42287609244363</v>
      </c>
      <c r="AE104" s="23">
        <f>($B97-SUM(AC92:AC103))/AC104-1</f>
        <v>2.152500000000003</v>
      </c>
      <c r="AF104" s="24">
        <f>(AD$2-COUNTA(AB92:AB104))/AE104</f>
        <v>0.92915214866434248</v>
      </c>
      <c r="AG104" s="2">
        <f>($B$31-SUM(AH92:AH103))*B101</f>
        <v>163.59226335617379</v>
      </c>
      <c r="AH104" s="2">
        <f t="shared" si="100"/>
        <v>759.10681642028351</v>
      </c>
      <c r="AI104" s="2">
        <f t="shared" si="101"/>
        <v>922.69907977645732</v>
      </c>
      <c r="AJ104" s="23">
        <f>($B97-SUM(AH92:AH103))/AH104-1</f>
        <v>3.3101250000000011</v>
      </c>
      <c r="AK104" s="24">
        <f>(AI$2-COUNTA(AG92:AG104))/AJ104</f>
        <v>0.90631018466069979</v>
      </c>
      <c r="AL104" s="2">
        <f>($B$31-SUM(AM92:AM103))*B101</f>
        <v>192.01043241529001</v>
      </c>
      <c r="AM104" s="2">
        <f t="shared" si="102"/>
        <v>694.98098489757081</v>
      </c>
      <c r="AN104" s="2">
        <f t="shared" si="103"/>
        <v>886.99141731286079</v>
      </c>
      <c r="AO104" s="23">
        <f>($B97-SUM(AM92:AM103))/AM104-1</f>
        <v>4.5256312500000071</v>
      </c>
      <c r="AP104" s="24">
        <f>(AN$2-COUNTA(AL92:AL104))/AO104</f>
        <v>0.88385460039414254</v>
      </c>
      <c r="AQ104" s="2">
        <f>($B$31-SUM(AR92:AR103))*B101</f>
        <v>217.10314100649094</v>
      </c>
      <c r="AR104" s="2">
        <f t="shared" si="104"/>
        <v>638.35908219086923</v>
      </c>
      <c r="AS104" s="2">
        <f t="shared" si="105"/>
        <v>855.46222319736012</v>
      </c>
      <c r="AT104" s="23">
        <f>($B97-SUM(AR92:AR103))/AR104-1</f>
        <v>5.8019128125000075</v>
      </c>
      <c r="AU104" s="24">
        <f>(AS$2-COUNTA(AQ92:AQ104))/AT104</f>
        <v>0.86178475299175195</v>
      </c>
      <c r="AV104" s="2">
        <f>($B$31-SUM(AW92:AW103))*B101</f>
        <v>239.39676342019015</v>
      </c>
      <c r="AW104" s="2">
        <f t="shared" si="106"/>
        <v>588.05334039737215</v>
      </c>
      <c r="AX104" s="2">
        <f t="shared" si="107"/>
        <v>827.45010381756231</v>
      </c>
      <c r="AY104" s="23">
        <f>($B97-SUM(AW92:AW103))/AW104-1</f>
        <v>7.1420084531250101</v>
      </c>
      <c r="AZ104" s="24">
        <f>(AX$2-COUNTA(AV92:AV104))/AY104</f>
        <v>0.84009981777250342</v>
      </c>
      <c r="BA104" s="2">
        <f>($B$31-SUM(BB92:BB103))*B101</f>
        <v>259.31245669012509</v>
      </c>
      <c r="BB104" s="2">
        <f t="shared" si="108"/>
        <v>543.1134152167881</v>
      </c>
      <c r="BC104" s="2">
        <f t="shared" si="109"/>
        <v>802.42587190691313</v>
      </c>
      <c r="BD104" s="23">
        <f>($B97-SUM(BB92:BB103))/BB104-1</f>
        <v>8.5491088757812541</v>
      </c>
      <c r="BE104" s="24">
        <f>(BC$2-COUNTA(BA92:BA104))/BD104</f>
        <v>0.81879878964113795</v>
      </c>
    </row>
    <row r="105" spans="1:57" hidden="1" outlineLevel="1" x14ac:dyDescent="0.3">
      <c r="F105" s="23"/>
      <c r="G105" s="24"/>
      <c r="K105" s="23"/>
      <c r="L105" s="24"/>
      <c r="P105" s="23"/>
      <c r="Q105" s="24"/>
      <c r="S105" s="2">
        <f>SUM($S92:S104)-$B97</f>
        <v>0</v>
      </c>
      <c r="U105" s="23"/>
      <c r="V105" s="24"/>
      <c r="W105" s="2">
        <f>($B$31-SUM(X92:X104))*B101</f>
        <v>48.106652122504784</v>
      </c>
      <c r="X105" s="2">
        <f t="shared" si="96"/>
        <v>962.13304245009783</v>
      </c>
      <c r="Y105" s="2">
        <f t="shared" si="97"/>
        <v>1010.2396945726026</v>
      </c>
      <c r="Z105" s="23">
        <f>($B97-SUM(X92:X104))/X105-1</f>
        <v>-2.2204460492503131E-15</v>
      </c>
      <c r="AA105" s="24">
        <v>0</v>
      </c>
      <c r="AB105" s="2">
        <f>($B$31-SUM(AC92:AC104))*B101</f>
        <v>89.569927255760206</v>
      </c>
      <c r="AC105" s="2">
        <f t="shared" si="98"/>
        <v>873.85294883668348</v>
      </c>
      <c r="AD105" s="2">
        <f t="shared" si="99"/>
        <v>963.42287609244363</v>
      </c>
      <c r="AE105" s="23">
        <f>($B97-SUM(AC92:AC104))/AC105-1</f>
        <v>1.0500000000000029</v>
      </c>
      <c r="AF105" s="24">
        <f>(AD$2-COUNTA(AB92:AB105))/AE105</f>
        <v>0.95238095238094977</v>
      </c>
      <c r="AG105" s="2">
        <f>($B$31-SUM(AH92:AH104))*B101</f>
        <v>125.63692253515961</v>
      </c>
      <c r="AH105" s="2">
        <f t="shared" si="100"/>
        <v>797.06215724129765</v>
      </c>
      <c r="AI105" s="2">
        <f t="shared" si="101"/>
        <v>922.69907977645732</v>
      </c>
      <c r="AJ105" s="23">
        <f>($B97-SUM(AH92:AH104))/AH105-1</f>
        <v>2.1525000000000016</v>
      </c>
      <c r="AK105" s="24">
        <f>(AI$2-COUNTA(AG92:AG105))/AJ105</f>
        <v>0.92915214866434304</v>
      </c>
      <c r="AL105" s="2">
        <f>($B$31-SUM(AM92:AM104))*B101</f>
        <v>157.26138317041148</v>
      </c>
      <c r="AM105" s="2">
        <f t="shared" si="102"/>
        <v>729.73003414244931</v>
      </c>
      <c r="AN105" s="2">
        <f t="shared" si="103"/>
        <v>886.99141731286079</v>
      </c>
      <c r="AO105" s="23">
        <f>($B97-SUM(AM92:AM104))/AM105-1</f>
        <v>3.3101250000000064</v>
      </c>
      <c r="AP105" s="24">
        <f>(AN$2-COUNTA(AL92:AL105))/AO105</f>
        <v>0.90631018466069835</v>
      </c>
      <c r="AQ105" s="2">
        <f>($B$31-SUM(AR92:AR104))*B101</f>
        <v>185.18518689694747</v>
      </c>
      <c r="AR105" s="2">
        <f t="shared" si="104"/>
        <v>670.27703630041265</v>
      </c>
      <c r="AS105" s="2">
        <f t="shared" si="105"/>
        <v>855.46222319736012</v>
      </c>
      <c r="AT105" s="23">
        <f>($B97-SUM(AR92:AR104))/AR105-1</f>
        <v>4.5256312500000071</v>
      </c>
      <c r="AU105" s="24">
        <f>(AS$2-COUNTA(AQ92:AQ105))/AT105</f>
        <v>0.88385460039414254</v>
      </c>
      <c r="AV105" s="2">
        <f>($B$31-SUM(AW92:AW104))*B101</f>
        <v>209.99409640032155</v>
      </c>
      <c r="AW105" s="2">
        <f t="shared" si="106"/>
        <v>617.4560074172407</v>
      </c>
      <c r="AX105" s="2">
        <f t="shared" si="107"/>
        <v>827.45010381756231</v>
      </c>
      <c r="AY105" s="23">
        <f>($B97-SUM(AW92:AW104))/AW105-1</f>
        <v>5.8019128125000101</v>
      </c>
      <c r="AZ105" s="24">
        <f>(AX$2-COUNTA(AV92:AV105))/AY105</f>
        <v>0.86178475299175161</v>
      </c>
      <c r="BA105" s="2">
        <f>($B$31-SUM(BB92:BB104))*B101</f>
        <v>232.15678592928566</v>
      </c>
      <c r="BB105" s="2">
        <f t="shared" si="108"/>
        <v>570.26908597762747</v>
      </c>
      <c r="BC105" s="2">
        <f t="shared" si="109"/>
        <v>802.42587190691313</v>
      </c>
      <c r="BD105" s="23">
        <f>($B97-SUM(BB92:BB104))/BB105-1</f>
        <v>7.1420084531250048</v>
      </c>
      <c r="BE105" s="24">
        <f>(BC$2-COUNTA(BA92:BA105))/BD105</f>
        <v>0.84009981777250409</v>
      </c>
    </row>
    <row r="106" spans="1:57" hidden="1" outlineLevel="1" x14ac:dyDescent="0.3">
      <c r="F106" s="23"/>
      <c r="G106" s="24"/>
      <c r="K106" s="23"/>
      <c r="L106" s="24"/>
      <c r="P106" s="23"/>
      <c r="Q106" s="24"/>
      <c r="U106" s="23"/>
      <c r="V106" s="24"/>
      <c r="X106" s="2">
        <f>SUM($X92:X105)-$B97</f>
        <v>0</v>
      </c>
      <c r="Z106" s="23"/>
      <c r="AA106" s="24"/>
      <c r="AB106" s="2">
        <f>($B$31-SUM(AC92:AC105))*B101</f>
        <v>45.877279813926002</v>
      </c>
      <c r="AC106" s="2">
        <f t="shared" si="98"/>
        <v>917.54559627851768</v>
      </c>
      <c r="AD106" s="2">
        <f t="shared" si="99"/>
        <v>963.42287609244363</v>
      </c>
      <c r="AE106" s="23">
        <f>($B97-SUM(AC92:AC105))/AC106-1</f>
        <v>2.4424906541753444E-15</v>
      </c>
      <c r="AF106" s="24">
        <f>(AD$2-COUNTA(AB92:AB106))/AE106</f>
        <v>0</v>
      </c>
      <c r="AG106" s="2">
        <f>($B$31-SUM(AH92:AH105))*B101</f>
        <v>85.783814673094739</v>
      </c>
      <c r="AH106" s="2">
        <f t="shared" si="100"/>
        <v>836.91526510336257</v>
      </c>
      <c r="AI106" s="2">
        <f t="shared" si="101"/>
        <v>922.69907977645732</v>
      </c>
      <c r="AJ106" s="23">
        <f>($B97-SUM(AH92:AH105))/AH106-1</f>
        <v>1.0500000000000016</v>
      </c>
      <c r="AK106" s="24">
        <f>(AI$2-COUNTA(AG92:AG106))/AJ106</f>
        <v>0.95238095238095088</v>
      </c>
      <c r="AL106" s="2">
        <f>($B$31-SUM(AM92:AM105))*B101</f>
        <v>120.77488146328898</v>
      </c>
      <c r="AM106" s="2">
        <f t="shared" si="102"/>
        <v>766.21653584957176</v>
      </c>
      <c r="AN106" s="2">
        <f t="shared" si="103"/>
        <v>886.99141731286079</v>
      </c>
      <c r="AO106" s="23">
        <f>($B97-SUM(AM92:AM105))/AM106-1</f>
        <v>2.1525000000000056</v>
      </c>
      <c r="AP106" s="24">
        <f>(AN$2-COUNTA(AL92:AL106))/AO106</f>
        <v>0.92915214866434137</v>
      </c>
      <c r="AQ106" s="2">
        <f>($B$31-SUM(AR92:AR105))*B101</f>
        <v>151.67133508192683</v>
      </c>
      <c r="AR106" s="2">
        <f t="shared" si="104"/>
        <v>703.79088811543329</v>
      </c>
      <c r="AS106" s="2">
        <f t="shared" si="105"/>
        <v>855.46222319736012</v>
      </c>
      <c r="AT106" s="23">
        <f>($B97-SUM(AR92:AR105))/AR106-1</f>
        <v>3.3101250000000064</v>
      </c>
      <c r="AU106" s="24">
        <f>(AS$2-COUNTA(AQ92:AQ106))/AT106</f>
        <v>0.90631018466069835</v>
      </c>
      <c r="AV106" s="2">
        <f>($B$31-SUM(AW92:AW105))*B101</f>
        <v>179.12129602945953</v>
      </c>
      <c r="AW106" s="2">
        <f t="shared" si="106"/>
        <v>648.32880778810272</v>
      </c>
      <c r="AX106" s="2">
        <f t="shared" si="107"/>
        <v>827.45010381756231</v>
      </c>
      <c r="AY106" s="23">
        <f>($B97-SUM(AW92:AW105))/AW106-1</f>
        <v>4.5256312500000098</v>
      </c>
      <c r="AZ106" s="24">
        <f>(AX$2-COUNTA(AV92:AV106))/AY106</f>
        <v>0.88385460039414199</v>
      </c>
      <c r="BA106" s="2">
        <f>($B$31-SUM(BB92:BB105))*B101</f>
        <v>203.6433316304043</v>
      </c>
      <c r="BB106" s="2">
        <f t="shared" si="108"/>
        <v>598.78254027650883</v>
      </c>
      <c r="BC106" s="2">
        <f t="shared" si="109"/>
        <v>802.42587190691313</v>
      </c>
      <c r="BD106" s="23">
        <f>($B97-SUM(BB92:BB105))/BB106-1</f>
        <v>5.8019128125000048</v>
      </c>
      <c r="BE106" s="24">
        <f>(BC$2-COUNTA(BA92:BA106))/BD106</f>
        <v>0.86178475299175239</v>
      </c>
    </row>
    <row r="107" spans="1:57" hidden="1" outlineLevel="1" x14ac:dyDescent="0.3">
      <c r="F107" s="23"/>
      <c r="G107" s="24"/>
      <c r="K107" s="23"/>
      <c r="L107" s="24"/>
      <c r="P107" s="23"/>
      <c r="Q107" s="24"/>
      <c r="U107" s="23"/>
      <c r="V107" s="24"/>
      <c r="Z107" s="23"/>
      <c r="AA107" s="24"/>
      <c r="AC107" s="2">
        <f>SUM($AC92:AC106)-$B97</f>
        <v>0</v>
      </c>
      <c r="AE107" s="23"/>
      <c r="AF107" s="24"/>
      <c r="AG107" s="2">
        <f>($B$31-SUM(AH92:AH106))*B101</f>
        <v>43.938051417926637</v>
      </c>
      <c r="AH107" s="2">
        <f t="shared" si="100"/>
        <v>878.76102835853067</v>
      </c>
      <c r="AI107" s="2">
        <f t="shared" si="101"/>
        <v>922.69907977645732</v>
      </c>
      <c r="AJ107" s="23">
        <f>($B97-SUM(AH92:AH106))/AH107-1</f>
        <v>2.2204460492503131E-15</v>
      </c>
      <c r="AK107" s="24">
        <f>(AI$2-COUNTA(AG92:AG107))/AJ107</f>
        <v>0</v>
      </c>
      <c r="AL107" s="2">
        <f>($B$31-SUM(AM92:AM106))*B101</f>
        <v>82.464054670810413</v>
      </c>
      <c r="AM107" s="2">
        <f t="shared" si="102"/>
        <v>804.52736264205032</v>
      </c>
      <c r="AN107" s="2">
        <f t="shared" si="103"/>
        <v>886.99141731286079</v>
      </c>
      <c r="AO107" s="23">
        <f>($B97-SUM(AM92:AM106))/AM107-1</f>
        <v>1.050000000000006</v>
      </c>
      <c r="AP107" s="24">
        <f>(AN$2-COUNTA(AL92:AL107))/AO107</f>
        <v>0.95238095238094689</v>
      </c>
      <c r="AQ107" s="2">
        <f>($B$31-SUM(AR92:AR106))*B101</f>
        <v>116.48179067615516</v>
      </c>
      <c r="AR107" s="2">
        <f t="shared" si="104"/>
        <v>738.98043252120499</v>
      </c>
      <c r="AS107" s="2">
        <f t="shared" si="105"/>
        <v>855.46222319736012</v>
      </c>
      <c r="AT107" s="23">
        <f>($B97-SUM(AR92:AR106))/AR107-1</f>
        <v>2.1525000000000056</v>
      </c>
      <c r="AU107" s="24">
        <f>(AS$2-COUNTA(AQ92:AQ107))/AT107</f>
        <v>0.92915214866434137</v>
      </c>
      <c r="AV107" s="2">
        <f>($B$31-SUM(AW92:AW106))*B101</f>
        <v>146.7048556400544</v>
      </c>
      <c r="AW107" s="2">
        <f t="shared" si="106"/>
        <v>680.74524817750785</v>
      </c>
      <c r="AX107" s="2">
        <f t="shared" si="107"/>
        <v>827.45010381756231</v>
      </c>
      <c r="AY107" s="23">
        <f>($B97-SUM(AW92:AW106))/AW107-1</f>
        <v>3.31012500000001</v>
      </c>
      <c r="AZ107" s="24">
        <f>(AX$2-COUNTA(AV92:AV107))/AY107</f>
        <v>0.90631018466069735</v>
      </c>
      <c r="BA107" s="2">
        <f>($B$31-SUM(BB92:BB106))*B101</f>
        <v>173.70420461657886</v>
      </c>
      <c r="BB107" s="2">
        <f t="shared" si="108"/>
        <v>628.72166729033427</v>
      </c>
      <c r="BC107" s="2">
        <f t="shared" si="109"/>
        <v>802.42587190691313</v>
      </c>
      <c r="BD107" s="23">
        <f>($B97-SUM(BB92:BB106))/BB107-1</f>
        <v>4.5256312500000053</v>
      </c>
      <c r="BE107" s="24">
        <f>(BC$2-COUNTA(BA92:BA107))/BD107</f>
        <v>0.88385460039414288</v>
      </c>
    </row>
    <row r="108" spans="1:57" hidden="1" outlineLevel="1" x14ac:dyDescent="0.3">
      <c r="F108" s="23"/>
      <c r="G108" s="24"/>
      <c r="K108" s="23"/>
      <c r="L108" s="24"/>
      <c r="P108" s="23"/>
      <c r="Q108" s="24"/>
      <c r="U108" s="23"/>
      <c r="V108" s="24"/>
      <c r="Z108" s="23"/>
      <c r="AA108" s="24"/>
      <c r="AE108" s="23"/>
      <c r="AF108" s="24"/>
      <c r="AH108" s="2">
        <f>SUM($AH92:AH107)-$B97</f>
        <v>0</v>
      </c>
      <c r="AJ108" s="23"/>
      <c r="AK108" s="24"/>
      <c r="AL108" s="2">
        <f>($B$31-SUM(AM92:AM107))*B101</f>
        <v>42.237686538707933</v>
      </c>
      <c r="AM108" s="2">
        <f t="shared" si="102"/>
        <v>844.75373077415281</v>
      </c>
      <c r="AN108" s="2">
        <f t="shared" si="103"/>
        <v>886.99141731286079</v>
      </c>
      <c r="AO108" s="23">
        <f>($B97-SUM(AM92:AM107))/AM108-1</f>
        <v>6.8833827526759706E-15</v>
      </c>
      <c r="AP108" s="24">
        <f>(AN$2-COUNTA(AL93:AL108))/AO108</f>
        <v>145277407334532.13</v>
      </c>
      <c r="AQ108" s="2">
        <f>($B$31-SUM(AR92:AR107))*B101</f>
        <v>79.532769050094885</v>
      </c>
      <c r="AR108" s="2">
        <f t="shared" si="104"/>
        <v>775.92945414726523</v>
      </c>
      <c r="AS108" s="2">
        <f t="shared" si="105"/>
        <v>855.46222319736012</v>
      </c>
      <c r="AT108" s="23">
        <f>($B97-SUM(AR92:AR107))/AR108-1</f>
        <v>1.0500000000000052</v>
      </c>
      <c r="AU108" s="24">
        <f>(AS$2-COUNTA(AQ92:AQ108))/AT108</f>
        <v>0.95238095238094767</v>
      </c>
      <c r="AV108" s="2">
        <f>($B$31-SUM(AW92:AW107))*B101</f>
        <v>112.667593231179</v>
      </c>
      <c r="AW108" s="2">
        <f t="shared" si="106"/>
        <v>714.7825105863833</v>
      </c>
      <c r="AX108" s="2">
        <f t="shared" si="107"/>
        <v>827.45010381756231</v>
      </c>
      <c r="AY108" s="23">
        <f>($B97-SUM(AW92:AW107))/AW108-1</f>
        <v>2.1525000000000092</v>
      </c>
      <c r="AZ108" s="24">
        <f>(AX$2-COUNTA(AV92:AV108))/AY108</f>
        <v>0.92915214866433982</v>
      </c>
      <c r="BA108" s="2">
        <f>($B$31-SUM(BB92:BB107))*B101</f>
        <v>142.26812125206217</v>
      </c>
      <c r="BB108" s="2">
        <f t="shared" si="108"/>
        <v>660.15775065485093</v>
      </c>
      <c r="BC108" s="2">
        <f t="shared" si="109"/>
        <v>802.42587190691313</v>
      </c>
      <c r="BD108" s="23">
        <f>($B97-SUM(BB92:BB107))/BB108-1</f>
        <v>3.3101250000000055</v>
      </c>
      <c r="BE108" s="24">
        <f>(BC$2-COUNTA(BA92:BA108))/BD108</f>
        <v>0.90631018466069857</v>
      </c>
    </row>
    <row r="109" spans="1:57" hidden="1" outlineLevel="1" x14ac:dyDescent="0.3">
      <c r="F109" s="23"/>
      <c r="G109" s="24"/>
      <c r="K109" s="23"/>
      <c r="L109" s="24"/>
      <c r="P109" s="23"/>
      <c r="Q109" s="24"/>
      <c r="U109" s="23"/>
      <c r="V109" s="24"/>
      <c r="Z109" s="23"/>
      <c r="AA109" s="24"/>
      <c r="AE109" s="23"/>
      <c r="AF109" s="24"/>
      <c r="AJ109" s="23"/>
      <c r="AK109" s="24"/>
      <c r="AM109" s="2">
        <f>SUM($AM92:AM108)-$B97</f>
        <v>0</v>
      </c>
      <c r="AO109" s="23"/>
      <c r="AP109" s="24"/>
      <c r="AQ109" s="2">
        <f>($B$31-SUM(AR92:AR108))*B101</f>
        <v>40.736296342731663</v>
      </c>
      <c r="AR109" s="2">
        <f t="shared" si="104"/>
        <v>814.72592685462848</v>
      </c>
      <c r="AS109" s="2">
        <f t="shared" si="105"/>
        <v>855.46222319736012</v>
      </c>
      <c r="AT109" s="23">
        <f>($B97-SUM(AR92:AR108))/AR109-1</f>
        <v>5.773159728050814E-15</v>
      </c>
      <c r="AU109" s="24">
        <f>(AS$2-COUNTA(AQ92:AQ109))/AT109</f>
        <v>0</v>
      </c>
      <c r="AV109" s="2">
        <f>($B$31-SUM(AW92:AW108))*B101</f>
        <v>76.928467701859802</v>
      </c>
      <c r="AW109" s="2">
        <f t="shared" si="106"/>
        <v>750.52163611570245</v>
      </c>
      <c r="AX109" s="2">
        <f t="shared" si="107"/>
        <v>827.45010381756231</v>
      </c>
      <c r="AY109" s="23">
        <f>($B97-SUM(AW92:AW108))/AW109-1</f>
        <v>1.0500000000000078</v>
      </c>
      <c r="AZ109" s="24">
        <f>(AX$2-COUNTA(AV92:AV109))/AY109</f>
        <v>0.95238095238094533</v>
      </c>
      <c r="BA109" s="2">
        <f>($B$31-SUM(BB92:BB108))*B101</f>
        <v>109.26023371931961</v>
      </c>
      <c r="BB109" s="2">
        <f t="shared" si="108"/>
        <v>693.16563818759346</v>
      </c>
      <c r="BC109" s="2">
        <f t="shared" si="109"/>
        <v>802.42587190691313</v>
      </c>
      <c r="BD109" s="23">
        <f>($B97-SUM(BB92:BB108))/BB109-1</f>
        <v>2.1525000000000052</v>
      </c>
      <c r="BE109" s="24">
        <f>(BC$2-COUNTA(BA92:BA109))/BD109</f>
        <v>0.92915214866434159</v>
      </c>
    </row>
    <row r="110" spans="1:57" hidden="1" outlineLevel="1" x14ac:dyDescent="0.3">
      <c r="F110" s="23"/>
      <c r="G110" s="24"/>
      <c r="K110" s="23"/>
      <c r="L110" s="24"/>
      <c r="P110" s="23"/>
      <c r="Q110" s="24"/>
      <c r="U110" s="23"/>
      <c r="V110" s="24"/>
      <c r="Z110" s="23"/>
      <c r="AA110" s="24"/>
      <c r="AE110" s="23"/>
      <c r="AF110" s="24"/>
      <c r="AJ110" s="23"/>
      <c r="AK110" s="24"/>
      <c r="AO110" s="23"/>
      <c r="AP110" s="24"/>
      <c r="AR110" s="2">
        <f>SUM($AR92:AR109)-$B97</f>
        <v>0</v>
      </c>
      <c r="AT110" s="23"/>
      <c r="AU110" s="24"/>
      <c r="AV110" s="2">
        <f>($B$31-SUM(AW92:AW109))*B101</f>
        <v>39.402385896074705</v>
      </c>
      <c r="AW110" s="2">
        <f t="shared" si="106"/>
        <v>788.04771792148756</v>
      </c>
      <c r="AX110" s="2">
        <f t="shared" si="107"/>
        <v>827.45010381756231</v>
      </c>
      <c r="AY110" s="23">
        <f>($B97-SUM(AW92:AW109))/AW110-1</f>
        <v>8.2156503822261584E-15</v>
      </c>
      <c r="AZ110" s="24">
        <f>(AX$2-COUNTA(AV92:AV110))/AY110</f>
        <v>0</v>
      </c>
      <c r="BA110" s="2">
        <f>($B$31-SUM(BB92:BB109))*B101</f>
        <v>74.601951809939962</v>
      </c>
      <c r="BB110" s="2">
        <f t="shared" si="108"/>
        <v>727.82392009697321</v>
      </c>
      <c r="BC110" s="2">
        <f t="shared" si="109"/>
        <v>802.42587190691313</v>
      </c>
      <c r="BD110" s="23">
        <f>($B97-SUM(BB92:BB109))/BB110-1</f>
        <v>1.0500000000000056</v>
      </c>
      <c r="BE110" s="24">
        <f>(BC$2-COUNTA(BA92:BA110))/BD110</f>
        <v>0.95238095238094733</v>
      </c>
    </row>
    <row r="111" spans="1:57" hidden="1" outlineLevel="1" x14ac:dyDescent="0.3">
      <c r="F111" s="28"/>
      <c r="G111" s="24"/>
      <c r="K111" s="28"/>
      <c r="L111" s="24"/>
      <c r="P111" s="28"/>
      <c r="Q111" s="24"/>
      <c r="U111" s="28"/>
      <c r="V111" s="24"/>
      <c r="Z111" s="28"/>
      <c r="AA111" s="24"/>
      <c r="AE111" s="28"/>
      <c r="AF111" s="24"/>
      <c r="AJ111" s="28"/>
      <c r="AK111" s="24"/>
      <c r="AO111" s="28"/>
      <c r="AP111" s="24"/>
      <c r="AT111" s="28"/>
      <c r="AU111" s="24"/>
      <c r="AW111" s="2">
        <f>SUM($AW92:AW110)-$B97</f>
        <v>0</v>
      </c>
      <c r="AY111" s="28"/>
      <c r="AZ111" s="24"/>
      <c r="BA111" s="2">
        <f>($B$31-SUM(BB92:BB110))*B101</f>
        <v>38.210755805091324</v>
      </c>
      <c r="BB111" s="2">
        <f t="shared" si="108"/>
        <v>764.21511610182176</v>
      </c>
      <c r="BC111" s="2">
        <f t="shared" si="109"/>
        <v>802.42587190691313</v>
      </c>
      <c r="BD111" s="28">
        <f>($B97-SUM(BB92:BB110))/BB111-1</f>
        <v>5.9952043329758453E-15</v>
      </c>
      <c r="BE111" s="24">
        <f>(BC$2-COUNTA(BA92:BA111))/BD111</f>
        <v>0</v>
      </c>
    </row>
    <row r="112" spans="1:57" hidden="1" outlineLevel="1" x14ac:dyDescent="0.3">
      <c r="BB112" s="2">
        <f>SUM($BB92:BB111)-$B97</f>
        <v>0</v>
      </c>
    </row>
    <row r="113" spans="1:57" hidden="1" outlineLevel="1" x14ac:dyDescent="0.3">
      <c r="C113" s="2">
        <f>$B118*B122</f>
        <v>600</v>
      </c>
      <c r="D113" s="2">
        <f>E113-C113</f>
        <v>758.6795822038373</v>
      </c>
      <c r="E113" s="2">
        <f>$B118*$B122/(1-(1+$B122)^-$E$2)</f>
        <v>1358.6795822038373</v>
      </c>
      <c r="F113" s="23">
        <f>$B118/D113-1</f>
        <v>12.18079494238091</v>
      </c>
      <c r="G113" s="24">
        <f>(E$2-COUNTA(C113:C113))/F113</f>
        <v>0.73886803304487958</v>
      </c>
      <c r="H113" s="2">
        <f>$B118*B122</f>
        <v>600</v>
      </c>
      <c r="I113" s="2">
        <f>J113-H113</f>
        <v>667.92938097531601</v>
      </c>
      <c r="J113" s="2">
        <f>$B118*$B122/(1-(1+$B122)^-$J$2)</f>
        <v>1267.929380975316</v>
      </c>
      <c r="K113" s="23">
        <f>$B118/I113-1</f>
        <v>13.97164263892377</v>
      </c>
      <c r="L113" s="24">
        <f>(J$2-COUNTA(H113:H113))/K113</f>
        <v>0.71573545490928014</v>
      </c>
      <c r="M113" s="2">
        <f>$B118*B122</f>
        <v>600</v>
      </c>
      <c r="N113" s="2">
        <f>O113-M113</f>
        <v>592.77029380663566</v>
      </c>
      <c r="O113" s="2">
        <f>$B118*$B122/(1-(1+$B122)^-$O$2)</f>
        <v>1192.7702938066357</v>
      </c>
      <c r="P113" s="23">
        <f>$B118/N113-1</f>
        <v>15.869941197259195</v>
      </c>
      <c r="Q113" s="24">
        <f>(O$2-COUNTA(M113:M113))/P113</f>
        <v>0.69313426327627137</v>
      </c>
      <c r="R113" s="2">
        <f>$B118*B122</f>
        <v>600</v>
      </c>
      <c r="S113" s="2">
        <f>T113-R113</f>
        <v>529.60105340019049</v>
      </c>
      <c r="T113" s="2">
        <f>$B118*$B122/(1-(1+$B122)^-$T$2)</f>
        <v>1129.6010534001905</v>
      </c>
      <c r="U113" s="23">
        <f>$B118/S113-1</f>
        <v>17.882137669094757</v>
      </c>
      <c r="V113" s="24">
        <f>(T$2-COUNTA(R113:R113))/U113</f>
        <v>0.67106070996977585</v>
      </c>
      <c r="W113" s="2">
        <f>$B118*B122</f>
        <v>600</v>
      </c>
      <c r="X113" s="2">
        <f>Y113-W113</f>
        <v>475.84909006095313</v>
      </c>
      <c r="Y113" s="2">
        <f>$B118*$B122/(1-(1+$B122)^-$Y$2)</f>
        <v>1075.8490900609531</v>
      </c>
      <c r="Z113" s="23">
        <f>$B118/X113-1</f>
        <v>20.015065929240436</v>
      </c>
      <c r="AA113" s="24">
        <f>(Y$2-COUNTA(W113:W113))/Z113</f>
        <v>0.64951072586815828</v>
      </c>
      <c r="AB113" s="2">
        <f>$B118*B122</f>
        <v>600</v>
      </c>
      <c r="AC113" s="2">
        <f>AD113-AB113</f>
        <v>429.6276395531263</v>
      </c>
      <c r="AD113" s="2">
        <f>$B118*$B122/(1-(1+$B122)^-$AD$2)</f>
        <v>1029.6276395531263</v>
      </c>
      <c r="AE113" s="23">
        <f>$B118/AC113-1</f>
        <v>22.275969884994872</v>
      </c>
      <c r="AF113" s="24">
        <f>(AD$2-COUNTA(AB113:AB113))/AE113</f>
        <v>0.62847993026918314</v>
      </c>
      <c r="AG113" s="2">
        <f>$B118*B122</f>
        <v>600</v>
      </c>
      <c r="AH113" s="2">
        <f>AI113-AG113</f>
        <v>389.52143589367199</v>
      </c>
      <c r="AI113" s="2">
        <f>$B118*$B122/(1-(1+$B122)^-$AI$2)</f>
        <v>989.52143589367199</v>
      </c>
      <c r="AJ113" s="23">
        <f>$B118/AH113-1</f>
        <v>24.672528078094548</v>
      </c>
      <c r="AK113" s="24">
        <f>(AI$2-COUNTA(AG113:AG113))/AJ113</f>
        <v>0.607963640877066</v>
      </c>
      <c r="AL113" s="2">
        <f>$B118*B122</f>
        <v>600</v>
      </c>
      <c r="AM113" s="2">
        <f>AN113-AL113</f>
        <v>354.44804231549847</v>
      </c>
      <c r="AN113" s="2">
        <f>$B118*$B122/(1-(1+$B122)^-$AN$2)</f>
        <v>954.44804231549847</v>
      </c>
      <c r="AO113" s="23">
        <f>$B118/AM113-1</f>
        <v>27.212879762780236</v>
      </c>
      <c r="AP113" s="24">
        <f>(AN$2-COUNTA(AL113:AL113))/AO113</f>
        <v>0.58795688436780646</v>
      </c>
      <c r="AQ113" s="2">
        <f>$B118*B122</f>
        <v>600</v>
      </c>
      <c r="AR113" s="2">
        <f>AS113-AQ113</f>
        <v>323.56540552870888</v>
      </c>
      <c r="AS113" s="2">
        <f>$B118*$B122/(1-(1+$B122)^-$AS$2)</f>
        <v>923.56540552870888</v>
      </c>
      <c r="AT113" s="23">
        <f>$B118/AR113-1</f>
        <v>29.905652548547046</v>
      </c>
      <c r="AU113" s="24">
        <f>(AS$2-COUNTA(AQ113:AQ113))/AT113</f>
        <v>0.56845440748712028</v>
      </c>
      <c r="AV113" s="2">
        <f>$B118*B122</f>
        <v>600</v>
      </c>
      <c r="AW113" s="2">
        <f>AX113-AV113</f>
        <v>296.20860361667599</v>
      </c>
      <c r="AX113" s="2">
        <f>$B118*$B122/(1-(1+$B122)^-$AX$2)</f>
        <v>896.20860361667599</v>
      </c>
      <c r="AY113" s="23">
        <f>$B118/AW113-1</f>
        <v>32.759991701459882</v>
      </c>
      <c r="AZ113" s="24">
        <f>(AX$2-COUNTA(AV113:AV113))/AY113</f>
        <v>0.54945068863365643</v>
      </c>
      <c r="BA113" s="2">
        <f>$B118*B122</f>
        <v>600</v>
      </c>
      <c r="BB113" s="2">
        <f>BC113-BA113</f>
        <v>271.84556976851411</v>
      </c>
      <c r="BC113" s="2">
        <f>$B118*$B122/(1-(1+$B122)^-$BC$2)</f>
        <v>871.84556976851411</v>
      </c>
      <c r="BD113" s="23">
        <f>$B118/BB113-1</f>
        <v>35.785591203547462</v>
      </c>
      <c r="BE113" s="24">
        <f>(BC$2-COUNTA(BA113:BA113))/BD113</f>
        <v>0.53093994987894766</v>
      </c>
    </row>
    <row r="114" spans="1:57" hidden="1" outlineLevel="1" x14ac:dyDescent="0.3">
      <c r="C114" s="2">
        <f>($B$31-SUM(D113:D113))*B122</f>
        <v>554.47922506776979</v>
      </c>
      <c r="D114" s="2">
        <f>E114-C114</f>
        <v>804.20035713606751</v>
      </c>
      <c r="E114" s="2">
        <f>E113</f>
        <v>1358.6795822038373</v>
      </c>
      <c r="F114" s="23">
        <f>($B118-SUM(D113:D113))/D114-1</f>
        <v>10.491315983378218</v>
      </c>
      <c r="G114" s="24">
        <f>(E$2-COUNTA(C113:C114))/F114</f>
        <v>0.76253541621229382</v>
      </c>
      <c r="H114" s="2">
        <f>($B$31-SUM(I113:I113))*B122</f>
        <v>559.92423714148106</v>
      </c>
      <c r="I114" s="2">
        <f>J114-H114</f>
        <v>708.00514383383495</v>
      </c>
      <c r="J114" s="2">
        <f>J113</f>
        <v>1267.929380975316</v>
      </c>
      <c r="K114" s="23">
        <f>($B118-SUM(I113:I113))/I114-1</f>
        <v>12.180794942380915</v>
      </c>
      <c r="L114" s="24">
        <f>(J$2-COUNTA(H113:H114))/K114</f>
        <v>0.73886803304487925</v>
      </c>
      <c r="M114" s="2">
        <f>($B$31-SUM(N113:N113))*B122</f>
        <v>564.43378237160186</v>
      </c>
      <c r="N114" s="2">
        <f>O114-M114</f>
        <v>628.3365114350338</v>
      </c>
      <c r="O114" s="2">
        <f>O113</f>
        <v>1192.7702938066357</v>
      </c>
      <c r="P114" s="23">
        <f>($B118-SUM(N113:N113))/N114-1</f>
        <v>13.971642638923768</v>
      </c>
      <c r="Q114" s="24">
        <f>(O$2-COUNTA(M113:M114))/P114</f>
        <v>0.71573545490928026</v>
      </c>
      <c r="R114" s="2">
        <f>($B$31-SUM(S113:S113))*B122</f>
        <v>568.22393679598849</v>
      </c>
      <c r="S114" s="2">
        <f>T114-R114</f>
        <v>561.377116604202</v>
      </c>
      <c r="T114" s="2">
        <f>T113</f>
        <v>1129.6010534001905</v>
      </c>
      <c r="U114" s="23">
        <f>($B118-SUM(S113:S113))/S114-1</f>
        <v>15.869941197259202</v>
      </c>
      <c r="V114" s="24">
        <f>(T$2-COUNTA(R113:R114))/U114</f>
        <v>0.69313426327627103</v>
      </c>
      <c r="W114" s="2">
        <f>($B$31-SUM(X113:X113))*B122</f>
        <v>571.44905459634276</v>
      </c>
      <c r="X114" s="2">
        <f>Y114-W114</f>
        <v>504.40003546461037</v>
      </c>
      <c r="Y114" s="2">
        <f>Y113</f>
        <v>1075.8490900609531</v>
      </c>
      <c r="Z114" s="23">
        <f>($B118-SUM(X113:X113))/X114-1</f>
        <v>17.882137669094746</v>
      </c>
      <c r="AA114" s="24">
        <f>(Y$2-COUNTA(W113:W114))/Z114</f>
        <v>0.67106070996977629</v>
      </c>
      <c r="AB114" s="2">
        <f>($B$31-SUM(AC113:AC113))*B122</f>
        <v>574.22234162681241</v>
      </c>
      <c r="AC114" s="2">
        <f>AD114-AB114</f>
        <v>455.40529792631389</v>
      </c>
      <c r="AD114" s="2">
        <f>AD113</f>
        <v>1029.6276395531263</v>
      </c>
      <c r="AE114" s="23">
        <f>($B118-SUM(AC113:AC113))/AC114-1</f>
        <v>20.015065929240446</v>
      </c>
      <c r="AF114" s="24">
        <f>(AD$2-COUNTA(AB113:AB114))/AE114</f>
        <v>0.64951072586815795</v>
      </c>
      <c r="AG114" s="2">
        <f>($B$31-SUM(AH113:AH113))*B122</f>
        <v>576.6287138463797</v>
      </c>
      <c r="AH114" s="2">
        <f>AI114-AG114</f>
        <v>412.8927220472923</v>
      </c>
      <c r="AI114" s="2">
        <f>AI113</f>
        <v>989.52143589367199</v>
      </c>
      <c r="AJ114" s="23">
        <f>($B118-SUM(AH113:AH113))/AH114-1</f>
        <v>22.275969884994858</v>
      </c>
      <c r="AK114" s="24">
        <f>(AI$2-COUNTA(AG113:AG114))/AJ114</f>
        <v>0.62847993026918347</v>
      </c>
      <c r="AL114" s="2">
        <f>($B$31-SUM(AM113:AM113))*B122</f>
        <v>578.73311746107004</v>
      </c>
      <c r="AM114" s="2">
        <f>AN114-AL114</f>
        <v>375.71492485442843</v>
      </c>
      <c r="AN114" s="2">
        <f>AN113</f>
        <v>954.44804231549847</v>
      </c>
      <c r="AO114" s="23">
        <f>($B118-SUM(AM113:AM113))/AM114-1</f>
        <v>24.672528078094562</v>
      </c>
      <c r="AP114" s="24">
        <f>(AN$2-COUNTA(AL113:AL114))/AO114</f>
        <v>0.60796364087706567</v>
      </c>
      <c r="AQ114" s="2">
        <f>($B$31-SUM(AR113:AR113))*B122</f>
        <v>580.58607566827743</v>
      </c>
      <c r="AR114" s="2">
        <f>AS114-AQ114</f>
        <v>342.97932986043145</v>
      </c>
      <c r="AS114" s="2">
        <f>AS113</f>
        <v>923.56540552870888</v>
      </c>
      <c r="AT114" s="23">
        <f>($B118-SUM(AR113:AR113))/AR114-1</f>
        <v>27.212879762780229</v>
      </c>
      <c r="AU114" s="24">
        <f>(AS$2-COUNTA(AQ113:AQ114))/AT114</f>
        <v>0.58795688436780658</v>
      </c>
      <c r="AV114" s="2">
        <f>($B$31-SUM(AW113:AW113))*B122</f>
        <v>582.22748378299934</v>
      </c>
      <c r="AW114" s="2">
        <f>AX114-AV114</f>
        <v>313.98111983367664</v>
      </c>
      <c r="AX114" s="2">
        <f>AX113</f>
        <v>896.20860361667599</v>
      </c>
      <c r="AY114" s="23">
        <f>($B118-SUM(AW113:AW113))/AW114-1</f>
        <v>29.905652548547046</v>
      </c>
      <c r="AZ114" s="24">
        <f>(AX$2-COUNTA(AV113:AV114))/AY114</f>
        <v>0.56845440748712028</v>
      </c>
      <c r="BA114" s="2">
        <f>($B$31-SUM(BB113:BB113))*B122</f>
        <v>583.68926581388905</v>
      </c>
      <c r="BB114" s="2">
        <f>BC114-BA114</f>
        <v>288.15630395462506</v>
      </c>
      <c r="BC114" s="2">
        <f>BC113</f>
        <v>871.84556976851411</v>
      </c>
      <c r="BD114" s="23">
        <f>($B118-SUM(BB113:BB113))/BB114-1</f>
        <v>32.759991701459853</v>
      </c>
      <c r="BE114" s="24">
        <f>(BC$2-COUNTA(BA113:BA114))/BD114</f>
        <v>0.54945068863365687</v>
      </c>
    </row>
    <row r="115" spans="1:57" hidden="1" outlineLevel="1" x14ac:dyDescent="0.3">
      <c r="C115" s="2">
        <f>($B$31-SUM(D113:D114))*B122</f>
        <v>506.22720363960565</v>
      </c>
      <c r="D115" s="2">
        <f t="shared" ref="D115:D122" si="110">E115-C115</f>
        <v>852.45237856423159</v>
      </c>
      <c r="E115" s="2">
        <f t="shared" ref="E115:E122" si="111">E114</f>
        <v>1358.6795822038373</v>
      </c>
      <c r="F115" s="23">
        <f>($B118-SUM(D113:D114))/D115-1</f>
        <v>8.8974679088473732</v>
      </c>
      <c r="G115" s="24">
        <f>(E$2-COUNTA(C113:C115))/F115</f>
        <v>0.78674068529535368</v>
      </c>
      <c r="H115" s="2">
        <f>($B$31-SUM(I113:I114))*B122</f>
        <v>517.44392851145096</v>
      </c>
      <c r="I115" s="2">
        <f t="shared" ref="I115:I123" si="112">J115-H115</f>
        <v>750.48545246386504</v>
      </c>
      <c r="J115" s="2">
        <f t="shared" ref="J115:J123" si="113">J114</f>
        <v>1267.929380975316</v>
      </c>
      <c r="K115" s="23">
        <f>($B118-SUM(I113:I114))/I115-1</f>
        <v>10.491315983378222</v>
      </c>
      <c r="L115" s="24">
        <f>(J$2-COUNTA(H113:H115))/K115</f>
        <v>0.76253541621229359</v>
      </c>
      <c r="M115" s="2">
        <f>($B$31-SUM(N113:N114))*B122</f>
        <v>526.73359168549973</v>
      </c>
      <c r="N115" s="2">
        <f t="shared" ref="N115:N124" si="114">O115-M115</f>
        <v>666.03670212113593</v>
      </c>
      <c r="O115" s="2">
        <f t="shared" ref="O115:O124" si="115">O114</f>
        <v>1192.7702938066357</v>
      </c>
      <c r="P115" s="23">
        <f>($B118-SUM(N113:N114))/N115-1</f>
        <v>12.18079494238091</v>
      </c>
      <c r="Q115" s="24">
        <f>(O$2-COUNTA(M113:M115))/P115</f>
        <v>0.73886803304487958</v>
      </c>
      <c r="R115" s="2">
        <f>($B$31-SUM(S113:S114))*B122</f>
        <v>534.54130979973638</v>
      </c>
      <c r="S115" s="2">
        <f t="shared" ref="S115:S125" si="116">T115-R115</f>
        <v>595.05974360045411</v>
      </c>
      <c r="T115" s="2">
        <f t="shared" ref="T115:T125" si="117">T114</f>
        <v>1129.6010534001905</v>
      </c>
      <c r="U115" s="23">
        <f>($B118-SUM(S113:S114))/S115-1</f>
        <v>13.971642638923774</v>
      </c>
      <c r="V115" s="24">
        <f>(T$2-COUNTA(R113:R115))/U115</f>
        <v>0.71573545490927992</v>
      </c>
      <c r="W115" s="2">
        <f>($B$31-SUM(X113:X114))*B122</f>
        <v>541.18505246846621</v>
      </c>
      <c r="X115" s="2">
        <f t="shared" ref="X115:X126" si="118">Y115-W115</f>
        <v>534.66403759248692</v>
      </c>
      <c r="Y115" s="2">
        <f t="shared" ref="Y115:Y126" si="119">Y114</f>
        <v>1075.8490900609531</v>
      </c>
      <c r="Z115" s="23">
        <f>($B118-SUM(X113:X114))/X115-1</f>
        <v>15.869941197259202</v>
      </c>
      <c r="AA115" s="24">
        <f>(Y$2-COUNTA(W113:W115))/Z115</f>
        <v>0.69313426327627103</v>
      </c>
      <c r="AB115" s="2">
        <f>($B$31-SUM(AC113:AC114))*B122</f>
        <v>546.89802375123361</v>
      </c>
      <c r="AC115" s="2">
        <f t="shared" ref="AC115:AC127" si="120">AD115-AB115</f>
        <v>482.72961580189269</v>
      </c>
      <c r="AD115" s="2">
        <f t="shared" ref="AD115:AD127" si="121">AD114</f>
        <v>1029.6276395531263</v>
      </c>
      <c r="AE115" s="23">
        <f>($B118-SUM(AC113:AC114))/AC115-1</f>
        <v>17.88213766909476</v>
      </c>
      <c r="AF115" s="24">
        <f>(AD$2-COUNTA(AB113:AB115))/AE115</f>
        <v>0.67106070996977574</v>
      </c>
      <c r="AG115" s="2">
        <f>($B$31-SUM(AH113:AH114))*B122</f>
        <v>551.85515052354208</v>
      </c>
      <c r="AH115" s="2">
        <f t="shared" ref="AH115:AH128" si="122">AI115-AG115</f>
        <v>437.66628537012991</v>
      </c>
      <c r="AI115" s="2">
        <f t="shared" ref="AI115:AI128" si="123">AI114</f>
        <v>989.52143589367199</v>
      </c>
      <c r="AJ115" s="23">
        <f>($B118-SUM(AH113:AH114))/AH115-1</f>
        <v>20.015065929240428</v>
      </c>
      <c r="AK115" s="24">
        <f>(AI$2-COUNTA(AG113:AG115))/AJ115</f>
        <v>0.6495107258681585</v>
      </c>
      <c r="AL115" s="2">
        <f>($B$31-SUM(AM113:AM114))*B122</f>
        <v>556.19022196980438</v>
      </c>
      <c r="AM115" s="2">
        <f t="shared" ref="AM115:AM129" si="124">AN115-AL115</f>
        <v>398.25782034569409</v>
      </c>
      <c r="AN115" s="2">
        <f t="shared" ref="AN115:AN129" si="125">AN114</f>
        <v>954.44804231549847</v>
      </c>
      <c r="AO115" s="23">
        <f>($B118-SUM(AM113:AM114))/AM115-1</f>
        <v>22.275969884994872</v>
      </c>
      <c r="AP115" s="24">
        <f>(AN$2-COUNTA(AL113:AL115))/AO115</f>
        <v>0.62847993026918314</v>
      </c>
      <c r="AQ115" s="2">
        <f>($B$31-SUM(AR113:AR114))*B122</f>
        <v>560.00731587665166</v>
      </c>
      <c r="AR115" s="2">
        <f t="shared" ref="AR115:AR130" si="126">AS115-AQ115</f>
        <v>363.55808965205722</v>
      </c>
      <c r="AS115" s="2">
        <f t="shared" ref="AS115:AS130" si="127">AS114</f>
        <v>923.56540552870888</v>
      </c>
      <c r="AT115" s="23">
        <f>($B118-SUM(AR113:AR114))/AR115-1</f>
        <v>24.672528078094565</v>
      </c>
      <c r="AU115" s="24">
        <f>(AS$2-COUNTA(AQ113:AQ115))/AT115</f>
        <v>0.60796364087706556</v>
      </c>
      <c r="AV115" s="2">
        <f>($B$31-SUM(AW113:AW114))*B122</f>
        <v>563.38861659297879</v>
      </c>
      <c r="AW115" s="2">
        <f t="shared" ref="AW115:AW131" si="128">AX115-AV115</f>
        <v>332.81998702369719</v>
      </c>
      <c r="AX115" s="2">
        <f t="shared" ref="AX115:AX131" si="129">AX114</f>
        <v>896.20860361667599</v>
      </c>
      <c r="AY115" s="23">
        <f>($B118-SUM(AW113:AW114))/AW115-1</f>
        <v>27.212879762780236</v>
      </c>
      <c r="AZ115" s="24">
        <f>(AX$2-COUNTA(AV113:AV115))/AY115</f>
        <v>0.58795688436780646</v>
      </c>
      <c r="BA115" s="2">
        <f>($B$31-SUM(BB113:BB114))*B122</f>
        <v>566.39988757661172</v>
      </c>
      <c r="BB115" s="2">
        <f t="shared" ref="BB115:BB132" si="130">BC115-BA115</f>
        <v>305.44568219190239</v>
      </c>
      <c r="BC115" s="2">
        <f t="shared" ref="BC115:BC132" si="131">BC114</f>
        <v>871.84556976851411</v>
      </c>
      <c r="BD115" s="23">
        <f>($B118-SUM(BB113:BB114))/BB115-1</f>
        <v>29.905652548547053</v>
      </c>
      <c r="BE115" s="24">
        <f>(BC$2-COUNTA(BA113:BA115))/BD115</f>
        <v>0.56845440748712017</v>
      </c>
    </row>
    <row r="116" spans="1:57" hidden="1" outlineLevel="1" x14ac:dyDescent="0.3">
      <c r="C116" s="2">
        <f>($B$31-SUM(D113:D115))*B122</f>
        <v>455.08006092575181</v>
      </c>
      <c r="D116" s="2">
        <f t="shared" si="110"/>
        <v>903.59952127808549</v>
      </c>
      <c r="E116" s="2">
        <f t="shared" si="111"/>
        <v>1358.6795822038373</v>
      </c>
      <c r="F116" s="23">
        <f>($B118-SUM(D113:D115))/D116-1</f>
        <v>7.3938376498560139</v>
      </c>
      <c r="G116" s="24">
        <f>(E$2-COUNTA(C113:C116))/F116</f>
        <v>0.8114865762729917</v>
      </c>
      <c r="H116" s="2">
        <f>($B$31-SUM(I113:I115))*B122</f>
        <v>472.41480136361906</v>
      </c>
      <c r="I116" s="2">
        <f t="shared" si="112"/>
        <v>795.51457961169694</v>
      </c>
      <c r="J116" s="2">
        <f t="shared" si="113"/>
        <v>1267.929380975316</v>
      </c>
      <c r="K116" s="23">
        <f>($B118-SUM(I113:I115))/I116-1</f>
        <v>8.8974679088473803</v>
      </c>
      <c r="L116" s="24">
        <f>(J$2-COUNTA(H113:H116))/K116</f>
        <v>0.78674068529535313</v>
      </c>
      <c r="M116" s="2">
        <f>($B$31-SUM(N113:N115))*B122</f>
        <v>486.77138955823165</v>
      </c>
      <c r="N116" s="2">
        <f t="shared" si="114"/>
        <v>705.99890424840396</v>
      </c>
      <c r="O116" s="2">
        <f t="shared" si="115"/>
        <v>1192.7702938066357</v>
      </c>
      <c r="P116" s="23">
        <f>($B118-SUM(N113:N115))/N116-1</f>
        <v>10.491315983378222</v>
      </c>
      <c r="Q116" s="24">
        <f>(O$2-COUNTA(M113:M116))/P116</f>
        <v>0.76253541621229359</v>
      </c>
      <c r="R116" s="2">
        <f>($B$31-SUM(S113:S115))*B122</f>
        <v>498.83772518370915</v>
      </c>
      <c r="S116" s="2">
        <f t="shared" si="116"/>
        <v>630.76332821648134</v>
      </c>
      <c r="T116" s="2">
        <f t="shared" si="117"/>
        <v>1129.6010534001905</v>
      </c>
      <c r="U116" s="23">
        <f>($B118-SUM(S113:S115))/S116-1</f>
        <v>12.180794942380919</v>
      </c>
      <c r="V116" s="24">
        <f>(T$2-COUNTA(R113:R116))/U116</f>
        <v>0.73886803304487902</v>
      </c>
      <c r="W116" s="2">
        <f>($B$31-SUM(X113:X115))*B122</f>
        <v>509.10521021291697</v>
      </c>
      <c r="X116" s="2">
        <f t="shared" si="118"/>
        <v>566.74387984803616</v>
      </c>
      <c r="Y116" s="2">
        <f t="shared" si="119"/>
        <v>1075.8490900609531</v>
      </c>
      <c r="Z116" s="23">
        <f>($B118-SUM(X113:X115))/X116-1</f>
        <v>13.971642638923774</v>
      </c>
      <c r="AA116" s="24">
        <f>(Y$2-COUNTA(W113:W116))/Z116</f>
        <v>0.71573545490927992</v>
      </c>
      <c r="AB116" s="2">
        <f>($B$31-SUM(AC113:AC115))*B122</f>
        <v>517.93424680312</v>
      </c>
      <c r="AC116" s="2">
        <f t="shared" si="120"/>
        <v>511.6933927500063</v>
      </c>
      <c r="AD116" s="2">
        <f t="shared" si="121"/>
        <v>1029.6276395531263</v>
      </c>
      <c r="AE116" s="23">
        <f>($B118-SUM(AC113:AC115))/AC116-1</f>
        <v>15.869941197259209</v>
      </c>
      <c r="AF116" s="24">
        <f>(AD$2-COUNTA(AB113:AB116))/AE116</f>
        <v>0.69313426327627081</v>
      </c>
      <c r="AG116" s="2">
        <f>($B$31-SUM(AH113:AH115))*B122</f>
        <v>525.59517340133436</v>
      </c>
      <c r="AH116" s="2">
        <f t="shared" si="122"/>
        <v>463.92626249233763</v>
      </c>
      <c r="AI116" s="2">
        <f t="shared" si="123"/>
        <v>989.52143589367199</v>
      </c>
      <c r="AJ116" s="23">
        <f>($B118-SUM(AH113:AH115))/AH116-1</f>
        <v>17.88213766909475</v>
      </c>
      <c r="AK116" s="24">
        <f>(AI$2-COUNTA(AG113:AG116))/AJ116</f>
        <v>0.67106070996977607</v>
      </c>
      <c r="AL116" s="2">
        <f>($B$31-SUM(AM113:AM115))*B122</f>
        <v>532.2947527490627</v>
      </c>
      <c r="AM116" s="2">
        <f t="shared" si="124"/>
        <v>422.15328956643577</v>
      </c>
      <c r="AN116" s="2">
        <f t="shared" si="125"/>
        <v>954.44804231549847</v>
      </c>
      <c r="AO116" s="23">
        <f>($B118-SUM(AM113:AM115))/AM116-1</f>
        <v>20.015065929240443</v>
      </c>
      <c r="AP116" s="24">
        <f>(AN$2-COUNTA(AL113:AL116))/AO116</f>
        <v>0.64951072586815806</v>
      </c>
      <c r="AQ116" s="2">
        <f>($B$31-SUM(AR113:AR115))*B122</f>
        <v>538.1938304975281</v>
      </c>
      <c r="AR116" s="2">
        <f t="shared" si="126"/>
        <v>385.37157503118078</v>
      </c>
      <c r="AS116" s="2">
        <f t="shared" si="127"/>
        <v>923.56540552870888</v>
      </c>
      <c r="AT116" s="23">
        <f>($B118-SUM(AR113:AR115))/AR116-1</f>
        <v>22.275969884994861</v>
      </c>
      <c r="AU116" s="24">
        <f>(AS$2-COUNTA(AQ113:AQ116))/AT116</f>
        <v>0.62847993026918336</v>
      </c>
      <c r="AV116" s="2">
        <f>($B$31-SUM(AW113:AW115))*B122</f>
        <v>543.41941737155707</v>
      </c>
      <c r="AW116" s="2">
        <f t="shared" si="128"/>
        <v>352.78918624511891</v>
      </c>
      <c r="AX116" s="2">
        <f t="shared" si="129"/>
        <v>896.20860361667599</v>
      </c>
      <c r="AY116" s="23">
        <f>($B118-SUM(AW113:AW115))/AW116-1</f>
        <v>24.672528078094572</v>
      </c>
      <c r="AZ116" s="24">
        <f>(AX$2-COUNTA(AV113:AV116))/AY116</f>
        <v>0.60796364087706534</v>
      </c>
      <c r="BA116" s="2">
        <f>($B$31-SUM(BB113:BB115))*B122</f>
        <v>548.07314664509749</v>
      </c>
      <c r="BB116" s="2">
        <f t="shared" si="130"/>
        <v>323.77242312341662</v>
      </c>
      <c r="BC116" s="2">
        <f t="shared" si="131"/>
        <v>871.84556976851411</v>
      </c>
      <c r="BD116" s="23">
        <f>($B118-SUM(BB113:BB115))/BB116-1</f>
        <v>27.212879762780229</v>
      </c>
      <c r="BE116" s="24">
        <f>(BC$2-COUNTA(BA113:BA116))/BD116</f>
        <v>0.58795688436780658</v>
      </c>
    </row>
    <row r="117" spans="1:57" hidden="1" outlineLevel="1" x14ac:dyDescent="0.3">
      <c r="C117" s="2">
        <f>($B$31-SUM(D113:D116))*B122</f>
        <v>400.86408964906667</v>
      </c>
      <c r="D117" s="2">
        <f t="shared" si="110"/>
        <v>957.81549255477057</v>
      </c>
      <c r="E117" s="2">
        <f t="shared" si="111"/>
        <v>1358.6795822038373</v>
      </c>
      <c r="F117" s="23">
        <f>($B118-SUM(D113:D116))/D117-1</f>
        <v>5.9753185376000131</v>
      </c>
      <c r="G117" s="24">
        <f>(E$2-COUNTA(C113:C117))/F117</f>
        <v>0.83677547373202465</v>
      </c>
      <c r="H117" s="2">
        <f>($B$31-SUM(I113:I116))*B122</f>
        <v>424.68392658691721</v>
      </c>
      <c r="I117" s="2">
        <f t="shared" si="112"/>
        <v>843.2454543883988</v>
      </c>
      <c r="J117" s="2">
        <f t="shared" si="113"/>
        <v>1267.929380975316</v>
      </c>
      <c r="K117" s="23">
        <f>($B118-SUM(I113:I116))/I117-1</f>
        <v>7.3938376498560174</v>
      </c>
      <c r="L117" s="24">
        <f>(J$2-COUNTA(H113:H117))/K117</f>
        <v>0.81148657627299137</v>
      </c>
      <c r="M117" s="2">
        <f>($B$31-SUM(N113:N116))*B122</f>
        <v>444.41145530332744</v>
      </c>
      <c r="N117" s="2">
        <f t="shared" si="114"/>
        <v>748.35883850330822</v>
      </c>
      <c r="O117" s="2">
        <f t="shared" si="115"/>
        <v>1192.7702938066357</v>
      </c>
      <c r="P117" s="23">
        <f>($B118-SUM(N113:N116))/N117-1</f>
        <v>8.8974679088473785</v>
      </c>
      <c r="Q117" s="24">
        <f>(O$2-COUNTA(M113:M117))/P117</f>
        <v>0.78674068529535324</v>
      </c>
      <c r="R117" s="2">
        <f>($B$31-SUM(S113:S116))*B122</f>
        <v>460.99192549072035</v>
      </c>
      <c r="S117" s="2">
        <f t="shared" si="116"/>
        <v>668.60912790947009</v>
      </c>
      <c r="T117" s="2">
        <f t="shared" si="117"/>
        <v>1129.6010534001905</v>
      </c>
      <c r="U117" s="23">
        <f>($B118-SUM(S113:S116))/S117-1</f>
        <v>10.491315983378229</v>
      </c>
      <c r="V117" s="24">
        <f>(T$2-COUNTA(R113:R117))/U117</f>
        <v>0.76253541621229304</v>
      </c>
      <c r="W117" s="2">
        <f>($B$31-SUM(X113:X116))*B122</f>
        <v>475.1005774220348</v>
      </c>
      <c r="X117" s="2">
        <f t="shared" si="118"/>
        <v>600.74851263891833</v>
      </c>
      <c r="Y117" s="2">
        <f t="shared" si="119"/>
        <v>1075.8490900609531</v>
      </c>
      <c r="Z117" s="23">
        <f>($B118-SUM(X113:X116))/X117-1</f>
        <v>12.180794942380919</v>
      </c>
      <c r="AA117" s="24">
        <f>(Y$2-COUNTA(W113:W117))/Z117</f>
        <v>0.73886803304487902</v>
      </c>
      <c r="AB117" s="2">
        <f>($B$31-SUM(AC113:AC116))*B122</f>
        <v>487.23264323811964</v>
      </c>
      <c r="AC117" s="2">
        <f t="shared" si="120"/>
        <v>542.39499631500667</v>
      </c>
      <c r="AD117" s="2">
        <f t="shared" si="121"/>
        <v>1029.6276395531263</v>
      </c>
      <c r="AE117" s="23">
        <f>($B118-SUM(AC113:AC116))/AC117-1</f>
        <v>13.971642638923781</v>
      </c>
      <c r="AF117" s="24">
        <f>(AD$2-COUNTA(AB113:AB117))/AE117</f>
        <v>0.71573545490927959</v>
      </c>
      <c r="AG117" s="2">
        <f>($B$31-SUM(AH113:AH116))*B122</f>
        <v>497.75959765179402</v>
      </c>
      <c r="AH117" s="2">
        <f t="shared" si="122"/>
        <v>491.76183824187797</v>
      </c>
      <c r="AI117" s="2">
        <f t="shared" si="123"/>
        <v>989.52143589367199</v>
      </c>
      <c r="AJ117" s="23">
        <f>($B118-SUM(AH113:AH116))/AH117-1</f>
        <v>15.869941197259191</v>
      </c>
      <c r="AK117" s="24">
        <f>(AI$2-COUNTA(AG113:AG117))/AJ117</f>
        <v>0.69313426327627148</v>
      </c>
      <c r="AL117" s="2">
        <f>($B$31-SUM(AM113:AM116))*B122</f>
        <v>506.96555537507663</v>
      </c>
      <c r="AM117" s="2">
        <f t="shared" si="124"/>
        <v>447.48248694042184</v>
      </c>
      <c r="AN117" s="2">
        <f t="shared" si="125"/>
        <v>954.44804231549847</v>
      </c>
      <c r="AO117" s="23">
        <f>($B118-SUM(AM113:AM116))/AM117-1</f>
        <v>17.882137669094764</v>
      </c>
      <c r="AP117" s="24">
        <f>(AN$2-COUNTA(AL113:AL117))/AO117</f>
        <v>0.67106070996977563</v>
      </c>
      <c r="AQ117" s="2">
        <f>($B$31-SUM(AR113:AR116))*B122</f>
        <v>515.07153599565731</v>
      </c>
      <c r="AR117" s="2">
        <f t="shared" si="126"/>
        <v>408.49386953305157</v>
      </c>
      <c r="AS117" s="2">
        <f t="shared" si="127"/>
        <v>923.56540552870888</v>
      </c>
      <c r="AT117" s="23">
        <f>($B118-SUM(AR113:AR116))/AR117-1</f>
        <v>20.015065929240439</v>
      </c>
      <c r="AU117" s="24">
        <f>(AS$2-COUNTA(AQ113:AQ117))/AT117</f>
        <v>0.64951072586815817</v>
      </c>
      <c r="AV117" s="2">
        <f>($B$31-SUM(AW113:AW116))*B122</f>
        <v>522.25206619684991</v>
      </c>
      <c r="AW117" s="2">
        <f t="shared" si="128"/>
        <v>373.95653741982608</v>
      </c>
      <c r="AX117" s="2">
        <f t="shared" si="129"/>
        <v>896.20860361667599</v>
      </c>
      <c r="AY117" s="23">
        <f>($B118-SUM(AW113:AW116))/AW117-1</f>
        <v>22.275969884994876</v>
      </c>
      <c r="AZ117" s="24">
        <f>(AX$2-COUNTA(AV113:AV117))/AY117</f>
        <v>0.62847993026918303</v>
      </c>
      <c r="BA117" s="2">
        <f>($B$31-SUM(BB113:BB116))*B122</f>
        <v>528.64680125769246</v>
      </c>
      <c r="BB117" s="2">
        <f t="shared" si="130"/>
        <v>343.19876851082165</v>
      </c>
      <c r="BC117" s="2">
        <f t="shared" si="131"/>
        <v>871.84556976851411</v>
      </c>
      <c r="BD117" s="23">
        <f>($B118-SUM(BB113:BB116))/BB117-1</f>
        <v>24.672528078094555</v>
      </c>
      <c r="BE117" s="24">
        <f>(BC$2-COUNTA(BA113:BA117))/BD117</f>
        <v>0.60796364087706578</v>
      </c>
    </row>
    <row r="118" spans="1:57" hidden="1" outlineLevel="1" x14ac:dyDescent="0.3">
      <c r="A118" s="25" t="s">
        <v>13</v>
      </c>
      <c r="B118" s="26">
        <v>10000</v>
      </c>
      <c r="C118" s="2">
        <f>($B$31-SUM(D113:D117))*B122</f>
        <v>343.39516009578045</v>
      </c>
      <c r="D118" s="2">
        <f t="shared" si="110"/>
        <v>1015.2844221080568</v>
      </c>
      <c r="E118" s="2">
        <f t="shared" si="111"/>
        <v>1358.6795822038373</v>
      </c>
      <c r="F118" s="23">
        <f>($B118-SUM(D113:D117))/D118-1</f>
        <v>4.6370929600000119</v>
      </c>
      <c r="G118" s="24">
        <f>(E$2-COUNTA(C113:C118))/F118</f>
        <v>0.86260940518216178</v>
      </c>
      <c r="H118" s="2">
        <f>($B$31-SUM(I113:I117))*B122</f>
        <v>374.08919932361329</v>
      </c>
      <c r="I118" s="2">
        <f t="shared" si="112"/>
        <v>893.84018165170278</v>
      </c>
      <c r="J118" s="2">
        <f t="shared" si="113"/>
        <v>1267.929380975316</v>
      </c>
      <c r="K118" s="23">
        <f>($B118-SUM(I113:I117))/I118-1</f>
        <v>5.9753185376000166</v>
      </c>
      <c r="L118" s="24">
        <f>(J$2-COUNTA(H113:H118))/K118</f>
        <v>0.83677547373202421</v>
      </c>
      <c r="M118" s="2">
        <f>($B$31-SUM(N113:N117))*B122</f>
        <v>399.50992499312895</v>
      </c>
      <c r="N118" s="2">
        <f t="shared" si="114"/>
        <v>793.26036881350672</v>
      </c>
      <c r="O118" s="2">
        <f t="shared" si="115"/>
        <v>1192.7702938066357</v>
      </c>
      <c r="P118" s="23">
        <f>($B118-SUM(N113:N117))/N118-1</f>
        <v>7.3938376498560174</v>
      </c>
      <c r="Q118" s="24">
        <f>(O$2-COUNTA(M113:M118))/P118</f>
        <v>0.81148657627299137</v>
      </c>
      <c r="R118" s="2">
        <f>($B$31-SUM(S113:S117))*B122</f>
        <v>420.87537781615208</v>
      </c>
      <c r="S118" s="2">
        <f t="shared" si="116"/>
        <v>708.72567558403841</v>
      </c>
      <c r="T118" s="2">
        <f t="shared" si="117"/>
        <v>1129.6010534001905</v>
      </c>
      <c r="U118" s="23">
        <f>($B118-SUM(S113:S117))/S118-1</f>
        <v>8.8974679088473838</v>
      </c>
      <c r="V118" s="24">
        <f>(T$2-COUNTA(R113:R118))/U118</f>
        <v>0.78674068529535279</v>
      </c>
      <c r="W118" s="2">
        <f>($B$31-SUM(X113:X117))*B122</f>
        <v>439.0556666636997</v>
      </c>
      <c r="X118" s="2">
        <f t="shared" si="118"/>
        <v>636.79342339725349</v>
      </c>
      <c r="Y118" s="2">
        <f t="shared" si="119"/>
        <v>1075.8490900609531</v>
      </c>
      <c r="Z118" s="23">
        <f>($B118-SUM(X113:X117))/X118-1</f>
        <v>10.491315983378223</v>
      </c>
      <c r="AA118" s="24">
        <f>(Y$2-COUNTA(W113:W118))/Z118</f>
        <v>0.76253541621229337</v>
      </c>
      <c r="AB118" s="2">
        <f>($B$31-SUM(AC113:AC117))*B122</f>
        <v>454.68894345921927</v>
      </c>
      <c r="AC118" s="2">
        <f t="shared" si="120"/>
        <v>574.93869609390708</v>
      </c>
      <c r="AD118" s="2">
        <f t="shared" si="121"/>
        <v>1029.6276395531263</v>
      </c>
      <c r="AE118" s="23">
        <f>($B118-SUM(AC113:AC117))/AC118-1</f>
        <v>12.180794942380926</v>
      </c>
      <c r="AF118" s="24">
        <f>(AD$2-COUNTA(AB113:AB118))/AE118</f>
        <v>0.73886803304487858</v>
      </c>
      <c r="AG118" s="2">
        <f>($B$31-SUM(AH113:AH117))*B122</f>
        <v>468.25388735728143</v>
      </c>
      <c r="AH118" s="2">
        <f t="shared" si="122"/>
        <v>521.26754853639056</v>
      </c>
      <c r="AI118" s="2">
        <f t="shared" si="123"/>
        <v>989.52143589367199</v>
      </c>
      <c r="AJ118" s="23">
        <f>($B118-SUM(AH113:AH117))/AH118-1</f>
        <v>13.971642638923768</v>
      </c>
      <c r="AK118" s="24">
        <f>(AI$2-COUNTA(AG113:AG118))/AJ118</f>
        <v>0.71573545490928026</v>
      </c>
      <c r="AL118" s="2">
        <f>($B$31-SUM(AM113:AM117))*B122</f>
        <v>480.11660615865128</v>
      </c>
      <c r="AM118" s="2">
        <f t="shared" si="124"/>
        <v>474.33143615684719</v>
      </c>
      <c r="AN118" s="2">
        <f t="shared" si="125"/>
        <v>954.44804231549847</v>
      </c>
      <c r="AO118" s="23">
        <f>($B118-SUM(AM113:AM117))/AM118-1</f>
        <v>15.869941197259205</v>
      </c>
      <c r="AP118" s="24">
        <f>(AN$2-COUNTA(AL113:AL118))/AO118</f>
        <v>0.69313426327627092</v>
      </c>
      <c r="AQ118" s="2">
        <f>($B$31-SUM(AR113:AR117))*B122</f>
        <v>490.56190382367419</v>
      </c>
      <c r="AR118" s="2">
        <f t="shared" si="126"/>
        <v>433.00350170503469</v>
      </c>
      <c r="AS118" s="2">
        <f t="shared" si="127"/>
        <v>923.56540552870888</v>
      </c>
      <c r="AT118" s="23">
        <f>($B118-SUM(AR113:AR117))/AR118-1</f>
        <v>17.882137669094753</v>
      </c>
      <c r="AU118" s="24">
        <f>(AS$2-COUNTA(AQ113:AQ118))/AT118</f>
        <v>0.67106070996977596</v>
      </c>
      <c r="AV118" s="2">
        <f>($B$31-SUM(AW113:AW117))*B122</f>
        <v>499.81467395166027</v>
      </c>
      <c r="AW118" s="2">
        <f t="shared" si="128"/>
        <v>396.39392966501572</v>
      </c>
      <c r="AX118" s="2">
        <f t="shared" si="129"/>
        <v>896.20860361667599</v>
      </c>
      <c r="AY118" s="23">
        <f>($B118-SUM(AW113:AW117))/AW118-1</f>
        <v>20.015065929240446</v>
      </c>
      <c r="AZ118" s="24">
        <f>(AX$2-COUNTA(AV113:AV118))/AY118</f>
        <v>0.64951072586815795</v>
      </c>
      <c r="BA118" s="2">
        <f>($B$31-SUM(BB113:BB117))*B122</f>
        <v>508.05487514704316</v>
      </c>
      <c r="BB118" s="2">
        <f t="shared" si="130"/>
        <v>363.79069462147095</v>
      </c>
      <c r="BC118" s="2">
        <f t="shared" si="131"/>
        <v>871.84556976851411</v>
      </c>
      <c r="BD118" s="23">
        <f>($B118-SUM(BB113:BB117))/BB118-1</f>
        <v>22.275969884994861</v>
      </c>
      <c r="BE118" s="24">
        <f>(BC$2-COUNTA(BA113:BA118))/BD118</f>
        <v>0.62847993026918336</v>
      </c>
    </row>
    <row r="119" spans="1:57" hidden="1" outlineLevel="1" x14ac:dyDescent="0.3">
      <c r="A119" s="26"/>
      <c r="B119" s="26"/>
      <c r="C119" s="2">
        <f>($B$31-SUM(D113:D118))*B122</f>
        <v>282.47809476929706</v>
      </c>
      <c r="D119" s="2">
        <f t="shared" si="110"/>
        <v>1076.2014874345402</v>
      </c>
      <c r="E119" s="2">
        <f t="shared" si="111"/>
        <v>1358.6795822038373</v>
      </c>
      <c r="F119" s="23">
        <f>($B118-SUM(D113:D118))/D119-1</f>
        <v>3.3746160000000112</v>
      </c>
      <c r="G119" s="24">
        <f>(E$2-COUNTA(C113:C119))/F119</f>
        <v>0.88899003619967132</v>
      </c>
      <c r="H119" s="2">
        <f>($B$31-SUM(I113:I118))*B122</f>
        <v>320.45878842451111</v>
      </c>
      <c r="I119" s="2">
        <f t="shared" si="112"/>
        <v>947.47059255080489</v>
      </c>
      <c r="J119" s="2">
        <f t="shared" si="113"/>
        <v>1267.929380975316</v>
      </c>
      <c r="K119" s="23">
        <f>($B118-SUM(I113:I118))/I119-1</f>
        <v>4.6370929600000164</v>
      </c>
      <c r="L119" s="24">
        <f>(J$2-COUNTA(H113:H119))/K119</f>
        <v>0.86260940518216089</v>
      </c>
      <c r="M119" s="2">
        <f>($B$31-SUM(N113:N118))*B122</f>
        <v>351.91430286431853</v>
      </c>
      <c r="N119" s="2">
        <f t="shared" si="114"/>
        <v>840.85599094231713</v>
      </c>
      <c r="O119" s="2">
        <f t="shared" si="115"/>
        <v>1192.7702938066357</v>
      </c>
      <c r="P119" s="23">
        <f>($B118-SUM(N113:N118))/N119-1</f>
        <v>5.9753185376000157</v>
      </c>
      <c r="Q119" s="24">
        <f>(O$2-COUNTA(M113:M119))/P119</f>
        <v>0.83677547373202432</v>
      </c>
      <c r="R119" s="2">
        <f>($B$31-SUM(S113:S118))*B122</f>
        <v>378.35183728110974</v>
      </c>
      <c r="S119" s="2">
        <f t="shared" si="116"/>
        <v>751.24921611908076</v>
      </c>
      <c r="T119" s="2">
        <f t="shared" si="117"/>
        <v>1129.6010534001905</v>
      </c>
      <c r="U119" s="23">
        <f>($B118-SUM(S113:S118))/S119-1</f>
        <v>7.393837649856021</v>
      </c>
      <c r="V119" s="24">
        <f>(T$2-COUNTA(R113:R119))/U119</f>
        <v>0.81148657627299092</v>
      </c>
      <c r="W119" s="2">
        <f>($B$31-SUM(X113:X118))*B122</f>
        <v>400.84806125986449</v>
      </c>
      <c r="X119" s="2">
        <f t="shared" si="118"/>
        <v>675.00102880108864</v>
      </c>
      <c r="Y119" s="2">
        <f t="shared" si="119"/>
        <v>1075.8490900609531</v>
      </c>
      <c r="Z119" s="23">
        <f>($B118-SUM(X113:X118))/X119-1</f>
        <v>8.897467908847382</v>
      </c>
      <c r="AA119" s="24">
        <f>(Y$2-COUNTA(W113:W119))/Z119</f>
        <v>0.7867406852953529</v>
      </c>
      <c r="AB119" s="2">
        <f>($B$31-SUM(AC113:AC118))*B122</f>
        <v>420.19262169358478</v>
      </c>
      <c r="AC119" s="2">
        <f t="shared" si="120"/>
        <v>609.43501785954152</v>
      </c>
      <c r="AD119" s="2">
        <f t="shared" si="121"/>
        <v>1029.6276395531263</v>
      </c>
      <c r="AE119" s="23">
        <f>($B118-SUM(AC113:AC118))/AC119-1</f>
        <v>10.491315983378231</v>
      </c>
      <c r="AF119" s="24">
        <f>(AD$2-COUNTA(AB113:AB119))/AE119</f>
        <v>0.76253541621229293</v>
      </c>
      <c r="AG119" s="2">
        <f>($B$31-SUM(AH113:AH118))*B122</f>
        <v>436.97783444509798</v>
      </c>
      <c r="AH119" s="2">
        <f t="shared" si="122"/>
        <v>552.54360144857401</v>
      </c>
      <c r="AI119" s="2">
        <f t="shared" si="123"/>
        <v>989.52143589367199</v>
      </c>
      <c r="AJ119" s="23">
        <f>($B118-SUM(AH113:AH118))/AH119-1</f>
        <v>12.180794942380913</v>
      </c>
      <c r="AK119" s="24">
        <f>(AI$2-COUNTA(AG113:AG119))/AJ119</f>
        <v>0.73886803304487936</v>
      </c>
      <c r="AL119" s="2">
        <f>($B$31-SUM(AM113:AM118))*B122</f>
        <v>451.65671998924046</v>
      </c>
      <c r="AM119" s="2">
        <f t="shared" si="124"/>
        <v>502.79132232625801</v>
      </c>
      <c r="AN119" s="2">
        <f t="shared" si="125"/>
        <v>954.44804231549847</v>
      </c>
      <c r="AO119" s="23">
        <f>($B118-SUM(AM113:AM118))/AM119-1</f>
        <v>13.971642638923779</v>
      </c>
      <c r="AP119" s="24">
        <f>(AN$2-COUNTA(AL113:AL119))/AO119</f>
        <v>0.7157354549092797</v>
      </c>
      <c r="AQ119" s="2">
        <f>($B$31-SUM(AR113:AR118))*B122</f>
        <v>464.58169372137212</v>
      </c>
      <c r="AR119" s="2">
        <f t="shared" si="126"/>
        <v>458.98371180733676</v>
      </c>
      <c r="AS119" s="2">
        <f t="shared" si="127"/>
        <v>923.56540552870888</v>
      </c>
      <c r="AT119" s="23">
        <f>($B118-SUM(AR113:AR118))/AR119-1</f>
        <v>15.869941197259202</v>
      </c>
      <c r="AU119" s="24">
        <f>(AS$2-COUNTA(AQ113:AQ119))/AT119</f>
        <v>0.69313426327627103</v>
      </c>
      <c r="AV119" s="2">
        <f>($B$31-SUM(AW113:AW118))*B122</f>
        <v>476.03103817175935</v>
      </c>
      <c r="AW119" s="2">
        <f t="shared" si="128"/>
        <v>420.17756544491664</v>
      </c>
      <c r="AX119" s="2">
        <f t="shared" si="129"/>
        <v>896.20860361667599</v>
      </c>
      <c r="AY119" s="23">
        <f>($B118-SUM(AW113:AW118))/AW119-1</f>
        <v>17.88213766909476</v>
      </c>
      <c r="AZ119" s="24">
        <f>(AX$2-COUNTA(AV113:AV119))/AY119</f>
        <v>0.67106070996977574</v>
      </c>
      <c r="BA119" s="2">
        <f>($B$31-SUM(BB113:BB118))*B122</f>
        <v>486.22743346975494</v>
      </c>
      <c r="BB119" s="2">
        <f t="shared" si="130"/>
        <v>385.61813629875917</v>
      </c>
      <c r="BC119" s="2">
        <f t="shared" si="131"/>
        <v>871.84556976851411</v>
      </c>
      <c r="BD119" s="23">
        <f>($B118-SUM(BB113:BB118))/BB119-1</f>
        <v>20.015065929240439</v>
      </c>
      <c r="BE119" s="24">
        <f>(BC$2-COUNTA(BA113:BA119))/BD119</f>
        <v>0.64951072586815817</v>
      </c>
    </row>
    <row r="120" spans="1:57" hidden="1" outlineLevel="1" x14ac:dyDescent="0.3">
      <c r="A120" s="26"/>
      <c r="B120" s="26"/>
      <c r="C120" s="2">
        <f>($B$31-SUM(D113:D119))*B122</f>
        <v>217.90600552322462</v>
      </c>
      <c r="D120" s="2">
        <f t="shared" si="110"/>
        <v>1140.7735766806127</v>
      </c>
      <c r="E120" s="2">
        <f t="shared" si="111"/>
        <v>1358.6795822038373</v>
      </c>
      <c r="F120" s="23">
        <f>($B118-SUM(D113:D119))/D120-1</f>
        <v>2.1836000000000104</v>
      </c>
      <c r="G120" s="24">
        <f>(E$2-COUNTA(C113:C120))/F120</f>
        <v>0.91591866642241737</v>
      </c>
      <c r="H120" s="2">
        <f>($B$31-SUM(I113:I119))*B122</f>
        <v>263.61055287146286</v>
      </c>
      <c r="I120" s="2">
        <f t="shared" si="112"/>
        <v>1004.3188281038531</v>
      </c>
      <c r="J120" s="2">
        <f t="shared" si="113"/>
        <v>1267.929380975316</v>
      </c>
      <c r="K120" s="23">
        <f>($B118-SUM(I113:I119))/I120-1</f>
        <v>3.3746160000000156</v>
      </c>
      <c r="L120" s="24">
        <f>(J$2-COUNTA(H113:H120))/K120</f>
        <v>0.88899003619967021</v>
      </c>
      <c r="M120" s="2">
        <f>($B$31-SUM(N113:N119))*B122</f>
        <v>301.46294340777951</v>
      </c>
      <c r="N120" s="2">
        <f t="shared" si="114"/>
        <v>891.30735039885622</v>
      </c>
      <c r="O120" s="2">
        <f t="shared" si="115"/>
        <v>1192.7702938066357</v>
      </c>
      <c r="P120" s="23">
        <f>($B118-SUM(N113:N119))/N120-1</f>
        <v>4.6370929600000146</v>
      </c>
      <c r="Q120" s="24">
        <f>(O$2-COUNTA(M113:M120))/P120</f>
        <v>0.86260940518216123</v>
      </c>
      <c r="R120" s="2">
        <f>($B$31-SUM(S113:S119))*B122</f>
        <v>333.27688431396496</v>
      </c>
      <c r="S120" s="2">
        <f t="shared" si="116"/>
        <v>796.32416908622554</v>
      </c>
      <c r="T120" s="2">
        <f t="shared" si="117"/>
        <v>1129.6010534001905</v>
      </c>
      <c r="U120" s="23">
        <f>($B118-SUM(S113:S119))/S120-1</f>
        <v>5.9753185376000211</v>
      </c>
      <c r="V120" s="24">
        <f>(T$2-COUNTA(R113:R120))/U120</f>
        <v>0.83677547373202354</v>
      </c>
      <c r="W120" s="2">
        <f>($B$31-SUM(X113:X119))*B122</f>
        <v>360.34799953179919</v>
      </c>
      <c r="X120" s="2">
        <f t="shared" si="118"/>
        <v>715.501090529154</v>
      </c>
      <c r="Y120" s="2">
        <f t="shared" si="119"/>
        <v>1075.8490900609531</v>
      </c>
      <c r="Z120" s="23">
        <f>($B118-SUM(X113:X119))/X120-1</f>
        <v>7.3938376498560192</v>
      </c>
      <c r="AA120" s="24">
        <f>(Y$2-COUNTA(W113:W120))/Z120</f>
        <v>0.81148657627299114</v>
      </c>
      <c r="AB120" s="2">
        <f>($B$31-SUM(AC113:AC119))*B122</f>
        <v>383.62652062201232</v>
      </c>
      <c r="AC120" s="2">
        <f t="shared" si="120"/>
        <v>646.00111893111398</v>
      </c>
      <c r="AD120" s="2">
        <f t="shared" si="121"/>
        <v>1029.6276395531263</v>
      </c>
      <c r="AE120" s="23">
        <f>($B118-SUM(AC113:AC119))/AC120-1</f>
        <v>8.8974679088473891</v>
      </c>
      <c r="AF120" s="24">
        <f>(AD$2-COUNTA(AB113:AB120))/AE120</f>
        <v>0.78674068529535224</v>
      </c>
      <c r="AG120" s="2">
        <f>($B$31-SUM(AH113:AH119))*B122</f>
        <v>403.82521835818352</v>
      </c>
      <c r="AH120" s="2">
        <f t="shared" si="122"/>
        <v>585.69621753548847</v>
      </c>
      <c r="AI120" s="2">
        <f t="shared" si="123"/>
        <v>989.52143589367199</v>
      </c>
      <c r="AJ120" s="23">
        <f>($B118-SUM(AH113:AH119))/AH120-1</f>
        <v>10.49131598337822</v>
      </c>
      <c r="AK120" s="24">
        <f>(AI$2-COUNTA(AG113:AG120))/AJ120</f>
        <v>0.7625354162122937</v>
      </c>
      <c r="AL120" s="2">
        <f>($B$31-SUM(AM113:AM119))*B122</f>
        <v>421.48924064966491</v>
      </c>
      <c r="AM120" s="2">
        <f t="shared" si="124"/>
        <v>532.95880166583356</v>
      </c>
      <c r="AN120" s="2">
        <f t="shared" si="125"/>
        <v>954.44804231549847</v>
      </c>
      <c r="AO120" s="23">
        <f>($B118-SUM(AM113:AM119))/AM120-1</f>
        <v>12.180794942380921</v>
      </c>
      <c r="AP120" s="24">
        <f>(AN$2-COUNTA(AL113:AL120))/AO120</f>
        <v>0.73886803304487891</v>
      </c>
      <c r="AQ120" s="2">
        <f>($B$31-SUM(AR113:AR119))*B122</f>
        <v>437.04267101293192</v>
      </c>
      <c r="AR120" s="2">
        <f t="shared" si="126"/>
        <v>486.52273451577696</v>
      </c>
      <c r="AS120" s="2">
        <f t="shared" si="127"/>
        <v>923.56540552870888</v>
      </c>
      <c r="AT120" s="23">
        <f>($B118-SUM(AR113:AR119))/AR120-1</f>
        <v>13.971642638923777</v>
      </c>
      <c r="AU120" s="24">
        <f>(AS$2-COUNTA(AQ113:AQ120))/AT120</f>
        <v>0.71573545490927981</v>
      </c>
      <c r="AV120" s="2">
        <f>($B$31-SUM(AW113:AW119))*B122</f>
        <v>450.82038424506436</v>
      </c>
      <c r="AW120" s="2">
        <f t="shared" si="128"/>
        <v>445.38821937161163</v>
      </c>
      <c r="AX120" s="2">
        <f t="shared" si="129"/>
        <v>896.20860361667599</v>
      </c>
      <c r="AY120" s="23">
        <f>($B118-SUM(AW113:AW119))/AW120-1</f>
        <v>15.869941197259209</v>
      </c>
      <c r="AZ120" s="24">
        <f>(AX$2-COUNTA(AV113:AV120))/AY120</f>
        <v>0.69313426327627081</v>
      </c>
      <c r="BA120" s="2">
        <f>($B$31-SUM(BB113:BB119))*B122</f>
        <v>463.09034529182935</v>
      </c>
      <c r="BB120" s="2">
        <f t="shared" si="130"/>
        <v>408.75522447668476</v>
      </c>
      <c r="BC120" s="2">
        <f t="shared" si="131"/>
        <v>871.84556976851411</v>
      </c>
      <c r="BD120" s="23">
        <f>($B118-SUM(BB113:BB119))/BB120-1</f>
        <v>17.88213766909475</v>
      </c>
      <c r="BE120" s="24">
        <f>(BC$2-COUNTA(BA113:BA120))/BD120</f>
        <v>0.67106070996977607</v>
      </c>
    </row>
    <row r="121" spans="1:57" hidden="1" outlineLevel="1" x14ac:dyDescent="0.3">
      <c r="A121" s="26"/>
      <c r="B121" s="26"/>
      <c r="C121" s="2">
        <f>($B$31-SUM(D113:D120))*B122</f>
        <v>149.45959092238786</v>
      </c>
      <c r="D121" s="2">
        <f t="shared" si="110"/>
        <v>1209.2199912814494</v>
      </c>
      <c r="E121" s="2">
        <f t="shared" si="111"/>
        <v>1358.6795822038373</v>
      </c>
      <c r="F121" s="23">
        <f>($B118-SUM(D113:D120))/D121-1</f>
        <v>1.0600000000000098</v>
      </c>
      <c r="G121" s="24">
        <f>(E$2-COUNTA(C113:C121))/F121</f>
        <v>0.94339622641508558</v>
      </c>
      <c r="H121" s="2">
        <f>($B$31-SUM(I113:I120))*B122</f>
        <v>203.35142318523165</v>
      </c>
      <c r="I121" s="2">
        <f t="shared" si="112"/>
        <v>1064.5779577900844</v>
      </c>
      <c r="J121" s="2">
        <f t="shared" si="113"/>
        <v>1267.929380975316</v>
      </c>
      <c r="K121" s="23">
        <f>($B118-SUM(I113:I120))/I121-1</f>
        <v>2.1836000000000144</v>
      </c>
      <c r="L121" s="24">
        <f>(J$2-COUNTA(H113:H121))/K121</f>
        <v>0.91591866642241559</v>
      </c>
      <c r="M121" s="2">
        <f>($B$31-SUM(N113:N120))*B122</f>
        <v>247.98450238384811</v>
      </c>
      <c r="N121" s="2">
        <f t="shared" si="114"/>
        <v>944.7857914227875</v>
      </c>
      <c r="O121" s="2">
        <f t="shared" si="115"/>
        <v>1192.7702938066357</v>
      </c>
      <c r="P121" s="23">
        <f>($B118-SUM(N113:N120))/N121-1</f>
        <v>3.3746160000000138</v>
      </c>
      <c r="Q121" s="24">
        <f>(O$2-COUNTA(M113:M121))/P121</f>
        <v>0.88899003619967065</v>
      </c>
      <c r="R121" s="2">
        <f>($B$31-SUM(S113:S120))*B122</f>
        <v>285.49743416879141</v>
      </c>
      <c r="S121" s="2">
        <f t="shared" si="116"/>
        <v>844.10361923139908</v>
      </c>
      <c r="T121" s="2">
        <f t="shared" si="117"/>
        <v>1129.6010534001905</v>
      </c>
      <c r="U121" s="23">
        <f>($B118-SUM(S113:S120))/S121-1</f>
        <v>4.6370929600000199</v>
      </c>
      <c r="V121" s="24">
        <f>(T$2-COUNTA(R113:R121))/U121</f>
        <v>0.86260940518216023</v>
      </c>
      <c r="W121" s="2">
        <f>($B$31-SUM(X113:X120))*B122</f>
        <v>317.41793410004993</v>
      </c>
      <c r="X121" s="2">
        <f t="shared" si="118"/>
        <v>758.4311559609032</v>
      </c>
      <c r="Y121" s="2">
        <f t="shared" si="119"/>
        <v>1075.8490900609531</v>
      </c>
      <c r="Z121" s="23">
        <f>($B118-SUM(X113:X120))/X121-1</f>
        <v>5.9753185376000193</v>
      </c>
      <c r="AA121" s="24">
        <f>(Y$2-COUNTA(W113:W121))/Z121</f>
        <v>0.83677547373202388</v>
      </c>
      <c r="AB121" s="2">
        <f>($B$31-SUM(AC113:AC120))*B122</f>
        <v>344.86645348614547</v>
      </c>
      <c r="AC121" s="2">
        <f t="shared" si="120"/>
        <v>684.76118606698083</v>
      </c>
      <c r="AD121" s="2">
        <f t="shared" si="121"/>
        <v>1029.6276395531263</v>
      </c>
      <c r="AE121" s="23">
        <f>($B118-SUM(AC113:AC120))/AC121-1</f>
        <v>7.3938376498560263</v>
      </c>
      <c r="AF121" s="24">
        <f>(AD$2-COUNTA(AB113:AB121))/AE121</f>
        <v>0.81148657627299037</v>
      </c>
      <c r="AG121" s="2">
        <f>($B$31-SUM(AH113:AH120))*B122</f>
        <v>368.68344530605424</v>
      </c>
      <c r="AH121" s="2">
        <f t="shared" si="122"/>
        <v>620.8379905876177</v>
      </c>
      <c r="AI121" s="2">
        <f t="shared" si="123"/>
        <v>989.52143589367199</v>
      </c>
      <c r="AJ121" s="23">
        <f>($B118-SUM(AH113:AH120))/AH121-1</f>
        <v>8.8974679088473785</v>
      </c>
      <c r="AK121" s="24">
        <f>(AI$2-COUNTA(AG113:AG121))/AJ121</f>
        <v>0.78674068529535324</v>
      </c>
      <c r="AL121" s="2">
        <f>($B$31-SUM(AM113:AM120))*B122</f>
        <v>389.51171254971496</v>
      </c>
      <c r="AM121" s="2">
        <f t="shared" si="124"/>
        <v>564.93632976578351</v>
      </c>
      <c r="AN121" s="2">
        <f t="shared" si="125"/>
        <v>954.44804231549847</v>
      </c>
      <c r="AO121" s="23">
        <f>($B118-SUM(AM113:AM120))/AM121-1</f>
        <v>10.491315983378231</v>
      </c>
      <c r="AP121" s="24">
        <f>(AN$2-COUNTA(AL113:AL121))/AO121</f>
        <v>0.76253541621229293</v>
      </c>
      <c r="AQ121" s="2">
        <f>($B$31-SUM(AR113:AR120))*B122</f>
        <v>407.85130694198529</v>
      </c>
      <c r="AR121" s="2">
        <f t="shared" si="126"/>
        <v>515.71409858672359</v>
      </c>
      <c r="AS121" s="2">
        <f t="shared" si="127"/>
        <v>923.56540552870888</v>
      </c>
      <c r="AT121" s="23">
        <f>($B118-SUM(AR113:AR120))/AR121-1</f>
        <v>12.180794942380921</v>
      </c>
      <c r="AU121" s="24">
        <f>(AS$2-COUNTA(AQ113:AQ121))/AT121</f>
        <v>0.73886803304487891</v>
      </c>
      <c r="AV121" s="2">
        <f>($B$31-SUM(AW113:AW120))*B122</f>
        <v>424.09709108276769</v>
      </c>
      <c r="AW121" s="2">
        <f t="shared" si="128"/>
        <v>472.1115125339083</v>
      </c>
      <c r="AX121" s="2">
        <f t="shared" si="129"/>
        <v>896.20860361667599</v>
      </c>
      <c r="AY121" s="23">
        <f>($B118-SUM(AW113:AW120))/AW121-1</f>
        <v>13.971642638923782</v>
      </c>
      <c r="AZ121" s="24">
        <f>(AX$2-COUNTA(AV113:AV121))/AY121</f>
        <v>0.71573545490927948</v>
      </c>
      <c r="BA121" s="2">
        <f>($B$31-SUM(BB113:BB120))*B122</f>
        <v>438.56503182322825</v>
      </c>
      <c r="BB121" s="2">
        <f t="shared" si="130"/>
        <v>433.28053794528586</v>
      </c>
      <c r="BC121" s="2">
        <f t="shared" si="131"/>
        <v>871.84556976851411</v>
      </c>
      <c r="BD121" s="23">
        <f>($B118-SUM(BB113:BB120))/BB121-1</f>
        <v>15.869941197259198</v>
      </c>
      <c r="BE121" s="24">
        <f>(BC$2-COUNTA(BA113:BA121))/BD121</f>
        <v>0.69313426327627126</v>
      </c>
    </row>
    <row r="122" spans="1:57" hidden="1" outlineLevel="1" x14ac:dyDescent="0.3">
      <c r="A122" s="25" t="s">
        <v>15</v>
      </c>
      <c r="B122" s="27">
        <v>0.06</v>
      </c>
      <c r="C122" s="2">
        <f>($B$31-SUM(D113:D121))*B122</f>
        <v>76.906391445500844</v>
      </c>
      <c r="D122" s="2">
        <f t="shared" si="110"/>
        <v>1281.7731907583366</v>
      </c>
      <c r="E122" s="2">
        <f t="shared" si="111"/>
        <v>1358.6795822038373</v>
      </c>
      <c r="F122" s="23">
        <f>($B118-SUM(D113:D121))/D122-1</f>
        <v>8.4376949871511897E-15</v>
      </c>
      <c r="G122" s="24">
        <f>(E$2-COUNTA(C113:C122))/F122</f>
        <v>0</v>
      </c>
      <c r="H122" s="2">
        <f>($B$31-SUM(I113:I121))*B122</f>
        <v>139.47674571782662</v>
      </c>
      <c r="I122" s="2">
        <f t="shared" si="112"/>
        <v>1128.4526352574894</v>
      </c>
      <c r="J122" s="2">
        <f t="shared" si="113"/>
        <v>1267.929380975316</v>
      </c>
      <c r="K122" s="23">
        <f>($B118-SUM(I113:I121))/I122-1</f>
        <v>1.0600000000000138</v>
      </c>
      <c r="L122" s="24">
        <f>(J$2-COUNTA(H113:H122))/K122</f>
        <v>0.94339622641508203</v>
      </c>
      <c r="M122" s="2">
        <f>($B$31-SUM(N113:N121))*B122</f>
        <v>191.29735489848085</v>
      </c>
      <c r="N122" s="2">
        <f t="shared" si="114"/>
        <v>1001.4729389081548</v>
      </c>
      <c r="O122" s="2">
        <f t="shared" si="115"/>
        <v>1192.7702938066357</v>
      </c>
      <c r="P122" s="23">
        <f>($B118-SUM(N113:N121))/N122-1</f>
        <v>2.1836000000000126</v>
      </c>
      <c r="Q122" s="24">
        <f>(O$2-COUNTA(M113:M122))/P122</f>
        <v>0.91591866642241637</v>
      </c>
      <c r="R122" s="2">
        <f>($B$31-SUM(S113:S121))*B122</f>
        <v>234.85121701490752</v>
      </c>
      <c r="S122" s="2">
        <f t="shared" si="116"/>
        <v>894.74983638528295</v>
      </c>
      <c r="T122" s="2">
        <f t="shared" si="117"/>
        <v>1129.6010534001905</v>
      </c>
      <c r="U122" s="23">
        <f>($B118-SUM(S113:S121))/S122-1</f>
        <v>3.37461600000002</v>
      </c>
      <c r="V122" s="24">
        <f>(T$2-COUNTA(R113:R122))/U122</f>
        <v>0.88899003619966899</v>
      </c>
      <c r="W122" s="2">
        <f>($B$31-SUM(X113:X121))*B122</f>
        <v>271.91206474239573</v>
      </c>
      <c r="X122" s="2">
        <f t="shared" si="118"/>
        <v>803.9370253185574</v>
      </c>
      <c r="Y122" s="2">
        <f t="shared" si="119"/>
        <v>1075.8490900609531</v>
      </c>
      <c r="Z122" s="23">
        <f>($B118-SUM(X113:X121))/X122-1</f>
        <v>4.6370929600000181</v>
      </c>
      <c r="AA122" s="24">
        <f>(Y$2-COUNTA(W113:W122))/Z122</f>
        <v>0.86260940518216056</v>
      </c>
      <c r="AB122" s="2">
        <f>($B$31-SUM(AC113:AC121))*B122</f>
        <v>303.78078232212664</v>
      </c>
      <c r="AC122" s="2">
        <f t="shared" si="120"/>
        <v>725.8468572309996</v>
      </c>
      <c r="AD122" s="2">
        <f t="shared" si="121"/>
        <v>1029.6276395531263</v>
      </c>
      <c r="AE122" s="23">
        <f>($B118-SUM(AC113:AC121))/AC122-1</f>
        <v>5.9753185376000255</v>
      </c>
      <c r="AF122" s="24">
        <f>(AD$2-COUNTA(AB113:AB122))/AE122</f>
        <v>0.83677547373202299</v>
      </c>
      <c r="AG122" s="2">
        <f>($B$31-SUM(AH113:AH121))*B122</f>
        <v>331.43316587079721</v>
      </c>
      <c r="AH122" s="2">
        <f t="shared" si="122"/>
        <v>658.08827002287478</v>
      </c>
      <c r="AI122" s="2">
        <f t="shared" si="123"/>
        <v>989.52143589367199</v>
      </c>
      <c r="AJ122" s="23">
        <f>($B118-SUM(AH113:AH121))/AH122-1</f>
        <v>7.3938376498560174</v>
      </c>
      <c r="AK122" s="24">
        <f>(AI$2-COUNTA(AG113:AG122))/AJ122</f>
        <v>0.81148657627299137</v>
      </c>
      <c r="AL122" s="2">
        <f>($B$31-SUM(AM113:AM121))*B122</f>
        <v>355.61553276376793</v>
      </c>
      <c r="AM122" s="2">
        <f t="shared" si="124"/>
        <v>598.83250955173048</v>
      </c>
      <c r="AN122" s="2">
        <f t="shared" si="125"/>
        <v>954.44804231549847</v>
      </c>
      <c r="AO122" s="23">
        <f>($B118-SUM(AM113:AM121))/AM122-1</f>
        <v>8.8974679088473874</v>
      </c>
      <c r="AP122" s="24">
        <f>(AN$2-COUNTA(AL113:AL122))/AO122</f>
        <v>0.78674068529535246</v>
      </c>
      <c r="AQ122" s="2">
        <f>($B$31-SUM(AR113:AR121))*B122</f>
        <v>376.90846102678188</v>
      </c>
      <c r="AR122" s="2">
        <f t="shared" si="126"/>
        <v>546.656944501927</v>
      </c>
      <c r="AS122" s="2">
        <f t="shared" si="127"/>
        <v>923.56540552870888</v>
      </c>
      <c r="AT122" s="23">
        <f>($B118-SUM(AR113:AR121))/AR122-1</f>
        <v>10.491315983378227</v>
      </c>
      <c r="AU122" s="24">
        <f>(AS$2-COUNTA(AQ113:AQ122))/AT122</f>
        <v>0.76253541621229315</v>
      </c>
      <c r="AV122" s="2">
        <f>($B$31-SUM(AW113:AW121))*B122</f>
        <v>395.7704003307332</v>
      </c>
      <c r="AW122" s="2">
        <f t="shared" si="128"/>
        <v>500.43820328594279</v>
      </c>
      <c r="AX122" s="2">
        <f t="shared" si="129"/>
        <v>896.20860361667599</v>
      </c>
      <c r="AY122" s="23">
        <f>($B118-SUM(AW113:AW121))/AW122-1</f>
        <v>12.180794942380928</v>
      </c>
      <c r="AZ122" s="24">
        <f>(AX$2-COUNTA(AV113:AV122))/AY122</f>
        <v>0.73886803304487847</v>
      </c>
      <c r="BA122" s="2">
        <f>($B$31-SUM(BB113:BB121))*B122</f>
        <v>412.5681995465111</v>
      </c>
      <c r="BB122" s="2">
        <f t="shared" si="130"/>
        <v>459.27737022200301</v>
      </c>
      <c r="BC122" s="2">
        <f t="shared" si="131"/>
        <v>871.84556976851411</v>
      </c>
      <c r="BD122" s="23">
        <f>($B118-SUM(BB113:BB121))/BB122-1</f>
        <v>13.97164263892377</v>
      </c>
      <c r="BE122" s="24">
        <f>(BC$2-COUNTA(BA113:BA122))/BD122</f>
        <v>0.71573545490928014</v>
      </c>
    </row>
    <row r="123" spans="1:57" hidden="1" outlineLevel="1" x14ac:dyDescent="0.3">
      <c r="D123" s="2">
        <f>SUM($D113:D122)-$B118</f>
        <v>0</v>
      </c>
      <c r="F123" s="23"/>
      <c r="G123" s="24"/>
      <c r="H123" s="2">
        <f>($B$31-SUM(I113:I122))*B122</f>
        <v>71.769587602377214</v>
      </c>
      <c r="I123" s="2">
        <f t="shared" si="112"/>
        <v>1196.1597933729388</v>
      </c>
      <c r="J123" s="2">
        <f t="shared" si="113"/>
        <v>1267.929380975316</v>
      </c>
      <c r="K123" s="23">
        <f>($B118-SUM(I113:I122))/I123-1</f>
        <v>1.2434497875801753E-14</v>
      </c>
      <c r="L123" s="24">
        <f>(J$2-COUNTA(H113:H123))/K123</f>
        <v>0</v>
      </c>
      <c r="M123" s="2">
        <f>($B$31-SUM(N113:N122))*B122</f>
        <v>131.20897856399154</v>
      </c>
      <c r="N123" s="2">
        <f t="shared" si="114"/>
        <v>1061.561315242644</v>
      </c>
      <c r="O123" s="2">
        <f t="shared" si="115"/>
        <v>1192.7702938066357</v>
      </c>
      <c r="P123" s="23">
        <f>($B118-SUM(N113:N122))/N123-1</f>
        <v>1.0600000000000116</v>
      </c>
      <c r="Q123" s="24">
        <f>(O$2-COUNTA(M113:M123))/P123</f>
        <v>0.94339622641508403</v>
      </c>
      <c r="R123" s="2">
        <f>($B$31-SUM(S113:S122))*B122</f>
        <v>181.16622683179054</v>
      </c>
      <c r="S123" s="2">
        <f t="shared" si="116"/>
        <v>948.43482656840001</v>
      </c>
      <c r="T123" s="2">
        <f t="shared" si="117"/>
        <v>1129.6010534001905</v>
      </c>
      <c r="U123" s="23">
        <f>($B118-SUM(S113:S122))/S123-1</f>
        <v>2.1836000000000184</v>
      </c>
      <c r="V123" s="24">
        <f>(T$2-COUNTA(R113:R123))/U123</f>
        <v>0.91591866642241393</v>
      </c>
      <c r="W123" s="2">
        <f>($B$31-SUM(X113:X122))*B122</f>
        <v>223.67584322328233</v>
      </c>
      <c r="X123" s="2">
        <f t="shared" si="118"/>
        <v>852.17324683767083</v>
      </c>
      <c r="Y123" s="2">
        <f t="shared" si="119"/>
        <v>1075.8490900609531</v>
      </c>
      <c r="Z123" s="23">
        <f>($B118-SUM(X113:X122))/X123-1</f>
        <v>3.3746160000000174</v>
      </c>
      <c r="AA123" s="24">
        <f>(Y$2-COUNTA(W113:W123))/Z123</f>
        <v>0.88899003619966965</v>
      </c>
      <c r="AB123" s="2">
        <f>($B$31-SUM(AC113:AC122))*B122</f>
        <v>260.22997088826668</v>
      </c>
      <c r="AC123" s="2">
        <f t="shared" si="120"/>
        <v>769.39766866485957</v>
      </c>
      <c r="AD123" s="2">
        <f t="shared" si="121"/>
        <v>1029.6276395531263</v>
      </c>
      <c r="AE123" s="23">
        <f>($B118-SUM(AC113:AC122))/AC123-1</f>
        <v>4.6370929600000244</v>
      </c>
      <c r="AF123" s="24">
        <f>(AD$2-COUNTA(AB113:AB123))/AE123</f>
        <v>0.86260940518215945</v>
      </c>
      <c r="AG123" s="2">
        <f>($B$31-SUM(AH113:AH122))*B122</f>
        <v>291.94786966942468</v>
      </c>
      <c r="AH123" s="2">
        <f t="shared" si="122"/>
        <v>697.57356622424732</v>
      </c>
      <c r="AI123" s="2">
        <f t="shared" si="123"/>
        <v>989.52143589367199</v>
      </c>
      <c r="AJ123" s="23">
        <f>($B118-SUM(AH113:AH122))/AH123-1</f>
        <v>5.9753185376000166</v>
      </c>
      <c r="AK123" s="24">
        <f>(AI$2-COUNTA(AG113:AG123))/AJ123</f>
        <v>0.83677547373202421</v>
      </c>
      <c r="AL123" s="2">
        <f>($B$31-SUM(AM113:AM122))*B122</f>
        <v>319.68558219066415</v>
      </c>
      <c r="AM123" s="2">
        <f t="shared" si="124"/>
        <v>634.76246012483432</v>
      </c>
      <c r="AN123" s="2">
        <f t="shared" si="125"/>
        <v>954.44804231549847</v>
      </c>
      <c r="AO123" s="23">
        <f>($B118-SUM(AM113:AM122))/AM123-1</f>
        <v>7.3938376498560263</v>
      </c>
      <c r="AP123" s="24">
        <f>(AN$2-COUNTA(AL113:AL123))/AO123</f>
        <v>0.81148657627299037</v>
      </c>
      <c r="AQ123" s="2">
        <f>($B$31-SUM(AR113:AR122))*B122</f>
        <v>344.10904435666623</v>
      </c>
      <c r="AR123" s="2">
        <f t="shared" si="126"/>
        <v>579.45636117204265</v>
      </c>
      <c r="AS123" s="2">
        <f t="shared" si="127"/>
        <v>923.56540552870888</v>
      </c>
      <c r="AT123" s="23">
        <f>($B118-SUM(AR113:AR122))/AR123-1</f>
        <v>8.8974679088473838</v>
      </c>
      <c r="AU123" s="24">
        <f>(AS$2-COUNTA(AQ113:AQ123))/AT123</f>
        <v>0.78674068529535279</v>
      </c>
      <c r="AV123" s="2">
        <f>($B$31-SUM(AW113:AW122))*B122</f>
        <v>365.74410813357662</v>
      </c>
      <c r="AW123" s="2">
        <f t="shared" si="128"/>
        <v>530.46449548309943</v>
      </c>
      <c r="AX123" s="2">
        <f t="shared" si="129"/>
        <v>896.20860361667599</v>
      </c>
      <c r="AY123" s="23">
        <f>($B118-SUM(AW113:AW122))/AW123-1</f>
        <v>10.491315983378232</v>
      </c>
      <c r="AZ123" s="24">
        <f>(AX$2-COUNTA(AV113:AV123))/AY123</f>
        <v>0.76253541621229282</v>
      </c>
      <c r="BA123" s="2">
        <f>($B$31-SUM(BB113:BB122))*B122</f>
        <v>385.01155733319098</v>
      </c>
      <c r="BB123" s="2">
        <f t="shared" si="130"/>
        <v>486.83401243532313</v>
      </c>
      <c r="BC123" s="2">
        <f t="shared" si="131"/>
        <v>871.84556976851411</v>
      </c>
      <c r="BD123" s="23">
        <f>($B118-SUM(BB113:BB122))/BB123-1</f>
        <v>12.180794942380921</v>
      </c>
      <c r="BE123" s="24">
        <f>(BC$2-COUNTA(BA113:BA123))/BD123</f>
        <v>0.73886803304487891</v>
      </c>
    </row>
    <row r="124" spans="1:57" hidden="1" outlineLevel="1" x14ac:dyDescent="0.3">
      <c r="F124" s="23"/>
      <c r="G124" s="24"/>
      <c r="I124" s="2">
        <f>SUM($I113:I123)-$B118</f>
        <v>-1.4551915228366852E-11</v>
      </c>
      <c r="K124" s="23"/>
      <c r="L124" s="24"/>
      <c r="M124" s="2">
        <f>($B$31-SUM(N113:N123))*B122</f>
        <v>67.515299649432848</v>
      </c>
      <c r="N124" s="2">
        <f t="shared" si="114"/>
        <v>1125.2549941572029</v>
      </c>
      <c r="O124" s="2">
        <f t="shared" si="115"/>
        <v>1192.7702938066357</v>
      </c>
      <c r="P124" s="23">
        <f>($B118-SUM(N113:N123))/N124-1</f>
        <v>1.021405182655144E-14</v>
      </c>
      <c r="Q124" s="24">
        <f>(O$2-COUNTA(M113:M124))/P124</f>
        <v>0</v>
      </c>
      <c r="R124" s="2">
        <f>($B$31-SUM(S113:S123))*B122</f>
        <v>124.26013723768654</v>
      </c>
      <c r="S124" s="2">
        <f t="shared" si="116"/>
        <v>1005.340916162504</v>
      </c>
      <c r="T124" s="2">
        <f t="shared" si="117"/>
        <v>1129.6010534001905</v>
      </c>
      <c r="U124" s="23">
        <f>($B118-SUM(S113:S123))/S124-1</f>
        <v>1.0600000000000174</v>
      </c>
      <c r="V124" s="24">
        <f>(T$2-COUNTA(R113:R124))/U124</f>
        <v>0.94339622641507892</v>
      </c>
      <c r="W124" s="2">
        <f>($B$31-SUM(X113:X123))*B122</f>
        <v>172.54544841302206</v>
      </c>
      <c r="X124" s="2">
        <f t="shared" si="118"/>
        <v>903.30364164793104</v>
      </c>
      <c r="Y124" s="2">
        <f t="shared" si="119"/>
        <v>1075.8490900609531</v>
      </c>
      <c r="Z124" s="23">
        <f>($B118-SUM(X113:X123))/X124-1</f>
        <v>2.1836000000000158</v>
      </c>
      <c r="AA124" s="24">
        <f>(Y$2-COUNTA(W113:W124))/Z124</f>
        <v>0.91591866642241504</v>
      </c>
      <c r="AB124" s="2">
        <f>($B$31-SUM(AC113:AC123))*B122</f>
        <v>214.06611076837513</v>
      </c>
      <c r="AC124" s="2">
        <f t="shared" si="120"/>
        <v>815.5615287847512</v>
      </c>
      <c r="AD124" s="2">
        <f t="shared" si="121"/>
        <v>1029.6276395531263</v>
      </c>
      <c r="AE124" s="23">
        <f>($B118-SUM(AC113:AC123))/AC124-1</f>
        <v>3.3746160000000236</v>
      </c>
      <c r="AF124" s="24">
        <f>(AD$2-COUNTA(AB113:AB124))/AE124</f>
        <v>0.8889900361996681</v>
      </c>
      <c r="AG124" s="2">
        <f>($B$31-SUM(AH113:AH123))*B122</f>
        <v>250.09345569596988</v>
      </c>
      <c r="AH124" s="2">
        <f t="shared" si="122"/>
        <v>739.42798019770214</v>
      </c>
      <c r="AI124" s="2">
        <f t="shared" si="123"/>
        <v>989.52143589367199</v>
      </c>
      <c r="AJ124" s="23">
        <f>($B118-SUM(AH113:AH123))/AH124-1</f>
        <v>4.6370929600000164</v>
      </c>
      <c r="AK124" s="24">
        <f>(AI$2-COUNTA(AG113:AG124))/AJ124</f>
        <v>0.86260940518216089</v>
      </c>
      <c r="AL124" s="2">
        <f>($B$31-SUM(AM113:AM123))*B122</f>
        <v>281.59983458317407</v>
      </c>
      <c r="AM124" s="2">
        <f t="shared" si="124"/>
        <v>672.84820773232445</v>
      </c>
      <c r="AN124" s="2">
        <f t="shared" si="125"/>
        <v>954.44804231549847</v>
      </c>
      <c r="AO124" s="23">
        <f>($B118-SUM(AM113:AM123))/AM124-1</f>
        <v>5.9753185376000237</v>
      </c>
      <c r="AP124" s="24">
        <f>(AN$2-COUNTA(AL113:AL124))/AO124</f>
        <v>0.83677547373202321</v>
      </c>
      <c r="AQ124" s="2">
        <f>($B$31-SUM(AR113:AR123))*B122</f>
        <v>309.34166268634374</v>
      </c>
      <c r="AR124" s="2">
        <f t="shared" si="126"/>
        <v>614.22374284236514</v>
      </c>
      <c r="AS124" s="2">
        <f t="shared" si="127"/>
        <v>923.56540552870888</v>
      </c>
      <c r="AT124" s="23">
        <f>($B118-SUM(AR113:AR123))/AR124-1</f>
        <v>7.3938376498560245</v>
      </c>
      <c r="AU124" s="24">
        <f>(AS$2-COUNTA(AQ113:AQ124))/AT124</f>
        <v>0.81148657627299059</v>
      </c>
      <c r="AV124" s="2">
        <f>($B$31-SUM(AW113:AW123))*B122</f>
        <v>333.91623840459067</v>
      </c>
      <c r="AW124" s="2">
        <f t="shared" si="128"/>
        <v>562.29236521208531</v>
      </c>
      <c r="AX124" s="2">
        <f t="shared" si="129"/>
        <v>896.20860361667599</v>
      </c>
      <c r="AY124" s="23">
        <f>($B118-SUM(AW113:AW123))/AW124-1</f>
        <v>8.8974679088473909</v>
      </c>
      <c r="AZ124" s="24">
        <f>(AX$2-COUNTA(AV113:AV124))/AY124</f>
        <v>0.78674068529535213</v>
      </c>
      <c r="BA124" s="2">
        <f>($B$31-SUM(BB113:BB123))*B122</f>
        <v>355.8015165870716</v>
      </c>
      <c r="BB124" s="2">
        <f t="shared" si="130"/>
        <v>516.04405318144245</v>
      </c>
      <c r="BC124" s="2">
        <f t="shared" si="131"/>
        <v>871.84556976851411</v>
      </c>
      <c r="BD124" s="23">
        <f>($B118-SUM(BB113:BB123))/BB124-1</f>
        <v>10.491315983378227</v>
      </c>
      <c r="BE124" s="24">
        <f>(BC$2-COUNTA(BA113:BA124))/BD124</f>
        <v>0.76253541621229315</v>
      </c>
    </row>
    <row r="125" spans="1:57" hidden="1" outlineLevel="1" x14ac:dyDescent="0.3">
      <c r="F125" s="23"/>
      <c r="G125" s="24"/>
      <c r="K125" s="23"/>
      <c r="L125" s="24"/>
      <c r="N125" s="2">
        <f>SUM($N113:N124)-$B118</f>
        <v>0</v>
      </c>
      <c r="P125" s="23"/>
      <c r="Q125" s="24"/>
      <c r="R125" s="2">
        <f>($B$31-SUM(S113:S124))*B122</f>
        <v>63.939682267936291</v>
      </c>
      <c r="S125" s="2">
        <f t="shared" si="116"/>
        <v>1065.6613711322543</v>
      </c>
      <c r="T125" s="2">
        <f t="shared" si="117"/>
        <v>1129.6010534001905</v>
      </c>
      <c r="U125" s="23">
        <f>($B118-SUM(S113:S124))/S125-1</f>
        <v>1.6209256159527285E-14</v>
      </c>
      <c r="V125" s="24">
        <f>(T$2-COUNTA(R113:R125))/U125</f>
        <v>0</v>
      </c>
      <c r="W125" s="2">
        <f>($B$31-SUM(X113:X124))*B122</f>
        <v>118.34722991414621</v>
      </c>
      <c r="X125" s="2">
        <f t="shared" si="118"/>
        <v>957.50186014680696</v>
      </c>
      <c r="Y125" s="2">
        <f t="shared" si="119"/>
        <v>1075.8490900609531</v>
      </c>
      <c r="Z125" s="23">
        <f>($B118-SUM(X113:X124))/X125-1</f>
        <v>1.0600000000000152</v>
      </c>
      <c r="AA125" s="24">
        <f>(Y$2-COUNTA(W113:W125))/Z125</f>
        <v>0.94339622641508081</v>
      </c>
      <c r="AB125" s="2">
        <f>($B$31-SUM(AC113:AC124))*B122</f>
        <v>165.13241904129004</v>
      </c>
      <c r="AC125" s="2">
        <f t="shared" si="120"/>
        <v>864.49522051183624</v>
      </c>
      <c r="AD125" s="2">
        <f t="shared" si="121"/>
        <v>1029.6276395531263</v>
      </c>
      <c r="AE125" s="23">
        <f>($B118-SUM(AC113:AC124))/AC125-1</f>
        <v>2.183600000000022</v>
      </c>
      <c r="AF125" s="24">
        <f>(AD$2-COUNTA(AB113:AB125))/AE125</f>
        <v>0.91591866642241249</v>
      </c>
      <c r="AG125" s="2">
        <f>($B$31-SUM(AH113:AH124))*B122</f>
        <v>205.72777688410778</v>
      </c>
      <c r="AH125" s="2">
        <f t="shared" si="122"/>
        <v>783.79365900956418</v>
      </c>
      <c r="AI125" s="2">
        <f t="shared" si="123"/>
        <v>989.52143589367199</v>
      </c>
      <c r="AJ125" s="23">
        <f>($B118-SUM(AH113:AH124))/AH125-1</f>
        <v>3.3746160000000165</v>
      </c>
      <c r="AK125" s="24">
        <f>(AI$2-COUNTA(AG113:AG125))/AJ125</f>
        <v>0.88899003619966988</v>
      </c>
      <c r="AL125" s="2">
        <f>($B$31-SUM(AM113:AM124))*B122</f>
        <v>241.2289421192346</v>
      </c>
      <c r="AM125" s="2">
        <f t="shared" si="124"/>
        <v>713.21910019626387</v>
      </c>
      <c r="AN125" s="2">
        <f t="shared" si="125"/>
        <v>954.44804231549847</v>
      </c>
      <c r="AO125" s="23">
        <f>($B118-SUM(AM113:AM124))/AM125-1</f>
        <v>4.6370929600000235</v>
      </c>
      <c r="AP125" s="24">
        <f>(AN$2-COUNTA(AL113:AL125))/AO125</f>
        <v>0.86260940518215956</v>
      </c>
      <c r="AQ125" s="2">
        <f>($B$31-SUM(AR113:AR124))*B122</f>
        <v>272.48823811580183</v>
      </c>
      <c r="AR125" s="2">
        <f t="shared" si="126"/>
        <v>651.0771674129071</v>
      </c>
      <c r="AS125" s="2">
        <f t="shared" si="127"/>
        <v>923.56540552870888</v>
      </c>
      <c r="AT125" s="23">
        <f>($B118-SUM(AR113:AR124))/AR125-1</f>
        <v>5.975318537600022</v>
      </c>
      <c r="AU125" s="24">
        <f>(AS$2-COUNTA(AQ113:AQ125))/AT125</f>
        <v>0.83677547373202343</v>
      </c>
      <c r="AV125" s="2">
        <f>($B$31-SUM(AW113:AW124))*B122</f>
        <v>300.17869649186554</v>
      </c>
      <c r="AW125" s="2">
        <f t="shared" si="128"/>
        <v>596.02990712481051</v>
      </c>
      <c r="AX125" s="2">
        <f t="shared" si="129"/>
        <v>896.20860361667599</v>
      </c>
      <c r="AY125" s="23">
        <f>($B118-SUM(AW113:AW124))/AW125-1</f>
        <v>7.3938376498560281</v>
      </c>
      <c r="AZ125" s="24">
        <f>(AX$2-COUNTA(AV113:AV125))/AY125</f>
        <v>0.81148657627299015</v>
      </c>
      <c r="BA125" s="2">
        <f>($B$31-SUM(BB113:BB124))*B122</f>
        <v>324.83887339618508</v>
      </c>
      <c r="BB125" s="2">
        <f t="shared" si="130"/>
        <v>547.00669637232909</v>
      </c>
      <c r="BC125" s="2">
        <f t="shared" si="131"/>
        <v>871.84556976851411</v>
      </c>
      <c r="BD125" s="23">
        <f>($B118-SUM(BB113:BB124))/BB125-1</f>
        <v>8.8974679088473838</v>
      </c>
      <c r="BE125" s="24">
        <f>(BC$2-COUNTA(BA113:BA125))/BD125</f>
        <v>0.78674068529535279</v>
      </c>
    </row>
    <row r="126" spans="1:57" hidden="1" outlineLevel="1" x14ac:dyDescent="0.3">
      <c r="F126" s="23"/>
      <c r="G126" s="24"/>
      <c r="K126" s="23"/>
      <c r="L126" s="24"/>
      <c r="P126" s="23"/>
      <c r="Q126" s="24"/>
      <c r="S126" s="2">
        <f>SUM($S113:S125)-$B118</f>
        <v>-1.8189894035458565E-11</v>
      </c>
      <c r="U126" s="23"/>
      <c r="V126" s="24"/>
      <c r="W126" s="2">
        <f>($B$31-SUM(X113:X125))*B122</f>
        <v>60.897118305337827</v>
      </c>
      <c r="X126" s="2">
        <f t="shared" si="118"/>
        <v>1014.9519717556153</v>
      </c>
      <c r="Y126" s="2">
        <f t="shared" si="119"/>
        <v>1075.8490900609531</v>
      </c>
      <c r="Z126" s="23">
        <f>($B118-SUM(X113:X125))/X126-1</f>
        <v>1.4876988529977098E-14</v>
      </c>
      <c r="AA126" s="24">
        <v>0</v>
      </c>
      <c r="AB126" s="2">
        <f>($B$31-SUM(AC113:AC125))*B122</f>
        <v>113.26270581057987</v>
      </c>
      <c r="AC126" s="2">
        <f t="shared" si="120"/>
        <v>916.36493374254644</v>
      </c>
      <c r="AD126" s="2">
        <f t="shared" si="121"/>
        <v>1029.6276395531263</v>
      </c>
      <c r="AE126" s="23">
        <f>($B118-SUM(AC113:AC125))/AC126-1</f>
        <v>1.0600000000000209</v>
      </c>
      <c r="AF126" s="24">
        <f>(AD$2-COUNTA(AB113:AB126))/AE126</f>
        <v>0.9433962264150757</v>
      </c>
      <c r="AG126" s="2">
        <f>($B$31-SUM(AH113:AH125))*B122</f>
        <v>158.70015734353393</v>
      </c>
      <c r="AH126" s="2">
        <f t="shared" si="122"/>
        <v>830.821278550138</v>
      </c>
      <c r="AI126" s="2">
        <f t="shared" si="123"/>
        <v>989.52143589367199</v>
      </c>
      <c r="AJ126" s="23">
        <f>($B118-SUM(AH113:AH125))/AH126-1</f>
        <v>2.1836000000000158</v>
      </c>
      <c r="AK126" s="24">
        <f>(AI$2-COUNTA(AG113:AG126))/AJ126</f>
        <v>0.91591866642241504</v>
      </c>
      <c r="AL126" s="2">
        <f>($B$31-SUM(AM113:AM125))*B122</f>
        <v>198.43579610745877</v>
      </c>
      <c r="AM126" s="2">
        <f t="shared" si="124"/>
        <v>756.01224620803964</v>
      </c>
      <c r="AN126" s="2">
        <f t="shared" si="125"/>
        <v>954.44804231549847</v>
      </c>
      <c r="AO126" s="23">
        <f>($B118-SUM(AM113:AM125))/AM126-1</f>
        <v>3.3746160000000227</v>
      </c>
      <c r="AP126" s="24">
        <f>(AN$2-COUNTA(AL113:AL126))/AO126</f>
        <v>0.88899003619966832</v>
      </c>
      <c r="AQ126" s="2">
        <f>($B$31-SUM(AR113:AR125))*B122</f>
        <v>233.42360807102739</v>
      </c>
      <c r="AR126" s="2">
        <f t="shared" si="126"/>
        <v>690.14179745768149</v>
      </c>
      <c r="AS126" s="2">
        <f t="shared" si="127"/>
        <v>923.56540552870888</v>
      </c>
      <c r="AT126" s="23">
        <f>($B118-SUM(AR113:AR125))/AR126-1</f>
        <v>4.6370929600000208</v>
      </c>
      <c r="AU126" s="24">
        <f>(AS$2-COUNTA(AQ113:AQ126))/AT126</f>
        <v>0.86260940518216012</v>
      </c>
      <c r="AV126" s="2">
        <f>($B$31-SUM(AW113:AW125))*B122</f>
        <v>264.41690206437687</v>
      </c>
      <c r="AW126" s="2">
        <f t="shared" si="128"/>
        <v>631.79170155229917</v>
      </c>
      <c r="AX126" s="2">
        <f t="shared" si="129"/>
        <v>896.20860361667599</v>
      </c>
      <c r="AY126" s="23">
        <f>($B118-SUM(AW113:AW125))/AW126-1</f>
        <v>5.9753185376000246</v>
      </c>
      <c r="AZ126" s="24">
        <f>(AX$2-COUNTA(AV113:AV126))/AY126</f>
        <v>0.8367754737320231</v>
      </c>
      <c r="BA126" s="2">
        <f>($B$31-SUM(BB113:BB125))*B122</f>
        <v>292.01847161384529</v>
      </c>
      <c r="BB126" s="2">
        <f t="shared" si="130"/>
        <v>579.82709815466887</v>
      </c>
      <c r="BC126" s="2">
        <f t="shared" si="131"/>
        <v>871.84556976851411</v>
      </c>
      <c r="BD126" s="23">
        <f>($B118-SUM(BB113:BB125))/BB126-1</f>
        <v>7.393837649856021</v>
      </c>
      <c r="BE126" s="24">
        <f>(BC$2-COUNTA(BA113:BA126))/BD126</f>
        <v>0.81148657627299092</v>
      </c>
    </row>
    <row r="127" spans="1:57" hidden="1" outlineLevel="1" x14ac:dyDescent="0.3">
      <c r="F127" s="23"/>
      <c r="G127" s="24"/>
      <c r="K127" s="23"/>
      <c r="L127" s="24"/>
      <c r="P127" s="23"/>
      <c r="Q127" s="24"/>
      <c r="U127" s="23"/>
      <c r="V127" s="24"/>
      <c r="X127" s="2">
        <f>SUM($X113:X126)-$B118</f>
        <v>-1.4551915228366852E-11</v>
      </c>
      <c r="Z127" s="23"/>
      <c r="AA127" s="24"/>
      <c r="AB127" s="2">
        <f>($B$31-SUM(AC113:AC126))*B122</f>
        <v>58.280809786027127</v>
      </c>
      <c r="AC127" s="2">
        <f t="shared" si="120"/>
        <v>971.34682976709917</v>
      </c>
      <c r="AD127" s="2">
        <f t="shared" si="121"/>
        <v>1029.6276395531263</v>
      </c>
      <c r="AE127" s="23">
        <f>($B118-SUM(AC113:AC126))/AC127-1</f>
        <v>2.0206059048177849E-14</v>
      </c>
      <c r="AF127" s="24">
        <f>(AD$2-COUNTA(AB113:AB127))/AE127</f>
        <v>0</v>
      </c>
      <c r="AG127" s="2">
        <f>($B$31-SUM(AH113:AH126))*B122</f>
        <v>108.85088063052564</v>
      </c>
      <c r="AH127" s="2">
        <f t="shared" si="122"/>
        <v>880.6705552631463</v>
      </c>
      <c r="AI127" s="2">
        <f t="shared" si="123"/>
        <v>989.52143589367199</v>
      </c>
      <c r="AJ127" s="23">
        <f>($B118-SUM(AH113:AH126))/AH127-1</f>
        <v>1.0600000000000143</v>
      </c>
      <c r="AK127" s="24">
        <f>(AI$2-COUNTA(AG113:AG127))/AJ127</f>
        <v>0.9433962264150817</v>
      </c>
      <c r="AL127" s="2">
        <f>($B$31-SUM(AM113:AM126))*B122</f>
        <v>153.0750613349764</v>
      </c>
      <c r="AM127" s="2">
        <f t="shared" si="124"/>
        <v>801.37298098052202</v>
      </c>
      <c r="AN127" s="2">
        <f t="shared" si="125"/>
        <v>954.44804231549847</v>
      </c>
      <c r="AO127" s="23">
        <f>($B118-SUM(AM113:AM126))/AM127-1</f>
        <v>2.1836000000000211</v>
      </c>
      <c r="AP127" s="24">
        <f>(AN$2-COUNTA(AL113:AL127))/AO127</f>
        <v>0.91591866642241282</v>
      </c>
      <c r="AQ127" s="2">
        <f>($B$31-SUM(AR113:AR126))*B122</f>
        <v>192.01510022356649</v>
      </c>
      <c r="AR127" s="2">
        <f t="shared" si="126"/>
        <v>731.55030530514239</v>
      </c>
      <c r="AS127" s="2">
        <f t="shared" si="127"/>
        <v>923.56540552870888</v>
      </c>
      <c r="AT127" s="23">
        <f>($B118-SUM(AR113:AR126))/AR127-1</f>
        <v>3.3746160000000192</v>
      </c>
      <c r="AU127" s="24">
        <f>(AS$2-COUNTA(AQ113:AQ127))/AT127</f>
        <v>0.88899003619966921</v>
      </c>
      <c r="AV127" s="2">
        <f>($B$31-SUM(AW113:AW126))*B122</f>
        <v>226.50939997123893</v>
      </c>
      <c r="AW127" s="2">
        <f t="shared" si="128"/>
        <v>669.69920364543702</v>
      </c>
      <c r="AX127" s="2">
        <f t="shared" si="129"/>
        <v>896.20860361667599</v>
      </c>
      <c r="AY127" s="23">
        <f>($B118-SUM(AW113:AW126))/AW127-1</f>
        <v>4.6370929600000244</v>
      </c>
      <c r="AZ127" s="24">
        <f>(AX$2-COUNTA(AV113:AV127))/AY127</f>
        <v>0.86260940518215945</v>
      </c>
      <c r="BA127" s="2">
        <f>($B$31-SUM(BB113:BB126))*B122</f>
        <v>257.22884572456519</v>
      </c>
      <c r="BB127" s="2">
        <f t="shared" si="130"/>
        <v>614.61672404394892</v>
      </c>
      <c r="BC127" s="2">
        <f t="shared" si="131"/>
        <v>871.84556976851411</v>
      </c>
      <c r="BD127" s="23">
        <f>($B118-SUM(BB113:BB126))/BB127-1</f>
        <v>5.9753185376000211</v>
      </c>
      <c r="BE127" s="24">
        <f>(BC$2-COUNTA(BA113:BA127))/BD127</f>
        <v>0.83677547373202354</v>
      </c>
    </row>
    <row r="128" spans="1:57" hidden="1" outlineLevel="1" x14ac:dyDescent="0.3">
      <c r="F128" s="23"/>
      <c r="G128" s="24"/>
      <c r="K128" s="23"/>
      <c r="L128" s="24"/>
      <c r="P128" s="23"/>
      <c r="Q128" s="24"/>
      <c r="U128" s="23"/>
      <c r="V128" s="24"/>
      <c r="Z128" s="23"/>
      <c r="AA128" s="24"/>
      <c r="AC128" s="2">
        <f>SUM($AC113:AC127)-$B118</f>
        <v>-2.0008883439004421E-11</v>
      </c>
      <c r="AE128" s="23"/>
      <c r="AF128" s="24"/>
      <c r="AG128" s="2">
        <f>($B$31-SUM(AH113:AH127))*B122</f>
        <v>56.01064731473685</v>
      </c>
      <c r="AH128" s="2">
        <f t="shared" si="122"/>
        <v>933.51078857893515</v>
      </c>
      <c r="AI128" s="2">
        <f t="shared" si="123"/>
        <v>989.52143589367199</v>
      </c>
      <c r="AJ128" s="23">
        <f>($B118-SUM(AH113:AH127))/AH128-1</f>
        <v>1.3322676295501878E-14</v>
      </c>
      <c r="AK128" s="24">
        <f>(AI$2-COUNTA(AG113:AG128))/AJ128</f>
        <v>0</v>
      </c>
      <c r="AL128" s="2">
        <f>($B$31-SUM(AM113:AM127))*B122</f>
        <v>104.99268247614509</v>
      </c>
      <c r="AM128" s="2">
        <f t="shared" si="124"/>
        <v>849.45535983935338</v>
      </c>
      <c r="AN128" s="2">
        <f t="shared" si="125"/>
        <v>954.44804231549847</v>
      </c>
      <c r="AO128" s="23">
        <f>($B118-SUM(AM113:AM127))/AM128-1</f>
        <v>1.06000000000002</v>
      </c>
      <c r="AP128" s="24">
        <f>(AN$2-COUNTA(AL113:AL128))/AO128</f>
        <v>0.94339622641507648</v>
      </c>
      <c r="AQ128" s="2">
        <f>($B$31-SUM(AR113:AR127))*B122</f>
        <v>148.12208190525794</v>
      </c>
      <c r="AR128" s="2">
        <f t="shared" si="126"/>
        <v>775.44332362345096</v>
      </c>
      <c r="AS128" s="2">
        <f t="shared" si="127"/>
        <v>923.56540552870888</v>
      </c>
      <c r="AT128" s="23">
        <f>($B118-SUM(AR113:AR127))/AR128-1</f>
        <v>2.183600000000018</v>
      </c>
      <c r="AU128" s="24">
        <f>(AS$2-COUNTA(AQ113:AQ128))/AT128</f>
        <v>0.91591866642241415</v>
      </c>
      <c r="AV128" s="2">
        <f>($B$31-SUM(AW113:AW127))*B122</f>
        <v>186.32744775251274</v>
      </c>
      <c r="AW128" s="2">
        <f t="shared" si="128"/>
        <v>709.88115586416325</v>
      </c>
      <c r="AX128" s="2">
        <f t="shared" si="129"/>
        <v>896.20860361667599</v>
      </c>
      <c r="AY128" s="23">
        <f>($B118-SUM(AW113:AW127))/AW128-1</f>
        <v>3.3746160000000236</v>
      </c>
      <c r="AZ128" s="24">
        <f>(AX$2-COUNTA(AV113:AV128))/AY128</f>
        <v>0.8889900361996681</v>
      </c>
      <c r="BA128" s="2">
        <f>($B$31-SUM(BB113:BB127))*B122</f>
        <v>220.35184228192827</v>
      </c>
      <c r="BB128" s="2">
        <f t="shared" si="130"/>
        <v>651.49372748658584</v>
      </c>
      <c r="BC128" s="2">
        <f t="shared" si="131"/>
        <v>871.84556976851411</v>
      </c>
      <c r="BD128" s="23">
        <f>($B118-SUM(BB113:BB127))/BB128-1</f>
        <v>4.6370929600000199</v>
      </c>
      <c r="BE128" s="24">
        <f>(BC$2-COUNTA(BA113:BA128))/BD128</f>
        <v>0.86260940518216023</v>
      </c>
    </row>
    <row r="129" spans="1:57" hidden="1" outlineLevel="1" x14ac:dyDescent="0.3">
      <c r="F129" s="23"/>
      <c r="G129" s="24"/>
      <c r="K129" s="23"/>
      <c r="L129" s="24"/>
      <c r="P129" s="23"/>
      <c r="Q129" s="24"/>
      <c r="U129" s="23"/>
      <c r="V129" s="24"/>
      <c r="Z129" s="23"/>
      <c r="AA129" s="24"/>
      <c r="AE129" s="23"/>
      <c r="AF129" s="24"/>
      <c r="AH129" s="2">
        <f>SUM($AH113:AH128)-$B118</f>
        <v>0</v>
      </c>
      <c r="AJ129" s="23"/>
      <c r="AK129" s="24"/>
      <c r="AL129" s="2">
        <f>($B$31-SUM(AM113:AM128))*B122</f>
        <v>54.025360885783847</v>
      </c>
      <c r="AM129" s="2">
        <f t="shared" si="124"/>
        <v>900.42268142971466</v>
      </c>
      <c r="AN129" s="2">
        <f t="shared" si="125"/>
        <v>954.44804231549847</v>
      </c>
      <c r="AO129" s="23">
        <f>($B118-SUM(AM113:AM128))/AM129-1</f>
        <v>1.7985612998927536E-14</v>
      </c>
      <c r="AP129" s="24">
        <f>(AN$2-COUNTA(AL114:AL129))/AO129</f>
        <v>55599995399635.75</v>
      </c>
      <c r="AQ129" s="2">
        <f>($B$31-SUM(AR113:AR128))*B122</f>
        <v>101.59548248785089</v>
      </c>
      <c r="AR129" s="2">
        <f t="shared" si="126"/>
        <v>821.96992304085802</v>
      </c>
      <c r="AS129" s="2">
        <f t="shared" si="127"/>
        <v>923.56540552870888</v>
      </c>
      <c r="AT129" s="23">
        <f>($B118-SUM(AR113:AR128))/AR129-1</f>
        <v>1.0600000000000169</v>
      </c>
      <c r="AU129" s="24">
        <f>(AS$2-COUNTA(AQ113:AQ129))/AT129</f>
        <v>0.94339622641507925</v>
      </c>
      <c r="AV129" s="2">
        <f>($B$31-SUM(AW113:AW128))*B122</f>
        <v>143.73457840066297</v>
      </c>
      <c r="AW129" s="2">
        <f t="shared" si="128"/>
        <v>752.47402521601305</v>
      </c>
      <c r="AX129" s="2">
        <f t="shared" si="129"/>
        <v>896.20860361667599</v>
      </c>
      <c r="AY129" s="23">
        <f>($B118-SUM(AW113:AW128))/AW129-1</f>
        <v>2.1836000000000229</v>
      </c>
      <c r="AZ129" s="24">
        <f>(AX$2-COUNTA(AV113:AV129))/AY129</f>
        <v>0.91591866642241215</v>
      </c>
      <c r="BA129" s="2">
        <f>($B$31-SUM(BB113:BB128))*B122</f>
        <v>181.2622186327331</v>
      </c>
      <c r="BB129" s="2">
        <f t="shared" si="130"/>
        <v>690.58335113578096</v>
      </c>
      <c r="BC129" s="2">
        <f t="shared" si="131"/>
        <v>871.84556976851411</v>
      </c>
      <c r="BD129" s="23">
        <f>($B118-SUM(BB113:BB128))/BB129-1</f>
        <v>3.3746160000000192</v>
      </c>
      <c r="BE129" s="24">
        <f>(BC$2-COUNTA(BA113:BA129))/BD129</f>
        <v>0.88899003619966921</v>
      </c>
    </row>
    <row r="130" spans="1:57" hidden="1" outlineLevel="1" x14ac:dyDescent="0.3">
      <c r="F130" s="23"/>
      <c r="G130" s="24"/>
      <c r="K130" s="23"/>
      <c r="L130" s="24"/>
      <c r="P130" s="23"/>
      <c r="Q130" s="24"/>
      <c r="U130" s="23"/>
      <c r="V130" s="24"/>
      <c r="Z130" s="23"/>
      <c r="AA130" s="24"/>
      <c r="AE130" s="23"/>
      <c r="AF130" s="24"/>
      <c r="AJ130" s="23"/>
      <c r="AK130" s="24"/>
      <c r="AM130" s="2">
        <f>SUM($AM113:AM129)-$B118</f>
        <v>-1.6370904631912708E-11</v>
      </c>
      <c r="AO130" s="23"/>
      <c r="AP130" s="24"/>
      <c r="AQ130" s="2">
        <f>($B$31-SUM(AR113:AR129))*B122</f>
        <v>52.277287105399374</v>
      </c>
      <c r="AR130" s="2">
        <f t="shared" si="126"/>
        <v>871.28811842330947</v>
      </c>
      <c r="AS130" s="2">
        <f t="shared" si="127"/>
        <v>923.56540552870888</v>
      </c>
      <c r="AT130" s="23">
        <f>($B118-SUM(AR113:AR129))/AR130-1</f>
        <v>1.532107773982716E-14</v>
      </c>
      <c r="AU130" s="24">
        <f>(AS$2-COUNTA(AQ113:AQ130))/AT130</f>
        <v>0</v>
      </c>
      <c r="AV130" s="2">
        <f>($B$31-SUM(AW113:AW129))*B122</f>
        <v>98.586136887702153</v>
      </c>
      <c r="AW130" s="2">
        <f t="shared" si="128"/>
        <v>797.62246672897379</v>
      </c>
      <c r="AX130" s="2">
        <f t="shared" si="129"/>
        <v>896.20860361667599</v>
      </c>
      <c r="AY130" s="23">
        <f>($B118-SUM(AW113:AW129))/AW130-1</f>
        <v>1.0600000000000209</v>
      </c>
      <c r="AZ130" s="24">
        <f>(AX$2-COUNTA(AV113:AV130))/AY130</f>
        <v>0.9433962264150757</v>
      </c>
      <c r="BA130" s="2">
        <f>($B$31-SUM(BB113:BB129))*B122</f>
        <v>139.82721756458628</v>
      </c>
      <c r="BB130" s="2">
        <f t="shared" si="130"/>
        <v>732.01835220392786</v>
      </c>
      <c r="BC130" s="2">
        <f t="shared" si="131"/>
        <v>871.84556976851411</v>
      </c>
      <c r="BD130" s="23">
        <f>($B118-SUM(BB113:BB129))/BB130-1</f>
        <v>2.183600000000018</v>
      </c>
      <c r="BE130" s="24">
        <f>(BC$2-COUNTA(BA113:BA130))/BD130</f>
        <v>0.91591866642241415</v>
      </c>
    </row>
    <row r="131" spans="1:57" hidden="1" outlineLevel="1" x14ac:dyDescent="0.3">
      <c r="F131" s="23"/>
      <c r="G131" s="24"/>
      <c r="K131" s="23"/>
      <c r="L131" s="24"/>
      <c r="P131" s="23"/>
      <c r="Q131" s="24"/>
      <c r="U131" s="23"/>
      <c r="V131" s="24"/>
      <c r="Z131" s="23"/>
      <c r="AA131" s="24"/>
      <c r="AE131" s="23"/>
      <c r="AF131" s="24"/>
      <c r="AJ131" s="23"/>
      <c r="AK131" s="24"/>
      <c r="AO131" s="23"/>
      <c r="AP131" s="24"/>
      <c r="AR131" s="2">
        <f>SUM($AR113:AR130)-$B118</f>
        <v>0</v>
      </c>
      <c r="AT131" s="23"/>
      <c r="AU131" s="24"/>
      <c r="AV131" s="2">
        <f>($B$31-SUM(AW113:AW130))*B122</f>
        <v>50.728788883963752</v>
      </c>
      <c r="AW131" s="2">
        <f t="shared" si="128"/>
        <v>845.47981473271227</v>
      </c>
      <c r="AX131" s="2">
        <f t="shared" si="129"/>
        <v>896.20860361667599</v>
      </c>
      <c r="AY131" s="23">
        <f>($B118-SUM(AW113:AW130))/AW131-1</f>
        <v>1.9984014443252818E-14</v>
      </c>
      <c r="AZ131" s="24">
        <f>(AX$2-COUNTA(AV113:AV131))/AY131</f>
        <v>0</v>
      </c>
      <c r="BA131" s="2">
        <f>($B$31-SUM(BB113:BB130))*B122</f>
        <v>95.906116432350601</v>
      </c>
      <c r="BB131" s="2">
        <f t="shared" si="130"/>
        <v>775.93945333616352</v>
      </c>
      <c r="BC131" s="2">
        <f t="shared" si="131"/>
        <v>871.84556976851411</v>
      </c>
      <c r="BD131" s="23">
        <f>($B118-SUM(BB113:BB130))/BB131-1</f>
        <v>1.0600000000000169</v>
      </c>
      <c r="BE131" s="24">
        <f>(BC$2-COUNTA(BA113:BA131))/BD131</f>
        <v>0.94339622641507925</v>
      </c>
    </row>
    <row r="132" spans="1:57" hidden="1" outlineLevel="1" x14ac:dyDescent="0.3">
      <c r="F132" s="28"/>
      <c r="G132" s="24"/>
      <c r="K132" s="28"/>
      <c r="L132" s="24"/>
      <c r="P132" s="28"/>
      <c r="Q132" s="24"/>
      <c r="U132" s="28"/>
      <c r="V132" s="24"/>
      <c r="Z132" s="28"/>
      <c r="AA132" s="24"/>
      <c r="AE132" s="28"/>
      <c r="AF132" s="24"/>
      <c r="AJ132" s="28"/>
      <c r="AK132" s="24"/>
      <c r="AO132" s="28"/>
      <c r="AP132" s="24"/>
      <c r="AT132" s="28"/>
      <c r="AU132" s="24"/>
      <c r="AW132" s="2">
        <f>SUM($AW113:AW131)-$B118</f>
        <v>-1.6370904631912708E-11</v>
      </c>
      <c r="AY132" s="28"/>
      <c r="AZ132" s="24"/>
      <c r="BA132" s="2">
        <f>($B$31-SUM(BB113:BB131))*B122</f>
        <v>49.349749232180834</v>
      </c>
      <c r="BB132" s="2">
        <f t="shared" si="130"/>
        <v>822.49582053633333</v>
      </c>
      <c r="BC132" s="2">
        <f t="shared" si="131"/>
        <v>871.84556976851411</v>
      </c>
      <c r="BD132" s="28">
        <f>($B118-SUM(BB113:BB131))/BB132-1</f>
        <v>1.7097434579227411E-14</v>
      </c>
      <c r="BE132" s="24">
        <f>(BC$2-COUNTA(BA113:BA132))/BD132</f>
        <v>0</v>
      </c>
    </row>
    <row r="133" spans="1:57" hidden="1" outlineLevel="1" x14ac:dyDescent="0.3">
      <c r="BB133" s="2">
        <f>SUM($BB113:BB132)-$B118</f>
        <v>-1.4551915228366852E-11</v>
      </c>
    </row>
    <row r="134" spans="1:57" hidden="1" outlineLevel="1" x14ac:dyDescent="0.3"/>
    <row r="135" spans="1:57" hidden="1" outlineLevel="1" x14ac:dyDescent="0.3">
      <c r="C135" s="2">
        <f>$B140*B144</f>
        <v>700.00000000000011</v>
      </c>
      <c r="D135" s="2">
        <f>E135-C135</f>
        <v>723.77502727364697</v>
      </c>
      <c r="E135" s="2">
        <f>$B140*$B144/(1-(1+$B144)^-$E$2)</f>
        <v>1423.7750272736471</v>
      </c>
      <c r="F135" s="23">
        <f>$B140/D135-1</f>
        <v>12.816447961279508</v>
      </c>
      <c r="G135" s="24">
        <f>(E$2-COUNTA(C135:C135))/F135</f>
        <v>0.70222264602410955</v>
      </c>
      <c r="H135" s="2">
        <f>$B140*B144</f>
        <v>700.00000000000011</v>
      </c>
      <c r="I135" s="2">
        <f>J135-H135</f>
        <v>633.56904836244837</v>
      </c>
      <c r="J135" s="2">
        <f>$B140*$B144/(1-(1+$B144)^-$J$2)</f>
        <v>1333.5690483624485</v>
      </c>
      <c r="K135" s="23">
        <f>$B140/I135-1</f>
        <v>14.783599318569079</v>
      </c>
      <c r="L135" s="24">
        <f>(J$2-COUNTA(H135:H135))/K135</f>
        <v>0.67642525913424922</v>
      </c>
      <c r="M135" s="2">
        <f>$B140*B144</f>
        <v>700.00000000000011</v>
      </c>
      <c r="N135" s="2">
        <f>O135-M135</f>
        <v>559.01988655020466</v>
      </c>
      <c r="O135" s="2">
        <f>$B140*$B144/(1-(1+$B144)^-$O$2)</f>
        <v>1259.0198865502048</v>
      </c>
      <c r="P135" s="23">
        <f>$B140/N135-1</f>
        <v>16.888451270868906</v>
      </c>
      <c r="Q135" s="24">
        <f>(O$2-COUNTA(M135:M135))/P135</f>
        <v>0.6513326665408351</v>
      </c>
      <c r="R135" s="2">
        <f>$B140*B144</f>
        <v>700.00000000000011</v>
      </c>
      <c r="S135" s="2">
        <f>T135-R135</f>
        <v>496.50848136257252</v>
      </c>
      <c r="T135" s="2">
        <f>$B140*$B144/(1-(1+$B144)^-$T$2)</f>
        <v>1196.5084813625726</v>
      </c>
      <c r="U135" s="23">
        <f>$B140/S135-1</f>
        <v>19.140642859829732</v>
      </c>
      <c r="V135" s="24">
        <f>(T$2-COUNTA(R135:R135))/U135</f>
        <v>0.6269381905235939</v>
      </c>
      <c r="W135" s="2">
        <f>$B140*B144</f>
        <v>700.00000000000011</v>
      </c>
      <c r="X135" s="2">
        <f>Y135-W135</f>
        <v>443.44938619842799</v>
      </c>
      <c r="Y135" s="2">
        <f>$B140*$B144/(1-(1+$B144)^-$Y$2)</f>
        <v>1143.4493861984281</v>
      </c>
      <c r="Z135" s="23">
        <f>$B140/X135-1</f>
        <v>21.55048786001781</v>
      </c>
      <c r="AA135" s="24">
        <f>(Y$2-COUNTA(W135:W135))/Z135</f>
        <v>0.60323460352462088</v>
      </c>
      <c r="AB135" s="2">
        <f>$B140*B144</f>
        <v>700.00000000000011</v>
      </c>
      <c r="AC135" s="2">
        <f>AD135-AB135</f>
        <v>397.94624701006512</v>
      </c>
      <c r="AD135" s="2">
        <f>$B140*$B144/(1-(1+$B144)^-$AD$2)</f>
        <v>1097.9462470100652</v>
      </c>
      <c r="AE135" s="23">
        <f>$B140/AC135-1</f>
        <v>24.129022010219067</v>
      </c>
      <c r="AF135" s="24">
        <f>(AD$2-COUNTA(AB135:AB135))/AE135</f>
        <v>0.58021415016616718</v>
      </c>
      <c r="AG135" s="2">
        <f>$B140*B144</f>
        <v>700.00000000000011</v>
      </c>
      <c r="AH135" s="2">
        <f>AI135-AG135</f>
        <v>358.57647726242806</v>
      </c>
      <c r="AI135" s="2">
        <f>$B140*$B144/(1-(1+$B144)^-$AI$2)</f>
        <v>1058.5764772624282</v>
      </c>
      <c r="AJ135" s="23">
        <f>$B140/AH135-1</f>
        <v>26.888053550934387</v>
      </c>
      <c r="AK135" s="24">
        <f>(AI$2-COUNTA(AG135:AG135))/AJ135</f>
        <v>0.55786857057485795</v>
      </c>
      <c r="AL135" s="2">
        <f>$B140*B144</f>
        <v>700.00000000000011</v>
      </c>
      <c r="AM135" s="2">
        <f>AN135-AL135</f>
        <v>324.25193061665607</v>
      </c>
      <c r="AN135" s="2">
        <f>$B140*$B144/(1-(1+$B144)^-$AN$2)</f>
        <v>1024.2519306166562</v>
      </c>
      <c r="AO135" s="23">
        <f>$B140/AM135-1</f>
        <v>29.840217299499784</v>
      </c>
      <c r="AP135" s="24">
        <f>(AN$2-COUNTA(AL135:AL135))/AO135</f>
        <v>0.53618912487839732</v>
      </c>
      <c r="AQ135" s="2">
        <f>$B140*B144</f>
        <v>700.00000000000011</v>
      </c>
      <c r="AR135" s="2">
        <f>AS135-AQ135</f>
        <v>294.12601658361996</v>
      </c>
      <c r="AS135" s="2">
        <f>$B140*$B144/(1-(1+$B144)^-$AS$2)</f>
        <v>994.12601658362007</v>
      </c>
      <c r="AT135" s="23">
        <f>$B140/AR135-1</f>
        <v>32.999032510464787</v>
      </c>
      <c r="AU135" s="24">
        <f>(AS$2-COUNTA(AQ135:AQ135))/AT135</f>
        <v>0.51516661873674297</v>
      </c>
      <c r="AV135" s="2">
        <f>$B140*B144</f>
        <v>700.00000000000011</v>
      </c>
      <c r="AW135" s="2">
        <f>AX135-AV135</f>
        <v>267.53014849926058</v>
      </c>
      <c r="AX135" s="2">
        <f>$B140*$B144/(1-(1+$B144)^-$AX$2)</f>
        <v>967.53014849926069</v>
      </c>
      <c r="AY135" s="23">
        <f>$B140/AW135-1</f>
        <v>36.378964786197315</v>
      </c>
      <c r="AZ135" s="24">
        <f>(AX$2-COUNTA(AV135:AV135))/AY135</f>
        <v>0.49479142976683743</v>
      </c>
      <c r="BA135" s="2">
        <f>$B140*B144</f>
        <v>700.00000000000011</v>
      </c>
      <c r="BB135" s="2">
        <f>BC135-BA135</f>
        <v>243.92925743255694</v>
      </c>
      <c r="BC135" s="2">
        <f>$B140*$B144/(1-(1+$B144)^-$BC$2)</f>
        <v>943.92925743255705</v>
      </c>
      <c r="BD135" s="23">
        <f>$B140/BB135-1</f>
        <v>39.995492321231133</v>
      </c>
      <c r="BE135" s="24">
        <f>(BC$2-COUNTA(BA135:BA135))/BD135</f>
        <v>0.47505353471831313</v>
      </c>
    </row>
    <row r="136" spans="1:57" hidden="1" outlineLevel="1" x14ac:dyDescent="0.3">
      <c r="C136" s="2">
        <f>($B$31-SUM(D135:D135))*B144</f>
        <v>649.33574809084485</v>
      </c>
      <c r="D136" s="2">
        <f>E136-C136</f>
        <v>774.43927918280224</v>
      </c>
      <c r="E136" s="2">
        <f>E135</f>
        <v>1423.7750272736471</v>
      </c>
      <c r="F136" s="23">
        <f>($B140-SUM(D135:D135))/D136-1</f>
        <v>10.977988748859355</v>
      </c>
      <c r="G136" s="24">
        <f>(E$2-COUNTA(C135:C136))/F136</f>
        <v>0.7287309345103149</v>
      </c>
      <c r="H136" s="2">
        <f>($B$31-SUM(I135:I135))*B144</f>
        <v>655.65016661462869</v>
      </c>
      <c r="I136" s="2">
        <f>J136-H136</f>
        <v>677.9188817478198</v>
      </c>
      <c r="J136" s="2">
        <f>J135</f>
        <v>1333.5690483624485</v>
      </c>
      <c r="K136" s="23">
        <f>($B140-SUM(I135:I135))/I136-1</f>
        <v>12.816447961279513</v>
      </c>
      <c r="L136" s="24">
        <f>(J$2-COUNTA(H135:H136))/K136</f>
        <v>0.70222264602410922</v>
      </c>
      <c r="M136" s="2">
        <f>($B$31-SUM(N135:N135))*B144</f>
        <v>660.86860794148572</v>
      </c>
      <c r="N136" s="2">
        <f>O136-M136</f>
        <v>598.15127860871905</v>
      </c>
      <c r="O136" s="2">
        <f>O135</f>
        <v>1259.0198865502048</v>
      </c>
      <c r="P136" s="23">
        <f>($B140-SUM(N135:N135))/N136-1</f>
        <v>14.783599318569069</v>
      </c>
      <c r="Q136" s="24">
        <f>(O$2-COUNTA(M135:M136))/P136</f>
        <v>0.67642525913424978</v>
      </c>
      <c r="R136" s="2">
        <f>($B$31-SUM(S135:S135))*B144</f>
        <v>665.24440630461993</v>
      </c>
      <c r="S136" s="2">
        <f>T136-R136</f>
        <v>531.26407505795271</v>
      </c>
      <c r="T136" s="2">
        <f>T135</f>
        <v>1196.5084813625726</v>
      </c>
      <c r="U136" s="23">
        <f>($B140-SUM(S135:S135))/S136-1</f>
        <v>16.888451270868906</v>
      </c>
      <c r="V136" s="24">
        <f>(T$2-COUNTA(R135:R136))/U136</f>
        <v>0.6513326665408351</v>
      </c>
      <c r="W136" s="2">
        <f>($B$31-SUM(X135:X135))*B144</f>
        <v>668.95854296611003</v>
      </c>
      <c r="X136" s="2">
        <f>Y136-W136</f>
        <v>474.49084323231807</v>
      </c>
      <c r="Y136" s="2">
        <f>Y135</f>
        <v>1143.4493861984281</v>
      </c>
      <c r="Z136" s="23">
        <f>($B140-SUM(X135:X135))/X136-1</f>
        <v>19.140642859829725</v>
      </c>
      <c r="AA136" s="24">
        <f>(Y$2-COUNTA(W135:W136))/Z136</f>
        <v>0.62693819052359412</v>
      </c>
      <c r="AB136" s="2">
        <f>($B$31-SUM(AC135:AC135))*B144</f>
        <v>672.14376270929552</v>
      </c>
      <c r="AC136" s="2">
        <f>AD136-AB136</f>
        <v>425.80248430076972</v>
      </c>
      <c r="AD136" s="2">
        <f>AD135</f>
        <v>1097.9462470100652</v>
      </c>
      <c r="AE136" s="23">
        <f>($B140-SUM(AC135:AC135))/AC136-1</f>
        <v>21.550487860017821</v>
      </c>
      <c r="AF136" s="24">
        <f>(AD$2-COUNTA(AB135:AB136))/AE136</f>
        <v>0.60323460352462066</v>
      </c>
      <c r="AG136" s="2">
        <f>($B$31-SUM(AH135:AH135))*B144</f>
        <v>674.89964659163013</v>
      </c>
      <c r="AH136" s="2">
        <f>AI136-AG136</f>
        <v>383.67683067079804</v>
      </c>
      <c r="AI136" s="2">
        <f>AI135</f>
        <v>1058.5764772624282</v>
      </c>
      <c r="AJ136" s="23">
        <f>($B140-SUM(AH135:AH135))/AH136-1</f>
        <v>24.129022010219053</v>
      </c>
      <c r="AK136" s="24">
        <f>(AI$2-COUNTA(AG135:AG136))/AJ136</f>
        <v>0.58021415016616751</v>
      </c>
      <c r="AL136" s="2">
        <f>($B$31-SUM(AM135:AM135))*B144</f>
        <v>677.30236485683417</v>
      </c>
      <c r="AM136" s="2">
        <f>AN136-AL136</f>
        <v>346.94956575982201</v>
      </c>
      <c r="AN136" s="2">
        <f>AN135</f>
        <v>1024.2519306166562</v>
      </c>
      <c r="AO136" s="23">
        <f>($B140-SUM(AM135:AM135))/AM136-1</f>
        <v>26.888053550934377</v>
      </c>
      <c r="AP136" s="24">
        <f>(AN$2-COUNTA(AL135:AL136))/AO136</f>
        <v>0.55786857057485817</v>
      </c>
      <c r="AQ136" s="2">
        <f>($B$31-SUM(AR135:AR135))*B144</f>
        <v>679.41117883914671</v>
      </c>
      <c r="AR136" s="2">
        <f>AS136-AQ136</f>
        <v>314.71483774447336</v>
      </c>
      <c r="AS136" s="2">
        <f>AS135</f>
        <v>994.12601658362007</v>
      </c>
      <c r="AT136" s="23">
        <f>($B140-SUM(AR135:AR135))/AR136-1</f>
        <v>29.840217299499802</v>
      </c>
      <c r="AU136" s="24">
        <f>(AS$2-COUNTA(AQ135:AQ136))/AT136</f>
        <v>0.53618912487839698</v>
      </c>
      <c r="AV136" s="2">
        <f>($B$31-SUM(AW135:AW135))*B144</f>
        <v>681.27288960505189</v>
      </c>
      <c r="AW136" s="2">
        <f>AX136-AV136</f>
        <v>286.2572588942088</v>
      </c>
      <c r="AX136" s="2">
        <f>AX135</f>
        <v>967.53014849926069</v>
      </c>
      <c r="AY136" s="23">
        <f>($B140-SUM(AW135:AW135))/AW136-1</f>
        <v>32.999032510464787</v>
      </c>
      <c r="AZ136" s="24">
        <f>(AX$2-COUNTA(AV135:AV136))/AY136</f>
        <v>0.51516661873674297</v>
      </c>
      <c r="BA136" s="2">
        <f>($B$31-SUM(BB135:BB135))*B144</f>
        <v>682.92495197972107</v>
      </c>
      <c r="BB136" s="2">
        <f>BC136-BA136</f>
        <v>261.00430545283598</v>
      </c>
      <c r="BC136" s="2">
        <f>BC135</f>
        <v>943.92925743255705</v>
      </c>
      <c r="BD136" s="23">
        <f>($B140-SUM(BB135:BB135))/BB136-1</f>
        <v>36.378964786197308</v>
      </c>
      <c r="BE136" s="24">
        <f>(BC$2-COUNTA(BA135:BA136))/BD136</f>
        <v>0.49479142976683749</v>
      </c>
    </row>
    <row r="137" spans="1:57" hidden="1" outlineLevel="1" x14ac:dyDescent="0.3">
      <c r="C137" s="2">
        <f>($B$31-SUM(D135:D136))*B144</f>
        <v>595.12499854804855</v>
      </c>
      <c r="D137" s="2">
        <f t="shared" ref="D137:D144" si="132">E137-C137</f>
        <v>828.65002872559853</v>
      </c>
      <c r="E137" s="2">
        <f t="shared" ref="E137:E144" si="133">E136</f>
        <v>1423.7750272736471</v>
      </c>
      <c r="F137" s="23">
        <f>($B140-SUM(D135:D136))/D137-1</f>
        <v>9.2598025690274302</v>
      </c>
      <c r="G137" s="24">
        <f>(E$2-COUNTA(C135:C137))/F137</f>
        <v>0.75595564244683666</v>
      </c>
      <c r="H137" s="2">
        <f>($B$31-SUM(I135:I136))*B144</f>
        <v>608.19584489228123</v>
      </c>
      <c r="I137" s="2">
        <f t="shared" ref="I137:I145" si="134">J137-H137</f>
        <v>725.37320347016725</v>
      </c>
      <c r="J137" s="2">
        <f t="shared" ref="J137:J145" si="135">J136</f>
        <v>1333.5690483624485</v>
      </c>
      <c r="K137" s="23">
        <f>($B140-SUM(I135:I136))/I137-1</f>
        <v>10.977988748859357</v>
      </c>
      <c r="L137" s="24">
        <f>(J$2-COUNTA(H135:H137))/K137</f>
        <v>0.72873093451031479</v>
      </c>
      <c r="M137" s="2">
        <f>($B$31-SUM(N135:N136))*B144</f>
        <v>618.99801843887542</v>
      </c>
      <c r="N137" s="2">
        <f t="shared" ref="N137:N146" si="136">O137-M137</f>
        <v>640.02186811132935</v>
      </c>
      <c r="O137" s="2">
        <f t="shared" ref="O137:O146" si="137">O136</f>
        <v>1259.0198865502048</v>
      </c>
      <c r="P137" s="23">
        <f>($B140-SUM(N135:N136))/N137-1</f>
        <v>12.816447961279506</v>
      </c>
      <c r="Q137" s="24">
        <f>(O$2-COUNTA(M135:M137))/P137</f>
        <v>0.70222264602410966</v>
      </c>
      <c r="R137" s="2">
        <f>($B$31-SUM(S135:S136))*B144</f>
        <v>628.05592105056337</v>
      </c>
      <c r="S137" s="2">
        <f t="shared" ref="S137:S147" si="138">T137-R137</f>
        <v>568.45256031200927</v>
      </c>
      <c r="T137" s="2">
        <f t="shared" ref="T137:T147" si="139">T136</f>
        <v>1196.5084813625726</v>
      </c>
      <c r="U137" s="23">
        <f>($B140-SUM(S135:S136))/S137-1</f>
        <v>14.783599318569074</v>
      </c>
      <c r="V137" s="24">
        <f>(T$2-COUNTA(R135:R137))/U137</f>
        <v>0.67642525913424945</v>
      </c>
      <c r="W137" s="2">
        <f>($B$31-SUM(X135:X136))*B144</f>
        <v>635.74418393984786</v>
      </c>
      <c r="X137" s="2">
        <f t="shared" ref="X137:X148" si="140">Y137-W137</f>
        <v>507.70520225858024</v>
      </c>
      <c r="Y137" s="2">
        <f t="shared" ref="Y137:Y148" si="141">Y136</f>
        <v>1143.4493861984281</v>
      </c>
      <c r="Z137" s="23">
        <f>($B140-SUM(X135:X136))/X137-1</f>
        <v>16.888451270868906</v>
      </c>
      <c r="AA137" s="24">
        <f>(Y$2-COUNTA(W135:W137))/Z137</f>
        <v>0.6513326665408351</v>
      </c>
      <c r="AB137" s="2">
        <f>($B$31-SUM(AC135:AC136))*B144</f>
        <v>642.33758880824166</v>
      </c>
      <c r="AC137" s="2">
        <f t="shared" ref="AC137:AC149" si="142">AD137-AB137</f>
        <v>455.60865820182357</v>
      </c>
      <c r="AD137" s="2">
        <f t="shared" ref="AD137:AD149" si="143">AD136</f>
        <v>1097.9462470100652</v>
      </c>
      <c r="AE137" s="23">
        <f>($B140-SUM(AC135:AC136))/AC137-1</f>
        <v>19.14064285982974</v>
      </c>
      <c r="AF137" s="24">
        <f>(AD$2-COUNTA(AB135:AB137))/AE137</f>
        <v>0.62693819052359367</v>
      </c>
      <c r="AG137" s="2">
        <f>($B$31-SUM(AH135:AH136))*B144</f>
        <v>648.04226844467428</v>
      </c>
      <c r="AH137" s="2">
        <f t="shared" ref="AH137:AH150" si="144">AI137-AG137</f>
        <v>410.53420881775389</v>
      </c>
      <c r="AI137" s="2">
        <f t="shared" ref="AI137:AI150" si="145">AI136</f>
        <v>1058.5764772624282</v>
      </c>
      <c r="AJ137" s="23">
        <f>($B140-SUM(AH135:AH136))/AH137-1</f>
        <v>21.550487860017807</v>
      </c>
      <c r="AK137" s="24">
        <f>(AI$2-COUNTA(AG135:AG137))/AJ137</f>
        <v>0.60323460352462099</v>
      </c>
      <c r="AL137" s="2">
        <f>($B$31-SUM(AM135:AM136))*B144</f>
        <v>653.01589525364659</v>
      </c>
      <c r="AM137" s="2">
        <f t="shared" ref="AM137:AM151" si="146">AN137-AL137</f>
        <v>371.23603536300959</v>
      </c>
      <c r="AN137" s="2">
        <f t="shared" ref="AN137:AN151" si="147">AN136</f>
        <v>1024.2519306166562</v>
      </c>
      <c r="AO137" s="23">
        <f>($B140-SUM(AM135:AM136))/AM137-1</f>
        <v>24.129022010219042</v>
      </c>
      <c r="AP137" s="24">
        <f>(AN$2-COUNTA(AL135:AL137))/AO137</f>
        <v>0.58021415016616784</v>
      </c>
      <c r="AQ137" s="2">
        <f>($B$31-SUM(AR135:AR136))*B144</f>
        <v>657.38114019703357</v>
      </c>
      <c r="AR137" s="2">
        <f t="shared" ref="AR137:AR152" si="148">AS137-AQ137</f>
        <v>336.7448763865865</v>
      </c>
      <c r="AS137" s="2">
        <f t="shared" ref="AS137:AS152" si="149">AS136</f>
        <v>994.12601658362007</v>
      </c>
      <c r="AT137" s="23">
        <f>($B140-SUM(AR135:AR136))/AR137-1</f>
        <v>26.888053550934394</v>
      </c>
      <c r="AU137" s="24">
        <f>(AS$2-COUNTA(AQ135:AQ137))/AT137</f>
        <v>0.55786857057485784</v>
      </c>
      <c r="AV137" s="2">
        <f>($B$31-SUM(AW135:AW136))*B144</f>
        <v>661.23488148245724</v>
      </c>
      <c r="AW137" s="2">
        <f t="shared" ref="AW137:AW153" si="150">AX137-AV137</f>
        <v>306.29526701680345</v>
      </c>
      <c r="AX137" s="2">
        <f t="shared" ref="AX137:AX153" si="151">AX136</f>
        <v>967.53014849926069</v>
      </c>
      <c r="AY137" s="23">
        <f>($B140-SUM(AW135:AW136))/AW137-1</f>
        <v>29.840217299499795</v>
      </c>
      <c r="AZ137" s="24">
        <f>(AX$2-COUNTA(AV135:AV137))/AY137</f>
        <v>0.53618912487839709</v>
      </c>
      <c r="BA137" s="2">
        <f>($B$31-SUM(BB135:BB136))*B144</f>
        <v>664.6546505980225</v>
      </c>
      <c r="BB137" s="2">
        <f t="shared" ref="BB137:BB154" si="152">BC137-BA137</f>
        <v>279.27460683453455</v>
      </c>
      <c r="BC137" s="2">
        <f t="shared" ref="BC137:BC154" si="153">BC136</f>
        <v>943.92925743255705</v>
      </c>
      <c r="BD137" s="23">
        <f>($B140-SUM(BB135:BB136))/BB137-1</f>
        <v>32.999032510464772</v>
      </c>
      <c r="BE137" s="24">
        <f>(BC$2-COUNTA(BA135:BA137))/BD137</f>
        <v>0.51516661873674319</v>
      </c>
    </row>
    <row r="138" spans="1:57" hidden="1" outlineLevel="1" x14ac:dyDescent="0.3">
      <c r="C138" s="2">
        <f>($B$31-SUM(D135:D137))*B144</f>
        <v>537.11949653725662</v>
      </c>
      <c r="D138" s="2">
        <f t="shared" si="132"/>
        <v>886.65553073639046</v>
      </c>
      <c r="E138" s="2">
        <f t="shared" si="133"/>
        <v>1423.7750272736471</v>
      </c>
      <c r="F138" s="23">
        <f>($B140-SUM(D135:D137))/D138-1</f>
        <v>7.6540210925489998</v>
      </c>
      <c r="G138" s="24">
        <f>(E$2-COUNTA(C135:C138))/F138</f>
        <v>0.78390168088782142</v>
      </c>
      <c r="H138" s="2">
        <f>($B$31-SUM(I135:I137))*B144</f>
        <v>557.41972064936954</v>
      </c>
      <c r="I138" s="2">
        <f t="shared" si="134"/>
        <v>776.14932771307895</v>
      </c>
      <c r="J138" s="2">
        <f t="shared" si="135"/>
        <v>1333.5690483624485</v>
      </c>
      <c r="K138" s="23">
        <f>($B140-SUM(I135:I137))/I138-1</f>
        <v>9.2598025690274355</v>
      </c>
      <c r="L138" s="24">
        <f>(J$2-COUNTA(H135:H138))/K138</f>
        <v>0.75595564244683633</v>
      </c>
      <c r="M138" s="2">
        <f>($B$31-SUM(N135:N137))*B144</f>
        <v>574.19648767108231</v>
      </c>
      <c r="N138" s="2">
        <f t="shared" si="136"/>
        <v>684.82339887912246</v>
      </c>
      <c r="O138" s="2">
        <f t="shared" si="137"/>
        <v>1259.0198865502048</v>
      </c>
      <c r="P138" s="23">
        <f>($B140-SUM(N135:N137))/N138-1</f>
        <v>10.977988748859348</v>
      </c>
      <c r="Q138" s="24">
        <f>(O$2-COUNTA(M135:M138))/P138</f>
        <v>0.72873093451031534</v>
      </c>
      <c r="R138" s="2">
        <f>($B$31-SUM(S135:S137))*B144</f>
        <v>588.26424182872267</v>
      </c>
      <c r="S138" s="2">
        <f t="shared" si="138"/>
        <v>608.24423953384996</v>
      </c>
      <c r="T138" s="2">
        <f t="shared" si="139"/>
        <v>1196.5084813625726</v>
      </c>
      <c r="U138" s="23">
        <f>($B140-SUM(S135:S137))/S138-1</f>
        <v>12.816447961279508</v>
      </c>
      <c r="V138" s="24">
        <f>(T$2-COUNTA(R135:R138))/U138</f>
        <v>0.70222264602410955</v>
      </c>
      <c r="W138" s="2">
        <f>($B$31-SUM(X135:X137))*B144</f>
        <v>600.20481978174723</v>
      </c>
      <c r="X138" s="2">
        <f t="shared" si="140"/>
        <v>543.24456641668087</v>
      </c>
      <c r="Y138" s="2">
        <f t="shared" si="141"/>
        <v>1143.4493861984281</v>
      </c>
      <c r="Z138" s="23">
        <f>($B140-SUM(X135:X137))/X138-1</f>
        <v>14.783599318569069</v>
      </c>
      <c r="AA138" s="24">
        <f>(Y$2-COUNTA(W135:W138))/Z138</f>
        <v>0.67642525913424978</v>
      </c>
      <c r="AB138" s="2">
        <f>($B$31-SUM(AC135:AC137))*B144</f>
        <v>610.44498273411409</v>
      </c>
      <c r="AC138" s="2">
        <f t="shared" si="142"/>
        <v>487.50126427595114</v>
      </c>
      <c r="AD138" s="2">
        <f t="shared" si="143"/>
        <v>1097.9462470100652</v>
      </c>
      <c r="AE138" s="23">
        <f>($B140-SUM(AC135:AC137))/AC138-1</f>
        <v>16.888451270868917</v>
      </c>
      <c r="AF138" s="24">
        <f>(AD$2-COUNTA(AB135:AB138))/AE138</f>
        <v>0.65133266654083466</v>
      </c>
      <c r="AG138" s="2">
        <f>($B$31-SUM(AH135:AH137))*B144</f>
        <v>619.30487382743138</v>
      </c>
      <c r="AH138" s="2">
        <f t="shared" si="144"/>
        <v>439.27160343499679</v>
      </c>
      <c r="AI138" s="2">
        <f t="shared" si="145"/>
        <v>1058.5764772624282</v>
      </c>
      <c r="AJ138" s="23">
        <f>($B140-SUM(AH135:AH137))/AH138-1</f>
        <v>19.140642859829718</v>
      </c>
      <c r="AK138" s="24">
        <f>(AI$2-COUNTA(AG135:AG138))/AJ138</f>
        <v>0.62693819052359434</v>
      </c>
      <c r="AL138" s="2">
        <f>($B$31-SUM(AM135:AM137))*B144</f>
        <v>627.02937277823594</v>
      </c>
      <c r="AM138" s="2">
        <f t="shared" si="146"/>
        <v>397.22255783842024</v>
      </c>
      <c r="AN138" s="2">
        <f t="shared" si="147"/>
        <v>1024.2519306166562</v>
      </c>
      <c r="AO138" s="23">
        <f>($B140-SUM(AM135:AM137))/AM138-1</f>
        <v>21.550487860017796</v>
      </c>
      <c r="AP138" s="24">
        <f>(AN$2-COUNTA(AL135:AL138))/AO138</f>
        <v>0.60323460352462133</v>
      </c>
      <c r="AQ138" s="2">
        <f>($B$31-SUM(AR135:AR137))*B144</f>
        <v>633.80899884997245</v>
      </c>
      <c r="AR138" s="2">
        <f t="shared" si="148"/>
        <v>360.31701773364762</v>
      </c>
      <c r="AS138" s="2">
        <f t="shared" si="149"/>
        <v>994.12601658362007</v>
      </c>
      <c r="AT138" s="23">
        <f>($B140-SUM(AR135:AR137))/AR138-1</f>
        <v>24.129022010219053</v>
      </c>
      <c r="AU138" s="24">
        <f>(AS$2-COUNTA(AQ135:AQ138))/AT138</f>
        <v>0.58021415016616751</v>
      </c>
      <c r="AV138" s="2">
        <f>($B$31-SUM(AW135:AW137))*B144</f>
        <v>639.79421279128098</v>
      </c>
      <c r="AW138" s="2">
        <f t="shared" si="150"/>
        <v>327.73593570797971</v>
      </c>
      <c r="AX138" s="2">
        <f t="shared" si="151"/>
        <v>967.53014849926069</v>
      </c>
      <c r="AY138" s="23">
        <f>($B140-SUM(AW135:AW137))/AW138-1</f>
        <v>26.888053550934387</v>
      </c>
      <c r="AZ138" s="24">
        <f>(AX$2-COUNTA(AV135:AV138))/AY138</f>
        <v>0.55786857057485795</v>
      </c>
      <c r="BA138" s="2">
        <f>($B$31-SUM(BB135:BB137))*B144</f>
        <v>645.10542811960511</v>
      </c>
      <c r="BB138" s="2">
        <f t="shared" si="152"/>
        <v>298.82382931295194</v>
      </c>
      <c r="BC138" s="2">
        <f t="shared" si="153"/>
        <v>943.92925743255705</v>
      </c>
      <c r="BD138" s="23">
        <f>($B140-SUM(BB135:BB137))/BB138-1</f>
        <v>29.840217299499788</v>
      </c>
      <c r="BE138" s="24">
        <f>(BC$2-COUNTA(BA135:BA138))/BD138</f>
        <v>0.53618912487839721</v>
      </c>
    </row>
    <row r="139" spans="1:57" hidden="1" outlineLevel="1" x14ac:dyDescent="0.3">
      <c r="C139" s="2">
        <f>($B$31-SUM(D135:D138))*B144</f>
        <v>475.05360938570931</v>
      </c>
      <c r="D139" s="2">
        <f t="shared" si="132"/>
        <v>948.72141788793783</v>
      </c>
      <c r="E139" s="2">
        <f t="shared" si="133"/>
        <v>1423.7750272736471</v>
      </c>
      <c r="F139" s="23">
        <f>($B140-SUM(D135:D138))/D139-1</f>
        <v>6.1532907407000001</v>
      </c>
      <c r="G139" s="24">
        <f>(E$2-COUNTA(C135:C139))/F139</f>
        <v>0.8125733385110937</v>
      </c>
      <c r="H139" s="2">
        <f>($B$31-SUM(I135:I138))*B144</f>
        <v>503.08926770945402</v>
      </c>
      <c r="I139" s="2">
        <f t="shared" si="134"/>
        <v>830.47978065299446</v>
      </c>
      <c r="J139" s="2">
        <f t="shared" si="135"/>
        <v>1333.5690483624485</v>
      </c>
      <c r="K139" s="23">
        <f>($B140-SUM(I135:I138))/I139-1</f>
        <v>7.6540210925490051</v>
      </c>
      <c r="L139" s="24">
        <f>(J$2-COUNTA(H135:H139))/K139</f>
        <v>0.78390168088782086</v>
      </c>
      <c r="M139" s="2">
        <f>($B$31-SUM(N135:N138))*B144</f>
        <v>526.25884974954374</v>
      </c>
      <c r="N139" s="2">
        <f t="shared" si="136"/>
        <v>732.76103680066103</v>
      </c>
      <c r="O139" s="2">
        <f t="shared" si="137"/>
        <v>1259.0198865502048</v>
      </c>
      <c r="P139" s="23">
        <f>($B140-SUM(N135:N138))/N139-1</f>
        <v>9.2598025690274284</v>
      </c>
      <c r="Q139" s="24">
        <f>(O$2-COUNTA(M135:M139))/P139</f>
        <v>0.75595564244683688</v>
      </c>
      <c r="R139" s="2">
        <f>($B$31-SUM(S135:S138))*B144</f>
        <v>545.68714506135314</v>
      </c>
      <c r="S139" s="2">
        <f t="shared" si="138"/>
        <v>650.8213363012195</v>
      </c>
      <c r="T139" s="2">
        <f t="shared" si="139"/>
        <v>1196.5084813625726</v>
      </c>
      <c r="U139" s="23">
        <f>($B140-SUM(S135:S138))/S139-1</f>
        <v>10.977988748859351</v>
      </c>
      <c r="V139" s="24">
        <f>(T$2-COUNTA(R135:R139))/U139</f>
        <v>0.72873093451031512</v>
      </c>
      <c r="W139" s="2">
        <f>($B$31-SUM(X135:X138))*B144</f>
        <v>562.1777001325795</v>
      </c>
      <c r="X139" s="2">
        <f t="shared" si="140"/>
        <v>581.2716860658486</v>
      </c>
      <c r="Y139" s="2">
        <f t="shared" si="141"/>
        <v>1143.4493861984281</v>
      </c>
      <c r="Z139" s="23">
        <f>($B140-SUM(X135:X138))/X139-1</f>
        <v>12.816447961279502</v>
      </c>
      <c r="AA139" s="24">
        <f>(Y$2-COUNTA(W135:W139))/Z139</f>
        <v>0.70222264602410978</v>
      </c>
      <c r="AB139" s="2">
        <f>($B$31-SUM(AC135:AC138))*B144</f>
        <v>576.3198942347974</v>
      </c>
      <c r="AC139" s="2">
        <f t="shared" si="142"/>
        <v>521.62635277526783</v>
      </c>
      <c r="AD139" s="2">
        <f t="shared" si="143"/>
        <v>1097.9462470100652</v>
      </c>
      <c r="AE139" s="23">
        <f>($B140-SUM(AC135:AC138))/AC139-1</f>
        <v>14.783599318569077</v>
      </c>
      <c r="AF139" s="24">
        <f>(AD$2-COUNTA(AB135:AB139))/AE139</f>
        <v>0.67642525913424933</v>
      </c>
      <c r="AG139" s="2">
        <f>($B$31-SUM(AH135:AH138))*B144</f>
        <v>588.55586158698168</v>
      </c>
      <c r="AH139" s="2">
        <f t="shared" si="144"/>
        <v>470.02061567544649</v>
      </c>
      <c r="AI139" s="2">
        <f t="shared" si="145"/>
        <v>1058.5764772624282</v>
      </c>
      <c r="AJ139" s="23">
        <f>($B140-SUM(AH135:AH138))/AH139-1</f>
        <v>16.888451270868899</v>
      </c>
      <c r="AK139" s="24">
        <f>(AI$2-COUNTA(AG135:AG139))/AJ139</f>
        <v>0.65133266654083544</v>
      </c>
      <c r="AL139" s="2">
        <f>($B$31-SUM(AM135:AM138))*B144</f>
        <v>599.22379372954651</v>
      </c>
      <c r="AM139" s="2">
        <f t="shared" si="146"/>
        <v>425.02813688710967</v>
      </c>
      <c r="AN139" s="2">
        <f t="shared" si="147"/>
        <v>1024.2519306166562</v>
      </c>
      <c r="AO139" s="23">
        <f>($B140-SUM(AM135:AM138))/AM139-1</f>
        <v>19.140642859829715</v>
      </c>
      <c r="AP139" s="24">
        <f>(AN$2-COUNTA(AL135:AL139))/AO139</f>
        <v>0.62693819052359445</v>
      </c>
      <c r="AQ139" s="2">
        <f>($B$31-SUM(AR135:AR138))*B144</f>
        <v>608.58680760861716</v>
      </c>
      <c r="AR139" s="2">
        <f t="shared" si="148"/>
        <v>385.53920897500291</v>
      </c>
      <c r="AS139" s="2">
        <f t="shared" si="149"/>
        <v>994.12601658362007</v>
      </c>
      <c r="AT139" s="23">
        <f>($B140-SUM(AR135:AR138))/AR139-1</f>
        <v>21.55048786001781</v>
      </c>
      <c r="AU139" s="24">
        <f>(AS$2-COUNTA(AQ135:AQ139))/AT139</f>
        <v>0.60323460352462088</v>
      </c>
      <c r="AV139" s="2">
        <f>($B$31-SUM(AW135:AW138))*B144</f>
        <v>616.85269729172239</v>
      </c>
      <c r="AW139" s="2">
        <f t="shared" si="150"/>
        <v>350.6774512075383</v>
      </c>
      <c r="AX139" s="2">
        <f t="shared" si="151"/>
        <v>967.53014849926069</v>
      </c>
      <c r="AY139" s="23">
        <f>($B140-SUM(AW135:AW138))/AW139-1</f>
        <v>24.12902201021905</v>
      </c>
      <c r="AZ139" s="24">
        <f>(AX$2-COUNTA(AV135:AV139))/AY139</f>
        <v>0.58021415016616762</v>
      </c>
      <c r="BA139" s="2">
        <f>($B$31-SUM(BB135:BB138))*B144</f>
        <v>624.18776006769849</v>
      </c>
      <c r="BB139" s="2">
        <f t="shared" si="152"/>
        <v>319.74149736485856</v>
      </c>
      <c r="BC139" s="2">
        <f t="shared" si="153"/>
        <v>943.92925743255705</v>
      </c>
      <c r="BD139" s="23">
        <f>($B140-SUM(BB135:BB138))/BB139-1</f>
        <v>26.888053550934384</v>
      </c>
      <c r="BE139" s="24">
        <f>(BC$2-COUNTA(BA135:BA139))/BD139</f>
        <v>0.55786857057485806</v>
      </c>
    </row>
    <row r="140" spans="1:57" hidden="1" outlineLevel="1" x14ac:dyDescent="0.3">
      <c r="A140" s="25" t="s">
        <v>13</v>
      </c>
      <c r="B140" s="26">
        <v>10000</v>
      </c>
      <c r="C140" s="2">
        <f>($B$31-SUM(D135:D139))*B144</f>
        <v>408.64311013355371</v>
      </c>
      <c r="D140" s="2">
        <f t="shared" si="132"/>
        <v>1015.1319171400934</v>
      </c>
      <c r="E140" s="2">
        <f t="shared" si="133"/>
        <v>1423.7750272736471</v>
      </c>
      <c r="F140" s="23">
        <f>($B140-SUM(D135:D139))/D140-1</f>
        <v>4.7507390100000011</v>
      </c>
      <c r="G140" s="24">
        <f>(E$2-COUNTA(C135:C140))/F140</f>
        <v>0.84197426791500363</v>
      </c>
      <c r="H140" s="2">
        <f>($B$31-SUM(I135:I139))*B144</f>
        <v>444.9556830637444</v>
      </c>
      <c r="I140" s="2">
        <f t="shared" si="134"/>
        <v>888.61336529870414</v>
      </c>
      <c r="J140" s="2">
        <f t="shared" si="135"/>
        <v>1333.5690483624485</v>
      </c>
      <c r="K140" s="23">
        <f>($B140-SUM(I135:I139))/I140-1</f>
        <v>6.1532907407000046</v>
      </c>
      <c r="L140" s="24">
        <f>(J$2-COUNTA(H135:H140))/K140</f>
        <v>0.81257333851109315</v>
      </c>
      <c r="M140" s="2">
        <f>($B$31-SUM(N135:N139))*B144</f>
        <v>474.96557717349748</v>
      </c>
      <c r="N140" s="2">
        <f t="shared" si="136"/>
        <v>784.05430937670735</v>
      </c>
      <c r="O140" s="2">
        <f t="shared" si="137"/>
        <v>1259.0198865502048</v>
      </c>
      <c r="P140" s="23">
        <f>($B140-SUM(N135:N139))/N140-1</f>
        <v>7.654021092548998</v>
      </c>
      <c r="Q140" s="24">
        <f>(O$2-COUNTA(M135:M140))/P140</f>
        <v>0.78390168088782153</v>
      </c>
      <c r="R140" s="2">
        <f>($B$31-SUM(S135:S139))*B144</f>
        <v>500.12965152026783</v>
      </c>
      <c r="S140" s="2">
        <f t="shared" si="138"/>
        <v>696.37882984230487</v>
      </c>
      <c r="T140" s="2">
        <f t="shared" si="139"/>
        <v>1196.5084813625726</v>
      </c>
      <c r="U140" s="23">
        <f>($B140-SUM(S135:S139))/S140-1</f>
        <v>9.2598025690274319</v>
      </c>
      <c r="V140" s="24">
        <f>(T$2-COUNTA(R135:R140))/U140</f>
        <v>0.75595564244683655</v>
      </c>
      <c r="W140" s="2">
        <f>($B$31-SUM(X135:X139))*B144</f>
        <v>521.48868210797013</v>
      </c>
      <c r="X140" s="2">
        <f t="shared" si="140"/>
        <v>621.96070409045797</v>
      </c>
      <c r="Y140" s="2">
        <f t="shared" si="141"/>
        <v>1143.4493861984281</v>
      </c>
      <c r="Z140" s="23">
        <f>($B140-SUM(X135:X139))/X140-1</f>
        <v>10.977988748859348</v>
      </c>
      <c r="AA140" s="24">
        <f>(Y$2-COUNTA(W135:W140))/Z140</f>
        <v>0.72873093451031534</v>
      </c>
      <c r="AB140" s="2">
        <f>($B$31-SUM(AC135:AC139))*B144</f>
        <v>539.80604954052865</v>
      </c>
      <c r="AC140" s="2">
        <f t="shared" si="142"/>
        <v>558.14019746953659</v>
      </c>
      <c r="AD140" s="2">
        <f t="shared" si="143"/>
        <v>1097.9462470100652</v>
      </c>
      <c r="AE140" s="23">
        <f>($B140-SUM(AC135:AC139))/AC140-1</f>
        <v>12.816447961279511</v>
      </c>
      <c r="AF140" s="24">
        <f>(AD$2-COUNTA(AB135:AB140))/AE140</f>
        <v>0.70222264602410933</v>
      </c>
      <c r="AG140" s="2">
        <f>($B$31-SUM(AH135:AH139))*B144</f>
        <v>555.65441848970045</v>
      </c>
      <c r="AH140" s="2">
        <f t="shared" si="144"/>
        <v>502.92205877272772</v>
      </c>
      <c r="AI140" s="2">
        <f t="shared" si="145"/>
        <v>1058.5764772624282</v>
      </c>
      <c r="AJ140" s="23">
        <f>($B140-SUM(AH135:AH139))/AH140-1</f>
        <v>14.783599318569065</v>
      </c>
      <c r="AK140" s="24">
        <f>(AI$2-COUNTA(AG135:AG140))/AJ140</f>
        <v>0.67642525913424989</v>
      </c>
      <c r="AL140" s="2">
        <f>($B$31-SUM(AM135:AM139))*B144</f>
        <v>569.47182414744884</v>
      </c>
      <c r="AM140" s="2">
        <f t="shared" si="146"/>
        <v>454.78010646920734</v>
      </c>
      <c r="AN140" s="2">
        <f t="shared" si="147"/>
        <v>1024.2519306166562</v>
      </c>
      <c r="AO140" s="23">
        <f>($B140-SUM(AM135:AM139))/AM140-1</f>
        <v>16.888451270868892</v>
      </c>
      <c r="AP140" s="24">
        <f>(AN$2-COUNTA(AL135:AL140))/AO140</f>
        <v>0.65133266654083566</v>
      </c>
      <c r="AQ140" s="2">
        <f>($B$31-SUM(AR135:AR139))*B144</f>
        <v>581.59906298036685</v>
      </c>
      <c r="AR140" s="2">
        <f t="shared" si="148"/>
        <v>412.52695360325322</v>
      </c>
      <c r="AS140" s="2">
        <f t="shared" si="149"/>
        <v>994.12601658362007</v>
      </c>
      <c r="AT140" s="23">
        <f>($B140-SUM(AR135:AR139))/AR140-1</f>
        <v>19.140642859829722</v>
      </c>
      <c r="AU140" s="24">
        <f>(AS$2-COUNTA(AQ135:AQ140))/AT140</f>
        <v>0.62693819052359423</v>
      </c>
      <c r="AV140" s="2">
        <f>($B$31-SUM(AW135:AW139))*B144</f>
        <v>592.30527570719471</v>
      </c>
      <c r="AW140" s="2">
        <f t="shared" si="150"/>
        <v>375.22487279206598</v>
      </c>
      <c r="AX140" s="2">
        <f t="shared" si="151"/>
        <v>967.53014849926069</v>
      </c>
      <c r="AY140" s="23">
        <f>($B140-SUM(AW135:AW139))/AW140-1</f>
        <v>21.550487860017807</v>
      </c>
      <c r="AZ140" s="24">
        <f>(AX$2-COUNTA(AV135:AV140))/AY140</f>
        <v>0.60323460352462099</v>
      </c>
      <c r="BA140" s="2">
        <f>($B$31-SUM(BB135:BB139))*B144</f>
        <v>601.80585525215838</v>
      </c>
      <c r="BB140" s="2">
        <f t="shared" si="152"/>
        <v>342.12340218039867</v>
      </c>
      <c r="BC140" s="2">
        <f t="shared" si="153"/>
        <v>943.92925743255705</v>
      </c>
      <c r="BD140" s="23">
        <f>($B140-SUM(BB135:BB139))/BB140-1</f>
        <v>24.12902201021905</v>
      </c>
      <c r="BE140" s="24">
        <f>(BC$2-COUNTA(BA135:BA140))/BD140</f>
        <v>0.58021415016616762</v>
      </c>
    </row>
    <row r="141" spans="1:57" hidden="1" outlineLevel="1" x14ac:dyDescent="0.3">
      <c r="A141" s="26"/>
      <c r="B141" s="26"/>
      <c r="C141" s="2">
        <f>($B$31-SUM(D135:D140))*B144</f>
        <v>337.58387593374709</v>
      </c>
      <c r="D141" s="2">
        <f t="shared" si="132"/>
        <v>1086.1911513399</v>
      </c>
      <c r="E141" s="2">
        <f t="shared" si="133"/>
        <v>1423.7750272736471</v>
      </c>
      <c r="F141" s="23">
        <f>($B140-SUM(D135:D140))/D141-1</f>
        <v>3.4399430000000004</v>
      </c>
      <c r="G141" s="24">
        <f>(E$2-COUNTA(C135:C141))/F141</f>
        <v>0.87210747387384024</v>
      </c>
      <c r="H141" s="2">
        <f>($B$31-SUM(I135:I140))*B144</f>
        <v>382.75274749283511</v>
      </c>
      <c r="I141" s="2">
        <f t="shared" si="134"/>
        <v>950.81630086961331</v>
      </c>
      <c r="J141" s="2">
        <f t="shared" si="135"/>
        <v>1333.5690483624485</v>
      </c>
      <c r="K141" s="23">
        <f>($B140-SUM(I135:I140))/I141-1</f>
        <v>4.7507390100000046</v>
      </c>
      <c r="L141" s="24">
        <f>(J$2-COUNTA(H135:H141))/K141</f>
        <v>0.84197426791500296</v>
      </c>
      <c r="M141" s="2">
        <f>($B$31-SUM(N135:N140))*B144</f>
        <v>420.08177551712799</v>
      </c>
      <c r="N141" s="2">
        <f t="shared" si="136"/>
        <v>838.93811103307678</v>
      </c>
      <c r="O141" s="2">
        <f t="shared" si="137"/>
        <v>1259.0198865502048</v>
      </c>
      <c r="P141" s="23">
        <f>($B140-SUM(N135:N140))/N141-1</f>
        <v>6.1532907406999993</v>
      </c>
      <c r="Q141" s="24">
        <f>(O$2-COUNTA(M135:M141))/P141</f>
        <v>0.81257333851109381</v>
      </c>
      <c r="R141" s="2">
        <f>($B$31-SUM(S135:S140))*B144</f>
        <v>451.38313343130648</v>
      </c>
      <c r="S141" s="2">
        <f t="shared" si="138"/>
        <v>745.12534793126611</v>
      </c>
      <c r="T141" s="2">
        <f t="shared" si="139"/>
        <v>1196.5084813625726</v>
      </c>
      <c r="U141" s="23">
        <f>($B140-SUM(S135:S140))/S141-1</f>
        <v>7.6540210925490033</v>
      </c>
      <c r="V141" s="24">
        <f>(T$2-COUNTA(R135:R141))/U141</f>
        <v>0.78390168088782097</v>
      </c>
      <c r="W141" s="2">
        <f>($B$31-SUM(X135:X140))*B144</f>
        <v>477.95143282163804</v>
      </c>
      <c r="X141" s="2">
        <f t="shared" si="140"/>
        <v>665.49795337679006</v>
      </c>
      <c r="Y141" s="2">
        <f t="shared" si="141"/>
        <v>1143.4493861984281</v>
      </c>
      <c r="Z141" s="23">
        <f>($B140-SUM(X135:X140))/X141-1</f>
        <v>9.2598025690274266</v>
      </c>
      <c r="AA141" s="24">
        <f>(Y$2-COUNTA(W135:W141))/Z141</f>
        <v>0.755955642446837</v>
      </c>
      <c r="AB141" s="2">
        <f>($B$31-SUM(AC135:AC140))*B144</f>
        <v>500.73623571766109</v>
      </c>
      <c r="AC141" s="2">
        <f t="shared" si="142"/>
        <v>597.21001129240415</v>
      </c>
      <c r="AD141" s="2">
        <f t="shared" si="143"/>
        <v>1097.9462470100652</v>
      </c>
      <c r="AE141" s="23">
        <f>($B140-SUM(AC135:AC140))/AC141-1</f>
        <v>10.977988748859357</v>
      </c>
      <c r="AF141" s="24">
        <f>(AD$2-COUNTA(AB135:AB141))/AE141</f>
        <v>0.72873093451031479</v>
      </c>
      <c r="AG141" s="2">
        <f>($B$31-SUM(AH135:AH140))*B144</f>
        <v>520.44987437560951</v>
      </c>
      <c r="AH141" s="2">
        <f t="shared" si="144"/>
        <v>538.12660288681866</v>
      </c>
      <c r="AI141" s="2">
        <f t="shared" si="145"/>
        <v>1058.5764772624282</v>
      </c>
      <c r="AJ141" s="23">
        <f>($B140-SUM(AH135:AH140))/AH141-1</f>
        <v>12.816447961279501</v>
      </c>
      <c r="AK141" s="24">
        <f>(AI$2-COUNTA(AG135:AG141))/AJ141</f>
        <v>0.70222264602410989</v>
      </c>
      <c r="AL141" s="2">
        <f>($B$31-SUM(AM135:AM140))*B144</f>
        <v>537.63721669460426</v>
      </c>
      <c r="AM141" s="2">
        <f t="shared" si="146"/>
        <v>486.61471392205192</v>
      </c>
      <c r="AN141" s="2">
        <f t="shared" si="147"/>
        <v>1024.2519306166562</v>
      </c>
      <c r="AO141" s="23">
        <f>($B140-SUM(AM135:AM140))/AM141-1</f>
        <v>14.783599318569056</v>
      </c>
      <c r="AP141" s="24">
        <f>(AN$2-COUNTA(AL135:AL141))/AO141</f>
        <v>0.67642525913425033</v>
      </c>
      <c r="AQ141" s="2">
        <f>($B$31-SUM(AR135:AR140))*B144</f>
        <v>552.72217622813923</v>
      </c>
      <c r="AR141" s="2">
        <f t="shared" si="148"/>
        <v>441.40384035548084</v>
      </c>
      <c r="AS141" s="2">
        <f t="shared" si="149"/>
        <v>994.12601658362007</v>
      </c>
      <c r="AT141" s="23">
        <f>($B140-SUM(AR135:AR140))/AR141-1</f>
        <v>16.888451270868906</v>
      </c>
      <c r="AU141" s="24">
        <f>(AS$2-COUNTA(AQ135:AQ141))/AT141</f>
        <v>0.6513326665408351</v>
      </c>
      <c r="AV141" s="2">
        <f>($B$31-SUM(AW135:AW140))*B144</f>
        <v>566.03953461175013</v>
      </c>
      <c r="AW141" s="2">
        <f t="shared" si="150"/>
        <v>401.49061388751056</v>
      </c>
      <c r="AX141" s="2">
        <f t="shared" si="151"/>
        <v>967.53014849926069</v>
      </c>
      <c r="AY141" s="23">
        <f>($B140-SUM(AW135:AW140))/AW141-1</f>
        <v>19.140642859829725</v>
      </c>
      <c r="AZ141" s="24">
        <f>(AX$2-COUNTA(AV135:AV141))/AY141</f>
        <v>0.62693819052359412</v>
      </c>
      <c r="BA141" s="2">
        <f>($B$31-SUM(BB135:BB140))*B144</f>
        <v>577.85721709953054</v>
      </c>
      <c r="BB141" s="2">
        <f t="shared" si="152"/>
        <v>366.07204033302651</v>
      </c>
      <c r="BC141" s="2">
        <f t="shared" si="153"/>
        <v>943.92925743255705</v>
      </c>
      <c r="BD141" s="23">
        <f>($B140-SUM(BB135:BB140))/BB141-1</f>
        <v>21.55048786001781</v>
      </c>
      <c r="BE141" s="24">
        <f>(BC$2-COUNTA(BA135:BA141))/BD141</f>
        <v>0.60323460352462088</v>
      </c>
    </row>
    <row r="142" spans="1:57" hidden="1" outlineLevel="1" x14ac:dyDescent="0.3">
      <c r="A142" s="26"/>
      <c r="B142" s="26"/>
      <c r="C142" s="2">
        <f>($B$31-SUM(D135:D141))*B144</f>
        <v>261.55049533995413</v>
      </c>
      <c r="D142" s="2">
        <f t="shared" si="132"/>
        <v>1162.224531933693</v>
      </c>
      <c r="E142" s="2">
        <f t="shared" si="133"/>
        <v>1423.7750272736471</v>
      </c>
      <c r="F142" s="23">
        <f>($B140-SUM(D135:D141))/D142-1</f>
        <v>2.2149000000000001</v>
      </c>
      <c r="G142" s="24">
        <f>(E$2-COUNTA(C135:C142))/F142</f>
        <v>0.90297530362544576</v>
      </c>
      <c r="H142" s="2">
        <f>($B$31-SUM(I135:I141))*B144</f>
        <v>316.19560643196212</v>
      </c>
      <c r="I142" s="2">
        <f t="shared" si="134"/>
        <v>1017.3734419304864</v>
      </c>
      <c r="J142" s="2">
        <f t="shared" si="135"/>
        <v>1333.5690483624485</v>
      </c>
      <c r="K142" s="23">
        <f>($B140-SUM(I135:I141))/I142-1</f>
        <v>3.4399430000000031</v>
      </c>
      <c r="L142" s="24">
        <f>(J$2-COUNTA(H135:H142))/K142</f>
        <v>0.87210747387383958</v>
      </c>
      <c r="M142" s="2">
        <f>($B$31-SUM(N135:N141))*B144</f>
        <v>361.35610774481256</v>
      </c>
      <c r="N142" s="2">
        <f t="shared" si="136"/>
        <v>897.66377880539221</v>
      </c>
      <c r="O142" s="2">
        <f t="shared" si="137"/>
        <v>1259.0198865502048</v>
      </c>
      <c r="P142" s="23">
        <f>($B140-SUM(N135:N141))/N142-1</f>
        <v>4.7507390099999993</v>
      </c>
      <c r="Q142" s="24">
        <f>(O$2-COUNTA(M135:M142))/P142</f>
        <v>0.84197426791500396</v>
      </c>
      <c r="R142" s="2">
        <f>($B$31-SUM(S135:S141))*B144</f>
        <v>399.22435907611782</v>
      </c>
      <c r="S142" s="2">
        <f t="shared" si="138"/>
        <v>797.28412228645482</v>
      </c>
      <c r="T142" s="2">
        <f t="shared" si="139"/>
        <v>1196.5084813625726</v>
      </c>
      <c r="U142" s="23">
        <f>($B140-SUM(S135:S141))/S142-1</f>
        <v>6.1532907407000019</v>
      </c>
      <c r="V142" s="24">
        <f>(T$2-COUNTA(R135:R142))/U142</f>
        <v>0.81257333851109348</v>
      </c>
      <c r="W142" s="2">
        <f>($B$31-SUM(X135:X141))*B144</f>
        <v>431.36657608526281</v>
      </c>
      <c r="X142" s="2">
        <f t="shared" si="140"/>
        <v>712.08281011316535</v>
      </c>
      <c r="Y142" s="2">
        <f t="shared" si="141"/>
        <v>1143.4493861984281</v>
      </c>
      <c r="Z142" s="23">
        <f>($B140-SUM(X135:X141))/X142-1</f>
        <v>7.654021092548998</v>
      </c>
      <c r="AA142" s="24">
        <f>(Y$2-COUNTA(W135:W142))/Z142</f>
        <v>0.78390168088782153</v>
      </c>
      <c r="AB142" s="2">
        <f>($B$31-SUM(AC135:AC141))*B144</f>
        <v>458.93153492719279</v>
      </c>
      <c r="AC142" s="2">
        <f t="shared" si="142"/>
        <v>639.01471208287239</v>
      </c>
      <c r="AD142" s="2">
        <f t="shared" si="143"/>
        <v>1097.9462470100652</v>
      </c>
      <c r="AE142" s="23">
        <f>($B140-SUM(AC135:AC141))/AC142-1</f>
        <v>9.2598025690274355</v>
      </c>
      <c r="AF142" s="24">
        <f>(AD$2-COUNTA(AB135:AB142))/AE142</f>
        <v>0.75595564244683633</v>
      </c>
      <c r="AG142" s="2">
        <f>($B$31-SUM(AH135:AH141))*B144</f>
        <v>482.78101217353213</v>
      </c>
      <c r="AH142" s="2">
        <f t="shared" si="144"/>
        <v>575.79546508889598</v>
      </c>
      <c r="AI142" s="2">
        <f t="shared" si="145"/>
        <v>1058.5764772624282</v>
      </c>
      <c r="AJ142" s="23">
        <f>($B140-SUM(AH135:AH141))/AH142-1</f>
        <v>10.977988748859346</v>
      </c>
      <c r="AK142" s="24">
        <f>(AI$2-COUNTA(AG135:AG142))/AJ142</f>
        <v>0.72873093451031545</v>
      </c>
      <c r="AL142" s="2">
        <f>($B$31-SUM(AM135:AM141))*B144</f>
        <v>503.57418672006065</v>
      </c>
      <c r="AM142" s="2">
        <f t="shared" si="146"/>
        <v>520.67774389659553</v>
      </c>
      <c r="AN142" s="2">
        <f t="shared" si="147"/>
        <v>1024.2519306166562</v>
      </c>
      <c r="AO142" s="23">
        <f>($B140-SUM(AM135:AM141))/AM142-1</f>
        <v>12.816447961279492</v>
      </c>
      <c r="AP142" s="24">
        <f>(AN$2-COUNTA(AL135:AL142))/AO142</f>
        <v>0.70222264602411044</v>
      </c>
      <c r="AQ142" s="2">
        <f>($B$31-SUM(AR135:AR141))*B144</f>
        <v>521.82390740325548</v>
      </c>
      <c r="AR142" s="2">
        <f t="shared" si="148"/>
        <v>472.3021091803646</v>
      </c>
      <c r="AS142" s="2">
        <f t="shared" si="149"/>
        <v>994.12601658362007</v>
      </c>
      <c r="AT142" s="23">
        <f>($B140-SUM(AR135:AR141))/AR142-1</f>
        <v>14.783599318569065</v>
      </c>
      <c r="AU142" s="24">
        <f>(AS$2-COUNTA(AQ135:AQ142))/AT142</f>
        <v>0.67642525913424989</v>
      </c>
      <c r="AV142" s="2">
        <f>($B$31-SUM(AW135:AW141))*B144</f>
        <v>537.93519163962435</v>
      </c>
      <c r="AW142" s="2">
        <f t="shared" si="150"/>
        <v>429.59495685963634</v>
      </c>
      <c r="AX142" s="2">
        <f t="shared" si="151"/>
        <v>967.53014849926069</v>
      </c>
      <c r="AY142" s="23">
        <f>($B140-SUM(AW135:AW141))/AW142-1</f>
        <v>16.888451270868902</v>
      </c>
      <c r="AZ142" s="24">
        <f>(AX$2-COUNTA(AV135:AV142))/AY142</f>
        <v>0.65133266654083521</v>
      </c>
      <c r="BA142" s="2">
        <f>($B$31-SUM(BB135:BB141))*B144</f>
        <v>552.23217427621864</v>
      </c>
      <c r="BB142" s="2">
        <f t="shared" si="152"/>
        <v>391.69708315633841</v>
      </c>
      <c r="BC142" s="2">
        <f t="shared" si="153"/>
        <v>943.92925743255705</v>
      </c>
      <c r="BD142" s="23">
        <f>($B140-SUM(BB135:BB141))/BB142-1</f>
        <v>19.140642859829725</v>
      </c>
      <c r="BE142" s="24">
        <f>(BC$2-COUNTA(BA135:BA142))/BD142</f>
        <v>0.62693819052359412</v>
      </c>
    </row>
    <row r="143" spans="1:57" hidden="1" outlineLevel="1" x14ac:dyDescent="0.3">
      <c r="A143" s="26"/>
      <c r="B143" s="26"/>
      <c r="C143" s="2">
        <f>($B$31-SUM(D135:D142))*B144</f>
        <v>180.19477810459563</v>
      </c>
      <c r="D143" s="2">
        <f t="shared" si="132"/>
        <v>1243.5802491690515</v>
      </c>
      <c r="E143" s="2">
        <f t="shared" si="133"/>
        <v>1423.7750272736471</v>
      </c>
      <c r="F143" s="23">
        <f>($B140-SUM(D135:D142))/D143-1</f>
        <v>1.0700000000000003</v>
      </c>
      <c r="G143" s="24">
        <f>(E$2-COUNTA(C135:C143))/F143</f>
        <v>0.93457943925233622</v>
      </c>
      <c r="H143" s="2">
        <f>($B$31-SUM(I135:I142))*B144</f>
        <v>244.97946549682806</v>
      </c>
      <c r="I143" s="2">
        <f t="shared" si="134"/>
        <v>1088.5895828656205</v>
      </c>
      <c r="J143" s="2">
        <f t="shared" si="135"/>
        <v>1333.5690483624485</v>
      </c>
      <c r="K143" s="23">
        <f>($B140-SUM(I135:I142))/I143-1</f>
        <v>2.2149000000000028</v>
      </c>
      <c r="L143" s="24">
        <f>(J$2-COUNTA(H135:H143))/K143</f>
        <v>0.90297530362544476</v>
      </c>
      <c r="M143" s="2">
        <f>($B$31-SUM(N135:N142))*B144</f>
        <v>298.51964322843514</v>
      </c>
      <c r="N143" s="2">
        <f t="shared" si="136"/>
        <v>960.50024332176963</v>
      </c>
      <c r="O143" s="2">
        <f t="shared" si="137"/>
        <v>1259.0198865502048</v>
      </c>
      <c r="P143" s="23">
        <f>($B140-SUM(N135:N142))/N143-1</f>
        <v>3.4399429999999995</v>
      </c>
      <c r="Q143" s="24">
        <f>(O$2-COUNTA(M135:M143))/P143</f>
        <v>0.87210747387384047</v>
      </c>
      <c r="R143" s="2">
        <f>($B$31-SUM(S135:S142))*B144</f>
        <v>343.41447051606599</v>
      </c>
      <c r="S143" s="2">
        <f t="shared" si="138"/>
        <v>853.09401084650665</v>
      </c>
      <c r="T143" s="2">
        <f t="shared" si="139"/>
        <v>1196.5084813625726</v>
      </c>
      <c r="U143" s="23">
        <f>($B140-SUM(S135:S142))/S143-1</f>
        <v>4.750739010000002</v>
      </c>
      <c r="V143" s="24">
        <f>(T$2-COUNTA(R135:R143))/U143</f>
        <v>0.84197426791500352</v>
      </c>
      <c r="W143" s="2">
        <f>($B$31-SUM(X135:X142))*B144</f>
        <v>381.52077937734117</v>
      </c>
      <c r="X143" s="2">
        <f t="shared" si="140"/>
        <v>761.92860682108699</v>
      </c>
      <c r="Y143" s="2">
        <f t="shared" si="141"/>
        <v>1143.4493861984281</v>
      </c>
      <c r="Z143" s="23">
        <f>($B140-SUM(X135:X142))/X143-1</f>
        <v>6.1532907406999984</v>
      </c>
      <c r="AA143" s="24">
        <f>(Y$2-COUNTA(W135:W143))/Z143</f>
        <v>0.81257333851109403</v>
      </c>
      <c r="AB143" s="2">
        <f>($B$31-SUM(AC135:AC142))*B144</f>
        <v>414.20050508139173</v>
      </c>
      <c r="AC143" s="2">
        <f t="shared" si="142"/>
        <v>683.74574192867351</v>
      </c>
      <c r="AD143" s="2">
        <f t="shared" si="143"/>
        <v>1097.9462470100652</v>
      </c>
      <c r="AE143" s="23">
        <f>($B140-SUM(AC135:AC142))/AC143-1</f>
        <v>7.6540210925490069</v>
      </c>
      <c r="AF143" s="24">
        <f>(AD$2-COUNTA(AB135:AB143))/AE143</f>
        <v>0.78390168088782064</v>
      </c>
      <c r="AG143" s="2">
        <f>($B$31-SUM(AH135:AH142))*B144</f>
        <v>442.47532961730946</v>
      </c>
      <c r="AH143" s="2">
        <f t="shared" si="144"/>
        <v>616.10114764511877</v>
      </c>
      <c r="AI143" s="2">
        <f t="shared" si="145"/>
        <v>1058.5764772624282</v>
      </c>
      <c r="AJ143" s="23">
        <f>($B140-SUM(AH135:AH142))/AH143-1</f>
        <v>9.2598025690274248</v>
      </c>
      <c r="AK143" s="24">
        <f>(AI$2-COUNTA(AG135:AG143))/AJ143</f>
        <v>0.75595564244683711</v>
      </c>
      <c r="AL143" s="2">
        <f>($B$31-SUM(AM135:AM142))*B144</f>
        <v>467.12674464729895</v>
      </c>
      <c r="AM143" s="2">
        <f t="shared" si="146"/>
        <v>557.12518596935729</v>
      </c>
      <c r="AN143" s="2">
        <f t="shared" si="147"/>
        <v>1024.2519306166562</v>
      </c>
      <c r="AO143" s="23">
        <f>($B140-SUM(AM135:AM142))/AM143-1</f>
        <v>10.977988748859337</v>
      </c>
      <c r="AP143" s="24">
        <f>(AN$2-COUNTA(AL135:AL143))/AO143</f>
        <v>0.72873093451031601</v>
      </c>
      <c r="AQ143" s="2">
        <f>($B$31-SUM(AR135:AR142))*B144</f>
        <v>488.76275976063005</v>
      </c>
      <c r="AR143" s="2">
        <f t="shared" si="148"/>
        <v>505.36325682299002</v>
      </c>
      <c r="AS143" s="2">
        <f t="shared" si="149"/>
        <v>994.12601658362007</v>
      </c>
      <c r="AT143" s="23">
        <f>($B140-SUM(AR135:AR142))/AR143-1</f>
        <v>12.816447961279504</v>
      </c>
      <c r="AU143" s="24">
        <f>(AS$2-COUNTA(AQ135:AQ143))/AT143</f>
        <v>0.70222264602410978</v>
      </c>
      <c r="AV143" s="2">
        <f>($B$31-SUM(AW135:AW142))*B144</f>
        <v>507.86354465944981</v>
      </c>
      <c r="AW143" s="2">
        <f t="shared" si="150"/>
        <v>459.66660383981088</v>
      </c>
      <c r="AX143" s="2">
        <f t="shared" si="151"/>
        <v>967.53014849926069</v>
      </c>
      <c r="AY143" s="23">
        <f>($B140-SUM(AW135:AW142))/AW143-1</f>
        <v>14.783599318569069</v>
      </c>
      <c r="AZ143" s="24">
        <f>(AX$2-COUNTA(AV135:AV143))/AY143</f>
        <v>0.67642525913424978</v>
      </c>
      <c r="BA143" s="2">
        <f>($B$31-SUM(BB135:BB142))*B144</f>
        <v>524.81337845527491</v>
      </c>
      <c r="BB143" s="2">
        <f t="shared" si="152"/>
        <v>419.11587897728214</v>
      </c>
      <c r="BC143" s="2">
        <f t="shared" si="153"/>
        <v>943.92925743255705</v>
      </c>
      <c r="BD143" s="23">
        <f>($B140-SUM(BB135:BB142))/BB143-1</f>
        <v>16.888451270868899</v>
      </c>
      <c r="BE143" s="24">
        <f>(BC$2-COUNTA(BA135:BA143))/BD143</f>
        <v>0.65133266654083544</v>
      </c>
    </row>
    <row r="144" spans="1:57" hidden="1" outlineLevel="1" x14ac:dyDescent="0.3">
      <c r="A144" s="25" t="s">
        <v>15</v>
      </c>
      <c r="B144" s="27">
        <v>7.0000000000000007E-2</v>
      </c>
      <c r="C144" s="2">
        <f>($B$31-SUM(D135:D143))*B144</f>
        <v>93.144160662761976</v>
      </c>
      <c r="D144" s="2">
        <f t="shared" si="132"/>
        <v>1330.6308666108851</v>
      </c>
      <c r="E144" s="2">
        <f t="shared" si="133"/>
        <v>1423.7750272736471</v>
      </c>
      <c r="F144" s="23">
        <f>($B140-SUM(D135:D143))/D144-1</f>
        <v>0</v>
      </c>
      <c r="G144" s="24" t="e">
        <f>(E$2-COUNTA(C135:C144))/F144</f>
        <v>#DIV/0!</v>
      </c>
      <c r="H144" s="2">
        <f>($B$31-SUM(I135:I143))*B144</f>
        <v>168.77819469623464</v>
      </c>
      <c r="I144" s="2">
        <f t="shared" si="134"/>
        <v>1164.7908536662139</v>
      </c>
      <c r="J144" s="2">
        <f t="shared" si="135"/>
        <v>1333.5690483624485</v>
      </c>
      <c r="K144" s="23">
        <f>($B140-SUM(I135:I143))/I144-1</f>
        <v>1.0700000000000029</v>
      </c>
      <c r="L144" s="24">
        <f>(J$2-COUNTA(H135:H144))/K144</f>
        <v>0.93457943925233389</v>
      </c>
      <c r="M144" s="2">
        <f>($B$31-SUM(N135:N143))*B144</f>
        <v>231.28462619591124</v>
      </c>
      <c r="N144" s="2">
        <f t="shared" si="136"/>
        <v>1027.7352603542936</v>
      </c>
      <c r="O144" s="2">
        <f t="shared" si="137"/>
        <v>1259.0198865502048</v>
      </c>
      <c r="P144" s="23">
        <f>($B140-SUM(N135:N143))/N144-1</f>
        <v>2.2148999999999988</v>
      </c>
      <c r="Q144" s="24">
        <f>(O$2-COUNTA(M135:M144))/P144</f>
        <v>0.90297530362544631</v>
      </c>
      <c r="R144" s="2">
        <f>($B$31-SUM(S135:S143))*B144</f>
        <v>283.69788975681053</v>
      </c>
      <c r="S144" s="2">
        <f t="shared" si="138"/>
        <v>912.81059160576206</v>
      </c>
      <c r="T144" s="2">
        <f t="shared" si="139"/>
        <v>1196.5084813625726</v>
      </c>
      <c r="U144" s="23">
        <f>($B140-SUM(S135:S143))/S144-1</f>
        <v>3.4399430000000022</v>
      </c>
      <c r="V144" s="24">
        <f>(T$2-COUNTA(R135:R144))/U144</f>
        <v>0.8721074738738398</v>
      </c>
      <c r="W144" s="2">
        <f>($B$31-SUM(X135:X143))*B144</f>
        <v>328.18577689986512</v>
      </c>
      <c r="X144" s="2">
        <f t="shared" si="140"/>
        <v>815.26360929856298</v>
      </c>
      <c r="Y144" s="2">
        <f t="shared" si="141"/>
        <v>1143.4493861984281</v>
      </c>
      <c r="Z144" s="23">
        <f>($B140-SUM(X135:X143))/X144-1</f>
        <v>4.7507390099999993</v>
      </c>
      <c r="AA144" s="24">
        <f>(Y$2-COUNTA(W135:W144))/Z144</f>
        <v>0.84197426791500396</v>
      </c>
      <c r="AB144" s="2">
        <f>($B$31-SUM(AC135:AC143))*B144</f>
        <v>366.33830314638459</v>
      </c>
      <c r="AC144" s="2">
        <f t="shared" si="142"/>
        <v>731.6079438636807</v>
      </c>
      <c r="AD144" s="2">
        <f t="shared" si="143"/>
        <v>1097.9462470100652</v>
      </c>
      <c r="AE144" s="23">
        <f>($B140-SUM(AC135:AC143))/AC144-1</f>
        <v>6.1532907407000055</v>
      </c>
      <c r="AF144" s="24">
        <f>(AD$2-COUNTA(AB135:AB144))/AE144</f>
        <v>0.81257333851109304</v>
      </c>
      <c r="AG144" s="2">
        <f>($B$31-SUM(AH135:AH143))*B144</f>
        <v>399.34824928215113</v>
      </c>
      <c r="AH144" s="2">
        <f t="shared" si="144"/>
        <v>659.2282279802771</v>
      </c>
      <c r="AI144" s="2">
        <f t="shared" si="145"/>
        <v>1058.5764772624282</v>
      </c>
      <c r="AJ144" s="23">
        <f>($B140-SUM(AH135:AH143))/AH144-1</f>
        <v>7.6540210925489944</v>
      </c>
      <c r="AK144" s="24">
        <f>(AI$2-COUNTA(AG135:AG144))/AJ144</f>
        <v>0.78390168088782197</v>
      </c>
      <c r="AL144" s="2">
        <f>($B$31-SUM(AM135:AM143))*B144</f>
        <v>428.12798162944392</v>
      </c>
      <c r="AM144" s="2">
        <f t="shared" si="146"/>
        <v>596.12394898721232</v>
      </c>
      <c r="AN144" s="2">
        <f t="shared" si="147"/>
        <v>1024.2519306166562</v>
      </c>
      <c r="AO144" s="23">
        <f>($B140-SUM(AM135:AM143))/AM144-1</f>
        <v>9.2598025690274177</v>
      </c>
      <c r="AP144" s="24">
        <f>(AN$2-COUNTA(AL135:AL144))/AO144</f>
        <v>0.75595564244683777</v>
      </c>
      <c r="AQ144" s="2">
        <f>($B$31-SUM(AR135:AR143))*B144</f>
        <v>453.38733178302073</v>
      </c>
      <c r="AR144" s="2">
        <f t="shared" si="148"/>
        <v>540.73868480059934</v>
      </c>
      <c r="AS144" s="2">
        <f t="shared" si="149"/>
        <v>994.12601658362007</v>
      </c>
      <c r="AT144" s="23">
        <f>($B140-SUM(AR135:AR143))/AR144-1</f>
        <v>10.977988748859349</v>
      </c>
      <c r="AU144" s="24">
        <f>(AS$2-COUNTA(AQ135:AQ144))/AT144</f>
        <v>0.72873093451031523</v>
      </c>
      <c r="AV144" s="2">
        <f>($B$31-SUM(AW135:AW143))*B144</f>
        <v>475.68688239066307</v>
      </c>
      <c r="AW144" s="2">
        <f t="shared" si="150"/>
        <v>491.84326610859762</v>
      </c>
      <c r="AX144" s="2">
        <f t="shared" si="151"/>
        <v>967.53014849926069</v>
      </c>
      <c r="AY144" s="23">
        <f>($B140-SUM(AW135:AW143))/AW144-1</f>
        <v>12.816447961279504</v>
      </c>
      <c r="AZ144" s="24">
        <f>(AX$2-COUNTA(AV135:AV144))/AY144</f>
        <v>0.70222264602410978</v>
      </c>
      <c r="BA144" s="2">
        <f>($B$31-SUM(BB135:BB143))*B144</f>
        <v>495.47526692686517</v>
      </c>
      <c r="BB144" s="2">
        <f t="shared" si="152"/>
        <v>448.45399050569188</v>
      </c>
      <c r="BC144" s="2">
        <f t="shared" si="153"/>
        <v>943.92925743255705</v>
      </c>
      <c r="BD144" s="23">
        <f>($B140-SUM(BB135:BB143))/BB144-1</f>
        <v>14.783599318569065</v>
      </c>
      <c r="BE144" s="24">
        <f>(BC$2-COUNTA(BA135:BA144))/BD144</f>
        <v>0.67642525913424989</v>
      </c>
    </row>
    <row r="145" spans="3:57" hidden="1" outlineLevel="1" x14ac:dyDescent="0.3">
      <c r="D145" s="2">
        <f>SUM($D135:D144)-$B140</f>
        <v>0</v>
      </c>
      <c r="F145" s="23"/>
      <c r="G145" s="24"/>
      <c r="H145" s="2">
        <f>($B$31-SUM(I135:I144))*B144</f>
        <v>87.242834939599618</v>
      </c>
      <c r="I145" s="2">
        <f t="shared" si="134"/>
        <v>1246.3262134228489</v>
      </c>
      <c r="J145" s="2">
        <f t="shared" si="135"/>
        <v>1333.5690483624485</v>
      </c>
      <c r="K145" s="23">
        <f>($B140-SUM(I135:I144))/I145-1</f>
        <v>2.2204460492503131E-15</v>
      </c>
      <c r="L145" s="24">
        <f>(J$2-COUNTA(H135:H145))/K145</f>
        <v>0</v>
      </c>
      <c r="M145" s="2">
        <f>($B$31-SUM(N135:N144))*B144</f>
        <v>159.34315797111066</v>
      </c>
      <c r="N145" s="2">
        <f t="shared" si="136"/>
        <v>1099.6767285790941</v>
      </c>
      <c r="O145" s="2">
        <f t="shared" si="137"/>
        <v>1259.0198865502048</v>
      </c>
      <c r="P145" s="23">
        <f>($B140-SUM(N135:N144))/N145-1</f>
        <v>1.0699999999999985</v>
      </c>
      <c r="Q145" s="24">
        <f>(O$2-COUNTA(M135:M145))/P145</f>
        <v>0.93457943925233777</v>
      </c>
      <c r="R145" s="2">
        <f>($B$31-SUM(S135:S144))*B144</f>
        <v>219.80114834440718</v>
      </c>
      <c r="S145" s="2">
        <f t="shared" si="138"/>
        <v>976.7073330181654</v>
      </c>
      <c r="T145" s="2">
        <f t="shared" si="139"/>
        <v>1196.5084813625726</v>
      </c>
      <c r="U145" s="23">
        <f>($B140-SUM(S135:S144))/S145-1</f>
        <v>2.2149000000000023</v>
      </c>
      <c r="V145" s="24">
        <f>(T$2-COUNTA(R135:R145))/U145</f>
        <v>0.90297530362544487</v>
      </c>
      <c r="W145" s="2">
        <f>($B$31-SUM(X135:X144))*B144</f>
        <v>271.1173242489657</v>
      </c>
      <c r="X145" s="2">
        <f t="shared" si="140"/>
        <v>872.3320619494624</v>
      </c>
      <c r="Y145" s="2">
        <f t="shared" si="141"/>
        <v>1143.4493861984281</v>
      </c>
      <c r="Z145" s="23">
        <f>($B140-SUM(X135:X144))/X145-1</f>
        <v>3.4399429999999986</v>
      </c>
      <c r="AA145" s="24">
        <f>(Y$2-COUNTA(W135:W145))/Z145</f>
        <v>0.87210747387384069</v>
      </c>
      <c r="AB145" s="2">
        <f>($B$31-SUM(AC135:AC144))*B144</f>
        <v>315.12574707592694</v>
      </c>
      <c r="AC145" s="2">
        <f t="shared" si="142"/>
        <v>782.8204999341383</v>
      </c>
      <c r="AD145" s="2">
        <f t="shared" si="143"/>
        <v>1097.9462470100652</v>
      </c>
      <c r="AE145" s="23">
        <f>($B140-SUM(AC135:AC144))/AC145-1</f>
        <v>4.7507390100000055</v>
      </c>
      <c r="AF145" s="24">
        <f>(AD$2-COUNTA(AB135:AB145))/AE145</f>
        <v>0.84197426791500285</v>
      </c>
      <c r="AG145" s="2">
        <f>($B$31-SUM(AH135:AH144))*B144</f>
        <v>353.2022733235317</v>
      </c>
      <c r="AH145" s="2">
        <f t="shared" si="144"/>
        <v>705.37420393889647</v>
      </c>
      <c r="AI145" s="2">
        <f t="shared" si="145"/>
        <v>1058.5764772624282</v>
      </c>
      <c r="AJ145" s="23">
        <f>($B140-SUM(AH135:AH144))/AH145-1</f>
        <v>6.1532907406999948</v>
      </c>
      <c r="AK145" s="24">
        <f>(AI$2-COUNTA(AG135:AG145))/AJ145</f>
        <v>0.81257333851109448</v>
      </c>
      <c r="AL145" s="2">
        <f>($B$31-SUM(AM135:AM144))*B144</f>
        <v>386.39930520033909</v>
      </c>
      <c r="AM145" s="2">
        <f t="shared" si="146"/>
        <v>637.8526254163171</v>
      </c>
      <c r="AN145" s="2">
        <f t="shared" si="147"/>
        <v>1024.2519306166562</v>
      </c>
      <c r="AO145" s="23">
        <f>($B140-SUM(AM135:AM144))/AM145-1</f>
        <v>7.6540210925489891</v>
      </c>
      <c r="AP145" s="24">
        <f>(AN$2-COUNTA(AL135:AL145))/AO145</f>
        <v>0.78390168088782253</v>
      </c>
      <c r="AQ145" s="2">
        <f>($B$31-SUM(AR135:AR144))*B144</f>
        <v>415.53562384697875</v>
      </c>
      <c r="AR145" s="2">
        <f t="shared" si="148"/>
        <v>578.59039273664132</v>
      </c>
      <c r="AS145" s="2">
        <f t="shared" si="149"/>
        <v>994.12601658362007</v>
      </c>
      <c r="AT145" s="23">
        <f>($B140-SUM(AR135:AR144))/AR145-1</f>
        <v>9.2598025690274284</v>
      </c>
      <c r="AU145" s="24">
        <f>(AS$2-COUNTA(AQ135:AQ145))/AT145</f>
        <v>0.75595564244683688</v>
      </c>
      <c r="AV145" s="2">
        <f>($B$31-SUM(AW135:AW144))*B144</f>
        <v>441.25785376306118</v>
      </c>
      <c r="AW145" s="2">
        <f t="shared" si="150"/>
        <v>526.27229473619946</v>
      </c>
      <c r="AX145" s="2">
        <f t="shared" si="151"/>
        <v>967.53014849926069</v>
      </c>
      <c r="AY145" s="23">
        <f>($B140-SUM(AW135:AW144))/AW145-1</f>
        <v>10.977988748859348</v>
      </c>
      <c r="AZ145" s="24">
        <f>(AX$2-COUNTA(AV135:AV145))/AY145</f>
        <v>0.72873093451031534</v>
      </c>
      <c r="BA145" s="2">
        <f>($B$31-SUM(BB135:BB144))*B144</f>
        <v>464.08348759146674</v>
      </c>
      <c r="BB145" s="2">
        <f t="shared" si="152"/>
        <v>479.84576984109032</v>
      </c>
      <c r="BC145" s="2">
        <f t="shared" si="153"/>
        <v>943.92925743255705</v>
      </c>
      <c r="BD145" s="23">
        <f>($B140-SUM(BB135:BB144))/BB145-1</f>
        <v>12.816447961279501</v>
      </c>
      <c r="BE145" s="24">
        <f>(BC$2-COUNTA(BA135:BA145))/BD145</f>
        <v>0.70222264602410989</v>
      </c>
    </row>
    <row r="146" spans="3:57" hidden="1" outlineLevel="1" x14ac:dyDescent="0.3">
      <c r="F146" s="23"/>
      <c r="G146" s="24"/>
      <c r="I146" s="2">
        <f>SUM($I135:I145)-$B140</f>
        <v>0</v>
      </c>
      <c r="K146" s="23"/>
      <c r="L146" s="24"/>
      <c r="M146" s="2">
        <f>($B$31-SUM(N135:N145))*B144</f>
        <v>82.365786970574078</v>
      </c>
      <c r="N146" s="2">
        <f t="shared" si="136"/>
        <v>1176.6540995796306</v>
      </c>
      <c r="O146" s="2">
        <f t="shared" si="137"/>
        <v>1259.0198865502048</v>
      </c>
      <c r="P146" s="23">
        <f>($B140-SUM(N135:N145))/N146-1</f>
        <v>-9.9920072216264089E-16</v>
      </c>
      <c r="Q146" s="24">
        <f>(O$2-COUNTA(M135:M146))/P146</f>
        <v>0</v>
      </c>
      <c r="R146" s="2">
        <f>($B$31-SUM(S135:S145))*B144</f>
        <v>151.43163503313556</v>
      </c>
      <c r="S146" s="2">
        <f t="shared" si="138"/>
        <v>1045.0768463294371</v>
      </c>
      <c r="T146" s="2">
        <f t="shared" si="139"/>
        <v>1196.5084813625726</v>
      </c>
      <c r="U146" s="23">
        <f>($B140-SUM(S135:S145))/S146-1</f>
        <v>1.0700000000000016</v>
      </c>
      <c r="V146" s="24">
        <f>(T$2-COUNTA(R135:R146))/U146</f>
        <v>0.934579439252335</v>
      </c>
      <c r="W146" s="2">
        <f>($B$31-SUM(X135:X145))*B144</f>
        <v>210.05407991250331</v>
      </c>
      <c r="X146" s="2">
        <f t="shared" si="140"/>
        <v>933.39530628592479</v>
      </c>
      <c r="Y146" s="2">
        <f t="shared" si="141"/>
        <v>1143.4493861984281</v>
      </c>
      <c r="Z146" s="23">
        <f>($B140-SUM(X135:X145))/X146-1</f>
        <v>2.2148999999999988</v>
      </c>
      <c r="AA146" s="24">
        <f>(Y$2-COUNTA(W135:W146))/Z146</f>
        <v>0.90297530362544631</v>
      </c>
      <c r="AB146" s="2">
        <f>($B$31-SUM(AC135:AC145))*B144</f>
        <v>260.32831208053722</v>
      </c>
      <c r="AC146" s="2">
        <f t="shared" si="142"/>
        <v>837.61793492952802</v>
      </c>
      <c r="AD146" s="2">
        <f t="shared" si="143"/>
        <v>1097.9462470100652</v>
      </c>
      <c r="AE146" s="23">
        <f>($B140-SUM(AC135:AC145))/AC146-1</f>
        <v>3.439943000000004</v>
      </c>
      <c r="AF146" s="24">
        <f>(AD$2-COUNTA(AB135:AB146))/AE146</f>
        <v>0.87210747387383936</v>
      </c>
      <c r="AG146" s="2">
        <f>($B$31-SUM(AH135:AH145))*B144</f>
        <v>303.82607904780895</v>
      </c>
      <c r="AH146" s="2">
        <f t="shared" si="144"/>
        <v>754.75039821461928</v>
      </c>
      <c r="AI146" s="2">
        <f t="shared" si="145"/>
        <v>1058.5764772624282</v>
      </c>
      <c r="AJ146" s="23">
        <f>($B140-SUM(AH135:AH145))/AH146-1</f>
        <v>4.7507390099999949</v>
      </c>
      <c r="AK146" s="24">
        <f>(AI$2-COUNTA(AG135:AG146))/AJ146</f>
        <v>0.84197426791500474</v>
      </c>
      <c r="AL146" s="2">
        <f>($B$31-SUM(AM135:AM145))*B144</f>
        <v>341.74962142119688</v>
      </c>
      <c r="AM146" s="2">
        <f t="shared" si="146"/>
        <v>682.50230919545925</v>
      </c>
      <c r="AN146" s="2">
        <f t="shared" si="147"/>
        <v>1024.2519306166562</v>
      </c>
      <c r="AO146" s="23">
        <f>($B140-SUM(AM135:AM145))/AM146-1</f>
        <v>6.1532907406999904</v>
      </c>
      <c r="AP146" s="24">
        <f>(AN$2-COUNTA(AL135:AL146))/AO146</f>
        <v>0.81257333851109503</v>
      </c>
      <c r="AQ146" s="2">
        <f>($B$31-SUM(AR135:AR145))*B144</f>
        <v>375.03429635541386</v>
      </c>
      <c r="AR146" s="2">
        <f t="shared" si="148"/>
        <v>619.09172022820621</v>
      </c>
      <c r="AS146" s="2">
        <f t="shared" si="149"/>
        <v>994.12601658362007</v>
      </c>
      <c r="AT146" s="23">
        <f>($B140-SUM(AR135:AR145))/AR146-1</f>
        <v>7.654021092548998</v>
      </c>
      <c r="AU146" s="24">
        <f>(AS$2-COUNTA(AQ135:AQ146))/AT146</f>
        <v>0.78390168088782153</v>
      </c>
      <c r="AV146" s="2">
        <f>($B$31-SUM(AW135:AW145))*B144</f>
        <v>404.41879313152725</v>
      </c>
      <c r="AW146" s="2">
        <f t="shared" si="150"/>
        <v>563.11135536773349</v>
      </c>
      <c r="AX146" s="2">
        <f t="shared" si="151"/>
        <v>967.53014849926069</v>
      </c>
      <c r="AY146" s="23">
        <f>($B140-SUM(AW135:AW145))/AW146-1</f>
        <v>9.2598025690274284</v>
      </c>
      <c r="AZ146" s="24">
        <f>(AX$2-COUNTA(AV135:AV146))/AY146</f>
        <v>0.75595564244683688</v>
      </c>
      <c r="BA146" s="2">
        <f>($B$31-SUM(BB135:BB145))*B144</f>
        <v>430.49428370259045</v>
      </c>
      <c r="BB146" s="2">
        <f t="shared" si="152"/>
        <v>513.4349737299666</v>
      </c>
      <c r="BC146" s="2">
        <f t="shared" si="153"/>
        <v>943.92925743255705</v>
      </c>
      <c r="BD146" s="23">
        <f>($B140-SUM(BB135:BB145))/BB146-1</f>
        <v>10.977988748859346</v>
      </c>
      <c r="BE146" s="24">
        <f>(BC$2-COUNTA(BA135:BA146))/BD146</f>
        <v>0.72873093451031545</v>
      </c>
    </row>
    <row r="147" spans="3:57" hidden="1" outlineLevel="1" x14ac:dyDescent="0.3">
      <c r="F147" s="23"/>
      <c r="G147" s="24"/>
      <c r="K147" s="23"/>
      <c r="L147" s="24"/>
      <c r="N147" s="2">
        <f>SUM($N135:N146)-$B140</f>
        <v>0</v>
      </c>
      <c r="P147" s="23"/>
      <c r="Q147" s="24"/>
      <c r="R147" s="2">
        <f>($B$31-SUM(S135:S146))*B144</f>
        <v>78.27625579007497</v>
      </c>
      <c r="S147" s="2">
        <f t="shared" si="138"/>
        <v>1118.2322255724976</v>
      </c>
      <c r="T147" s="2">
        <f t="shared" si="139"/>
        <v>1196.5084813625726</v>
      </c>
      <c r="U147" s="23">
        <f>($B140-SUM(S135:S146))/S147-1</f>
        <v>0</v>
      </c>
      <c r="V147" s="24" t="e">
        <f>(T$2-COUNTA(R135:R147))/U147</f>
        <v>#DIV/0!</v>
      </c>
      <c r="W147" s="2">
        <f>($B$31-SUM(X135:X146))*B144</f>
        <v>144.71640847248858</v>
      </c>
      <c r="X147" s="2">
        <f t="shared" si="140"/>
        <v>998.73297772593946</v>
      </c>
      <c r="Y147" s="2">
        <f t="shared" si="141"/>
        <v>1143.4493861984281</v>
      </c>
      <c r="Z147" s="23">
        <f>($B140-SUM(X135:X146))/X147-1</f>
        <v>1.0699999999999994</v>
      </c>
      <c r="AA147" s="24">
        <f>(Y$2-COUNTA(W135:W147))/Z147</f>
        <v>0.934579439252337</v>
      </c>
      <c r="AB147" s="2">
        <f>($B$31-SUM(AC135:AC146))*B144</f>
        <v>201.69505663547025</v>
      </c>
      <c r="AC147" s="2">
        <f t="shared" si="142"/>
        <v>896.25119037459501</v>
      </c>
      <c r="AD147" s="2">
        <f t="shared" si="143"/>
        <v>1097.9462470100652</v>
      </c>
      <c r="AE147" s="23">
        <f>($B140-SUM(AC135:AC146))/AC147-1</f>
        <v>2.2149000000000036</v>
      </c>
      <c r="AF147" s="24">
        <f>(AD$2-COUNTA(AB135:AB147))/AE147</f>
        <v>0.90297530362544431</v>
      </c>
      <c r="AG147" s="2">
        <f>($B$31-SUM(AH135:AH146))*B144</f>
        <v>250.99355117278563</v>
      </c>
      <c r="AH147" s="2">
        <f t="shared" si="144"/>
        <v>807.58292608964257</v>
      </c>
      <c r="AI147" s="2">
        <f t="shared" si="145"/>
        <v>1058.5764772624282</v>
      </c>
      <c r="AJ147" s="23">
        <f>($B140-SUM(AH135:AH146))/AH147-1</f>
        <v>3.439942999999996</v>
      </c>
      <c r="AK147" s="24">
        <f>(AI$2-COUNTA(AG135:AG147))/AJ147</f>
        <v>0.87210747387384135</v>
      </c>
      <c r="AL147" s="2">
        <f>($B$31-SUM(AM135:AM146))*B144</f>
        <v>293.97445977751471</v>
      </c>
      <c r="AM147" s="2">
        <f t="shared" si="146"/>
        <v>730.27747083914142</v>
      </c>
      <c r="AN147" s="2">
        <f t="shared" si="147"/>
        <v>1024.2519306166562</v>
      </c>
      <c r="AO147" s="23">
        <f>($B140-SUM(AM135:AM146))/AM147-1</f>
        <v>4.7507390099999913</v>
      </c>
      <c r="AP147" s="24">
        <f>(AN$2-COUNTA(AL135:AL147))/AO147</f>
        <v>0.8419742679150054</v>
      </c>
      <c r="AQ147" s="2">
        <f>($B$31-SUM(AR135:AR146))*B144</f>
        <v>331.69787593943937</v>
      </c>
      <c r="AR147" s="2">
        <f t="shared" si="148"/>
        <v>662.42814064418076</v>
      </c>
      <c r="AS147" s="2">
        <f t="shared" si="149"/>
        <v>994.12601658362007</v>
      </c>
      <c r="AT147" s="23">
        <f>($B140-SUM(AR135:AR146))/AR147-1</f>
        <v>6.1532907406999975</v>
      </c>
      <c r="AU147" s="24">
        <f>(AS$2-COUNTA(AQ135:AQ147))/AT147</f>
        <v>0.81257333851109415</v>
      </c>
      <c r="AV147" s="2">
        <f>($B$31-SUM(AW135:AW146))*B144</f>
        <v>365.00099825578593</v>
      </c>
      <c r="AW147" s="2">
        <f t="shared" si="150"/>
        <v>602.52915024347476</v>
      </c>
      <c r="AX147" s="2">
        <f t="shared" si="151"/>
        <v>967.53014849926069</v>
      </c>
      <c r="AY147" s="23">
        <f>($B140-SUM(AW135:AW146))/AW147-1</f>
        <v>7.6540210925489998</v>
      </c>
      <c r="AZ147" s="24">
        <f>(AX$2-COUNTA(AV135:AV147))/AY147</f>
        <v>0.78390168088782142</v>
      </c>
      <c r="BA147" s="2">
        <f>($B$31-SUM(BB135:BB146))*B144</f>
        <v>394.55383554149279</v>
      </c>
      <c r="BB147" s="2">
        <f t="shared" si="152"/>
        <v>549.37542189106421</v>
      </c>
      <c r="BC147" s="2">
        <f t="shared" si="153"/>
        <v>943.92925743255705</v>
      </c>
      <c r="BD147" s="23">
        <f>($B140-SUM(BB135:BB146))/BB147-1</f>
        <v>9.2598025690274284</v>
      </c>
      <c r="BE147" s="24">
        <f>(BC$2-COUNTA(BA135:BA147))/BD147</f>
        <v>0.75595564244683688</v>
      </c>
    </row>
    <row r="148" spans="3:57" hidden="1" outlineLevel="1" x14ac:dyDescent="0.3">
      <c r="F148" s="23"/>
      <c r="G148" s="24"/>
      <c r="K148" s="23"/>
      <c r="L148" s="24"/>
      <c r="P148" s="23"/>
      <c r="Q148" s="24"/>
      <c r="S148" s="2">
        <f>SUM($S135:S147)-$B140</f>
        <v>0</v>
      </c>
      <c r="U148" s="23"/>
      <c r="V148" s="24"/>
      <c r="W148" s="2">
        <f>($B$31-SUM(X135:X147))*B144</f>
        <v>74.805100031672836</v>
      </c>
      <c r="X148" s="2">
        <f t="shared" si="140"/>
        <v>1068.6442861667554</v>
      </c>
      <c r="Y148" s="2">
        <f t="shared" si="141"/>
        <v>1143.4493861984281</v>
      </c>
      <c r="Z148" s="23">
        <f>($B140-SUM(X135:X147))/X148-1</f>
        <v>0</v>
      </c>
      <c r="AA148" s="24">
        <v>0</v>
      </c>
      <c r="AB148" s="2">
        <f>($B$31-SUM(AC135:AC147))*B144</f>
        <v>138.95747330924857</v>
      </c>
      <c r="AC148" s="2">
        <f t="shared" si="142"/>
        <v>958.98877370081664</v>
      </c>
      <c r="AD148" s="2">
        <f t="shared" si="143"/>
        <v>1097.9462470100652</v>
      </c>
      <c r="AE148" s="23">
        <f>($B140-SUM(AC135:AC147))/AC148-1</f>
        <v>1.0700000000000034</v>
      </c>
      <c r="AF148" s="24">
        <f>(AD$2-COUNTA(AB135:AB148))/AE148</f>
        <v>0.93457943925233344</v>
      </c>
      <c r="AG148" s="2">
        <f>($B$31-SUM(AH135:AH147))*B144</f>
        <v>194.46274634651064</v>
      </c>
      <c r="AH148" s="2">
        <f t="shared" si="144"/>
        <v>864.11373091591759</v>
      </c>
      <c r="AI148" s="2">
        <f t="shared" si="145"/>
        <v>1058.5764772624282</v>
      </c>
      <c r="AJ148" s="23">
        <f>($B140-SUM(AH135:AH147))/AH148-1</f>
        <v>2.2148999999999961</v>
      </c>
      <c r="AK148" s="24">
        <f>(AI$2-COUNTA(AG135:AG148))/AJ148</f>
        <v>0.90297530362544742</v>
      </c>
      <c r="AL148" s="2">
        <f>($B$31-SUM(AM135:AM147))*B144</f>
        <v>242.85503681877481</v>
      </c>
      <c r="AM148" s="2">
        <f t="shared" si="146"/>
        <v>781.39689379788138</v>
      </c>
      <c r="AN148" s="2">
        <f t="shared" si="147"/>
        <v>1024.2519306166562</v>
      </c>
      <c r="AO148" s="23">
        <f>($B140-SUM(AM135:AM147))/AM148-1</f>
        <v>3.4399429999999906</v>
      </c>
      <c r="AP148" s="24">
        <f>(AN$2-COUNTA(AL135:AL148))/AO148</f>
        <v>0.87210747387384269</v>
      </c>
      <c r="AQ148" s="2">
        <f>($B$31-SUM(AR135:AR147))*B144</f>
        <v>285.32790609434676</v>
      </c>
      <c r="AR148" s="2">
        <f t="shared" si="148"/>
        <v>708.79811048927331</v>
      </c>
      <c r="AS148" s="2">
        <f t="shared" si="149"/>
        <v>994.12601658362007</v>
      </c>
      <c r="AT148" s="23">
        <f>($B140-SUM(AR135:AR147))/AR148-1</f>
        <v>4.7507390099999984</v>
      </c>
      <c r="AU148" s="24">
        <f>(AS$2-COUNTA(AQ135:AQ148))/AT148</f>
        <v>0.84197426791500407</v>
      </c>
      <c r="AV148" s="2">
        <f>($B$31-SUM(AW135:AW147))*B144</f>
        <v>322.82395773874271</v>
      </c>
      <c r="AW148" s="2">
        <f t="shared" si="150"/>
        <v>644.70619076051798</v>
      </c>
      <c r="AX148" s="2">
        <f t="shared" si="151"/>
        <v>967.53014849926069</v>
      </c>
      <c r="AY148" s="23">
        <f>($B140-SUM(AW135:AW147))/AW148-1</f>
        <v>6.1532907406999993</v>
      </c>
      <c r="AZ148" s="24">
        <f>(AX$2-COUNTA(AV135:AV148))/AY148</f>
        <v>0.81257333851109381</v>
      </c>
      <c r="BA148" s="2">
        <f>($B$31-SUM(BB135:BB147))*B144</f>
        <v>356.09755600911825</v>
      </c>
      <c r="BB148" s="2">
        <f t="shared" si="152"/>
        <v>587.83170142343874</v>
      </c>
      <c r="BC148" s="2">
        <f t="shared" si="153"/>
        <v>943.92925743255705</v>
      </c>
      <c r="BD148" s="23">
        <f>($B140-SUM(BB135:BB147))/BB148-1</f>
        <v>7.654021092548998</v>
      </c>
      <c r="BE148" s="24">
        <f>(BC$2-COUNTA(BA135:BA148))/BD148</f>
        <v>0.78390168088782153</v>
      </c>
    </row>
    <row r="149" spans="3:57" hidden="1" outlineLevel="1" x14ac:dyDescent="0.3">
      <c r="F149" s="23"/>
      <c r="G149" s="24"/>
      <c r="K149" s="23"/>
      <c r="L149" s="24"/>
      <c r="P149" s="23"/>
      <c r="Q149" s="24"/>
      <c r="U149" s="23"/>
      <c r="V149" s="24"/>
      <c r="X149" s="2">
        <f>SUM($X135:X148)-$B140</f>
        <v>0</v>
      </c>
      <c r="Z149" s="23"/>
      <c r="AA149" s="24"/>
      <c r="AB149" s="2">
        <f>($B$31-SUM(AC135:AC148))*B144</f>
        <v>71.828259150191457</v>
      </c>
      <c r="AC149" s="2">
        <f t="shared" si="142"/>
        <v>1026.1179878598737</v>
      </c>
      <c r="AD149" s="2">
        <f t="shared" si="143"/>
        <v>1097.9462470100652</v>
      </c>
      <c r="AE149" s="23">
        <f>($B140-SUM(AC135:AC148))/AC149-1</f>
        <v>3.9968028886505635E-15</v>
      </c>
      <c r="AF149" s="24">
        <f>(AD$2-COUNTA(AB135:AB149))/AE149</f>
        <v>0</v>
      </c>
      <c r="AG149" s="2">
        <f>($B$31-SUM(AH135:AH148))*B144</f>
        <v>133.9747851823964</v>
      </c>
      <c r="AH149" s="2">
        <f t="shared" si="144"/>
        <v>924.60169208003174</v>
      </c>
      <c r="AI149" s="2">
        <f t="shared" si="145"/>
        <v>1058.5764772624282</v>
      </c>
      <c r="AJ149" s="23">
        <f>($B140-SUM(AH135:AH148))/AH149-1</f>
        <v>1.0699999999999967</v>
      </c>
      <c r="AK149" s="24">
        <f>(AI$2-COUNTA(AG135:AG149))/AJ149</f>
        <v>0.93457943925233933</v>
      </c>
      <c r="AL149" s="2">
        <f>($B$31-SUM(AM135:AM148))*B144</f>
        <v>188.15725425292308</v>
      </c>
      <c r="AM149" s="2">
        <f t="shared" si="146"/>
        <v>836.09467636373313</v>
      </c>
      <c r="AN149" s="2">
        <f t="shared" si="147"/>
        <v>1024.2519306166562</v>
      </c>
      <c r="AO149" s="23">
        <f>($B140-SUM(AM135:AM148))/AM149-1</f>
        <v>2.2148999999999908</v>
      </c>
      <c r="AP149" s="24">
        <f>(AN$2-COUNTA(AL135:AL149))/AO149</f>
        <v>0.90297530362544964</v>
      </c>
      <c r="AQ149" s="2">
        <f>($B$31-SUM(AR135:AR148))*B144</f>
        <v>235.71203836009761</v>
      </c>
      <c r="AR149" s="2">
        <f t="shared" si="148"/>
        <v>758.41397822352246</v>
      </c>
      <c r="AS149" s="2">
        <f t="shared" si="149"/>
        <v>994.12601658362007</v>
      </c>
      <c r="AT149" s="23">
        <f>($B140-SUM(AR135:AR148))/AR149-1</f>
        <v>3.4399429999999986</v>
      </c>
      <c r="AU149" s="24">
        <f>(AS$2-COUNTA(AQ135:AQ149))/AT149</f>
        <v>0.87210747387384069</v>
      </c>
      <c r="AV149" s="2">
        <f>($B$31-SUM(AW135:AW148))*B144</f>
        <v>277.69452438550638</v>
      </c>
      <c r="AW149" s="2">
        <f t="shared" si="150"/>
        <v>689.83562411375431</v>
      </c>
      <c r="AX149" s="2">
        <f t="shared" si="151"/>
        <v>967.53014849926069</v>
      </c>
      <c r="AY149" s="23">
        <f>($B140-SUM(AW135:AW148))/AW149-1</f>
        <v>4.7507390099999984</v>
      </c>
      <c r="AZ149" s="24">
        <f>(AX$2-COUNTA(AV135:AV149))/AY149</f>
        <v>0.84197426791500407</v>
      </c>
      <c r="BA149" s="2">
        <f>($B$31-SUM(BB135:BB148))*B144</f>
        <v>314.94933690947755</v>
      </c>
      <c r="BB149" s="2">
        <f t="shared" si="152"/>
        <v>628.9799205230795</v>
      </c>
      <c r="BC149" s="2">
        <f t="shared" si="153"/>
        <v>943.92925743255705</v>
      </c>
      <c r="BD149" s="23">
        <f>($B140-SUM(BB135:BB148))/BB149-1</f>
        <v>6.1532907406999966</v>
      </c>
      <c r="BE149" s="24">
        <f>(BC$2-COUNTA(BA135:BA149))/BD149</f>
        <v>0.81257333851109426</v>
      </c>
    </row>
    <row r="150" spans="3:57" hidden="1" outlineLevel="1" x14ac:dyDescent="0.3">
      <c r="F150" s="23"/>
      <c r="G150" s="24"/>
      <c r="K150" s="23"/>
      <c r="L150" s="24"/>
      <c r="P150" s="23"/>
      <c r="Q150" s="24"/>
      <c r="U150" s="23"/>
      <c r="V150" s="24"/>
      <c r="Z150" s="23"/>
      <c r="AA150" s="24"/>
      <c r="AC150" s="2">
        <f>SUM($AC135:AC149)-$B140</f>
        <v>0</v>
      </c>
      <c r="AE150" s="23"/>
      <c r="AF150" s="24"/>
      <c r="AG150" s="2">
        <f>($B$31-SUM(AH135:AH149))*B144</f>
        <v>69.252666736794211</v>
      </c>
      <c r="AH150" s="2">
        <f t="shared" si="144"/>
        <v>989.32381052563392</v>
      </c>
      <c r="AI150" s="2">
        <f t="shared" si="145"/>
        <v>1058.5764772624282</v>
      </c>
      <c r="AJ150" s="23">
        <f>($B140-SUM(AH135:AH149))/AH150-1</f>
        <v>-2.55351295663786E-15</v>
      </c>
      <c r="AK150" s="24">
        <f>(AI$2-COUNTA(AG135:AG150))/AJ150</f>
        <v>0</v>
      </c>
      <c r="AL150" s="2">
        <f>($B$31-SUM(AM135:AM149))*B144</f>
        <v>129.63062690746176</v>
      </c>
      <c r="AM150" s="2">
        <f t="shared" si="146"/>
        <v>894.62130370919442</v>
      </c>
      <c r="AN150" s="2">
        <f t="shared" si="147"/>
        <v>1024.2519306166562</v>
      </c>
      <c r="AO150" s="23">
        <f>($B140-SUM(AM135:AM149))/AM150-1</f>
        <v>1.0699999999999918</v>
      </c>
      <c r="AP150" s="24">
        <f>(AN$2-COUNTA(AL135:AL150))/AO150</f>
        <v>0.93457943925234355</v>
      </c>
      <c r="AQ150" s="2">
        <f>($B$31-SUM(AR135:AR149))*B144</f>
        <v>182.62305988445104</v>
      </c>
      <c r="AR150" s="2">
        <f t="shared" si="148"/>
        <v>811.50295669916909</v>
      </c>
      <c r="AS150" s="2">
        <f t="shared" si="149"/>
        <v>994.12601658362007</v>
      </c>
      <c r="AT150" s="23">
        <f>($B140-SUM(AR135:AR149))/AR150-1</f>
        <v>2.2148999999999983</v>
      </c>
      <c r="AU150" s="24">
        <f>(AS$2-COUNTA(AQ135:AQ150))/AT150</f>
        <v>0.90297530362544653</v>
      </c>
      <c r="AV150" s="2">
        <f>($B$31-SUM(AW135:AW149))*B144</f>
        <v>229.4060306975436</v>
      </c>
      <c r="AW150" s="2">
        <f t="shared" si="150"/>
        <v>738.12411780171715</v>
      </c>
      <c r="AX150" s="2">
        <f t="shared" si="151"/>
        <v>967.53014849926069</v>
      </c>
      <c r="AY150" s="23">
        <f>($B140-SUM(AW135:AW149))/AW150-1</f>
        <v>3.4399429999999978</v>
      </c>
      <c r="AZ150" s="24">
        <f>(AX$2-COUNTA(AV135:AV150))/AY150</f>
        <v>0.87210747387384091</v>
      </c>
      <c r="BA150" s="2">
        <f>($B$31-SUM(BB135:BB149))*B144</f>
        <v>270.920742472862</v>
      </c>
      <c r="BB150" s="2">
        <f t="shared" si="152"/>
        <v>673.00851495969505</v>
      </c>
      <c r="BC150" s="2">
        <f t="shared" si="153"/>
        <v>943.92925743255705</v>
      </c>
      <c r="BD150" s="23">
        <f>($B140-SUM(BB135:BB149))/BB150-1</f>
        <v>4.7507390099999975</v>
      </c>
      <c r="BE150" s="24">
        <f>(BC$2-COUNTA(BA135:BA150))/BD150</f>
        <v>0.84197426791500429</v>
      </c>
    </row>
    <row r="151" spans="3:57" hidden="1" outlineLevel="1" x14ac:dyDescent="0.3">
      <c r="F151" s="23"/>
      <c r="G151" s="24"/>
      <c r="K151" s="23"/>
      <c r="L151" s="24"/>
      <c r="P151" s="23"/>
      <c r="Q151" s="24"/>
      <c r="U151" s="23"/>
      <c r="V151" s="24"/>
      <c r="Z151" s="23"/>
      <c r="AA151" s="24"/>
      <c r="AE151" s="23"/>
      <c r="AF151" s="24"/>
      <c r="AH151" s="2">
        <f>SUM($AH135:AH150)-$B140</f>
        <v>0</v>
      </c>
      <c r="AJ151" s="23"/>
      <c r="AK151" s="24"/>
      <c r="AL151" s="2">
        <f>($B$31-SUM(AM135:AM150))*B144</f>
        <v>67.007135647818131</v>
      </c>
      <c r="AM151" s="2">
        <f t="shared" si="146"/>
        <v>957.24479496883805</v>
      </c>
      <c r="AN151" s="2">
        <f t="shared" si="147"/>
        <v>1024.2519306166562</v>
      </c>
      <c r="AO151" s="23">
        <f>($B140-SUM(AM135:AM150))/AM151-1</f>
        <v>-8.1046280797636427E-15</v>
      </c>
      <c r="AP151" s="24">
        <f>(AN$2-COUNTA(AL136:AL151))/AO151</f>
        <v>-123386291160835.5</v>
      </c>
      <c r="AQ151" s="2">
        <f>($B$31-SUM(AR135:AR150))*B144</f>
        <v>125.81785291550915</v>
      </c>
      <c r="AR151" s="2">
        <f t="shared" si="148"/>
        <v>868.30816366811086</v>
      </c>
      <c r="AS151" s="2">
        <f t="shared" si="149"/>
        <v>994.12601658362007</v>
      </c>
      <c r="AT151" s="23">
        <f>($B140-SUM(AR135:AR150))/AR151-1</f>
        <v>1.0699999999999981</v>
      </c>
      <c r="AU151" s="24">
        <f>(AS$2-COUNTA(AQ135:AQ151))/AT151</f>
        <v>0.93457943925233811</v>
      </c>
      <c r="AV151" s="2">
        <f>($B$31-SUM(AW135:AW150))*B144</f>
        <v>177.73734245142339</v>
      </c>
      <c r="AW151" s="2">
        <f t="shared" si="150"/>
        <v>789.7928060478373</v>
      </c>
      <c r="AX151" s="2">
        <f t="shared" si="151"/>
        <v>967.53014849926069</v>
      </c>
      <c r="AY151" s="23">
        <f>($B140-SUM(AW135:AW150))/AW151-1</f>
        <v>2.2148999999999983</v>
      </c>
      <c r="AZ151" s="24">
        <f>(AX$2-COUNTA(AV135:AV151))/AY151</f>
        <v>0.90297530362544653</v>
      </c>
      <c r="BA151" s="2">
        <f>($B$31-SUM(BB135:BB150))*B144</f>
        <v>223.81014642568331</v>
      </c>
      <c r="BB151" s="2">
        <f t="shared" si="152"/>
        <v>720.11911100687371</v>
      </c>
      <c r="BC151" s="2">
        <f t="shared" si="153"/>
        <v>943.92925743255705</v>
      </c>
      <c r="BD151" s="23">
        <f>($B140-SUM(BB135:BB150))/BB151-1</f>
        <v>3.4399429999999978</v>
      </c>
      <c r="BE151" s="24">
        <f>(BC$2-COUNTA(BA135:BA151))/BD151</f>
        <v>0.87210747387384091</v>
      </c>
    </row>
    <row r="152" spans="3:57" hidden="1" outlineLevel="1" x14ac:dyDescent="0.3">
      <c r="F152" s="23"/>
      <c r="G152" s="24"/>
      <c r="K152" s="23"/>
      <c r="L152" s="24"/>
      <c r="P152" s="23"/>
      <c r="Q152" s="24"/>
      <c r="U152" s="23"/>
      <c r="V152" s="24"/>
      <c r="Z152" s="23"/>
      <c r="AA152" s="24"/>
      <c r="AE152" s="23"/>
      <c r="AF152" s="24"/>
      <c r="AJ152" s="23"/>
      <c r="AK152" s="24"/>
      <c r="AM152" s="2">
        <f>SUM($AM135:AM151)-$B140</f>
        <v>0</v>
      </c>
      <c r="AO152" s="23"/>
      <c r="AP152" s="24"/>
      <c r="AQ152" s="2">
        <f>($B$31-SUM(AR135:AR151))*B144</f>
        <v>65.036281458741385</v>
      </c>
      <c r="AR152" s="2">
        <f t="shared" si="148"/>
        <v>929.08973512487864</v>
      </c>
      <c r="AS152" s="2">
        <f t="shared" si="149"/>
        <v>994.12601658362007</v>
      </c>
      <c r="AT152" s="23">
        <f>($B140-SUM(AR135:AR151))/AR152-1</f>
        <v>-1.9984014443252818E-15</v>
      </c>
      <c r="AU152" s="24">
        <f>(AS$2-COUNTA(AQ135:AQ152))/AT152</f>
        <v>0</v>
      </c>
      <c r="AV152" s="2">
        <f>($B$31-SUM(AW135:AW151))*B144</f>
        <v>122.45184602807471</v>
      </c>
      <c r="AW152" s="2">
        <f t="shared" si="150"/>
        <v>845.07830247118602</v>
      </c>
      <c r="AX152" s="2">
        <f t="shared" si="151"/>
        <v>967.53014849926069</v>
      </c>
      <c r="AY152" s="23">
        <f>($B140-SUM(AW135:AW151))/AW152-1</f>
        <v>1.0699999999999976</v>
      </c>
      <c r="AZ152" s="24">
        <f>(AX$2-COUNTA(AV135:AV152))/AY152</f>
        <v>0.93457943925233855</v>
      </c>
      <c r="BA152" s="2">
        <f>($B$31-SUM(BB135:BB151))*B144</f>
        <v>173.40180865520213</v>
      </c>
      <c r="BB152" s="2">
        <f t="shared" si="152"/>
        <v>770.52744877735495</v>
      </c>
      <c r="BC152" s="2">
        <f t="shared" si="153"/>
        <v>943.92925743255705</v>
      </c>
      <c r="BD152" s="23">
        <f>($B140-SUM(BB135:BB151))/BB152-1</f>
        <v>2.214899999999997</v>
      </c>
      <c r="BE152" s="24">
        <f>(BC$2-COUNTA(BA135:BA152))/BD152</f>
        <v>0.90297530362544709</v>
      </c>
    </row>
    <row r="153" spans="3:57" hidden="1" outlineLevel="1" x14ac:dyDescent="0.3">
      <c r="F153" s="23"/>
      <c r="G153" s="24"/>
      <c r="K153" s="23"/>
      <c r="L153" s="24"/>
      <c r="P153" s="23"/>
      <c r="Q153" s="24"/>
      <c r="U153" s="23"/>
      <c r="V153" s="24"/>
      <c r="Z153" s="23"/>
      <c r="AA153" s="24"/>
      <c r="AE153" s="23"/>
      <c r="AF153" s="24"/>
      <c r="AJ153" s="23"/>
      <c r="AK153" s="24"/>
      <c r="AO153" s="23"/>
      <c r="AP153" s="24"/>
      <c r="AR153" s="2">
        <f>SUM($AR135:AR152)-$B140</f>
        <v>0</v>
      </c>
      <c r="AT153" s="23"/>
      <c r="AU153" s="24"/>
      <c r="AV153" s="2">
        <f>($B$31-SUM(AW135:AW152))*B144</f>
        <v>63.296364855091731</v>
      </c>
      <c r="AW153" s="2">
        <f t="shared" si="150"/>
        <v>904.23378364416897</v>
      </c>
      <c r="AX153" s="2">
        <f t="shared" si="151"/>
        <v>967.53014849926069</v>
      </c>
      <c r="AY153" s="23">
        <f>($B140-SUM(AW135:AW152))/AW153-1</f>
        <v>-1.6653345369377348E-15</v>
      </c>
      <c r="AZ153" s="24">
        <f>(AX$2-COUNTA(AV135:AV153))/AY153</f>
        <v>0</v>
      </c>
      <c r="BA153" s="2">
        <f>($B$31-SUM(BB135:BB152))*B144</f>
        <v>119.46488724078722</v>
      </c>
      <c r="BB153" s="2">
        <f t="shared" si="152"/>
        <v>824.46437019176983</v>
      </c>
      <c r="BC153" s="2">
        <f t="shared" si="153"/>
        <v>943.92925743255705</v>
      </c>
      <c r="BD153" s="23">
        <f>($B140-SUM(BB135:BB152))/BB153-1</f>
        <v>1.0699999999999958</v>
      </c>
      <c r="BE153" s="24">
        <f>(BC$2-COUNTA(BA135:BA153))/BD153</f>
        <v>0.93457943925234011</v>
      </c>
    </row>
    <row r="154" spans="3:57" hidden="1" outlineLevel="1" x14ac:dyDescent="0.3">
      <c r="F154" s="28"/>
      <c r="G154" s="24"/>
      <c r="K154" s="28"/>
      <c r="L154" s="24"/>
      <c r="P154" s="28"/>
      <c r="Q154" s="24"/>
      <c r="U154" s="28"/>
      <c r="V154" s="24"/>
      <c r="Z154" s="28"/>
      <c r="AA154" s="24"/>
      <c r="AE154" s="28"/>
      <c r="AF154" s="24"/>
      <c r="AJ154" s="28"/>
      <c r="AK154" s="24"/>
      <c r="AO154" s="28"/>
      <c r="AP154" s="24"/>
      <c r="AT154" s="28"/>
      <c r="AU154" s="24"/>
      <c r="AW154" s="2">
        <f>SUM($AW135:AW153)-$B140</f>
        <v>0</v>
      </c>
      <c r="AY154" s="28"/>
      <c r="AZ154" s="24"/>
      <c r="BA154" s="2">
        <f>($B$31-SUM(BB135:BB153))*B144</f>
        <v>61.752381327363295</v>
      </c>
      <c r="BB154" s="2">
        <f t="shared" si="152"/>
        <v>882.17687610519374</v>
      </c>
      <c r="BC154" s="2">
        <f t="shared" si="153"/>
        <v>943.92925743255705</v>
      </c>
      <c r="BD154" s="28">
        <f>($B140-SUM(BB135:BB153))/BB154-1</f>
        <v>-4.3298697960381105E-15</v>
      </c>
      <c r="BE154" s="24">
        <f>(BC$2-COUNTA(BA135:BA154))/BD154</f>
        <v>0</v>
      </c>
    </row>
    <row r="155" spans="3:57" hidden="1" outlineLevel="1" x14ac:dyDescent="0.3">
      <c r="BB155" s="2">
        <f>SUM($BB135:BB154)-$B140</f>
        <v>0</v>
      </c>
    </row>
    <row r="156" spans="3:57" hidden="1" outlineLevel="1" x14ac:dyDescent="0.3"/>
    <row r="157" spans="3:57" hidden="1" outlineLevel="1" x14ac:dyDescent="0.3">
      <c r="C157" s="2">
        <f>$B162*B166</f>
        <v>800</v>
      </c>
      <c r="D157" s="2">
        <f>E157-C157</f>
        <v>690.2948869707534</v>
      </c>
      <c r="E157" s="2">
        <f>$B162*$B166/(1-(1+$B166)^-$E$2)</f>
        <v>1490.2948869707534</v>
      </c>
      <c r="F157" s="23">
        <f>$B162/D157-1</f>
        <v>13.486562465909852</v>
      </c>
      <c r="G157" s="24">
        <f>(E$2-COUNTA(C157:C157))/F157</f>
        <v>0.66733090976662213</v>
      </c>
      <c r="H157" s="2">
        <f>$B162*B166</f>
        <v>800</v>
      </c>
      <c r="I157" s="2">
        <f>J157-H157</f>
        <v>600.76342144491264</v>
      </c>
      <c r="J157" s="2">
        <f>$B162*$B166/(1-(1+$B166)^-$J$2)</f>
        <v>1400.7634214449126</v>
      </c>
      <c r="K157" s="23">
        <f>$B162/I157-1</f>
        <v>15.645487463182636</v>
      </c>
      <c r="L157" s="24">
        <f>(J$2-COUNTA(H157:H157))/K157</f>
        <v>0.63916193238032737</v>
      </c>
      <c r="M157" s="2">
        <f>$B162*B166</f>
        <v>800</v>
      </c>
      <c r="N157" s="2">
        <f>O157-M157</f>
        <v>526.95016924469496</v>
      </c>
      <c r="O157" s="2">
        <f>$B162*$B166/(1-(1+$B166)^-$O$2)</f>
        <v>1326.950169244695</v>
      </c>
      <c r="P157" s="23">
        <f>$B162/N157-1</f>
        <v>17.977126460237255</v>
      </c>
      <c r="Q157" s="24">
        <f>(O$2-COUNTA(M157:M157))/P157</f>
        <v>0.61188866999018854</v>
      </c>
      <c r="R157" s="2">
        <f>$B162*B166</f>
        <v>800</v>
      </c>
      <c r="S157" s="2">
        <f>T157-R157</f>
        <v>465.2180519655567</v>
      </c>
      <c r="T157" s="2">
        <f>$B162*$B166/(1-(1+$B166)^-$T$2)</f>
        <v>1265.2180519655567</v>
      </c>
      <c r="U157" s="23">
        <f>$B162/S157-1</f>
        <v>20.495296577056234</v>
      </c>
      <c r="V157" s="24">
        <f>(T$2-COUNTA(R157:R157))/U157</f>
        <v>0.58550018804966109</v>
      </c>
      <c r="W157" s="2">
        <f>$B162*B166</f>
        <v>800</v>
      </c>
      <c r="X157" s="2">
        <f>Y157-W157</f>
        <v>412.9685282784078</v>
      </c>
      <c r="Y157" s="2">
        <f>$B162*$B166/(1-(1+$B166)^-$Y$2)</f>
        <v>1212.9685282784078</v>
      </c>
      <c r="Z157" s="23">
        <f>$B162/X157-1</f>
        <v>23.214920303220726</v>
      </c>
      <c r="AA157" s="24">
        <f>(Y$2-COUNTA(W157:W157))/Z157</f>
        <v>0.55998469218076286</v>
      </c>
      <c r="AB157" s="2">
        <f>$B162*B166</f>
        <v>800</v>
      </c>
      <c r="AC157" s="2">
        <f>AD157-AB157</f>
        <v>368.29544936020011</v>
      </c>
      <c r="AD157" s="2">
        <f>$B162*$B166/(1-(1+$B166)^-$AD$2)</f>
        <v>1168.2954493602001</v>
      </c>
      <c r="AE157" s="23">
        <f>$B162/AC157-1</f>
        <v>26.152113927478386</v>
      </c>
      <c r="AF157" s="24">
        <f>(AD$2-COUNTA(AB157:AB157))/AE157</f>
        <v>0.53532957369423229</v>
      </c>
      <c r="AG157" s="2">
        <f>$B162*B166</f>
        <v>800</v>
      </c>
      <c r="AH157" s="2">
        <f>AI157-AG157</f>
        <v>329.7687198822257</v>
      </c>
      <c r="AI157" s="2">
        <f>$B162*$B166/(1-(1+$B166)^-$AI$2)</f>
        <v>1129.7687198822257</v>
      </c>
      <c r="AJ157" s="23">
        <f>$B162/AH157-1</f>
        <v>29.324283041676669</v>
      </c>
      <c r="AK157" s="24">
        <f>(AI$2-COUNTA(AG157:AG157))/AJ157</f>
        <v>0.51152145744472222</v>
      </c>
      <c r="AL157" s="2">
        <f>$B162*B166</f>
        <v>800</v>
      </c>
      <c r="AM157" s="2">
        <f>AN157-AL157</f>
        <v>296.29431498709096</v>
      </c>
      <c r="AN157" s="2">
        <f>$B162*$B166/(1-(1+$B166)^-$AN$2)</f>
        <v>1096.294314987091</v>
      </c>
      <c r="AO157" s="23">
        <f>$B162/AM157-1</f>
        <v>32.750225685010811</v>
      </c>
      <c r="AP157" s="24">
        <f>(AN$2-COUNTA(AL157:AL157))/AO157</f>
        <v>0.48854625167737126</v>
      </c>
      <c r="AQ157" s="2">
        <f>$B162*B166</f>
        <v>800</v>
      </c>
      <c r="AR157" s="2">
        <f>AS157-AQ157</f>
        <v>267.02095904837711</v>
      </c>
      <c r="AS157" s="2">
        <f>$B162*$B166/(1-(1+$B166)^-$AS$2)</f>
        <v>1067.0209590483771</v>
      </c>
      <c r="AT157" s="23">
        <f>$B162/AR157-1</f>
        <v>36.450243739811697</v>
      </c>
      <c r="AU157" s="24">
        <f>(AS$2-COUNTA(AQ157:AQ157))/AT157</f>
        <v>0.46638919951671692</v>
      </c>
      <c r="AV157" s="2">
        <f>$B162*B166</f>
        <v>800</v>
      </c>
      <c r="AW157" s="2">
        <f>AX157-AV157</f>
        <v>241.27627483172091</v>
      </c>
      <c r="AX157" s="2">
        <f>$B162*$B166/(1-(1+$B166)^-$AX$2)</f>
        <v>1041.2762748317209</v>
      </c>
      <c r="AY157" s="23">
        <f>$B162/AW157-1</f>
        <v>40.446263238996622</v>
      </c>
      <c r="AZ157" s="24">
        <f>(AX$2-COUNTA(AV157:AV157))/AY157</f>
        <v>0.4450349317472953</v>
      </c>
      <c r="BA157" s="2">
        <f>$B162*B166</f>
        <v>800</v>
      </c>
      <c r="BB157" s="2">
        <f>BC157-BA157</f>
        <v>218.5220882315059</v>
      </c>
      <c r="BC157" s="2">
        <f>$B162*$B166/(1-(1+$B166)^-$BC$2)</f>
        <v>1018.5220882315059</v>
      </c>
      <c r="BD157" s="23">
        <f>$B162/BB157-1</f>
        <v>44.761964298116332</v>
      </c>
      <c r="BE157" s="24">
        <f>(BC$2-COUNTA(BA157:BA157))/BD157</f>
        <v>0.42446752053728698</v>
      </c>
    </row>
    <row r="158" spans="3:57" hidden="1" outlineLevel="1" x14ac:dyDescent="0.3">
      <c r="C158" s="2">
        <f>($B$31-SUM(D157:D157))*B166</f>
        <v>744.77640904233965</v>
      </c>
      <c r="D158" s="2">
        <f>E158-C158</f>
        <v>745.51847792841374</v>
      </c>
      <c r="E158" s="2">
        <f>E157</f>
        <v>1490.2948869707534</v>
      </c>
      <c r="F158" s="23">
        <f>($B162-SUM(D157:D157))/D158-1</f>
        <v>11.487557838805417</v>
      </c>
      <c r="G158" s="24">
        <f>(E$2-COUNTA(C157:C158))/F158</f>
        <v>0.69640563401349664</v>
      </c>
      <c r="H158" s="2">
        <f>($B$31-SUM(I157:I157))*B166</f>
        <v>751.93892628440688</v>
      </c>
      <c r="I158" s="2">
        <f>J158-H158</f>
        <v>648.82449516050576</v>
      </c>
      <c r="J158" s="2">
        <f>J157</f>
        <v>1400.7634214449126</v>
      </c>
      <c r="K158" s="23">
        <f>($B162-SUM(I157:I157))/I158-1</f>
        <v>13.486562465909845</v>
      </c>
      <c r="L158" s="24">
        <f>(J$2-COUNTA(H157:H158))/K158</f>
        <v>0.66733090976662246</v>
      </c>
      <c r="M158" s="2">
        <f>($B$31-SUM(N157:N157))*B166</f>
        <v>757.84398646042439</v>
      </c>
      <c r="N158" s="2">
        <f>O158-M158</f>
        <v>569.10618278427057</v>
      </c>
      <c r="O158" s="2">
        <f>O157</f>
        <v>1326.950169244695</v>
      </c>
      <c r="P158" s="23">
        <f>($B162-SUM(N157:N157))/N158-1</f>
        <v>15.64548746318264</v>
      </c>
      <c r="Q158" s="24">
        <f>(O$2-COUNTA(M157:M158))/P158</f>
        <v>0.63916193238032726</v>
      </c>
      <c r="R158" s="2">
        <f>($B$31-SUM(S157:S157))*B166</f>
        <v>762.78255584275553</v>
      </c>
      <c r="S158" s="2">
        <f>T158-R158</f>
        <v>502.43549612280117</v>
      </c>
      <c r="T158" s="2">
        <f>T157</f>
        <v>1265.2180519655567</v>
      </c>
      <c r="U158" s="23">
        <f>($B162-SUM(S157:S157))/S158-1</f>
        <v>17.977126460237258</v>
      </c>
      <c r="V158" s="24">
        <f>(T$2-COUNTA(R157:R158))/U158</f>
        <v>0.61188866999018843</v>
      </c>
      <c r="W158" s="2">
        <f>($B$31-SUM(X157:X157))*B166</f>
        <v>766.96251773772735</v>
      </c>
      <c r="X158" s="2">
        <f>Y158-W158</f>
        <v>446.00601054068045</v>
      </c>
      <c r="Y158" s="2">
        <f>Y157</f>
        <v>1212.9685282784078</v>
      </c>
      <c r="Z158" s="23">
        <f>($B162-SUM(X157:X157))/X158-1</f>
        <v>20.495296577056227</v>
      </c>
      <c r="AA158" s="24">
        <f>(Y$2-COUNTA(W157:W158))/Z158</f>
        <v>0.58550018804966131</v>
      </c>
      <c r="AB158" s="2">
        <f>($B$31-SUM(AC157:AC157))*B166</f>
        <v>770.53636405118391</v>
      </c>
      <c r="AC158" s="2">
        <f>AD158-AB158</f>
        <v>397.7590853090162</v>
      </c>
      <c r="AD158" s="2">
        <f>AD157</f>
        <v>1168.2954493602001</v>
      </c>
      <c r="AE158" s="23">
        <f>($B162-SUM(AC157:AC157))/AC158-1</f>
        <v>23.214920303220719</v>
      </c>
      <c r="AF158" s="24">
        <f>(AD$2-COUNTA(AB157:AB158))/AE158</f>
        <v>0.55998469218076297</v>
      </c>
      <c r="AG158" s="2">
        <f>($B$31-SUM(AH157:AH157))*B166</f>
        <v>773.61850240942192</v>
      </c>
      <c r="AH158" s="2">
        <f>AI158-AG158</f>
        <v>356.15021747280377</v>
      </c>
      <c r="AI158" s="2">
        <f>AI157</f>
        <v>1129.7687198822257</v>
      </c>
      <c r="AJ158" s="23">
        <f>($B162-SUM(AH157:AH157))/AH158-1</f>
        <v>26.152113927478393</v>
      </c>
      <c r="AK158" s="24">
        <f>(AI$2-COUNTA(AG157:AG158))/AJ158</f>
        <v>0.53532957369423217</v>
      </c>
      <c r="AL158" s="2">
        <f>($B$31-SUM(AM157:AM157))*B166</f>
        <v>776.29645480103272</v>
      </c>
      <c r="AM158" s="2">
        <f>AN158-AL158</f>
        <v>319.99786018605823</v>
      </c>
      <c r="AN158" s="2">
        <f>AN157</f>
        <v>1096.294314987091</v>
      </c>
      <c r="AO158" s="23">
        <f>($B162-SUM(AM157:AM157))/AM158-1</f>
        <v>29.324283041676672</v>
      </c>
      <c r="AP158" s="24">
        <f>(AN$2-COUNTA(AL157:AL158))/AO158</f>
        <v>0.51152145744472211</v>
      </c>
      <c r="AQ158" s="2">
        <f>($B$31-SUM(AR157:AR157))*B166</f>
        <v>778.63832327612988</v>
      </c>
      <c r="AR158" s="2">
        <f>AS158-AQ158</f>
        <v>288.38263577224723</v>
      </c>
      <c r="AS158" s="2">
        <f>AS157</f>
        <v>1067.0209590483771</v>
      </c>
      <c r="AT158" s="23">
        <f>($B162-SUM(AR157:AR157))/AR158-1</f>
        <v>32.750225685010832</v>
      </c>
      <c r="AU158" s="24">
        <f>(AS$2-COUNTA(AQ157:AQ158))/AT158</f>
        <v>0.48854625167737092</v>
      </c>
      <c r="AV158" s="2">
        <f>($B$31-SUM(AW157:AW157))*B166</f>
        <v>780.69789801346224</v>
      </c>
      <c r="AW158" s="2">
        <f>AX158-AV158</f>
        <v>260.57837681825868</v>
      </c>
      <c r="AX158" s="2">
        <f>AX157</f>
        <v>1041.2762748317209</v>
      </c>
      <c r="AY158" s="23">
        <f>($B162-SUM(AW157:AW157))/AW158-1</f>
        <v>36.450243739811668</v>
      </c>
      <c r="AZ158" s="24">
        <f>(AX$2-COUNTA(AV157:AV158))/AY158</f>
        <v>0.46638919951671731</v>
      </c>
      <c r="BA158" s="2">
        <f>($B$31-SUM(BB157:BB157))*B166</f>
        <v>782.51823294147948</v>
      </c>
      <c r="BB158" s="2">
        <f>BC158-BA158</f>
        <v>236.00385529002642</v>
      </c>
      <c r="BC158" s="2">
        <f>BC157</f>
        <v>1018.5220882315059</v>
      </c>
      <c r="BD158" s="23">
        <f>($B162-SUM(BB157:BB157))/BB158-1</f>
        <v>40.446263238996593</v>
      </c>
      <c r="BE158" s="24">
        <f>(BC$2-COUNTA(BA157:BA158))/BD158</f>
        <v>0.44503493174729558</v>
      </c>
    </row>
    <row r="159" spans="3:57" hidden="1" outlineLevel="1" x14ac:dyDescent="0.3">
      <c r="C159" s="2">
        <f>($B$31-SUM(D157:D158))*B166</f>
        <v>685.13493080806654</v>
      </c>
      <c r="D159" s="2">
        <f t="shared" ref="D159:D166" si="154">E159-C159</f>
        <v>805.15995616268685</v>
      </c>
      <c r="E159" s="2">
        <f t="shared" ref="E159:E166" si="155">E158</f>
        <v>1490.2948869707534</v>
      </c>
      <c r="F159" s="23">
        <f>($B162-SUM(D157:D158))/D159-1</f>
        <v>9.6366276285235344</v>
      </c>
      <c r="G159" s="24">
        <f>(E$2-COUNTA(C157:C159))/F159</f>
        <v>0.72639519444340073</v>
      </c>
      <c r="H159" s="2">
        <f>($B$31-SUM(I157:I158))*B166</f>
        <v>700.03296667156656</v>
      </c>
      <c r="I159" s="2">
        <f t="shared" ref="I159:I167" si="156">J159-H159</f>
        <v>700.73045477334608</v>
      </c>
      <c r="J159" s="2">
        <f t="shared" ref="J159:J167" si="157">J158</f>
        <v>1400.7634214449126</v>
      </c>
      <c r="K159" s="23">
        <f>($B162-SUM(I157:I158))/I159-1</f>
        <v>11.487557838805415</v>
      </c>
      <c r="L159" s="24">
        <f>(J$2-COUNTA(H157:H159))/K159</f>
        <v>0.69640563401349675</v>
      </c>
      <c r="M159" s="2">
        <f>($B$31-SUM(N157:N158))*B166</f>
        <v>712.31549183768277</v>
      </c>
      <c r="N159" s="2">
        <f t="shared" ref="N159:N168" si="158">O159-M159</f>
        <v>614.63467740701219</v>
      </c>
      <c r="O159" s="2">
        <f t="shared" ref="O159:O168" si="159">O158</f>
        <v>1326.950169244695</v>
      </c>
      <c r="P159" s="23">
        <f>($B162-SUM(N157:N158))/N159-1</f>
        <v>13.486562465909856</v>
      </c>
      <c r="Q159" s="24">
        <f>(O$2-COUNTA(M157:M159))/P159</f>
        <v>0.6673309097666219</v>
      </c>
      <c r="R159" s="2">
        <f>($B$31-SUM(S157:S158))*B166</f>
        <v>722.58771615293142</v>
      </c>
      <c r="S159" s="2">
        <f t="shared" ref="S159:S169" si="160">T159-R159</f>
        <v>542.63033581262528</v>
      </c>
      <c r="T159" s="2">
        <f t="shared" ref="T159:T169" si="161">T158</f>
        <v>1265.2180519655567</v>
      </c>
      <c r="U159" s="23">
        <f>($B162-SUM(S157:S158))/S159-1</f>
        <v>15.645487463182643</v>
      </c>
      <c r="V159" s="24">
        <f>(T$2-COUNTA(R157:R159))/U159</f>
        <v>0.63916193238032704</v>
      </c>
      <c r="W159" s="2">
        <f>($B$31-SUM(X157:X158))*B166</f>
        <v>731.28203689447298</v>
      </c>
      <c r="X159" s="2">
        <f t="shared" ref="X159:X170" si="162">Y159-W159</f>
        <v>481.68649138393482</v>
      </c>
      <c r="Y159" s="2">
        <f t="shared" ref="Y159:Y170" si="163">Y158</f>
        <v>1212.9685282784078</v>
      </c>
      <c r="Z159" s="23">
        <f>($B162-SUM(X157:X158))/X159-1</f>
        <v>17.977126460237251</v>
      </c>
      <c r="AA159" s="24">
        <f>(Y$2-COUNTA(W157:W159))/Z159</f>
        <v>0.61188866999018865</v>
      </c>
      <c r="AB159" s="2">
        <f>($B$31-SUM(AC157:AC158))*B166</f>
        <v>738.71563722646272</v>
      </c>
      <c r="AC159" s="2">
        <f t="shared" ref="AC159:AC171" si="164">AD159-AB159</f>
        <v>429.57981213373739</v>
      </c>
      <c r="AD159" s="2">
        <f t="shared" ref="AD159:AD171" si="165">AD158</f>
        <v>1168.2954493602001</v>
      </c>
      <c r="AE159" s="23">
        <f>($B162-SUM(AC157:AC158))/AC159-1</f>
        <v>20.49529657705623</v>
      </c>
      <c r="AF159" s="24">
        <f>(AD$2-COUNTA(AB157:AB159))/AE159</f>
        <v>0.5855001880496612</v>
      </c>
      <c r="AG159" s="2">
        <f>($B$31-SUM(AH157:AH158))*B166</f>
        <v>745.12648501159765</v>
      </c>
      <c r="AH159" s="2">
        <f t="shared" ref="AH159:AH172" si="166">AI159-AG159</f>
        <v>384.64223487062804</v>
      </c>
      <c r="AI159" s="2">
        <f t="shared" ref="AI159:AI172" si="167">AI158</f>
        <v>1129.7687198822257</v>
      </c>
      <c r="AJ159" s="23">
        <f>($B162-SUM(AH157:AH158))/AH159-1</f>
        <v>23.21492030322074</v>
      </c>
      <c r="AK159" s="24">
        <f>(AI$2-COUNTA(AG157:AG159))/AJ159</f>
        <v>0.55998469218076252</v>
      </c>
      <c r="AL159" s="2">
        <f>($B$31-SUM(AM157:AM158))*B166</f>
        <v>750.69662598614821</v>
      </c>
      <c r="AM159" s="2">
        <f t="shared" ref="AM159:AM173" si="168">AN159-AL159</f>
        <v>345.59768900094275</v>
      </c>
      <c r="AN159" s="2">
        <f t="shared" ref="AN159:AN173" si="169">AN158</f>
        <v>1096.294314987091</v>
      </c>
      <c r="AO159" s="23">
        <f>($B162-SUM(AM157:AM158))/AM159-1</f>
        <v>26.152113927478414</v>
      </c>
      <c r="AP159" s="24">
        <f>(AN$2-COUNTA(AL157:AL159))/AO159</f>
        <v>0.53532957369423173</v>
      </c>
      <c r="AQ159" s="2">
        <f>($B$31-SUM(AR157:AR158))*B166</f>
        <v>755.56771241435013</v>
      </c>
      <c r="AR159" s="2">
        <f t="shared" ref="AR159:AR174" si="170">AS159-AQ159</f>
        <v>311.45324663402698</v>
      </c>
      <c r="AS159" s="2">
        <f t="shared" ref="AS159:AS174" si="171">AS158</f>
        <v>1067.0209590483771</v>
      </c>
      <c r="AT159" s="23">
        <f>($B162-SUM(AR157:AR158))/AR159-1</f>
        <v>29.324283041676704</v>
      </c>
      <c r="AU159" s="24">
        <f>(AS$2-COUNTA(AQ157:AQ159))/AT159</f>
        <v>0.51152145744472155</v>
      </c>
      <c r="AV159" s="2">
        <f>($B$31-SUM(AW157:AW158))*B166</f>
        <v>759.85162786800163</v>
      </c>
      <c r="AW159" s="2">
        <f t="shared" ref="AW159:AW175" si="172">AX159-AV159</f>
        <v>281.42464696371928</v>
      </c>
      <c r="AX159" s="2">
        <f t="shared" ref="AX159:AX175" si="173">AX158</f>
        <v>1041.2762748317209</v>
      </c>
      <c r="AY159" s="23">
        <f>($B162-SUM(AW157:AW158))/AW159-1</f>
        <v>32.750225685010818</v>
      </c>
      <c r="AZ159" s="24">
        <f>(AX$2-COUNTA(AV157:AV159))/AY159</f>
        <v>0.48854625167737115</v>
      </c>
      <c r="BA159" s="2">
        <f>($B$31-SUM(BB157:BB158))*B166</f>
        <v>763.63792451827749</v>
      </c>
      <c r="BB159" s="2">
        <f t="shared" ref="BB159:BB176" si="174">BC159-BA159</f>
        <v>254.88416371322842</v>
      </c>
      <c r="BC159" s="2">
        <f t="shared" ref="BC159:BC176" si="175">BC158</f>
        <v>1018.5220882315059</v>
      </c>
      <c r="BD159" s="23">
        <f>($B162-SUM(BB157:BB158))/BB159-1</f>
        <v>36.450243739811683</v>
      </c>
      <c r="BE159" s="24">
        <f>(BC$2-COUNTA(BA157:BA159))/BD159</f>
        <v>0.46638919951671715</v>
      </c>
    </row>
    <row r="160" spans="3:57" hidden="1" outlineLevel="1" x14ac:dyDescent="0.3">
      <c r="C160" s="2">
        <f>($B$31-SUM(D157:D159))*B166</f>
        <v>620.72213431505168</v>
      </c>
      <c r="D160" s="2">
        <f t="shared" si="154"/>
        <v>869.57275265570172</v>
      </c>
      <c r="E160" s="2">
        <f t="shared" si="155"/>
        <v>1490.2948869707534</v>
      </c>
      <c r="F160" s="23">
        <f>($B162-SUM(D157:D159))/D160-1</f>
        <v>7.9228033597440142</v>
      </c>
      <c r="G160" s="24">
        <f>(E$2-COUNTA(C157:C160))/F160</f>
        <v>0.75730770127227542</v>
      </c>
      <c r="H160" s="2">
        <f>($B$31-SUM(I157:I159))*B166</f>
        <v>643.97453028969892</v>
      </c>
      <c r="I160" s="2">
        <f t="shared" si="156"/>
        <v>756.78889115521372</v>
      </c>
      <c r="J160" s="2">
        <f t="shared" si="157"/>
        <v>1400.7634214449126</v>
      </c>
      <c r="K160" s="23">
        <f>($B162-SUM(I157:I159))/I160-1</f>
        <v>9.6366276285235344</v>
      </c>
      <c r="L160" s="24">
        <f>(J$2-COUNTA(H157:H160))/K160</f>
        <v>0.72639519444340073</v>
      </c>
      <c r="M160" s="2">
        <f>($B$31-SUM(N157:N159))*B166</f>
        <v>663.14471764512189</v>
      </c>
      <c r="N160" s="2">
        <f t="shared" si="158"/>
        <v>663.80545159957308</v>
      </c>
      <c r="O160" s="2">
        <f t="shared" si="159"/>
        <v>1326.950169244695</v>
      </c>
      <c r="P160" s="23">
        <f>($B162-SUM(N157:N159))/N160-1</f>
        <v>11.487557838805424</v>
      </c>
      <c r="Q160" s="24">
        <f>(O$2-COUNTA(M157:M160))/P160</f>
        <v>0.6964056340134962</v>
      </c>
      <c r="R160" s="2">
        <f>($B$31-SUM(S157:S159))*B166</f>
        <v>679.17728928792133</v>
      </c>
      <c r="S160" s="2">
        <f t="shared" si="160"/>
        <v>586.04076267763537</v>
      </c>
      <c r="T160" s="2">
        <f t="shared" si="161"/>
        <v>1265.2180519655567</v>
      </c>
      <c r="U160" s="23">
        <f>($B162-SUM(S157:S159))/S160-1</f>
        <v>13.486562465909852</v>
      </c>
      <c r="V160" s="24">
        <f>(T$2-COUNTA(R157:R160))/U160</f>
        <v>0.66733090976662213</v>
      </c>
      <c r="W160" s="2">
        <f>($B$31-SUM(X157:X159))*B166</f>
        <v>692.74711758375804</v>
      </c>
      <c r="X160" s="2">
        <f t="shared" si="162"/>
        <v>520.22141069464976</v>
      </c>
      <c r="Y160" s="2">
        <f t="shared" si="163"/>
        <v>1212.9685282784078</v>
      </c>
      <c r="Z160" s="23">
        <f>($B162-SUM(X157:X159))/X160-1</f>
        <v>15.645487463182633</v>
      </c>
      <c r="AA160" s="24">
        <f>(Y$2-COUNTA(W157:W160))/Z160</f>
        <v>0.63916193238032748</v>
      </c>
      <c r="AB160" s="2">
        <f>($B$31-SUM(AC157:AC159))*B166</f>
        <v>704.34925225576376</v>
      </c>
      <c r="AC160" s="2">
        <f t="shared" si="164"/>
        <v>463.94619710443635</v>
      </c>
      <c r="AD160" s="2">
        <f t="shared" si="165"/>
        <v>1168.2954493602001</v>
      </c>
      <c r="AE160" s="23">
        <f>($B162-SUM(AC157:AC159))/AC160-1</f>
        <v>17.977126460237251</v>
      </c>
      <c r="AF160" s="24">
        <f>(AD$2-COUNTA(AB157:AB160))/AE160</f>
        <v>0.61188866999018865</v>
      </c>
      <c r="AG160" s="2">
        <f>($B$31-SUM(AH157:AH159))*B166</f>
        <v>714.35510622194738</v>
      </c>
      <c r="AH160" s="2">
        <f t="shared" si="166"/>
        <v>415.41361366027832</v>
      </c>
      <c r="AI160" s="2">
        <f t="shared" si="167"/>
        <v>1129.7687198822257</v>
      </c>
      <c r="AJ160" s="23">
        <f>($B162-SUM(AH157:AH159))/AH160-1</f>
        <v>20.495296577056237</v>
      </c>
      <c r="AK160" s="24">
        <f>(AI$2-COUNTA(AG157:AG160))/AJ160</f>
        <v>0.58550018804966097</v>
      </c>
      <c r="AL160" s="2">
        <f>($B$31-SUM(AM157:AM159))*B166</f>
        <v>723.04881086607259</v>
      </c>
      <c r="AM160" s="2">
        <f t="shared" si="168"/>
        <v>373.24550412101837</v>
      </c>
      <c r="AN160" s="2">
        <f t="shared" si="169"/>
        <v>1096.294314987091</v>
      </c>
      <c r="AO160" s="23">
        <f>($B162-SUM(AM157:AM159))/AM160-1</f>
        <v>23.214920303220737</v>
      </c>
      <c r="AP160" s="24">
        <f>(AN$2-COUNTA(AL157:AL160))/AO160</f>
        <v>0.55998469218076263</v>
      </c>
      <c r="AQ160" s="2">
        <f>($B$31-SUM(AR157:AR159))*B166</f>
        <v>730.65145268362789</v>
      </c>
      <c r="AR160" s="2">
        <f t="shared" si="170"/>
        <v>336.36950636474921</v>
      </c>
      <c r="AS160" s="2">
        <f t="shared" si="171"/>
        <v>1067.0209590483771</v>
      </c>
      <c r="AT160" s="23">
        <f>($B162-SUM(AR157:AR159))/AR160-1</f>
        <v>26.152113927478421</v>
      </c>
      <c r="AU160" s="24">
        <f>(AS$2-COUNTA(AQ157:AQ160))/AT160</f>
        <v>0.53532957369423162</v>
      </c>
      <c r="AV160" s="2">
        <f>($B$31-SUM(AW157:AW159))*B166</f>
        <v>737.33765611090405</v>
      </c>
      <c r="AW160" s="2">
        <f t="shared" si="172"/>
        <v>303.93861872081686</v>
      </c>
      <c r="AX160" s="2">
        <f t="shared" si="173"/>
        <v>1041.2762748317209</v>
      </c>
      <c r="AY160" s="23">
        <f>($B162-SUM(AW157:AW159))/AW160-1</f>
        <v>29.324283041676679</v>
      </c>
      <c r="AZ160" s="24">
        <f>(AX$2-COUNTA(AV157:AV160))/AY160</f>
        <v>0.51152145744472199</v>
      </c>
      <c r="BA160" s="2">
        <f>($B$31-SUM(BB157:BB159))*B166</f>
        <v>743.24719142121921</v>
      </c>
      <c r="BB160" s="2">
        <f t="shared" si="174"/>
        <v>275.27489681028669</v>
      </c>
      <c r="BC160" s="2">
        <f t="shared" si="175"/>
        <v>1018.5220882315059</v>
      </c>
      <c r="BD160" s="23">
        <f>($B162-SUM(BB157:BB159))/BB160-1</f>
        <v>32.750225685010818</v>
      </c>
      <c r="BE160" s="24">
        <f>(BC$2-COUNTA(BA157:BA160))/BD160</f>
        <v>0.48854625167737115</v>
      </c>
    </row>
    <row r="161" spans="1:57" hidden="1" outlineLevel="1" x14ac:dyDescent="0.3">
      <c r="C161" s="2">
        <f>($B$31-SUM(D157:D160))*B166</f>
        <v>551.15631410259562</v>
      </c>
      <c r="D161" s="2">
        <f t="shared" si="154"/>
        <v>939.13857286815778</v>
      </c>
      <c r="E161" s="2">
        <f t="shared" si="155"/>
        <v>1490.2948869707534</v>
      </c>
      <c r="F161" s="23">
        <f>($B162-SUM(D157:D160))/D161-1</f>
        <v>6.3359290368000138</v>
      </c>
      <c r="G161" s="24">
        <f>(E$2-COUNTA(C157:C161))/F161</f>
        <v>0.78915025262424177</v>
      </c>
      <c r="H161" s="2">
        <f>($B$31-SUM(I157:I160))*B166</f>
        <v>583.43141899728175</v>
      </c>
      <c r="I161" s="2">
        <f t="shared" si="156"/>
        <v>817.33200244763088</v>
      </c>
      <c r="J161" s="2">
        <f t="shared" si="157"/>
        <v>1400.7634214449126</v>
      </c>
      <c r="K161" s="23">
        <f>($B162-SUM(I157:I160))/I161-1</f>
        <v>7.9228033597440124</v>
      </c>
      <c r="L161" s="24">
        <f>(J$2-COUNTA(H157:H161))/K161</f>
        <v>0.75730770127227565</v>
      </c>
      <c r="M161" s="2">
        <f>($B$31-SUM(N157:N160))*B166</f>
        <v>610.04028151715602</v>
      </c>
      <c r="N161" s="2">
        <f t="shared" si="158"/>
        <v>716.90988772753894</v>
      </c>
      <c r="O161" s="2">
        <f t="shared" si="159"/>
        <v>1326.950169244695</v>
      </c>
      <c r="P161" s="23">
        <f>($B162-SUM(N157:N160))/N161-1</f>
        <v>9.6366276285235397</v>
      </c>
      <c r="Q161" s="24">
        <f>(O$2-COUNTA(M157:M161))/P161</f>
        <v>0.72639519444340028</v>
      </c>
      <c r="R161" s="2">
        <f>($B$31-SUM(S157:S160))*B166</f>
        <v>632.29402827371052</v>
      </c>
      <c r="S161" s="2">
        <f t="shared" si="160"/>
        <v>632.92402369184617</v>
      </c>
      <c r="T161" s="2">
        <f t="shared" si="161"/>
        <v>1265.2180519655567</v>
      </c>
      <c r="U161" s="23">
        <f>($B162-SUM(S157:S160))/S161-1</f>
        <v>11.48755783880542</v>
      </c>
      <c r="V161" s="24">
        <f>(T$2-COUNTA(R157:R161))/U161</f>
        <v>0.69640563401349642</v>
      </c>
      <c r="W161" s="2">
        <f>($B$31-SUM(X157:X160))*B166</f>
        <v>651.12940472818616</v>
      </c>
      <c r="X161" s="2">
        <f t="shared" si="162"/>
        <v>561.83912355022164</v>
      </c>
      <c r="Y161" s="2">
        <f t="shared" si="163"/>
        <v>1212.9685282784078</v>
      </c>
      <c r="Z161" s="23">
        <f>($B162-SUM(X157:X160))/X161-1</f>
        <v>13.48656246590985</v>
      </c>
      <c r="AA161" s="24">
        <f>(Y$2-COUNTA(W157:W161))/Z161</f>
        <v>0.66733090976662224</v>
      </c>
      <c r="AB161" s="2">
        <f>($B$31-SUM(AC157:AC160))*B166</f>
        <v>667.2335564874088</v>
      </c>
      <c r="AC161" s="2">
        <f t="shared" si="164"/>
        <v>501.0618928727913</v>
      </c>
      <c r="AD161" s="2">
        <f t="shared" si="165"/>
        <v>1168.2954493602001</v>
      </c>
      <c r="AE161" s="23">
        <f>($B162-SUM(AC157:AC160))/AC161-1</f>
        <v>15.64548746318264</v>
      </c>
      <c r="AF161" s="24">
        <f>(AD$2-COUNTA(AB157:AB161))/AE161</f>
        <v>0.63916193238032726</v>
      </c>
      <c r="AG161" s="2">
        <f>($B$31-SUM(AH157:AH160))*B166</f>
        <v>681.1220171291252</v>
      </c>
      <c r="AH161" s="2">
        <f t="shared" si="166"/>
        <v>448.6467027531005</v>
      </c>
      <c r="AI161" s="2">
        <f t="shared" si="167"/>
        <v>1129.7687198822257</v>
      </c>
      <c r="AJ161" s="23">
        <f>($B162-SUM(AH157:AH160))/AH161-1</f>
        <v>17.977126460237262</v>
      </c>
      <c r="AK161" s="24">
        <f>(AI$2-COUNTA(AG157:AG161))/AJ161</f>
        <v>0.61188866999018832</v>
      </c>
      <c r="AL161" s="2">
        <f>($B$31-SUM(AM157:AM160))*B166</f>
        <v>693.1891705363912</v>
      </c>
      <c r="AM161" s="2">
        <f t="shared" si="168"/>
        <v>403.10514445069975</v>
      </c>
      <c r="AN161" s="2">
        <f t="shared" si="169"/>
        <v>1096.294314987091</v>
      </c>
      <c r="AO161" s="23">
        <f>($B162-SUM(AM157:AM160))/AM161-1</f>
        <v>20.495296577056244</v>
      </c>
      <c r="AP161" s="24">
        <f>(AN$2-COUNTA(AL157:AL161))/AO161</f>
        <v>0.58550018804966075</v>
      </c>
      <c r="AQ161" s="2">
        <f>($B$31-SUM(AR157:AR160))*B166</f>
        <v>703.74189217444803</v>
      </c>
      <c r="AR161" s="2">
        <f t="shared" si="170"/>
        <v>363.27906687392908</v>
      </c>
      <c r="AS161" s="2">
        <f t="shared" si="171"/>
        <v>1067.0209590483771</v>
      </c>
      <c r="AT161" s="23">
        <f>($B162-SUM(AR157:AR160))/AR161-1</f>
        <v>23.214920303220765</v>
      </c>
      <c r="AU161" s="24">
        <f>(AS$2-COUNTA(AQ157:AQ161))/AT161</f>
        <v>0.55998469218076186</v>
      </c>
      <c r="AV161" s="2">
        <f>($B$31-SUM(AW157:AW160))*B166</f>
        <v>713.02256661323872</v>
      </c>
      <c r="AW161" s="2">
        <f t="shared" si="172"/>
        <v>328.25370821848219</v>
      </c>
      <c r="AX161" s="2">
        <f t="shared" si="173"/>
        <v>1041.2762748317209</v>
      </c>
      <c r="AY161" s="23">
        <f>($B162-SUM(AW157:AW160))/AW161-1</f>
        <v>26.15211392747841</v>
      </c>
      <c r="AZ161" s="24">
        <f>(AX$2-COUNTA(AV157:AV161))/AY161</f>
        <v>0.53532957369423184</v>
      </c>
      <c r="BA161" s="2">
        <f>($B$31-SUM(BB157:BB160))*B166</f>
        <v>721.22519967639619</v>
      </c>
      <c r="BB161" s="2">
        <f t="shared" si="174"/>
        <v>297.29688855510972</v>
      </c>
      <c r="BC161" s="2">
        <f t="shared" si="175"/>
        <v>1018.5220882315059</v>
      </c>
      <c r="BD161" s="23">
        <f>($B162-SUM(BB157:BB160))/BB161-1</f>
        <v>29.324283041676669</v>
      </c>
      <c r="BE161" s="24">
        <f>(BC$2-COUNTA(BA157:BA161))/BD161</f>
        <v>0.51152145744472222</v>
      </c>
    </row>
    <row r="162" spans="1:57" hidden="1" outlineLevel="1" x14ac:dyDescent="0.3">
      <c r="A162" s="25" t="s">
        <v>13</v>
      </c>
      <c r="B162" s="26">
        <v>10000</v>
      </c>
      <c r="C162" s="2">
        <f>($B$31-SUM(D157:D161))*B166</f>
        <v>476.02522827314294</v>
      </c>
      <c r="D162" s="2">
        <f t="shared" si="154"/>
        <v>1014.2696586976105</v>
      </c>
      <c r="E162" s="2">
        <f t="shared" si="155"/>
        <v>1490.2948869707534</v>
      </c>
      <c r="F162" s="23">
        <f>($B162-SUM(D157:D161))/D162-1</f>
        <v>4.8666009600000129</v>
      </c>
      <c r="G162" s="24">
        <f>(E$2-COUNTA(C157:C162))/F162</f>
        <v>0.82192890538532859</v>
      </c>
      <c r="H162" s="2">
        <f>($B$31-SUM(I157:I161))*B166</f>
        <v>518.04485880147126</v>
      </c>
      <c r="I162" s="2">
        <f t="shared" si="156"/>
        <v>882.71856264344137</v>
      </c>
      <c r="J162" s="2">
        <f t="shared" si="157"/>
        <v>1400.7634214449126</v>
      </c>
      <c r="K162" s="23">
        <f>($B162-SUM(I157:I161))/I162-1</f>
        <v>6.3359290368000112</v>
      </c>
      <c r="L162" s="24">
        <f>(J$2-COUNTA(H157:H162))/K162</f>
        <v>0.7891502526242421</v>
      </c>
      <c r="M162" s="2">
        <f>($B$31-SUM(N157:N161))*B166</f>
        <v>552.6874904989528</v>
      </c>
      <c r="N162" s="2">
        <f t="shared" si="158"/>
        <v>774.26267874574216</v>
      </c>
      <c r="O162" s="2">
        <f t="shared" si="159"/>
        <v>1326.950169244695</v>
      </c>
      <c r="P162" s="23">
        <f>($B162-SUM(N157:N161))/N162-1</f>
        <v>7.9228033597440159</v>
      </c>
      <c r="Q162" s="24">
        <f>(O$2-COUNTA(M157:M162))/P162</f>
        <v>0.75730770127227531</v>
      </c>
      <c r="R162" s="2">
        <f>($B$31-SUM(S157:S161))*B166</f>
        <v>581.6601063783628</v>
      </c>
      <c r="S162" s="2">
        <f t="shared" si="160"/>
        <v>683.5579455871939</v>
      </c>
      <c r="T162" s="2">
        <f t="shared" si="161"/>
        <v>1265.2180519655567</v>
      </c>
      <c r="U162" s="23">
        <f>($B162-SUM(S157:S161))/S162-1</f>
        <v>9.6366276285235379</v>
      </c>
      <c r="V162" s="24">
        <f>(T$2-COUNTA(R157:R162))/U162</f>
        <v>0.72639519444340039</v>
      </c>
      <c r="W162" s="2">
        <f>($B$31-SUM(X157:X161))*B166</f>
        <v>606.18227484416843</v>
      </c>
      <c r="X162" s="2">
        <f t="shared" si="162"/>
        <v>606.78625343423937</v>
      </c>
      <c r="Y162" s="2">
        <f t="shared" si="163"/>
        <v>1212.9685282784078</v>
      </c>
      <c r="Z162" s="23">
        <f>($B162-SUM(X157:X161))/X162-1</f>
        <v>11.487557838805415</v>
      </c>
      <c r="AA162" s="24">
        <f>(Y$2-COUNTA(W157:W162))/Z162</f>
        <v>0.69640563401349675</v>
      </c>
      <c r="AB162" s="2">
        <f>($B$31-SUM(AC157:AC161))*B166</f>
        <v>627.14860505758554</v>
      </c>
      <c r="AC162" s="2">
        <f t="shared" si="164"/>
        <v>541.14684430261457</v>
      </c>
      <c r="AD162" s="2">
        <f t="shared" si="165"/>
        <v>1168.2954493602001</v>
      </c>
      <c r="AE162" s="23">
        <f>($B162-SUM(AC157:AC161))/AC162-1</f>
        <v>13.486562465909852</v>
      </c>
      <c r="AF162" s="24">
        <f>(AD$2-COUNTA(AB157:AB162))/AE162</f>
        <v>0.66733090976662213</v>
      </c>
      <c r="AG162" s="2">
        <f>($B$31-SUM(AH157:AH161))*B166</f>
        <v>645.23028090887715</v>
      </c>
      <c r="AH162" s="2">
        <f t="shared" si="166"/>
        <v>484.53843897334855</v>
      </c>
      <c r="AI162" s="2">
        <f t="shared" si="167"/>
        <v>1129.7687198822257</v>
      </c>
      <c r="AJ162" s="23">
        <f>($B162-SUM(AH157:AH161))/AH162-1</f>
        <v>15.645487463182647</v>
      </c>
      <c r="AK162" s="24">
        <f>(AI$2-COUNTA(AG157:AG162))/AJ162</f>
        <v>0.63916193238032692</v>
      </c>
      <c r="AL162" s="2">
        <f>($B$31-SUM(AM157:AM161))*B166</f>
        <v>660.9407589803352</v>
      </c>
      <c r="AM162" s="2">
        <f t="shared" si="168"/>
        <v>435.35355600675575</v>
      </c>
      <c r="AN162" s="2">
        <f t="shared" si="169"/>
        <v>1096.294314987091</v>
      </c>
      <c r="AO162" s="23">
        <f>($B162-SUM(AM157:AM161))/AM162-1</f>
        <v>17.977126460237265</v>
      </c>
      <c r="AP162" s="24">
        <f>(AN$2-COUNTA(AL157:AL162))/AO162</f>
        <v>0.61188866999018821</v>
      </c>
      <c r="AQ162" s="2">
        <f>($B$31-SUM(AR157:AR161))*B166</f>
        <v>674.67956682453371</v>
      </c>
      <c r="AR162" s="2">
        <f t="shared" si="170"/>
        <v>392.3413922238434</v>
      </c>
      <c r="AS162" s="2">
        <f t="shared" si="171"/>
        <v>1067.0209590483771</v>
      </c>
      <c r="AT162" s="23">
        <f>($B162-SUM(AR157:AR161))/AR162-1</f>
        <v>20.495296577056266</v>
      </c>
      <c r="AU162" s="24">
        <f>(AS$2-COUNTA(AQ157:AQ162))/AT162</f>
        <v>0.5855001880496602</v>
      </c>
      <c r="AV162" s="2">
        <f>($B$31-SUM(AW157:AW161))*B166</f>
        <v>686.76226995576019</v>
      </c>
      <c r="AW162" s="2">
        <f t="shared" si="172"/>
        <v>354.51400487596072</v>
      </c>
      <c r="AX162" s="2">
        <f t="shared" si="173"/>
        <v>1041.2762748317209</v>
      </c>
      <c r="AY162" s="23">
        <f>($B162-SUM(AW157:AW161))/AW162-1</f>
        <v>23.214920303220751</v>
      </c>
      <c r="AZ162" s="24">
        <f>(AX$2-COUNTA(AV157:AV162))/AY162</f>
        <v>0.5599846921807623</v>
      </c>
      <c r="BA162" s="2">
        <f>($B$31-SUM(BB157:BB161))*B166</f>
        <v>697.44144859198741</v>
      </c>
      <c r="BB162" s="2">
        <f t="shared" si="174"/>
        <v>321.08063963951849</v>
      </c>
      <c r="BC162" s="2">
        <f t="shared" si="175"/>
        <v>1018.5220882315059</v>
      </c>
      <c r="BD162" s="23">
        <f>($B162-SUM(BB157:BB161))/BB162-1</f>
        <v>26.1521139274784</v>
      </c>
      <c r="BE162" s="24">
        <f>(BC$2-COUNTA(BA157:BA162))/BD162</f>
        <v>0.53532957369423206</v>
      </c>
    </row>
    <row r="163" spans="1:57" hidden="1" outlineLevel="1" x14ac:dyDescent="0.3">
      <c r="A163" s="26"/>
      <c r="B163" s="26"/>
      <c r="C163" s="2">
        <f>($B$31-SUM(D157:D162))*B166</f>
        <v>394.88365557733408</v>
      </c>
      <c r="D163" s="2">
        <f t="shared" si="154"/>
        <v>1095.4112313934193</v>
      </c>
      <c r="E163" s="2">
        <f t="shared" si="155"/>
        <v>1490.2948869707534</v>
      </c>
      <c r="F163" s="23">
        <f>($B162-SUM(D157:D162))/D163-1</f>
        <v>3.5061120000000114</v>
      </c>
      <c r="G163" s="24">
        <f>(E$2-COUNTA(C157:C163))/F163</f>
        <v>0.85564865012868674</v>
      </c>
      <c r="H163" s="2">
        <f>($B$31-SUM(I157:I162))*B166</f>
        <v>447.42737378999601</v>
      </c>
      <c r="I163" s="2">
        <f t="shared" si="156"/>
        <v>953.33604765491668</v>
      </c>
      <c r="J163" s="2">
        <f t="shared" si="157"/>
        <v>1400.7634214449126</v>
      </c>
      <c r="K163" s="23">
        <f>($B162-SUM(I157:I162))/I163-1</f>
        <v>4.8666009600000102</v>
      </c>
      <c r="L163" s="24">
        <f>(J$2-COUNTA(H157:H163))/K163</f>
        <v>0.82192890538532903</v>
      </c>
      <c r="M163" s="2">
        <f>($B$31-SUM(N157:N162))*B166</f>
        <v>490.74647619929345</v>
      </c>
      <c r="N163" s="2">
        <f t="shared" si="158"/>
        <v>836.20369304540145</v>
      </c>
      <c r="O163" s="2">
        <f t="shared" si="159"/>
        <v>1326.950169244695</v>
      </c>
      <c r="P163" s="23">
        <f>($B162-SUM(N157:N162))/N163-1</f>
        <v>6.3359290368000165</v>
      </c>
      <c r="Q163" s="24">
        <f>(O$2-COUNTA(M157:M163))/P163</f>
        <v>0.78915025262424143</v>
      </c>
      <c r="R163" s="2">
        <f>($B$31-SUM(S157:S162))*B166</f>
        <v>526.9754707313873</v>
      </c>
      <c r="S163" s="2">
        <f t="shared" si="160"/>
        <v>738.24258123416939</v>
      </c>
      <c r="T163" s="2">
        <f t="shared" si="161"/>
        <v>1265.2180519655567</v>
      </c>
      <c r="U163" s="23">
        <f>($B162-SUM(S157:S162))/S163-1</f>
        <v>7.9228033597440159</v>
      </c>
      <c r="V163" s="24">
        <f>(T$2-COUNTA(R157:R163))/U163</f>
        <v>0.75730770127227531</v>
      </c>
      <c r="W163" s="2">
        <f>($B$31-SUM(X157:X162))*B166</f>
        <v>557.63937456942926</v>
      </c>
      <c r="X163" s="2">
        <f t="shared" si="162"/>
        <v>655.32915370897854</v>
      </c>
      <c r="Y163" s="2">
        <f t="shared" si="163"/>
        <v>1212.9685282784078</v>
      </c>
      <c r="Z163" s="23">
        <f>($B162-SUM(X157:X162))/X163-1</f>
        <v>9.6366276285235326</v>
      </c>
      <c r="AA163" s="24">
        <f>(Y$2-COUNTA(W157:W163))/Z163</f>
        <v>0.72639519444340084</v>
      </c>
      <c r="AB163" s="2">
        <f>($B$31-SUM(AC157:AC162))*B166</f>
        <v>583.85685751337633</v>
      </c>
      <c r="AC163" s="2">
        <f t="shared" si="164"/>
        <v>584.43859184682378</v>
      </c>
      <c r="AD163" s="2">
        <f t="shared" si="165"/>
        <v>1168.2954493602001</v>
      </c>
      <c r="AE163" s="23">
        <f>($B162-SUM(AC157:AC162))/AC163-1</f>
        <v>11.487557838805417</v>
      </c>
      <c r="AF163" s="24">
        <f>(AD$2-COUNTA(AB157:AB163))/AE163</f>
        <v>0.69640563401349664</v>
      </c>
      <c r="AG163" s="2">
        <f>($B$31-SUM(AH157:AH162))*B166</f>
        <v>606.46720579100918</v>
      </c>
      <c r="AH163" s="2">
        <f t="shared" si="166"/>
        <v>523.30151409121652</v>
      </c>
      <c r="AI163" s="2">
        <f t="shared" si="167"/>
        <v>1129.7687198822257</v>
      </c>
      <c r="AJ163" s="23">
        <f>($B162-SUM(AH157:AH162))/AH163-1</f>
        <v>13.486562465909856</v>
      </c>
      <c r="AK163" s="24">
        <f>(AI$2-COUNTA(AG157:AG163))/AJ163</f>
        <v>0.6673309097666219</v>
      </c>
      <c r="AL163" s="2">
        <f>($B$31-SUM(AM157:AM162))*B166</f>
        <v>626.11247449979476</v>
      </c>
      <c r="AM163" s="2">
        <f t="shared" si="168"/>
        <v>470.1818404872962</v>
      </c>
      <c r="AN163" s="2">
        <f t="shared" si="169"/>
        <v>1096.294314987091</v>
      </c>
      <c r="AO163" s="23">
        <f>($B162-SUM(AM157:AM162))/AM163-1</f>
        <v>15.645487463182654</v>
      </c>
      <c r="AP163" s="24">
        <f>(AN$2-COUNTA(AL157:AL163))/AO163</f>
        <v>0.6391619323803267</v>
      </c>
      <c r="AQ163" s="2">
        <f>($B$31-SUM(AR157:AR162))*B166</f>
        <v>643.2922554466262</v>
      </c>
      <c r="AR163" s="2">
        <f t="shared" si="170"/>
        <v>423.72870360175091</v>
      </c>
      <c r="AS163" s="2">
        <f t="shared" si="171"/>
        <v>1067.0209590483771</v>
      </c>
      <c r="AT163" s="23">
        <f>($B162-SUM(AR157:AR162))/AR163-1</f>
        <v>17.977126460237283</v>
      </c>
      <c r="AU163" s="24">
        <f>(AS$2-COUNTA(AQ157:AQ163))/AT163</f>
        <v>0.61188866999018754</v>
      </c>
      <c r="AV163" s="2">
        <f>($B$31-SUM(AW157:AW162))*B166</f>
        <v>658.40114956568334</v>
      </c>
      <c r="AW163" s="2">
        <f t="shared" si="172"/>
        <v>382.87512526603757</v>
      </c>
      <c r="AX163" s="2">
        <f t="shared" si="173"/>
        <v>1041.2762748317209</v>
      </c>
      <c r="AY163" s="23">
        <f>($B162-SUM(AW157:AW162))/AW163-1</f>
        <v>20.495296577056251</v>
      </c>
      <c r="AZ163" s="24">
        <f>(AX$2-COUNTA(AV157:AV163))/AY163</f>
        <v>0.58550018804966053</v>
      </c>
      <c r="BA163" s="2">
        <f>($B$31-SUM(BB157:BB162))*B166</f>
        <v>671.75499742082593</v>
      </c>
      <c r="BB163" s="2">
        <f t="shared" si="174"/>
        <v>346.76709081067997</v>
      </c>
      <c r="BC163" s="2">
        <f t="shared" si="175"/>
        <v>1018.5220882315059</v>
      </c>
      <c r="BD163" s="23">
        <f>($B162-SUM(BB157:BB162))/BB163-1</f>
        <v>23.21492030322074</v>
      </c>
      <c r="BE163" s="24">
        <f>(BC$2-COUNTA(BA157:BA163))/BD163</f>
        <v>0.55998469218076252</v>
      </c>
    </row>
    <row r="164" spans="1:57" hidden="1" outlineLevel="1" x14ac:dyDescent="0.3">
      <c r="A164" s="26"/>
      <c r="B164" s="26"/>
      <c r="C164" s="2">
        <f>($B$31-SUM(D157:D163))*B166</f>
        <v>307.25075706586051</v>
      </c>
      <c r="D164" s="2">
        <f t="shared" si="154"/>
        <v>1183.044129904893</v>
      </c>
      <c r="E164" s="2">
        <f t="shared" si="155"/>
        <v>1490.2948869707534</v>
      </c>
      <c r="F164" s="23">
        <f>($B162-SUM(D157:D163))/D164-1</f>
        <v>2.2464000000000102</v>
      </c>
      <c r="G164" s="24">
        <f>(E$2-COUNTA(C157:C164))/F164</f>
        <v>0.8903133903133863</v>
      </c>
      <c r="H164" s="2">
        <f>($B$31-SUM(I157:I163))*B166</f>
        <v>371.16048997760265</v>
      </c>
      <c r="I164" s="2">
        <f t="shared" si="156"/>
        <v>1029.6029314673101</v>
      </c>
      <c r="J164" s="2">
        <f t="shared" si="157"/>
        <v>1400.7634214449126</v>
      </c>
      <c r="K164" s="23">
        <f>($B162-SUM(I157:I163))/I164-1</f>
        <v>3.5061120000000088</v>
      </c>
      <c r="L164" s="24">
        <f>(J$2-COUNTA(H157:H164))/K164</f>
        <v>0.8556486501286874</v>
      </c>
      <c r="M164" s="2">
        <f>($B$31-SUM(N157:N163))*B166</f>
        <v>423.85018075566137</v>
      </c>
      <c r="N164" s="2">
        <f t="shared" si="158"/>
        <v>903.09998848903365</v>
      </c>
      <c r="O164" s="2">
        <f t="shared" si="159"/>
        <v>1326.950169244695</v>
      </c>
      <c r="P164" s="23">
        <f>($B162-SUM(N157:N163))/N164-1</f>
        <v>4.8666009600000146</v>
      </c>
      <c r="Q164" s="24">
        <f>(O$2-COUNTA(M157:M164))/P164</f>
        <v>0.82192890538532837</v>
      </c>
      <c r="R164" s="2">
        <f>($B$31-SUM(S157:S163))*B166</f>
        <v>467.91606423265375</v>
      </c>
      <c r="S164" s="2">
        <f t="shared" si="160"/>
        <v>797.30198773290294</v>
      </c>
      <c r="T164" s="2">
        <f t="shared" si="161"/>
        <v>1265.2180519655567</v>
      </c>
      <c r="U164" s="23">
        <f>($B162-SUM(S157:S163))/S164-1</f>
        <v>6.3359290368000147</v>
      </c>
      <c r="V164" s="24">
        <f>(T$2-COUNTA(R157:R164))/U164</f>
        <v>0.78915025262424165</v>
      </c>
      <c r="W164" s="2">
        <f>($B$31-SUM(X157:X163))*B166</f>
        <v>505.21304227271105</v>
      </c>
      <c r="X164" s="2">
        <f t="shared" si="162"/>
        <v>707.75548600569675</v>
      </c>
      <c r="Y164" s="2">
        <f t="shared" si="163"/>
        <v>1212.9685282784078</v>
      </c>
      <c r="Z164" s="23">
        <f>($B162-SUM(X157:X163))/X164-1</f>
        <v>7.9228033597440124</v>
      </c>
      <c r="AA164" s="24">
        <f>(Y$2-COUNTA(W157:W164))/Z164</f>
        <v>0.75730770127227565</v>
      </c>
      <c r="AB164" s="2">
        <f>($B$31-SUM(AC157:AC163))*B166</f>
        <v>537.10177016563046</v>
      </c>
      <c r="AC164" s="2">
        <f t="shared" si="164"/>
        <v>631.19367919456965</v>
      </c>
      <c r="AD164" s="2">
        <f t="shared" si="165"/>
        <v>1168.2954493602001</v>
      </c>
      <c r="AE164" s="23">
        <f>($B162-SUM(AC157:AC163))/AC164-1</f>
        <v>9.6366276285235344</v>
      </c>
      <c r="AF164" s="24">
        <f>(AD$2-COUNTA(AB157:AB164))/AE164</f>
        <v>0.72639519444340073</v>
      </c>
      <c r="AG164" s="2">
        <f>($B$31-SUM(AH157:AH163))*B166</f>
        <v>564.60308466371191</v>
      </c>
      <c r="AH164" s="2">
        <f t="shared" si="166"/>
        <v>565.16563521851378</v>
      </c>
      <c r="AI164" s="2">
        <f t="shared" si="167"/>
        <v>1129.7687198822257</v>
      </c>
      <c r="AJ164" s="23">
        <f>($B162-SUM(AH157:AH163))/AH164-1</f>
        <v>11.487557838805424</v>
      </c>
      <c r="AK164" s="24">
        <f>(AI$2-COUNTA(AG157:AG164))/AJ164</f>
        <v>0.6964056340134962</v>
      </c>
      <c r="AL164" s="2">
        <f>($B$31-SUM(AM157:AM163))*B166</f>
        <v>588.49792726081103</v>
      </c>
      <c r="AM164" s="2">
        <f t="shared" si="168"/>
        <v>507.79638772627993</v>
      </c>
      <c r="AN164" s="2">
        <f t="shared" si="169"/>
        <v>1096.294314987091</v>
      </c>
      <c r="AO164" s="23">
        <f>($B162-SUM(AM157:AM163))/AM164-1</f>
        <v>13.486562465909861</v>
      </c>
      <c r="AP164" s="24">
        <f>(AN$2-COUNTA(AL157:AL164))/AO164</f>
        <v>0.66733090976662168</v>
      </c>
      <c r="AQ164" s="2">
        <f>($B$31-SUM(AR157:AR163))*B166</f>
        <v>609.39395915848615</v>
      </c>
      <c r="AR164" s="2">
        <f t="shared" si="170"/>
        <v>457.62699988989095</v>
      </c>
      <c r="AS164" s="2">
        <f t="shared" si="171"/>
        <v>1067.0209590483771</v>
      </c>
      <c r="AT164" s="23">
        <f>($B162-SUM(AR157:AR163))/AR164-1</f>
        <v>15.645487463182668</v>
      </c>
      <c r="AU164" s="24">
        <f>(AS$2-COUNTA(AQ157:AQ164))/AT164</f>
        <v>0.63916193238032604</v>
      </c>
      <c r="AV164" s="2">
        <f>($B$31-SUM(AW157:AW163))*B166</f>
        <v>627.77113954440028</v>
      </c>
      <c r="AW164" s="2">
        <f t="shared" si="172"/>
        <v>413.50513528732063</v>
      </c>
      <c r="AX164" s="2">
        <f t="shared" si="173"/>
        <v>1041.2762748317209</v>
      </c>
      <c r="AY164" s="23">
        <f>($B162-SUM(AW157:AW163))/AW164-1</f>
        <v>17.977126460237269</v>
      </c>
      <c r="AZ164" s="24">
        <f>(AX$2-COUNTA(AV157:AV164))/AY164</f>
        <v>0.61188866999018809</v>
      </c>
      <c r="BA164" s="2">
        <f>($B$31-SUM(BB157:BB163))*B166</f>
        <v>644.01363015597155</v>
      </c>
      <c r="BB164" s="2">
        <f t="shared" si="174"/>
        <v>374.50845807553435</v>
      </c>
      <c r="BC164" s="2">
        <f t="shared" si="175"/>
        <v>1018.5220882315059</v>
      </c>
      <c r="BD164" s="23">
        <f>($B162-SUM(BB157:BB163))/BB164-1</f>
        <v>20.495296577056241</v>
      </c>
      <c r="BE164" s="24">
        <f>(BC$2-COUNTA(BA157:BA164))/BD164</f>
        <v>0.58550018804966086</v>
      </c>
    </row>
    <row r="165" spans="1:57" hidden="1" outlineLevel="1" x14ac:dyDescent="0.3">
      <c r="A165" s="26"/>
      <c r="B165" s="26"/>
      <c r="C165" s="2">
        <f>($B$31-SUM(D157:D164))*B166</f>
        <v>212.60722667346911</v>
      </c>
      <c r="D165" s="2">
        <f t="shared" si="154"/>
        <v>1277.6876602972843</v>
      </c>
      <c r="E165" s="2">
        <f t="shared" si="155"/>
        <v>1490.2948869707534</v>
      </c>
      <c r="F165" s="23">
        <f>($B162-SUM(D157:D164))/D165-1</f>
        <v>1.0800000000000098</v>
      </c>
      <c r="G165" s="24">
        <f>(E$2-COUNTA(C157:C165))/F165</f>
        <v>0.92592592592591749</v>
      </c>
      <c r="H165" s="2">
        <f>($B$31-SUM(I157:I164))*B166</f>
        <v>288.79225546021786</v>
      </c>
      <c r="I165" s="2">
        <f t="shared" si="156"/>
        <v>1111.9711659846948</v>
      </c>
      <c r="J165" s="2">
        <f t="shared" si="157"/>
        <v>1400.7634214449126</v>
      </c>
      <c r="K165" s="23">
        <f>($B162-SUM(I157:I164))/I165-1</f>
        <v>2.2464000000000088</v>
      </c>
      <c r="L165" s="24">
        <f>(J$2-COUNTA(H157:H165))/K165</f>
        <v>0.89031339031338685</v>
      </c>
      <c r="M165" s="2">
        <f>($B$31-SUM(N157:N164))*B166</f>
        <v>351.60218167653869</v>
      </c>
      <c r="N165" s="2">
        <f t="shared" si="158"/>
        <v>975.34798756815621</v>
      </c>
      <c r="O165" s="2">
        <f t="shared" si="159"/>
        <v>1326.950169244695</v>
      </c>
      <c r="P165" s="23">
        <f>($B162-SUM(N157:N164))/N165-1</f>
        <v>3.5061120000000141</v>
      </c>
      <c r="Q165" s="24">
        <f>(O$2-COUNTA(M157:M165))/P165</f>
        <v>0.85564865012868607</v>
      </c>
      <c r="R165" s="2">
        <f>($B$31-SUM(S157:S164))*B166</f>
        <v>404.13190521402157</v>
      </c>
      <c r="S165" s="2">
        <f t="shared" si="160"/>
        <v>861.08614675153513</v>
      </c>
      <c r="T165" s="2">
        <f t="shared" si="161"/>
        <v>1265.2180519655567</v>
      </c>
      <c r="U165" s="23">
        <f>($B162-SUM(S157:S164))/S165-1</f>
        <v>4.8666009600000146</v>
      </c>
      <c r="V165" s="24">
        <f>(T$2-COUNTA(R157:R165))/U165</f>
        <v>0.82192890538532837</v>
      </c>
      <c r="W165" s="2">
        <f>($B$31-SUM(X157:X164))*B166</f>
        <v>448.59260339225528</v>
      </c>
      <c r="X165" s="2">
        <f t="shared" si="162"/>
        <v>764.37592488615246</v>
      </c>
      <c r="Y165" s="2">
        <f t="shared" si="163"/>
        <v>1212.9685282784078</v>
      </c>
      <c r="Z165" s="23">
        <f>($B162-SUM(X157:X164))/X165-1</f>
        <v>6.3359290368000121</v>
      </c>
      <c r="AA165" s="24">
        <f>(Y$2-COUNTA(W157:W165))/Z165</f>
        <v>0.78915025262424199</v>
      </c>
      <c r="AB165" s="2">
        <f>($B$31-SUM(AC157:AC164))*B166</f>
        <v>486.60627583006487</v>
      </c>
      <c r="AC165" s="2">
        <f t="shared" si="164"/>
        <v>681.68917353013524</v>
      </c>
      <c r="AD165" s="2">
        <f t="shared" si="165"/>
        <v>1168.2954493602001</v>
      </c>
      <c r="AE165" s="23">
        <f>($B162-SUM(AC157:AC164))/AC165-1</f>
        <v>7.9228033597440142</v>
      </c>
      <c r="AF165" s="24">
        <f>(AD$2-COUNTA(AB157:AB165))/AE165</f>
        <v>0.75730770127227542</v>
      </c>
      <c r="AG165" s="2">
        <f>($B$31-SUM(AH157:AH164))*B166</f>
        <v>519.38983384623077</v>
      </c>
      <c r="AH165" s="2">
        <f t="shared" si="166"/>
        <v>610.37888603599492</v>
      </c>
      <c r="AI165" s="2">
        <f t="shared" si="167"/>
        <v>1129.7687198822257</v>
      </c>
      <c r="AJ165" s="23">
        <f>($B162-SUM(AH157:AH164))/AH165-1</f>
        <v>9.6366276285235397</v>
      </c>
      <c r="AK165" s="24">
        <f>(AI$2-COUNTA(AG157:AG165))/AJ165</f>
        <v>0.72639519444340028</v>
      </c>
      <c r="AL165" s="2">
        <f>($B$31-SUM(AM157:AM164))*B166</f>
        <v>547.87421624270871</v>
      </c>
      <c r="AM165" s="2">
        <f t="shared" si="168"/>
        <v>548.42009874438224</v>
      </c>
      <c r="AN165" s="2">
        <f t="shared" si="169"/>
        <v>1096.294314987091</v>
      </c>
      <c r="AO165" s="23">
        <f>($B162-SUM(AM157:AM164))/AM165-1</f>
        <v>11.487557838805429</v>
      </c>
      <c r="AP165" s="24">
        <f>(AN$2-COUNTA(AL157:AL165))/AO165</f>
        <v>0.69640563401349587</v>
      </c>
      <c r="AQ165" s="2">
        <f>($B$31-SUM(AR157:AR164))*B166</f>
        <v>572.78379916729477</v>
      </c>
      <c r="AR165" s="2">
        <f t="shared" si="170"/>
        <v>494.23715988108233</v>
      </c>
      <c r="AS165" s="2">
        <f t="shared" si="171"/>
        <v>1067.0209590483771</v>
      </c>
      <c r="AT165" s="23">
        <f>($B162-SUM(AR157:AR164))/AR165-1</f>
        <v>13.486562465909874</v>
      </c>
      <c r="AU165" s="24">
        <f>(AS$2-COUNTA(AQ157:AQ165))/AT165</f>
        <v>0.66733090976662102</v>
      </c>
      <c r="AV165" s="2">
        <f>($B$31-SUM(AW157:AW164))*B166</f>
        <v>594.69072872141464</v>
      </c>
      <c r="AW165" s="2">
        <f t="shared" si="172"/>
        <v>446.58554611030627</v>
      </c>
      <c r="AX165" s="2">
        <f t="shared" si="173"/>
        <v>1041.2762748317209</v>
      </c>
      <c r="AY165" s="23">
        <f>($B162-SUM(AW157:AW164))/AW165-1</f>
        <v>15.645487463182658</v>
      </c>
      <c r="AZ165" s="24">
        <f>(AX$2-COUNTA(AV157:AV165))/AY165</f>
        <v>0.63916193238032648</v>
      </c>
      <c r="BA165" s="2">
        <f>($B$31-SUM(BB157:BB164))*B166</f>
        <v>614.05295350992878</v>
      </c>
      <c r="BB165" s="2">
        <f t="shared" si="174"/>
        <v>404.46913472157712</v>
      </c>
      <c r="BC165" s="2">
        <f t="shared" si="175"/>
        <v>1018.5220882315059</v>
      </c>
      <c r="BD165" s="23">
        <f>($B162-SUM(BB157:BB164))/BB165-1</f>
        <v>17.977126460237258</v>
      </c>
      <c r="BE165" s="24">
        <f>(BC$2-COUNTA(BA157:BA165))/BD165</f>
        <v>0.61188866999018843</v>
      </c>
    </row>
    <row r="166" spans="1:57" hidden="1" outlineLevel="1" x14ac:dyDescent="0.3">
      <c r="A166" s="25" t="s">
        <v>15</v>
      </c>
      <c r="B166" s="27">
        <v>0.08</v>
      </c>
      <c r="C166" s="2">
        <f>($B$31-SUM(D157:D165))*B166</f>
        <v>110.39221384968639</v>
      </c>
      <c r="D166" s="2">
        <f t="shared" si="154"/>
        <v>1379.902673121067</v>
      </c>
      <c r="E166" s="2">
        <f t="shared" si="155"/>
        <v>1490.2948869707534</v>
      </c>
      <c r="F166" s="23">
        <f>($B162-SUM(D157:D165))/D166-1</f>
        <v>9.3258734068513149E-15</v>
      </c>
      <c r="G166" s="24">
        <f>(E$2-COUNTA(C157:C166))/F166</f>
        <v>0</v>
      </c>
      <c r="H166" s="2">
        <f>($B$31-SUM(I157:I165))*B166</f>
        <v>199.83456218144232</v>
      </c>
      <c r="I166" s="2">
        <f t="shared" si="156"/>
        <v>1200.9288592634703</v>
      </c>
      <c r="J166" s="2">
        <f t="shared" si="157"/>
        <v>1400.7634214449126</v>
      </c>
      <c r="K166" s="23">
        <f>($B162-SUM(I157:I165))/I166-1</f>
        <v>1.080000000000009</v>
      </c>
      <c r="L166" s="24">
        <f>(J$2-COUNTA(H157:H166))/K166</f>
        <v>0.92592592592591827</v>
      </c>
      <c r="M166" s="2">
        <f>($B$31-SUM(N157:N165))*B166</f>
        <v>273.57434267108619</v>
      </c>
      <c r="N166" s="2">
        <f t="shared" si="158"/>
        <v>1053.3758265736087</v>
      </c>
      <c r="O166" s="2">
        <f t="shared" si="159"/>
        <v>1326.950169244695</v>
      </c>
      <c r="P166" s="23">
        <f>($B162-SUM(N157:N165))/N166-1</f>
        <v>2.2464000000000133</v>
      </c>
      <c r="Q166" s="24">
        <f>(O$2-COUNTA(M157:M166))/P166</f>
        <v>0.89031339031338508</v>
      </c>
      <c r="R166" s="2">
        <f>($B$31-SUM(S157:S165))*B166</f>
        <v>335.24501347389872</v>
      </c>
      <c r="S166" s="2">
        <f t="shared" si="160"/>
        <v>929.97303849165792</v>
      </c>
      <c r="T166" s="2">
        <f t="shared" si="161"/>
        <v>1265.2180519655567</v>
      </c>
      <c r="U166" s="23">
        <f>($B162-SUM(S157:S165))/S166-1</f>
        <v>3.5061120000000132</v>
      </c>
      <c r="V166" s="24">
        <f>(T$2-COUNTA(R157:R166))/U166</f>
        <v>0.85564865012868629</v>
      </c>
      <c r="W166" s="2">
        <f>($B$31-SUM(X157:X165))*B166</f>
        <v>387.44252940136306</v>
      </c>
      <c r="X166" s="2">
        <f t="shared" si="162"/>
        <v>825.52599887704469</v>
      </c>
      <c r="Y166" s="2">
        <f t="shared" si="163"/>
        <v>1212.9685282784078</v>
      </c>
      <c r="Z166" s="23">
        <f>($B162-SUM(X157:X165))/X166-1</f>
        <v>4.8666009600000111</v>
      </c>
      <c r="AA166" s="24">
        <f>(Y$2-COUNTA(W157:W166))/Z166</f>
        <v>0.82192890538532892</v>
      </c>
      <c r="AB166" s="2">
        <f>($B$31-SUM(AC157:AC165))*B166</f>
        <v>432.07114194765404</v>
      </c>
      <c r="AC166" s="2">
        <f t="shared" si="164"/>
        <v>736.22430741254607</v>
      </c>
      <c r="AD166" s="2">
        <f t="shared" si="165"/>
        <v>1168.2954493602001</v>
      </c>
      <c r="AE166" s="23">
        <f>($B162-SUM(AC157:AC165))/AC166-1</f>
        <v>6.335929036800013</v>
      </c>
      <c r="AF166" s="24">
        <f>(AD$2-COUNTA(AB157:AB166))/AE166</f>
        <v>0.78915025262424188</v>
      </c>
      <c r="AG166" s="2">
        <f>($B$31-SUM(AH157:AH165))*B166</f>
        <v>470.55952296335118</v>
      </c>
      <c r="AH166" s="2">
        <f t="shared" si="166"/>
        <v>659.20919691887457</v>
      </c>
      <c r="AI166" s="2">
        <f t="shared" si="167"/>
        <v>1129.7687198822257</v>
      </c>
      <c r="AJ166" s="23">
        <f>($B162-SUM(AH157:AH165))/AH166-1</f>
        <v>7.9228033597440177</v>
      </c>
      <c r="AK166" s="24">
        <f>(AI$2-COUNTA(AG157:AG166))/AJ166</f>
        <v>0.75730770127227509</v>
      </c>
      <c r="AL166" s="2">
        <f>($B$31-SUM(AM157:AM165))*B166</f>
        <v>504.00060834315809</v>
      </c>
      <c r="AM166" s="2">
        <f t="shared" si="168"/>
        <v>592.29370664393286</v>
      </c>
      <c r="AN166" s="2">
        <f t="shared" si="169"/>
        <v>1096.294314987091</v>
      </c>
      <c r="AO166" s="23">
        <f>($B162-SUM(AM157:AM165))/AM166-1</f>
        <v>9.636627628523545</v>
      </c>
      <c r="AP166" s="24">
        <f>(AN$2-COUNTA(AL157:AL166))/AO166</f>
        <v>0.72639519444339984</v>
      </c>
      <c r="AQ166" s="2">
        <f>($B$31-SUM(AR157:AR165))*B166</f>
        <v>533.24482637680819</v>
      </c>
      <c r="AR166" s="2">
        <f t="shared" si="170"/>
        <v>533.77613267156892</v>
      </c>
      <c r="AS166" s="2">
        <f t="shared" si="171"/>
        <v>1067.0209590483771</v>
      </c>
      <c r="AT166" s="23">
        <f>($B162-SUM(AR157:AR165))/AR166-1</f>
        <v>11.487557838805438</v>
      </c>
      <c r="AU166" s="24">
        <f>(AS$2-COUNTA(AQ157:AQ166))/AT166</f>
        <v>0.69640563401349542</v>
      </c>
      <c r="AV166" s="2">
        <f>($B$31-SUM(AW157:AW165))*B166</f>
        <v>558.96388503259016</v>
      </c>
      <c r="AW166" s="2">
        <f t="shared" si="172"/>
        <v>482.31238979913076</v>
      </c>
      <c r="AX166" s="2">
        <f t="shared" si="173"/>
        <v>1041.2762748317209</v>
      </c>
      <c r="AY166" s="23">
        <f>($B162-SUM(AW157:AW165))/AW166-1</f>
        <v>13.486562465909866</v>
      </c>
      <c r="AZ166" s="24">
        <f>(AX$2-COUNTA(AV157:AV166))/AY166</f>
        <v>0.66733090976662135</v>
      </c>
      <c r="BA166" s="2">
        <f>($B$31-SUM(BB157:BB165))*B166</f>
        <v>581.6954227322027</v>
      </c>
      <c r="BB166" s="2">
        <f t="shared" si="174"/>
        <v>436.8266654993032</v>
      </c>
      <c r="BC166" s="2">
        <f t="shared" si="175"/>
        <v>1018.5220882315059</v>
      </c>
      <c r="BD166" s="23">
        <f>($B162-SUM(BB157:BB165))/BB166-1</f>
        <v>15.645487463182651</v>
      </c>
      <c r="BE166" s="24">
        <f>(BC$2-COUNTA(BA157:BA166))/BD166</f>
        <v>0.63916193238032681</v>
      </c>
    </row>
    <row r="167" spans="1:57" hidden="1" outlineLevel="1" x14ac:dyDescent="0.3">
      <c r="D167" s="2">
        <f>SUM($D157:D166)-$B162</f>
        <v>0</v>
      </c>
      <c r="F167" s="23"/>
      <c r="G167" s="24"/>
      <c r="H167" s="2">
        <f>($B$31-SUM(I157:I166))*B166</f>
        <v>103.76025344036462</v>
      </c>
      <c r="I167" s="2">
        <f t="shared" si="156"/>
        <v>1297.0031680045481</v>
      </c>
      <c r="J167" s="2">
        <f t="shared" si="157"/>
        <v>1400.7634214449126</v>
      </c>
      <c r="K167" s="23">
        <f>($B162-SUM(I157:I166))/I167-1</f>
        <v>7.3274719625260332E-15</v>
      </c>
      <c r="L167" s="24">
        <f>(J$2-COUNTA(H157:H167))/K167</f>
        <v>0</v>
      </c>
      <c r="M167" s="2">
        <f>($B$31-SUM(N157:N166))*B166</f>
        <v>189.3042765451975</v>
      </c>
      <c r="N167" s="2">
        <f t="shared" si="158"/>
        <v>1137.6458926994974</v>
      </c>
      <c r="O167" s="2">
        <f t="shared" si="159"/>
        <v>1326.950169244695</v>
      </c>
      <c r="P167" s="23">
        <f>($B162-SUM(N157:N166))/N167-1</f>
        <v>1.0800000000000125</v>
      </c>
      <c r="Q167" s="24">
        <f>(O$2-COUNTA(M157:M167))/P167</f>
        <v>0.92592592592591516</v>
      </c>
      <c r="R167" s="2">
        <f>($B$31-SUM(S157:S166))*B166</f>
        <v>260.84717039456604</v>
      </c>
      <c r="S167" s="2">
        <f t="shared" si="160"/>
        <v>1004.3708815709906</v>
      </c>
      <c r="T167" s="2">
        <f t="shared" si="161"/>
        <v>1265.2180519655567</v>
      </c>
      <c r="U167" s="23">
        <f>($B162-SUM(S157:S166))/S167-1</f>
        <v>2.2464000000000119</v>
      </c>
      <c r="V167" s="24">
        <f>(T$2-COUNTA(R157:R167))/U167</f>
        <v>0.89031339031338563</v>
      </c>
      <c r="W167" s="2">
        <f>($B$31-SUM(X157:X166))*B166</f>
        <v>321.40044949119948</v>
      </c>
      <c r="X167" s="2">
        <f t="shared" si="162"/>
        <v>891.56807878720838</v>
      </c>
      <c r="Y167" s="2">
        <f t="shared" si="163"/>
        <v>1212.9685282784078</v>
      </c>
      <c r="Z167" s="23">
        <f>($B162-SUM(X157:X166))/X167-1</f>
        <v>3.5061120000000097</v>
      </c>
      <c r="AA167" s="24">
        <f>(Y$2-COUNTA(W157:W167))/Z167</f>
        <v>0.85564865012868718</v>
      </c>
      <c r="AB167" s="2">
        <f>($B$31-SUM(AC157:AC166))*B166</f>
        <v>373.17319735465031</v>
      </c>
      <c r="AC167" s="2">
        <f t="shared" si="164"/>
        <v>795.12225200554985</v>
      </c>
      <c r="AD167" s="2">
        <f t="shared" si="165"/>
        <v>1168.2954493602001</v>
      </c>
      <c r="AE167" s="23">
        <f>($B162-SUM(AC157:AC166))/AC167-1</f>
        <v>4.8666009600000102</v>
      </c>
      <c r="AF167" s="24">
        <f>(AD$2-COUNTA(AB157:AB167))/AE167</f>
        <v>0.82192890538532903</v>
      </c>
      <c r="AG167" s="2">
        <f>($B$31-SUM(AH157:AH166))*B166</f>
        <v>417.82278720984118</v>
      </c>
      <c r="AH167" s="2">
        <f t="shared" si="166"/>
        <v>711.94593267238452</v>
      </c>
      <c r="AI167" s="2">
        <f t="shared" si="167"/>
        <v>1129.7687198822257</v>
      </c>
      <c r="AJ167" s="23">
        <f>($B162-SUM(AH157:AH166))/AH167-1</f>
        <v>6.3359290368000165</v>
      </c>
      <c r="AK167" s="24">
        <f>(AI$2-COUNTA(AG157:AG167))/AJ167</f>
        <v>0.78915025262424143</v>
      </c>
      <c r="AL167" s="2">
        <f>($B$31-SUM(AM157:AM166))*B166</f>
        <v>456.61711181164344</v>
      </c>
      <c r="AM167" s="2">
        <f t="shared" si="168"/>
        <v>639.67720317544752</v>
      </c>
      <c r="AN167" s="2">
        <f t="shared" si="169"/>
        <v>1096.294314987091</v>
      </c>
      <c r="AO167" s="23">
        <f>($B162-SUM(AM157:AM166))/AM167-1</f>
        <v>7.9228033597440231</v>
      </c>
      <c r="AP167" s="24">
        <f>(AN$2-COUNTA(AL157:AL167))/AO167</f>
        <v>0.75730770127227454</v>
      </c>
      <c r="AQ167" s="2">
        <f>($B$31-SUM(AR157:AR166))*B166</f>
        <v>490.54273576308276</v>
      </c>
      <c r="AR167" s="2">
        <f t="shared" si="170"/>
        <v>576.47822328529435</v>
      </c>
      <c r="AS167" s="2">
        <f t="shared" si="171"/>
        <v>1067.0209590483771</v>
      </c>
      <c r="AT167" s="23">
        <f>($B162-SUM(AR157:AR166))/AR167-1</f>
        <v>9.6366276285235575</v>
      </c>
      <c r="AU167" s="24">
        <f>(AS$2-COUNTA(AQ157:AQ167))/AT167</f>
        <v>0.72639519444339895</v>
      </c>
      <c r="AV167" s="2">
        <f>($B$31-SUM(AW157:AW166))*B166</f>
        <v>520.37889384865969</v>
      </c>
      <c r="AW167" s="2">
        <f t="shared" si="172"/>
        <v>520.89738098306123</v>
      </c>
      <c r="AX167" s="2">
        <f t="shared" si="173"/>
        <v>1041.2762748317209</v>
      </c>
      <c r="AY167" s="23">
        <f>($B162-SUM(AW157:AW166))/AW167-1</f>
        <v>11.487557838805431</v>
      </c>
      <c r="AZ167" s="24">
        <f>(AX$2-COUNTA(AV157:AV167))/AY167</f>
        <v>0.69640563401349587</v>
      </c>
      <c r="BA167" s="2">
        <f>($B$31-SUM(BB157:BB166))*B166</f>
        <v>546.74928949225841</v>
      </c>
      <c r="BB167" s="2">
        <f t="shared" si="174"/>
        <v>471.77279873924749</v>
      </c>
      <c r="BC167" s="2">
        <f t="shared" si="175"/>
        <v>1018.5220882315059</v>
      </c>
      <c r="BD167" s="23">
        <f>($B162-SUM(BB157:BB166))/BB167-1</f>
        <v>13.486562465909861</v>
      </c>
      <c r="BE167" s="24">
        <f>(BC$2-COUNTA(BA157:BA167))/BD167</f>
        <v>0.66733090976662168</v>
      </c>
    </row>
    <row r="168" spans="1:57" hidden="1" outlineLevel="1" x14ac:dyDescent="0.3">
      <c r="F168" s="23"/>
      <c r="G168" s="24"/>
      <c r="I168" s="2">
        <f>SUM($I157:I167)-$B162</f>
        <v>0</v>
      </c>
      <c r="K168" s="23"/>
      <c r="L168" s="24"/>
      <c r="M168" s="2">
        <f>($B$31-SUM(N157:N167))*B166</f>
        <v>98.292605129237643</v>
      </c>
      <c r="N168" s="2">
        <f t="shared" si="158"/>
        <v>1228.6575641154573</v>
      </c>
      <c r="O168" s="2">
        <f t="shared" si="159"/>
        <v>1326.950169244695</v>
      </c>
      <c r="P168" s="23">
        <f>($B162-SUM(N157:N167))/N168-1</f>
        <v>1.0658141036401503E-14</v>
      </c>
      <c r="Q168" s="24">
        <f>(O$2-COUNTA(M157:M168))/P168</f>
        <v>0</v>
      </c>
      <c r="R168" s="2">
        <f>($B$31-SUM(S157:S167))*B166</f>
        <v>180.49749986888682</v>
      </c>
      <c r="S168" s="2">
        <f t="shared" si="160"/>
        <v>1084.72055209667</v>
      </c>
      <c r="T168" s="2">
        <f t="shared" si="161"/>
        <v>1265.2180519655567</v>
      </c>
      <c r="U168" s="23">
        <f>($B162-SUM(S157:S167))/S168-1</f>
        <v>1.0800000000000107</v>
      </c>
      <c r="V168" s="24">
        <f>(T$2-COUNTA(R157:R168))/U168</f>
        <v>0.92592592592591672</v>
      </c>
      <c r="W168" s="2">
        <f>($B$31-SUM(X157:X167))*B166</f>
        <v>250.07500318822278</v>
      </c>
      <c r="X168" s="2">
        <f t="shared" si="162"/>
        <v>962.89352509018499</v>
      </c>
      <c r="Y168" s="2">
        <f t="shared" si="163"/>
        <v>1212.9685282784078</v>
      </c>
      <c r="Z168" s="23">
        <f>($B162-SUM(X157:X167))/X168-1</f>
        <v>2.2464000000000084</v>
      </c>
      <c r="AA168" s="24">
        <f>(Y$2-COUNTA(W157:W168))/Z168</f>
        <v>0.89031339031338697</v>
      </c>
      <c r="AB168" s="2">
        <f>($B$31-SUM(AC157:AC167))*B166</f>
        <v>309.56341719420635</v>
      </c>
      <c r="AC168" s="2">
        <f t="shared" si="164"/>
        <v>858.73203216599381</v>
      </c>
      <c r="AD168" s="2">
        <f t="shared" si="165"/>
        <v>1168.2954493602001</v>
      </c>
      <c r="AE168" s="23">
        <f>($B162-SUM(AC157:AC167))/AC168-1</f>
        <v>3.5061120000000097</v>
      </c>
      <c r="AF168" s="24">
        <f>(AD$2-COUNTA(AB157:AB168))/AE168</f>
        <v>0.85564865012868718</v>
      </c>
      <c r="AG168" s="2">
        <f>($B$31-SUM(AH157:AH167))*B166</f>
        <v>360.86711259605045</v>
      </c>
      <c r="AH168" s="2">
        <f t="shared" si="166"/>
        <v>768.90160728617525</v>
      </c>
      <c r="AI168" s="2">
        <f t="shared" si="167"/>
        <v>1129.7687198822257</v>
      </c>
      <c r="AJ168" s="23">
        <f>($B162-SUM(AH157:AH167))/AH168-1</f>
        <v>4.8666009600000155</v>
      </c>
      <c r="AK168" s="24">
        <f>(AI$2-COUNTA(AG157:AG168))/AJ168</f>
        <v>0.82192890538532815</v>
      </c>
      <c r="AL168" s="2">
        <f>($B$31-SUM(AM157:AM167))*B166</f>
        <v>405.44293555760765</v>
      </c>
      <c r="AM168" s="2">
        <f t="shared" si="168"/>
        <v>690.85137942948336</v>
      </c>
      <c r="AN168" s="2">
        <f t="shared" si="169"/>
        <v>1096.294314987091</v>
      </c>
      <c r="AO168" s="23">
        <f>($B162-SUM(AM157:AM167))/AM168-1</f>
        <v>6.335929036800021</v>
      </c>
      <c r="AP168" s="24">
        <f>(AN$2-COUNTA(AL157:AL168))/AO168</f>
        <v>0.78915025262424088</v>
      </c>
      <c r="AQ168" s="2">
        <f>($B$31-SUM(AR157:AR167))*B166</f>
        <v>444.42447790025915</v>
      </c>
      <c r="AR168" s="2">
        <f t="shared" si="170"/>
        <v>622.59648114811796</v>
      </c>
      <c r="AS168" s="2">
        <f t="shared" si="171"/>
        <v>1067.0209590483771</v>
      </c>
      <c r="AT168" s="23">
        <f>($B162-SUM(AR157:AR167))/AR168-1</f>
        <v>7.9228033597440337</v>
      </c>
      <c r="AU168" s="24">
        <f>(AS$2-COUNTA(AQ157:AQ168))/AT168</f>
        <v>0.75730770127227354</v>
      </c>
      <c r="AV168" s="2">
        <f>($B$31-SUM(AW157:AW167))*B166</f>
        <v>478.70710337001475</v>
      </c>
      <c r="AW168" s="2">
        <f t="shared" si="172"/>
        <v>562.56917146170622</v>
      </c>
      <c r="AX168" s="2">
        <f t="shared" si="173"/>
        <v>1041.2762748317209</v>
      </c>
      <c r="AY168" s="23">
        <f>($B162-SUM(AW157:AW167))/AW168-1</f>
        <v>9.636627628523545</v>
      </c>
      <c r="AZ168" s="24">
        <f>(AX$2-COUNTA(AV157:AV168))/AY168</f>
        <v>0.72639519444339984</v>
      </c>
      <c r="BA168" s="2">
        <f>($B$31-SUM(BB157:BB167))*B166</f>
        <v>509.00746559311864</v>
      </c>
      <c r="BB168" s="2">
        <f t="shared" si="174"/>
        <v>509.51462263838727</v>
      </c>
      <c r="BC168" s="2">
        <f t="shared" si="175"/>
        <v>1018.5220882315059</v>
      </c>
      <c r="BD168" s="23">
        <f>($B162-SUM(BB157:BB167))/BB168-1</f>
        <v>11.487557838805428</v>
      </c>
      <c r="BE168" s="24">
        <f>(BC$2-COUNTA(BA157:BA168))/BD168</f>
        <v>0.69640563401349598</v>
      </c>
    </row>
    <row r="169" spans="1:57" hidden="1" outlineLevel="1" x14ac:dyDescent="0.3">
      <c r="F169" s="23"/>
      <c r="G169" s="24"/>
      <c r="K169" s="23"/>
      <c r="L169" s="24"/>
      <c r="N169" s="2">
        <f>SUM($N157:N168)-$B162</f>
        <v>0</v>
      </c>
      <c r="P169" s="23"/>
      <c r="Q169" s="24"/>
      <c r="R169" s="2">
        <f>($B$31-SUM(S157:S168))*B166</f>
        <v>93.719855701153278</v>
      </c>
      <c r="S169" s="2">
        <f t="shared" si="160"/>
        <v>1171.4981962644033</v>
      </c>
      <c r="T169" s="2">
        <f t="shared" si="161"/>
        <v>1265.2180519655567</v>
      </c>
      <c r="U169" s="23">
        <f>($B162-SUM(S157:S168))/S169-1</f>
        <v>1.0880185641326534E-14</v>
      </c>
      <c r="V169" s="24">
        <f>(T$2-COUNTA(R157:R169))/U169</f>
        <v>0</v>
      </c>
      <c r="W169" s="2">
        <f>($B$31-SUM(X157:X168))*B166</f>
        <v>173.04352118100797</v>
      </c>
      <c r="X169" s="2">
        <f t="shared" si="162"/>
        <v>1039.9250070973999</v>
      </c>
      <c r="Y169" s="2">
        <f t="shared" si="163"/>
        <v>1212.9685282784078</v>
      </c>
      <c r="Z169" s="23">
        <f>($B162-SUM(X157:X168))/X169-1</f>
        <v>1.0800000000000076</v>
      </c>
      <c r="AA169" s="24">
        <f>(Y$2-COUNTA(W157:W169))/Z169</f>
        <v>0.92592592592591938</v>
      </c>
      <c r="AB169" s="2">
        <f>($B$31-SUM(AC157:AC168))*B166</f>
        <v>240.86485462092685</v>
      </c>
      <c r="AC169" s="2">
        <f t="shared" si="164"/>
        <v>927.43059473927326</v>
      </c>
      <c r="AD169" s="2">
        <f t="shared" si="165"/>
        <v>1168.2954493602001</v>
      </c>
      <c r="AE169" s="23">
        <f>($B162-SUM(AC157:AC168))/AC169-1</f>
        <v>2.2464000000000097</v>
      </c>
      <c r="AF169" s="24">
        <f>(AD$2-COUNTA(AB157:AB169))/AE169</f>
        <v>0.89031339031338641</v>
      </c>
      <c r="AG169" s="2">
        <f>($B$31-SUM(AH157:AH168))*B166</f>
        <v>299.35498401315641</v>
      </c>
      <c r="AH169" s="2">
        <f t="shared" si="166"/>
        <v>830.41373586906934</v>
      </c>
      <c r="AI169" s="2">
        <f t="shared" si="167"/>
        <v>1129.7687198822257</v>
      </c>
      <c r="AJ169" s="23">
        <f>($B162-SUM(AH157:AH168))/AH169-1</f>
        <v>3.5061120000000141</v>
      </c>
      <c r="AK169" s="24">
        <f>(AI$2-COUNTA(AG157:AG169))/AJ169</f>
        <v>0.85564865012868607</v>
      </c>
      <c r="AL169" s="2">
        <f>($B$31-SUM(AM157:AM168))*B166</f>
        <v>350.17482520324899</v>
      </c>
      <c r="AM169" s="2">
        <f t="shared" si="168"/>
        <v>746.11948978384203</v>
      </c>
      <c r="AN169" s="2">
        <f t="shared" si="169"/>
        <v>1096.294314987091</v>
      </c>
      <c r="AO169" s="23">
        <f>($B162-SUM(AM157:AM168))/AM169-1</f>
        <v>4.8666009600000191</v>
      </c>
      <c r="AP169" s="24">
        <f>(AN$2-COUNTA(AL157:AL169))/AO169</f>
        <v>0.82192890538532759</v>
      </c>
      <c r="AQ169" s="2">
        <f>($B$31-SUM(AR157:AR168))*B166</f>
        <v>394.61675940840973</v>
      </c>
      <c r="AR169" s="2">
        <f t="shared" si="170"/>
        <v>672.40419963996737</v>
      </c>
      <c r="AS169" s="2">
        <f t="shared" si="171"/>
        <v>1067.0209590483771</v>
      </c>
      <c r="AT169" s="23">
        <f>($B162-SUM(AR157:AR168))/AR169-1</f>
        <v>6.3359290368000307</v>
      </c>
      <c r="AU169" s="24">
        <f>(AS$2-COUNTA(AQ157:AQ169))/AT169</f>
        <v>0.78915025262423966</v>
      </c>
      <c r="AV169" s="2">
        <f>($B$31-SUM(AW157:AW168))*B166</f>
        <v>433.70156965307825</v>
      </c>
      <c r="AW169" s="2">
        <f t="shared" si="172"/>
        <v>607.57470517864272</v>
      </c>
      <c r="AX169" s="2">
        <f t="shared" si="173"/>
        <v>1041.2762748317209</v>
      </c>
      <c r="AY169" s="23">
        <f>($B162-SUM(AW157:AW168))/AW169-1</f>
        <v>7.9228033597440248</v>
      </c>
      <c r="AZ169" s="24">
        <f>(AX$2-COUNTA(AV157:AV169))/AY169</f>
        <v>0.75730770127227443</v>
      </c>
      <c r="BA169" s="2">
        <f>($B$31-SUM(BB157:BB168))*B166</f>
        <v>468.24629578204758</v>
      </c>
      <c r="BB169" s="2">
        <f t="shared" si="174"/>
        <v>550.27579244945832</v>
      </c>
      <c r="BC169" s="2">
        <f t="shared" si="175"/>
        <v>1018.5220882315059</v>
      </c>
      <c r="BD169" s="23">
        <f>($B162-SUM(BB157:BB168))/BB169-1</f>
        <v>9.6366276285235433</v>
      </c>
      <c r="BE169" s="24">
        <f>(BC$2-COUNTA(BA157:BA169))/BD169</f>
        <v>0.72639519444340006</v>
      </c>
    </row>
    <row r="170" spans="1:57" hidden="1" outlineLevel="1" x14ac:dyDescent="0.3">
      <c r="F170" s="23"/>
      <c r="G170" s="24"/>
      <c r="K170" s="23"/>
      <c r="L170" s="24"/>
      <c r="P170" s="23"/>
      <c r="Q170" s="24"/>
      <c r="S170" s="2">
        <f>SUM($S157:S169)-$B162</f>
        <v>0</v>
      </c>
      <c r="U170" s="23"/>
      <c r="V170" s="24"/>
      <c r="W170" s="2">
        <f>($B$31-SUM(X157:X169))*B166</f>
        <v>89.849520613216015</v>
      </c>
      <c r="X170" s="2">
        <f t="shared" si="162"/>
        <v>1123.1190076651917</v>
      </c>
      <c r="Y170" s="2">
        <f t="shared" si="163"/>
        <v>1212.9685282784078</v>
      </c>
      <c r="Z170" s="23">
        <f>($B162-SUM(X157:X169))/X170-1</f>
        <v>7.5495165674510645E-15</v>
      </c>
      <c r="AA170" s="24">
        <v>0</v>
      </c>
      <c r="AB170" s="2">
        <f>($B$31-SUM(AC157:AC169))*B166</f>
        <v>166.67040704178501</v>
      </c>
      <c r="AC170" s="2">
        <f t="shared" si="164"/>
        <v>1001.6250423184151</v>
      </c>
      <c r="AD170" s="2">
        <f t="shared" si="165"/>
        <v>1168.2954493602001</v>
      </c>
      <c r="AE170" s="23">
        <f>($B162-SUM(AC157:AC169))/AC170-1</f>
        <v>1.080000000000009</v>
      </c>
      <c r="AF170" s="24">
        <f>(AD$2-COUNTA(AB157:AB170))/AE170</f>
        <v>0.92592592592591827</v>
      </c>
      <c r="AG170" s="2">
        <f>($B$31-SUM(AH157:AH169))*B166</f>
        <v>232.92188514363087</v>
      </c>
      <c r="AH170" s="2">
        <f t="shared" si="166"/>
        <v>896.84683473859479</v>
      </c>
      <c r="AI170" s="2">
        <f t="shared" si="167"/>
        <v>1129.7687198822257</v>
      </c>
      <c r="AJ170" s="23">
        <f>($B162-SUM(AH157:AH169))/AH170-1</f>
        <v>2.2464000000000128</v>
      </c>
      <c r="AK170" s="24">
        <f>(AI$2-COUNTA(AG157:AG170))/AJ170</f>
        <v>0.89031339031338519</v>
      </c>
      <c r="AL170" s="2">
        <f>($B$31-SUM(AM157:AM169))*B166</f>
        <v>290.48526602054159</v>
      </c>
      <c r="AM170" s="2">
        <f t="shared" si="168"/>
        <v>805.80904896654943</v>
      </c>
      <c r="AN170" s="2">
        <f t="shared" si="169"/>
        <v>1096.294314987091</v>
      </c>
      <c r="AO170" s="23">
        <f>($B162-SUM(AM157:AM169))/AM170-1</f>
        <v>3.5061120000000177</v>
      </c>
      <c r="AP170" s="24">
        <f>(AN$2-COUNTA(AL157:AL170))/AO170</f>
        <v>0.8556486501286853</v>
      </c>
      <c r="AQ170" s="2">
        <f>($B$31-SUM(AR157:AR169))*B166</f>
        <v>340.82442343721232</v>
      </c>
      <c r="AR170" s="2">
        <f t="shared" si="170"/>
        <v>726.19653561116479</v>
      </c>
      <c r="AS170" s="2">
        <f t="shared" si="171"/>
        <v>1067.0209590483771</v>
      </c>
      <c r="AT170" s="23">
        <f>($B162-SUM(AR157:AR169))/AR170-1</f>
        <v>4.866600960000028</v>
      </c>
      <c r="AU170" s="24">
        <f>(AS$2-COUNTA(AQ157:AQ170))/AT170</f>
        <v>0.82192890538532604</v>
      </c>
      <c r="AV170" s="2">
        <f>($B$31-SUM(AW157:AW169))*B166</f>
        <v>385.09559323878682</v>
      </c>
      <c r="AW170" s="2">
        <f t="shared" si="172"/>
        <v>656.18068159293409</v>
      </c>
      <c r="AX170" s="2">
        <f t="shared" si="173"/>
        <v>1041.2762748317209</v>
      </c>
      <c r="AY170" s="23">
        <f>($B162-SUM(AW157:AW169))/AW170-1</f>
        <v>6.3359290368000227</v>
      </c>
      <c r="AZ170" s="24">
        <f>(AX$2-COUNTA(AV157:AV170))/AY170</f>
        <v>0.78915025262424066</v>
      </c>
      <c r="BA170" s="2">
        <f>($B$31-SUM(BB157:BB169))*B166</f>
        <v>424.22423238609099</v>
      </c>
      <c r="BB170" s="2">
        <f t="shared" si="174"/>
        <v>594.29785584541492</v>
      </c>
      <c r="BC170" s="2">
        <f t="shared" si="175"/>
        <v>1018.5220882315059</v>
      </c>
      <c r="BD170" s="23">
        <f>($B162-SUM(BB157:BB169))/BB170-1</f>
        <v>7.9228033597440231</v>
      </c>
      <c r="BE170" s="24">
        <f>(BC$2-COUNTA(BA157:BA170))/BD170</f>
        <v>0.75730770127227454</v>
      </c>
    </row>
    <row r="171" spans="1:57" hidden="1" outlineLevel="1" x14ac:dyDescent="0.3">
      <c r="F171" s="23"/>
      <c r="G171" s="24"/>
      <c r="K171" s="23"/>
      <c r="L171" s="24"/>
      <c r="P171" s="23"/>
      <c r="Q171" s="24"/>
      <c r="U171" s="23"/>
      <c r="V171" s="24"/>
      <c r="X171" s="2">
        <f>SUM($X157:X170)-$B162</f>
        <v>0</v>
      </c>
      <c r="Z171" s="23"/>
      <c r="AA171" s="24"/>
      <c r="AB171" s="2">
        <f>($B$31-SUM(AC157:AC170))*B166</f>
        <v>86.540403656311824</v>
      </c>
      <c r="AC171" s="2">
        <f t="shared" si="164"/>
        <v>1081.7550457038883</v>
      </c>
      <c r="AD171" s="2">
        <f t="shared" si="165"/>
        <v>1168.2954493602001</v>
      </c>
      <c r="AE171" s="23">
        <f>($B162-SUM(AC157:AC170))/AC171-1</f>
        <v>8.8817841970012523E-15</v>
      </c>
      <c r="AF171" s="24">
        <f>(AD$2-COUNTA(AB157:AB171))/AE171</f>
        <v>0</v>
      </c>
      <c r="AG171" s="2">
        <f>($B$31-SUM(AH157:AH170))*B166</f>
        <v>161.17413836454327</v>
      </c>
      <c r="AH171" s="2">
        <f t="shared" si="166"/>
        <v>968.5945815176824</v>
      </c>
      <c r="AI171" s="2">
        <f t="shared" si="167"/>
        <v>1129.7687198822257</v>
      </c>
      <c r="AJ171" s="23">
        <f>($B162-SUM(AH157:AH170))/AH171-1</f>
        <v>1.0800000000000116</v>
      </c>
      <c r="AK171" s="24">
        <f>(AI$2-COUNTA(AG157:AG171))/AJ171</f>
        <v>0.92592592592591594</v>
      </c>
      <c r="AL171" s="2">
        <f>($B$31-SUM(AM157:AM170))*B166</f>
        <v>226.02054210321768</v>
      </c>
      <c r="AM171" s="2">
        <f t="shared" si="168"/>
        <v>870.27377288387333</v>
      </c>
      <c r="AN171" s="2">
        <f t="shared" si="169"/>
        <v>1096.294314987091</v>
      </c>
      <c r="AO171" s="23">
        <f>($B162-SUM(AM157:AM170))/AM171-1</f>
        <v>2.2464000000000164</v>
      </c>
      <c r="AP171" s="24">
        <f>(AN$2-COUNTA(AL157:AL171))/AO171</f>
        <v>0.89031339031338386</v>
      </c>
      <c r="AQ171" s="2">
        <f>($B$31-SUM(AR157:AR170))*B166</f>
        <v>282.7287005883191</v>
      </c>
      <c r="AR171" s="2">
        <f t="shared" si="170"/>
        <v>784.29225846005806</v>
      </c>
      <c r="AS171" s="2">
        <f t="shared" si="171"/>
        <v>1067.0209590483771</v>
      </c>
      <c r="AT171" s="23">
        <f>($B162-SUM(AR157:AR170))/AR171-1</f>
        <v>3.5061120000000257</v>
      </c>
      <c r="AU171" s="24">
        <f>(AS$2-COUNTA(AQ157:AQ171))/AT171</f>
        <v>0.8556486501286833</v>
      </c>
      <c r="AV171" s="2">
        <f>($B$31-SUM(AW157:AW170))*B166</f>
        <v>332.60113871135212</v>
      </c>
      <c r="AW171" s="2">
        <f t="shared" si="172"/>
        <v>708.67513612036873</v>
      </c>
      <c r="AX171" s="2">
        <f t="shared" si="173"/>
        <v>1041.2762748317209</v>
      </c>
      <c r="AY171" s="23">
        <f>($B162-SUM(AW157:AW170))/AW171-1</f>
        <v>4.8666009600000217</v>
      </c>
      <c r="AZ171" s="24">
        <f>(AX$2-COUNTA(AV157:AV171))/AY171</f>
        <v>0.82192890538532715</v>
      </c>
      <c r="BA171" s="2">
        <f>($B$31-SUM(BB157:BB170))*B166</f>
        <v>376.68040391845773</v>
      </c>
      <c r="BB171" s="2">
        <f t="shared" si="174"/>
        <v>641.84168431304818</v>
      </c>
      <c r="BC171" s="2">
        <f t="shared" si="175"/>
        <v>1018.5220882315059</v>
      </c>
      <c r="BD171" s="23">
        <f>($B162-SUM(BB157:BB170))/BB171-1</f>
        <v>6.3359290368000192</v>
      </c>
      <c r="BE171" s="24">
        <f>(BC$2-COUNTA(BA157:BA171))/BD171</f>
        <v>0.7891502526242411</v>
      </c>
    </row>
    <row r="172" spans="1:57" hidden="1" outlineLevel="1" x14ac:dyDescent="0.3">
      <c r="F172" s="23"/>
      <c r="G172" s="24"/>
      <c r="K172" s="23"/>
      <c r="L172" s="24"/>
      <c r="P172" s="23"/>
      <c r="Q172" s="24"/>
      <c r="U172" s="23"/>
      <c r="V172" s="24"/>
      <c r="Z172" s="23"/>
      <c r="AA172" s="24"/>
      <c r="AC172" s="2">
        <f>SUM($AC157:AC171)-$B162</f>
        <v>0</v>
      </c>
      <c r="AE172" s="23"/>
      <c r="AF172" s="24"/>
      <c r="AG172" s="2">
        <f>($B$31-SUM(AH157:AH171))*B166</f>
        <v>83.686571843128618</v>
      </c>
      <c r="AH172" s="2">
        <f t="shared" si="166"/>
        <v>1046.0821480390971</v>
      </c>
      <c r="AI172" s="2">
        <f t="shared" si="167"/>
        <v>1129.7687198822257</v>
      </c>
      <c r="AJ172" s="23">
        <f>($B162-SUM(AH157:AH171))/AH172-1</f>
        <v>1.021405182655144E-14</v>
      </c>
      <c r="AK172" s="24">
        <f>(AI$2-COUNTA(AG157:AG172))/AJ172</f>
        <v>0</v>
      </c>
      <c r="AL172" s="2">
        <f>($B$31-SUM(AM157:AM171))*B166</f>
        <v>156.39864027250778</v>
      </c>
      <c r="AM172" s="2">
        <f t="shared" si="168"/>
        <v>939.89567471458315</v>
      </c>
      <c r="AN172" s="2">
        <f t="shared" si="169"/>
        <v>1096.294314987091</v>
      </c>
      <c r="AO172" s="23">
        <f>($B162-SUM(AM157:AM171))/AM172-1</f>
        <v>1.0800000000000152</v>
      </c>
      <c r="AP172" s="24">
        <f>(AN$2-COUNTA(AL157:AL172))/AO172</f>
        <v>0.92592592592591294</v>
      </c>
      <c r="AQ172" s="2">
        <f>($B$31-SUM(AR157:AR171))*B166</f>
        <v>219.98531991151447</v>
      </c>
      <c r="AR172" s="2">
        <f t="shared" si="170"/>
        <v>847.03563913686264</v>
      </c>
      <c r="AS172" s="2">
        <f t="shared" si="171"/>
        <v>1067.0209590483771</v>
      </c>
      <c r="AT172" s="23">
        <f>($B162-SUM(AR157:AR171))/AR172-1</f>
        <v>2.2464000000000235</v>
      </c>
      <c r="AU172" s="24">
        <f>(AS$2-COUNTA(AQ157:AQ172))/AT172</f>
        <v>0.89031339031338097</v>
      </c>
      <c r="AV172" s="2">
        <f>($B$31-SUM(AW157:AW171))*B166</f>
        <v>275.90712782172261</v>
      </c>
      <c r="AW172" s="2">
        <f t="shared" si="172"/>
        <v>765.3691470099983</v>
      </c>
      <c r="AX172" s="2">
        <f t="shared" si="173"/>
        <v>1041.2762748317209</v>
      </c>
      <c r="AY172" s="23">
        <f>($B162-SUM(AW157:AW171))/AW172-1</f>
        <v>3.5061120000000194</v>
      </c>
      <c r="AZ172" s="24">
        <f>(AX$2-COUNTA(AV157:AV172))/AY172</f>
        <v>0.85564865012868485</v>
      </c>
      <c r="BA172" s="2">
        <f>($B$31-SUM(BB157:BB171))*B166</f>
        <v>325.33306917341389</v>
      </c>
      <c r="BB172" s="2">
        <f t="shared" si="174"/>
        <v>693.18901905809207</v>
      </c>
      <c r="BC172" s="2">
        <f t="shared" si="175"/>
        <v>1018.5220882315059</v>
      </c>
      <c r="BD172" s="23">
        <f>($B162-SUM(BB157:BB171))/BB172-1</f>
        <v>4.8666009600000182</v>
      </c>
      <c r="BE172" s="24">
        <f>(BC$2-COUNTA(BA157:BA172))/BD172</f>
        <v>0.8219289053853277</v>
      </c>
    </row>
    <row r="173" spans="1:57" hidden="1" outlineLevel="1" x14ac:dyDescent="0.3">
      <c r="F173" s="23"/>
      <c r="G173" s="24"/>
      <c r="K173" s="23"/>
      <c r="L173" s="24"/>
      <c r="P173" s="23"/>
      <c r="Q173" s="24"/>
      <c r="U173" s="23"/>
      <c r="V173" s="24"/>
      <c r="Z173" s="23"/>
      <c r="AA173" s="24"/>
      <c r="AE173" s="23"/>
      <c r="AF173" s="24"/>
      <c r="AH173" s="2">
        <f>SUM($AH157:AH172)-$B162</f>
        <v>0</v>
      </c>
      <c r="AJ173" s="23"/>
      <c r="AK173" s="24"/>
      <c r="AL173" s="2">
        <f>($B$31-SUM(AM157:AM172))*B166</f>
        <v>81.206986295341054</v>
      </c>
      <c r="AM173" s="2">
        <f t="shared" si="168"/>
        <v>1015.0873286917499</v>
      </c>
      <c r="AN173" s="2">
        <f t="shared" si="169"/>
        <v>1096.294314987091</v>
      </c>
      <c r="AO173" s="23">
        <f>($B162-SUM(AM157:AM172))/AM173-1</f>
        <v>1.3100631690576847E-14</v>
      </c>
      <c r="AP173" s="24">
        <f>(AN$2-COUNTA(AL158:AL173))/AO173</f>
        <v>76332197074076.203</v>
      </c>
      <c r="AQ173" s="2">
        <f>($B$31-SUM(AR157:AR172))*B166</f>
        <v>152.22246878056546</v>
      </c>
      <c r="AR173" s="2">
        <f t="shared" si="170"/>
        <v>914.79849026781164</v>
      </c>
      <c r="AS173" s="2">
        <f t="shared" si="171"/>
        <v>1067.0209590483771</v>
      </c>
      <c r="AT173" s="23">
        <f>($B162-SUM(AR157:AR172))/AR173-1</f>
        <v>1.0800000000000218</v>
      </c>
      <c r="AU173" s="24">
        <f>(AS$2-COUNTA(AQ157:AQ173))/AT173</f>
        <v>0.92592592592590717</v>
      </c>
      <c r="AV173" s="2">
        <f>($B$31-SUM(AW157:AW172))*B166</f>
        <v>214.67759606092272</v>
      </c>
      <c r="AW173" s="2">
        <f t="shared" si="172"/>
        <v>826.59867877079819</v>
      </c>
      <c r="AX173" s="2">
        <f t="shared" si="173"/>
        <v>1041.2762748317209</v>
      </c>
      <c r="AY173" s="23">
        <f>($B162-SUM(AW157:AW172))/AW173-1</f>
        <v>2.2464000000000182</v>
      </c>
      <c r="AZ173" s="24">
        <f>(AX$2-COUNTA(AV157:AV173))/AY173</f>
        <v>0.89031339031338308</v>
      </c>
      <c r="BA173" s="2">
        <f>($B$31-SUM(BB157:BB172))*B166</f>
        <v>269.87794764876656</v>
      </c>
      <c r="BB173" s="2">
        <f t="shared" si="174"/>
        <v>748.64414058273928</v>
      </c>
      <c r="BC173" s="2">
        <f t="shared" si="175"/>
        <v>1018.5220882315059</v>
      </c>
      <c r="BD173" s="23">
        <f>($B162-SUM(BB157:BB172))/BB173-1</f>
        <v>3.5061120000000185</v>
      </c>
      <c r="BE173" s="24">
        <f>(BC$2-COUNTA(BA157:BA173))/BD173</f>
        <v>0.85564865012868507</v>
      </c>
    </row>
    <row r="174" spans="1:57" hidden="1" outlineLevel="1" x14ac:dyDescent="0.3">
      <c r="F174" s="23"/>
      <c r="G174" s="24"/>
      <c r="K174" s="23"/>
      <c r="L174" s="24"/>
      <c r="P174" s="23"/>
      <c r="Q174" s="24"/>
      <c r="U174" s="23"/>
      <c r="V174" s="24"/>
      <c r="Z174" s="23"/>
      <c r="AA174" s="24"/>
      <c r="AE174" s="23"/>
      <c r="AF174" s="24"/>
      <c r="AJ174" s="23"/>
      <c r="AK174" s="24"/>
      <c r="AM174" s="2">
        <f>SUM($AM157:AM173)-$B162</f>
        <v>0</v>
      </c>
      <c r="AO174" s="23"/>
      <c r="AP174" s="24"/>
      <c r="AQ174" s="2">
        <f>($B$31-SUM(AR157:AR173))*B166</f>
        <v>79.038589559140533</v>
      </c>
      <c r="AR174" s="2">
        <f t="shared" si="170"/>
        <v>987.98236948923659</v>
      </c>
      <c r="AS174" s="2">
        <f t="shared" si="171"/>
        <v>1067.0209590483771</v>
      </c>
      <c r="AT174" s="23">
        <f>($B162-SUM(AR157:AR173))/AR174-1</f>
        <v>2.0206059048177849E-14</v>
      </c>
      <c r="AU174" s="24">
        <f>(AS$2-COUNTA(AQ157:AQ174))/AT174</f>
        <v>0</v>
      </c>
      <c r="AV174" s="2">
        <f>($B$31-SUM(AW157:AW173))*B166</f>
        <v>148.54970175925891</v>
      </c>
      <c r="AW174" s="2">
        <f t="shared" si="172"/>
        <v>892.72657307246197</v>
      </c>
      <c r="AX174" s="2">
        <f t="shared" si="173"/>
        <v>1041.2762748317209</v>
      </c>
      <c r="AY174" s="23">
        <f>($B162-SUM(AW157:AW173))/AW174-1</f>
        <v>1.0800000000000169</v>
      </c>
      <c r="AZ174" s="24">
        <f>(AX$2-COUNTA(AV157:AV174))/AY174</f>
        <v>0.92592592592591139</v>
      </c>
      <c r="BA174" s="2">
        <f>($B$31-SUM(BB157:BB173))*B166</f>
        <v>209.98641640214746</v>
      </c>
      <c r="BB174" s="2">
        <f t="shared" si="174"/>
        <v>808.53567182935842</v>
      </c>
      <c r="BC174" s="2">
        <f t="shared" si="175"/>
        <v>1018.5220882315059</v>
      </c>
      <c r="BD174" s="23">
        <f>($B162-SUM(BB157:BB173))/BB174-1</f>
        <v>2.2464000000000173</v>
      </c>
      <c r="BE174" s="24">
        <f>(BC$2-COUNTA(BA157:BA174))/BD174</f>
        <v>0.89031339031338341</v>
      </c>
    </row>
    <row r="175" spans="1:57" hidden="1" outlineLevel="1" x14ac:dyDescent="0.3">
      <c r="F175" s="23"/>
      <c r="G175" s="24"/>
      <c r="K175" s="23"/>
      <c r="L175" s="24"/>
      <c r="P175" s="23"/>
      <c r="Q175" s="24"/>
      <c r="U175" s="23"/>
      <c r="V175" s="24"/>
      <c r="Z175" s="23"/>
      <c r="AA175" s="24"/>
      <c r="AE175" s="23"/>
      <c r="AF175" s="24"/>
      <c r="AJ175" s="23"/>
      <c r="AK175" s="24"/>
      <c r="AO175" s="23"/>
      <c r="AP175" s="24"/>
      <c r="AR175" s="2">
        <f>SUM($AR157:AR174)-$B162</f>
        <v>-2.0008883439004421E-11</v>
      </c>
      <c r="AT175" s="23"/>
      <c r="AU175" s="24"/>
      <c r="AV175" s="2">
        <f>($B$31-SUM(AW157:AW174))*B166</f>
        <v>77.131575913462001</v>
      </c>
      <c r="AW175" s="2">
        <f t="shared" si="172"/>
        <v>964.14469891825888</v>
      </c>
      <c r="AX175" s="2">
        <f t="shared" si="173"/>
        <v>1041.2762748317209</v>
      </c>
      <c r="AY175" s="23">
        <f>($B162-SUM(AW157:AW174))/AW175-1</f>
        <v>1.6653345369377348E-14</v>
      </c>
      <c r="AZ175" s="24">
        <f>(AX$2-COUNTA(AV157:AV175))/AY175</f>
        <v>0</v>
      </c>
      <c r="BA175" s="2">
        <f>($B$31-SUM(BB157:BB174))*B166</f>
        <v>145.30356265579874</v>
      </c>
      <c r="BB175" s="2">
        <f t="shared" si="174"/>
        <v>873.21852557570719</v>
      </c>
      <c r="BC175" s="2">
        <f t="shared" si="175"/>
        <v>1018.5220882315059</v>
      </c>
      <c r="BD175" s="23">
        <f>($B162-SUM(BB157:BB174))/BB175-1</f>
        <v>1.0800000000000152</v>
      </c>
      <c r="BE175" s="24">
        <f>(BC$2-COUNTA(BA157:BA175))/BD175</f>
        <v>0.92592592592591294</v>
      </c>
    </row>
    <row r="176" spans="1:57" hidden="1" outlineLevel="1" x14ac:dyDescent="0.3">
      <c r="F176" s="28"/>
      <c r="G176" s="24"/>
      <c r="K176" s="28"/>
      <c r="L176" s="24"/>
      <c r="P176" s="28"/>
      <c r="Q176" s="24"/>
      <c r="U176" s="28"/>
      <c r="V176" s="24"/>
      <c r="Z176" s="28"/>
      <c r="AA176" s="24"/>
      <c r="AE176" s="28"/>
      <c r="AF176" s="24"/>
      <c r="AJ176" s="28"/>
      <c r="AK176" s="24"/>
      <c r="AO176" s="28"/>
      <c r="AP176" s="24"/>
      <c r="AT176" s="28"/>
      <c r="AU176" s="24"/>
      <c r="AW176" s="2">
        <f>SUM($AW157:AW175)-$B162</f>
        <v>-1.6370904631912708E-11</v>
      </c>
      <c r="AY176" s="28"/>
      <c r="AZ176" s="24"/>
      <c r="BA176" s="2">
        <f>($B$31-SUM(BB157:BB175))*B166</f>
        <v>75.446080609742211</v>
      </c>
      <c r="BB176" s="2">
        <f t="shared" si="174"/>
        <v>943.07600762176367</v>
      </c>
      <c r="BC176" s="2">
        <f t="shared" si="175"/>
        <v>1018.5220882315059</v>
      </c>
      <c r="BD176" s="28">
        <f>($B162-SUM(BB157:BB175))/BB176-1</f>
        <v>1.4654943925052066E-14</v>
      </c>
      <c r="BE176" s="24">
        <f>(BC$2-COUNTA(BA157:BA176))/BD176</f>
        <v>0</v>
      </c>
    </row>
    <row r="177" spans="1:57" hidden="1" outlineLevel="1" x14ac:dyDescent="0.3">
      <c r="BB177" s="2">
        <f>SUM($BB157:BB176)-$B162</f>
        <v>-1.4551915228366852E-11</v>
      </c>
    </row>
    <row r="178" spans="1:57" hidden="1" outlineLevel="1" x14ac:dyDescent="0.3"/>
    <row r="179" spans="1:57" hidden="1" outlineLevel="1" x14ac:dyDescent="0.3">
      <c r="C179" s="2">
        <f>$B184*B188</f>
        <v>900</v>
      </c>
      <c r="D179" s="2">
        <f>E179-C179</f>
        <v>658.20089909033732</v>
      </c>
      <c r="E179" s="2">
        <f>$B184*$B188/(1-(1+$B188)^-$E$2)</f>
        <v>1558.2008990903373</v>
      </c>
      <c r="F179" s="23">
        <f>$B184/D179-1</f>
        <v>14.192929717690209</v>
      </c>
      <c r="G179" s="24">
        <f>(E$2-COUNTA(C179:C179))/F179</f>
        <v>0.63411854909577337</v>
      </c>
      <c r="H179" s="2">
        <f>$B184*B188</f>
        <v>900</v>
      </c>
      <c r="I179" s="2">
        <f>J179-H179</f>
        <v>569.46656736355862</v>
      </c>
      <c r="J179" s="2">
        <f>$B184*$B188/(1-(1+$B188)^-$J$2)</f>
        <v>1469.4665673635586</v>
      </c>
      <c r="K179" s="23">
        <f>$B184/I179-1</f>
        <v>16.560293392282333</v>
      </c>
      <c r="L179" s="24">
        <f>(J$2-COUNTA(H179:H179))/K179</f>
        <v>0.60385403586269459</v>
      </c>
      <c r="M179" s="2">
        <f>$B184*B188</f>
        <v>900</v>
      </c>
      <c r="N179" s="2">
        <f>O179-M179</f>
        <v>496.50658469503696</v>
      </c>
      <c r="O179" s="2">
        <f>$B184*$B188/(1-(1+$B188)^-$O$2)</f>
        <v>1396.506584695037</v>
      </c>
      <c r="P179" s="23">
        <f>$B184/N179-1</f>
        <v>19.140719797587732</v>
      </c>
      <c r="Q179" s="24">
        <f>(O$2-COUNTA(M179:M179))/P179</f>
        <v>0.57469103128432553</v>
      </c>
      <c r="R179" s="2">
        <f>$B184*B188</f>
        <v>900</v>
      </c>
      <c r="S179" s="2">
        <f>T179-R179</f>
        <v>435.66559717678865</v>
      </c>
      <c r="T179" s="2">
        <f>$B184*$B188/(1-(1+$B188)^-$T$2)</f>
        <v>1335.6655971767887</v>
      </c>
      <c r="U179" s="23">
        <f>$B184/S179-1</f>
        <v>21.953384579370635</v>
      </c>
      <c r="V179" s="24">
        <f>(T$2-COUNTA(R179:R179))/U179</f>
        <v>0.54661275379270102</v>
      </c>
      <c r="W179" s="2">
        <f>$B184*B188</f>
        <v>900</v>
      </c>
      <c r="X179" s="2">
        <f>Y179-W179</f>
        <v>384.33173018556022</v>
      </c>
      <c r="Y179" s="2">
        <f>$B184*$B188/(1-(1+$B188)^-$Y$2)</f>
        <v>1284.3317301855602</v>
      </c>
      <c r="Z179" s="23">
        <f>$B184/X179-1</f>
        <v>25.019189191513991</v>
      </c>
      <c r="AA179" s="24">
        <f>(Y$2-COUNTA(W179:W179))/Z179</f>
        <v>0.51960117094479386</v>
      </c>
      <c r="AB179" s="2">
        <f>$B184*B188</f>
        <v>900</v>
      </c>
      <c r="AC179" s="2">
        <f>AD179-AB179</f>
        <v>340.58882650310056</v>
      </c>
      <c r="AD179" s="2">
        <f>$B184*$B188/(1-(1+$B188)^-$AD$2)</f>
        <v>1240.5888265031006</v>
      </c>
      <c r="AE179" s="23">
        <f>$B184/AC179-1</f>
        <v>28.360916218750248</v>
      </c>
      <c r="AF179" s="24">
        <f>(AD$2-COUNTA(AB179:AB179))/AE179</f>
        <v>0.49363708464200401</v>
      </c>
      <c r="AG179" s="2">
        <f>$B184*B188</f>
        <v>900</v>
      </c>
      <c r="AH179" s="2">
        <f>AI179-AG179</f>
        <v>302.99909707582128</v>
      </c>
      <c r="AI179" s="2">
        <f>$B184*$B188/(1-(1+$B188)^-$AI$2)</f>
        <v>1202.9990970758213</v>
      </c>
      <c r="AJ179" s="23">
        <f>$B184/AH179-1</f>
        <v>32.003398678437776</v>
      </c>
      <c r="AK179" s="24">
        <f>(AI$2-COUNTA(AG179:AG179))/AJ179</f>
        <v>0.46870021995839523</v>
      </c>
      <c r="AL179" s="2">
        <f>$B184*B188</f>
        <v>900</v>
      </c>
      <c r="AM179" s="2">
        <f>AN179-AL179</f>
        <v>270.46248459924391</v>
      </c>
      <c r="AN179" s="2">
        <f>$B184*$B188/(1-(1+$B188)^-$AN$2)</f>
        <v>1170.4624845992439</v>
      </c>
      <c r="AO179" s="23">
        <f>$B184/AM179-1</f>
        <v>35.973704559497179</v>
      </c>
      <c r="AP179" s="24">
        <f>(AN$2-COUNTA(AL179:AL179))/AO179</f>
        <v>0.44476931680854498</v>
      </c>
      <c r="AQ179" s="2">
        <f>$B184*B188</f>
        <v>900</v>
      </c>
      <c r="AR179" s="2">
        <f>AS179-AQ179</f>
        <v>242.12290670339871</v>
      </c>
      <c r="AS179" s="2">
        <f>$B184*$B188/(1-(1+$B188)^-$AS$2)</f>
        <v>1142.1229067033987</v>
      </c>
      <c r="AT179" s="23">
        <f>$B184/AR179-1</f>
        <v>40.301337969851943</v>
      </c>
      <c r="AU179" s="24">
        <f>(AS$2-COUNTA(AQ179:AQ179))/AT179</f>
        <v>0.42182222368689398</v>
      </c>
      <c r="AV179" s="2">
        <f>$B184*B188</f>
        <v>900</v>
      </c>
      <c r="AW179" s="2">
        <f>AX179-AV179</f>
        <v>217.30410688409393</v>
      </c>
      <c r="AX179" s="2">
        <f>$B184*$B188/(1-(1+$B188)^-$AX$2)</f>
        <v>1117.3041068840939</v>
      </c>
      <c r="AY179" s="23">
        <f>$B184/AW179-1</f>
        <v>45.018458387138622</v>
      </c>
      <c r="AZ179" s="24">
        <f>(AX$2-COUNTA(AV179:AV179))/AY179</f>
        <v>0.39983599272120879</v>
      </c>
      <c r="BA179" s="2">
        <f>$B184*B188</f>
        <v>900</v>
      </c>
      <c r="BB179" s="2">
        <f>BC179-BA179</f>
        <v>195.46475008229231</v>
      </c>
      <c r="BC179" s="2">
        <f>$B184*$B188/(1-(1+$B188)^-$BC$2)</f>
        <v>1095.4647500822923</v>
      </c>
      <c r="BD179" s="23">
        <f>$B184/BB179-1</f>
        <v>50.160119641981048</v>
      </c>
      <c r="BE179" s="24">
        <f>(BC$2-COUNTA(BA179:BA179))/BD179</f>
        <v>0.37878697530254946</v>
      </c>
    </row>
    <row r="180" spans="1:57" hidden="1" outlineLevel="1" x14ac:dyDescent="0.3">
      <c r="C180" s="2">
        <f>($B$31-SUM(D179:D179))*B188</f>
        <v>840.76191908186956</v>
      </c>
      <c r="D180" s="2">
        <f>E180-C180</f>
        <v>717.43898000846775</v>
      </c>
      <c r="E180" s="2">
        <f>E179</f>
        <v>1558.2008990903373</v>
      </c>
      <c r="F180" s="23">
        <f>($B184-SUM(D179:D179))/D180-1</f>
        <v>12.021036438247895</v>
      </c>
      <c r="G180" s="24">
        <f>(E$2-COUNTA(C179:C180))/F180</f>
        <v>0.66550002082566062</v>
      </c>
      <c r="H180" s="2">
        <f>($B$31-SUM(I179:I179))*B188</f>
        <v>848.74800893727968</v>
      </c>
      <c r="I180" s="2">
        <f>J180-H180</f>
        <v>620.71855842627895</v>
      </c>
      <c r="J180" s="2">
        <f>J179</f>
        <v>1469.4665673635586</v>
      </c>
      <c r="K180" s="23">
        <f>($B184-SUM(I179:I179))/I180-1</f>
        <v>14.192929717690211</v>
      </c>
      <c r="L180" s="24">
        <f>(J$2-COUNTA(H179:H180))/K180</f>
        <v>0.63411854909577337</v>
      </c>
      <c r="M180" s="2">
        <f>($B$31-SUM(N179:N179))*B188</f>
        <v>855.31440737744663</v>
      </c>
      <c r="N180" s="2">
        <f>O180-M180</f>
        <v>541.19217731759034</v>
      </c>
      <c r="O180" s="2">
        <f>O179</f>
        <v>1396.506584695037</v>
      </c>
      <c r="P180" s="23">
        <f>($B184-SUM(N179:N179))/N180-1</f>
        <v>16.560293392282322</v>
      </c>
      <c r="Q180" s="24">
        <f>(O$2-COUNTA(M179:M180))/P180</f>
        <v>0.60385403586269504</v>
      </c>
      <c r="R180" s="2">
        <f>($B$31-SUM(S179:S179))*B188</f>
        <v>860.79009625408901</v>
      </c>
      <c r="S180" s="2">
        <f>T180-R180</f>
        <v>474.87550092269964</v>
      </c>
      <c r="T180" s="2">
        <f>T179</f>
        <v>1335.6655971767887</v>
      </c>
      <c r="U180" s="23">
        <f>($B184-SUM(S179:S179))/S180-1</f>
        <v>19.140719797587739</v>
      </c>
      <c r="V180" s="24">
        <f>(T$2-COUNTA(R179:R180))/U180</f>
        <v>0.5746910312843253</v>
      </c>
      <c r="W180" s="2">
        <f>($B$31-SUM(X179:X179))*B188</f>
        <v>865.41014428329947</v>
      </c>
      <c r="X180" s="2">
        <f>Y180-W180</f>
        <v>418.92158590226074</v>
      </c>
      <c r="Y180" s="2">
        <f>Y179</f>
        <v>1284.3317301855602</v>
      </c>
      <c r="Z180" s="23">
        <f>($B184-SUM(X179:X179))/X180-1</f>
        <v>21.953384579370628</v>
      </c>
      <c r="AA180" s="24">
        <f>(Y$2-COUNTA(W179:W180))/Z180</f>
        <v>0.54661275379270124</v>
      </c>
      <c r="AB180" s="2">
        <f>($B$31-SUM(AC179:AC179))*B188</f>
        <v>869.34700561472084</v>
      </c>
      <c r="AC180" s="2">
        <f>AD180-AB180</f>
        <v>371.24182088837972</v>
      </c>
      <c r="AD180" s="2">
        <f>AD179</f>
        <v>1240.5888265031006</v>
      </c>
      <c r="AE180" s="23">
        <f>($B184-SUM(AC179:AC179))/AC180-1</f>
        <v>25.019189191513981</v>
      </c>
      <c r="AF180" s="24">
        <f>(AD$2-COUNTA(AB179:AB180))/AE180</f>
        <v>0.51960117094479408</v>
      </c>
      <c r="AG180" s="2">
        <f>($B$31-SUM(AH179:AH179))*B188</f>
        <v>872.73008126317609</v>
      </c>
      <c r="AH180" s="2">
        <f>AI180-AG180</f>
        <v>330.26901581264519</v>
      </c>
      <c r="AI180" s="2">
        <f>AI179</f>
        <v>1202.9990970758213</v>
      </c>
      <c r="AJ180" s="23">
        <f>($B184-SUM(AH179:AH179))/AH180-1</f>
        <v>28.360916218750255</v>
      </c>
      <c r="AK180" s="24">
        <f>(AI$2-COUNTA(AG179:AG180))/AJ180</f>
        <v>0.4936370846420039</v>
      </c>
      <c r="AL180" s="2">
        <f>($B$31-SUM(AM179:AM179))*B188</f>
        <v>875.65837638606797</v>
      </c>
      <c r="AM180" s="2">
        <f>AN180-AL180</f>
        <v>294.80410821317594</v>
      </c>
      <c r="AN180" s="2">
        <f>AN179</f>
        <v>1170.4624845992439</v>
      </c>
      <c r="AO180" s="23">
        <f>($B184-SUM(AM179:AM179))/AM180-1</f>
        <v>32.003398678437769</v>
      </c>
      <c r="AP180" s="24">
        <f>(AN$2-COUNTA(AL179:AL180))/AO180</f>
        <v>0.46870021995839528</v>
      </c>
      <c r="AQ180" s="2">
        <f>($B$31-SUM(AR179:AR179))*B188</f>
        <v>878.20893839669418</v>
      </c>
      <c r="AR180" s="2">
        <f>AS180-AQ180</f>
        <v>263.91396830670453</v>
      </c>
      <c r="AS180" s="2">
        <f>AS179</f>
        <v>1142.1229067033987</v>
      </c>
      <c r="AT180" s="23">
        <f>($B184-SUM(AR179:AR179))/AR180-1</f>
        <v>35.9737045594972</v>
      </c>
      <c r="AU180" s="24">
        <f>(AS$2-COUNTA(AQ179:AQ180))/AT180</f>
        <v>0.4447693168085447</v>
      </c>
      <c r="AV180" s="2">
        <f>($B$31-SUM(AW179:AW179))*B188</f>
        <v>880.44263038043152</v>
      </c>
      <c r="AW180" s="2">
        <f>AX180-AV180</f>
        <v>236.8614765036624</v>
      </c>
      <c r="AX180" s="2">
        <f>AX179</f>
        <v>1117.3041068840939</v>
      </c>
      <c r="AY180" s="23">
        <f>($B184-SUM(AW179:AW179))/AW180-1</f>
        <v>40.301337969851943</v>
      </c>
      <c r="AZ180" s="24">
        <f>(AX$2-COUNTA(AV179:AV180))/AY180</f>
        <v>0.42182222368689398</v>
      </c>
      <c r="BA180" s="2">
        <f>($B$31-SUM(BB179:BB179))*B188</f>
        <v>882.40817249259374</v>
      </c>
      <c r="BB180" s="2">
        <f>BC180-BA180</f>
        <v>213.05657758969858</v>
      </c>
      <c r="BC180" s="2">
        <f>BC179</f>
        <v>1095.4647500822923</v>
      </c>
      <c r="BD180" s="23">
        <f>($B184-SUM(BB179:BB179))/BB180-1</f>
        <v>45.018458387138587</v>
      </c>
      <c r="BE180" s="24">
        <f>(BC$2-COUNTA(BA179:BA180))/BD180</f>
        <v>0.39983599272120912</v>
      </c>
    </row>
    <row r="181" spans="1:57" hidden="1" outlineLevel="1" x14ac:dyDescent="0.3">
      <c r="C181" s="2">
        <f>($B$31-SUM(D179:D180))*B188</f>
        <v>776.19241088110743</v>
      </c>
      <c r="D181" s="2">
        <f t="shared" ref="D181:D188" si="176">E181-C181</f>
        <v>782.00848820922988</v>
      </c>
      <c r="E181" s="2">
        <f t="shared" ref="E181:E188" si="177">E180</f>
        <v>1558.2008990903373</v>
      </c>
      <c r="F181" s="23">
        <f>($B184-SUM(D179:D180))/D181-1</f>
        <v>10.028473796557702</v>
      </c>
      <c r="G181" s="24">
        <f>(E$2-COUNTA(C179:C181))/F181</f>
        <v>0.69801249342674332</v>
      </c>
      <c r="H181" s="2">
        <f>($B$31-SUM(I179:I180))*B188</f>
        <v>792.88333867891458</v>
      </c>
      <c r="I181" s="2">
        <f t="shared" ref="I181:I189" si="178">J181-H181</f>
        <v>676.58322868464404</v>
      </c>
      <c r="J181" s="2">
        <f t="shared" ref="J181:J189" si="179">J180</f>
        <v>1469.4665673635586</v>
      </c>
      <c r="K181" s="23">
        <f>($B184-SUM(I179:I180))/I181-1</f>
        <v>12.021036438247901</v>
      </c>
      <c r="L181" s="24">
        <f>(J$2-COUNTA(H179:H181))/K181</f>
        <v>0.6655000208256604</v>
      </c>
      <c r="M181" s="2">
        <f>($B$31-SUM(N179:N180))*B188</f>
        <v>806.6071114188635</v>
      </c>
      <c r="N181" s="2">
        <f t="shared" ref="N181:N190" si="180">O181-M181</f>
        <v>589.89947327617347</v>
      </c>
      <c r="O181" s="2">
        <f t="shared" ref="O181:O190" si="181">O180</f>
        <v>1396.506584695037</v>
      </c>
      <c r="P181" s="23">
        <f>($B184-SUM(N179:N180))/N181-1</f>
        <v>14.192929717690202</v>
      </c>
      <c r="Q181" s="24">
        <f>(O$2-COUNTA(M179:M181))/P181</f>
        <v>0.6341185490957737</v>
      </c>
      <c r="R181" s="2">
        <f>($B$31-SUM(S179:S180))*B188</f>
        <v>818.05130117104613</v>
      </c>
      <c r="S181" s="2">
        <f t="shared" ref="S181:S191" si="182">T181-R181</f>
        <v>517.61429600574252</v>
      </c>
      <c r="T181" s="2">
        <f t="shared" ref="T181:T191" si="183">T180</f>
        <v>1335.6655971767887</v>
      </c>
      <c r="U181" s="23">
        <f>($B184-SUM(S179:S180))/S181-1</f>
        <v>16.560293392282333</v>
      </c>
      <c r="V181" s="24">
        <f>(T$2-COUNTA(R179:R181))/U181</f>
        <v>0.60385403586269459</v>
      </c>
      <c r="W181" s="2">
        <f>($B$31-SUM(X179:X180))*B188</f>
        <v>827.70720155209608</v>
      </c>
      <c r="X181" s="2">
        <f t="shared" ref="X181:X192" si="184">Y181-W181</f>
        <v>456.62452863346414</v>
      </c>
      <c r="Y181" s="2">
        <f t="shared" ref="Y181:Y192" si="185">Y180</f>
        <v>1284.3317301855602</v>
      </c>
      <c r="Z181" s="23">
        <f>($B184-SUM(X179:X180))/X181-1</f>
        <v>19.140719797587735</v>
      </c>
      <c r="AA181" s="24">
        <f>(Y$2-COUNTA(W179:W181))/Z181</f>
        <v>0.57469103128432542</v>
      </c>
      <c r="AB181" s="2">
        <f>($B$31-SUM(AC179:AC180))*B188</f>
        <v>835.93524173476681</v>
      </c>
      <c r="AC181" s="2">
        <f t="shared" ref="AC181:AC193" si="186">AD181-AB181</f>
        <v>404.65358476833376</v>
      </c>
      <c r="AD181" s="2">
        <f t="shared" ref="AD181:AD193" si="187">AD180</f>
        <v>1240.5888265031006</v>
      </c>
      <c r="AE181" s="23">
        <f>($B184-SUM(AC179:AC180))/AC181-1</f>
        <v>21.953384579370635</v>
      </c>
      <c r="AF181" s="24">
        <f>(AD$2-COUNTA(AB179:AB181))/AE181</f>
        <v>0.54661275379270102</v>
      </c>
      <c r="AG181" s="2">
        <f>($B$31-SUM(AH179:AH180))*B188</f>
        <v>843.00586984003792</v>
      </c>
      <c r="AH181" s="2">
        <f t="shared" ref="AH181:AH194" si="188">AI181-AG181</f>
        <v>359.99322723578337</v>
      </c>
      <c r="AI181" s="2">
        <f t="shared" ref="AI181:AI194" si="189">AI180</f>
        <v>1202.9990970758213</v>
      </c>
      <c r="AJ181" s="23">
        <f>($B184-SUM(AH179:AH180))/AH181-1</f>
        <v>25.019189191513988</v>
      </c>
      <c r="AK181" s="24">
        <f>(AI$2-COUNTA(AG179:AG181))/AJ181</f>
        <v>0.51960117094479397</v>
      </c>
      <c r="AL181" s="2">
        <f>($B$31-SUM(AM179:AM180))*B188</f>
        <v>849.12600664688216</v>
      </c>
      <c r="AM181" s="2">
        <f t="shared" ref="AM181:AM195" si="190">AN181-AL181</f>
        <v>321.33647795236175</v>
      </c>
      <c r="AN181" s="2">
        <f t="shared" ref="AN181:AN195" si="191">AN180</f>
        <v>1170.4624845992439</v>
      </c>
      <c r="AO181" s="23">
        <f>($B184-SUM(AM179:AM180))/AM181-1</f>
        <v>28.360916218750248</v>
      </c>
      <c r="AP181" s="24">
        <f>(AN$2-COUNTA(AL179:AL181))/AO181</f>
        <v>0.49363708464200401</v>
      </c>
      <c r="AQ181" s="2">
        <f>($B$31-SUM(AR179:AR180))*B188</f>
        <v>854.45668124909071</v>
      </c>
      <c r="AR181" s="2">
        <f t="shared" ref="AR181:AR196" si="192">AS181-AQ181</f>
        <v>287.66622545430801</v>
      </c>
      <c r="AS181" s="2">
        <f t="shared" ref="AS181:AS196" si="193">AS180</f>
        <v>1142.1229067033987</v>
      </c>
      <c r="AT181" s="23">
        <f>($B184-SUM(AR179:AR180))/AR181-1</f>
        <v>32.003398678437797</v>
      </c>
      <c r="AU181" s="24">
        <f>(AS$2-COUNTA(AQ179:AQ181))/AT181</f>
        <v>0.46870021995839489</v>
      </c>
      <c r="AV181" s="2">
        <f>($B$31-SUM(AW179:AW180))*B188</f>
        <v>859.12509749510195</v>
      </c>
      <c r="AW181" s="2">
        <f t="shared" ref="AW181:AW197" si="194">AX181-AV181</f>
        <v>258.17900938899197</v>
      </c>
      <c r="AX181" s="2">
        <f t="shared" ref="AX181:AX197" si="195">AX180</f>
        <v>1117.3041068840939</v>
      </c>
      <c r="AY181" s="23">
        <f>($B184-SUM(AW179:AW180))/AW181-1</f>
        <v>35.973704559497207</v>
      </c>
      <c r="AZ181" s="24">
        <f>(AX$2-COUNTA(AV179:AV181))/AY181</f>
        <v>0.44476931680854465</v>
      </c>
      <c r="BA181" s="2">
        <f>($B$31-SUM(BB179:BB180))*B188</f>
        <v>863.23308050952073</v>
      </c>
      <c r="BB181" s="2">
        <f t="shared" ref="BB181:BB198" si="196">BC181-BA181</f>
        <v>232.23166957277158</v>
      </c>
      <c r="BC181" s="2">
        <f t="shared" ref="BC181:BC198" si="197">BC180</f>
        <v>1095.4647500822923</v>
      </c>
      <c r="BD181" s="23">
        <f>($B184-SUM(BB179:BB180))/BB181-1</f>
        <v>40.301337969851886</v>
      </c>
      <c r="BE181" s="24">
        <f>(BC$2-COUNTA(BA179:BA181))/BD181</f>
        <v>0.42182222368689459</v>
      </c>
    </row>
    <row r="182" spans="1:57" hidden="1" outlineLevel="1" x14ac:dyDescent="0.3">
      <c r="C182" s="2">
        <f>($B$31-SUM(D179:D181))*B188</f>
        <v>705.81164694227687</v>
      </c>
      <c r="D182" s="2">
        <f t="shared" si="176"/>
        <v>852.38925214806045</v>
      </c>
      <c r="E182" s="2">
        <f t="shared" si="177"/>
        <v>1558.2008990903373</v>
      </c>
      <c r="F182" s="23">
        <f>($B184-SUM(D179:D181))/D182-1</f>
        <v>8.2004346757410129</v>
      </c>
      <c r="G182" s="24">
        <f>(E$2-COUNTA(C179:C182))/F182</f>
        <v>0.7316685318827717</v>
      </c>
      <c r="H182" s="2">
        <f>($B$31-SUM(I179:I181))*B188</f>
        <v>731.99084809729663</v>
      </c>
      <c r="I182" s="2">
        <f t="shared" si="178"/>
        <v>737.47571926626199</v>
      </c>
      <c r="J182" s="2">
        <f t="shared" si="179"/>
        <v>1469.4665673635586</v>
      </c>
      <c r="K182" s="23">
        <f>($B184-SUM(I179:I181))/I182-1</f>
        <v>10.028473796557707</v>
      </c>
      <c r="L182" s="24">
        <f>(J$2-COUNTA(H179:H182))/K182</f>
        <v>0.69801249342674287</v>
      </c>
      <c r="M182" s="2">
        <f>($B$31-SUM(N179:N181))*B188</f>
        <v>753.5161588240079</v>
      </c>
      <c r="N182" s="2">
        <f t="shared" si="180"/>
        <v>642.99042587102906</v>
      </c>
      <c r="O182" s="2">
        <f t="shared" si="181"/>
        <v>1396.506584695037</v>
      </c>
      <c r="P182" s="23">
        <f>($B184-SUM(N179:N181))/N182-1</f>
        <v>12.021036438247892</v>
      </c>
      <c r="Q182" s="24">
        <f>(O$2-COUNTA(M179:M182))/P182</f>
        <v>0.66550002082566084</v>
      </c>
      <c r="R182" s="2">
        <f>($B$31-SUM(S179:S181))*B188</f>
        <v>771.46601453052926</v>
      </c>
      <c r="S182" s="2">
        <f t="shared" si="182"/>
        <v>564.19958264625939</v>
      </c>
      <c r="T182" s="2">
        <f t="shared" si="183"/>
        <v>1335.6655971767887</v>
      </c>
      <c r="U182" s="23">
        <f>($B184-SUM(S179:S181))/S182-1</f>
        <v>14.192929717690214</v>
      </c>
      <c r="V182" s="24">
        <f>(T$2-COUNTA(R179:R182))/U182</f>
        <v>0.63411854909577314</v>
      </c>
      <c r="W182" s="2">
        <f>($B$31-SUM(X179:X181))*B188</f>
        <v>786.6109939750844</v>
      </c>
      <c r="X182" s="2">
        <f t="shared" si="184"/>
        <v>497.72073621047582</v>
      </c>
      <c r="Y182" s="2">
        <f t="shared" si="185"/>
        <v>1284.3317301855602</v>
      </c>
      <c r="Z182" s="23">
        <f>($B184-SUM(X179:X181))/X182-1</f>
        <v>16.560293392282333</v>
      </c>
      <c r="AA182" s="24">
        <f>(Y$2-COUNTA(W179:W182))/Z182</f>
        <v>0.60385403586269459</v>
      </c>
      <c r="AB182" s="2">
        <f>($B$31-SUM(AC179:AC181))*B188</f>
        <v>799.51641910561671</v>
      </c>
      <c r="AC182" s="2">
        <f t="shared" si="186"/>
        <v>441.07240739748386</v>
      </c>
      <c r="AD182" s="2">
        <f t="shared" si="187"/>
        <v>1240.5888265031006</v>
      </c>
      <c r="AE182" s="23">
        <f>($B184-SUM(AC179:AC181))/AC182-1</f>
        <v>19.140719797587735</v>
      </c>
      <c r="AF182" s="24">
        <f>(AD$2-COUNTA(AB179:AB182))/AE182</f>
        <v>0.57469103128432542</v>
      </c>
      <c r="AG182" s="2">
        <f>($B$31-SUM(AH179:AH181))*B188</f>
        <v>810.60647938881743</v>
      </c>
      <c r="AH182" s="2">
        <f t="shared" si="188"/>
        <v>392.39261768700385</v>
      </c>
      <c r="AI182" s="2">
        <f t="shared" si="189"/>
        <v>1202.9990970758213</v>
      </c>
      <c r="AJ182" s="23">
        <f>($B184-SUM(AH179:AH181))/AH182-1</f>
        <v>21.953384579370631</v>
      </c>
      <c r="AK182" s="24">
        <f>(AI$2-COUNTA(AG179:AG182))/AJ182</f>
        <v>0.54661275379270113</v>
      </c>
      <c r="AL182" s="2">
        <f>($B$31-SUM(AM179:AM181))*B188</f>
        <v>820.20572363116958</v>
      </c>
      <c r="AM182" s="2">
        <f t="shared" si="190"/>
        <v>350.25676096807433</v>
      </c>
      <c r="AN182" s="2">
        <f t="shared" si="191"/>
        <v>1170.4624845992439</v>
      </c>
      <c r="AO182" s="23">
        <f>($B184-SUM(AM179:AM181))/AM182-1</f>
        <v>25.019189191513988</v>
      </c>
      <c r="AP182" s="24">
        <f>(AN$2-COUNTA(AL179:AL182))/AO182</f>
        <v>0.51960117094479397</v>
      </c>
      <c r="AQ182" s="2">
        <f>($B$31-SUM(AR179:AR181))*B188</f>
        <v>828.56672095820306</v>
      </c>
      <c r="AR182" s="2">
        <f t="shared" si="192"/>
        <v>313.55618574519565</v>
      </c>
      <c r="AS182" s="2">
        <f t="shared" si="193"/>
        <v>1142.1229067033987</v>
      </c>
      <c r="AT182" s="23">
        <f>($B184-SUM(AR179:AR181))/AR182-1</f>
        <v>28.360916218750276</v>
      </c>
      <c r="AU182" s="24">
        <f>(AS$2-COUNTA(AQ179:AQ182))/AT182</f>
        <v>0.49363708464200351</v>
      </c>
      <c r="AV182" s="2">
        <f>($B$31-SUM(AW179:AW181))*B188</f>
        <v>835.88898665009265</v>
      </c>
      <c r="AW182" s="2">
        <f t="shared" si="194"/>
        <v>281.41512023400128</v>
      </c>
      <c r="AX182" s="2">
        <f t="shared" si="195"/>
        <v>1117.3041068840939</v>
      </c>
      <c r="AY182" s="23">
        <f>($B184-SUM(AW179:AW181))/AW182-1</f>
        <v>32.003398678437797</v>
      </c>
      <c r="AZ182" s="24">
        <f>(AX$2-COUNTA(AV179:AV182))/AY182</f>
        <v>0.46870021995839489</v>
      </c>
      <c r="BA182" s="2">
        <f>($B$31-SUM(BB179:BB181))*B188</f>
        <v>842.33223024797132</v>
      </c>
      <c r="BB182" s="2">
        <f t="shared" si="196"/>
        <v>253.13251983432099</v>
      </c>
      <c r="BC182" s="2">
        <f t="shared" si="197"/>
        <v>1095.4647500822923</v>
      </c>
      <c r="BD182" s="23">
        <f>($B184-SUM(BB179:BB181))/BB182-1</f>
        <v>35.973704559497151</v>
      </c>
      <c r="BE182" s="24">
        <f>(BC$2-COUNTA(BA179:BA182))/BD182</f>
        <v>0.44476931680854531</v>
      </c>
    </row>
    <row r="183" spans="1:57" hidden="1" outlineLevel="1" x14ac:dyDescent="0.3">
      <c r="C183" s="2">
        <f>($B$31-SUM(D179:D182))*B188</f>
        <v>629.09661424895148</v>
      </c>
      <c r="D183" s="2">
        <f t="shared" si="176"/>
        <v>929.10428484138583</v>
      </c>
      <c r="E183" s="2">
        <f t="shared" si="177"/>
        <v>1558.2008990903373</v>
      </c>
      <c r="F183" s="23">
        <f>($B184-SUM(D179:D182))/D183-1</f>
        <v>6.5233345649000132</v>
      </c>
      <c r="G183" s="24">
        <f>(E$2-COUNTA(C179:C183))/F183</f>
        <v>0.76647916035203967</v>
      </c>
      <c r="H183" s="2">
        <f>($B$31-SUM(I179:I182))*B188</f>
        <v>665.6180333633331</v>
      </c>
      <c r="I183" s="2">
        <f t="shared" si="178"/>
        <v>803.84853400022553</v>
      </c>
      <c r="J183" s="2">
        <f t="shared" si="179"/>
        <v>1469.4665673635586</v>
      </c>
      <c r="K183" s="23">
        <f>($B184-SUM(I179:I182))/I183-1</f>
        <v>8.2004346757410165</v>
      </c>
      <c r="L183" s="24">
        <f>(J$2-COUNTA(H179:H183))/K183</f>
        <v>0.73166853188277137</v>
      </c>
      <c r="M183" s="2">
        <f>($B$31-SUM(N179:N182))*B188</f>
        <v>695.64702049561527</v>
      </c>
      <c r="N183" s="2">
        <f t="shared" si="180"/>
        <v>700.8595641994217</v>
      </c>
      <c r="O183" s="2">
        <f t="shared" si="181"/>
        <v>1396.506584695037</v>
      </c>
      <c r="P183" s="23">
        <f>($B184-SUM(N179:N182))/N183-1</f>
        <v>10.028473796557698</v>
      </c>
      <c r="Q183" s="24">
        <f>(O$2-COUNTA(M179:M183))/P183</f>
        <v>0.69801249342674354</v>
      </c>
      <c r="R183" s="2">
        <f>($B$31-SUM(S179:S182))*B188</f>
        <v>720.68805209236587</v>
      </c>
      <c r="S183" s="2">
        <f t="shared" si="182"/>
        <v>614.97754508442279</v>
      </c>
      <c r="T183" s="2">
        <f t="shared" si="183"/>
        <v>1335.6655971767887</v>
      </c>
      <c r="U183" s="23">
        <f>($B184-SUM(S179:S182))/S183-1</f>
        <v>12.021036438247899</v>
      </c>
      <c r="V183" s="24">
        <f>(T$2-COUNTA(R179:R183))/U183</f>
        <v>0.66550002082566051</v>
      </c>
      <c r="W183" s="2">
        <f>($B$31-SUM(X179:X182))*B188</f>
        <v>741.81612771614152</v>
      </c>
      <c r="X183" s="2">
        <f t="shared" si="184"/>
        <v>542.5156024694187</v>
      </c>
      <c r="Y183" s="2">
        <f t="shared" si="185"/>
        <v>1284.3317301855602</v>
      </c>
      <c r="Z183" s="23">
        <f>($B184-SUM(X179:X182))/X183-1</f>
        <v>14.192929717690209</v>
      </c>
      <c r="AA183" s="24">
        <f>(Y$2-COUNTA(W179:W183))/Z183</f>
        <v>0.63411854909577337</v>
      </c>
      <c r="AB183" s="2">
        <f>($B$31-SUM(AC179:AC182))*B188</f>
        <v>759.8199024398433</v>
      </c>
      <c r="AC183" s="2">
        <f t="shared" si="186"/>
        <v>480.76892406325726</v>
      </c>
      <c r="AD183" s="2">
        <f t="shared" si="187"/>
        <v>1240.5888265031006</v>
      </c>
      <c r="AE183" s="23">
        <f>($B184-SUM(AC179:AC182))/AC183-1</f>
        <v>16.560293392282333</v>
      </c>
      <c r="AF183" s="24">
        <f>(AD$2-COUNTA(AB179:AB183))/AE183</f>
        <v>0.60385403586269459</v>
      </c>
      <c r="AG183" s="2">
        <f>($B$31-SUM(AH179:AH182))*B188</f>
        <v>775.29114379698717</v>
      </c>
      <c r="AH183" s="2">
        <f t="shared" si="188"/>
        <v>427.70795327883411</v>
      </c>
      <c r="AI183" s="2">
        <f t="shared" si="189"/>
        <v>1202.9990970758213</v>
      </c>
      <c r="AJ183" s="23">
        <f>($B184-SUM(AH179:AH182))/AH183-1</f>
        <v>19.140719797587742</v>
      </c>
      <c r="AK183" s="24">
        <f>(AI$2-COUNTA(AG179:AG183))/AJ183</f>
        <v>0.57469103128432519</v>
      </c>
      <c r="AL183" s="2">
        <f>($B$31-SUM(AM179:AM182))*B188</f>
        <v>788.68261514404298</v>
      </c>
      <c r="AM183" s="2">
        <f t="shared" si="190"/>
        <v>381.77986945520092</v>
      </c>
      <c r="AN183" s="2">
        <f t="shared" si="191"/>
        <v>1170.4624845992439</v>
      </c>
      <c r="AO183" s="23">
        <f>($B184-SUM(AM179:AM182))/AM183-1</f>
        <v>21.953384579370638</v>
      </c>
      <c r="AP183" s="24">
        <f>(AN$2-COUNTA(AL179:AL183))/AO183</f>
        <v>0.54661275379270091</v>
      </c>
      <c r="AQ183" s="2">
        <f>($B$31-SUM(AR179:AR182))*B188</f>
        <v>800.34666424113539</v>
      </c>
      <c r="AR183" s="2">
        <f t="shared" si="192"/>
        <v>341.77624246226333</v>
      </c>
      <c r="AS183" s="2">
        <f t="shared" si="193"/>
        <v>1142.1229067033987</v>
      </c>
      <c r="AT183" s="23">
        <f>($B184-SUM(AR179:AR182))/AR183-1</f>
        <v>25.019189191514009</v>
      </c>
      <c r="AU183" s="24">
        <f>(AS$2-COUNTA(AQ179:AQ183))/AT183</f>
        <v>0.51960117094479352</v>
      </c>
      <c r="AV183" s="2">
        <f>($B$31-SUM(AW179:AW182))*B188</f>
        <v>810.56162582903255</v>
      </c>
      <c r="AW183" s="2">
        <f t="shared" si="194"/>
        <v>306.74248105506138</v>
      </c>
      <c r="AX183" s="2">
        <f t="shared" si="195"/>
        <v>1117.3041068840939</v>
      </c>
      <c r="AY183" s="23">
        <f>($B184-SUM(AW179:AW182))/AW183-1</f>
        <v>28.360916218750273</v>
      </c>
      <c r="AZ183" s="24">
        <f>(AX$2-COUNTA(AV179:AV183))/AY183</f>
        <v>0.49363708464200357</v>
      </c>
      <c r="BA183" s="2">
        <f>($B$31-SUM(BB179:BB182))*B188</f>
        <v>819.55030346288254</v>
      </c>
      <c r="BB183" s="2">
        <f t="shared" si="196"/>
        <v>275.91444661940977</v>
      </c>
      <c r="BC183" s="2">
        <f t="shared" si="197"/>
        <v>1095.4647500822923</v>
      </c>
      <c r="BD183" s="23">
        <f>($B184-SUM(BB179:BB182))/BB183-1</f>
        <v>32.003398678437769</v>
      </c>
      <c r="BE183" s="24">
        <f>(BC$2-COUNTA(BA179:BA183))/BD183</f>
        <v>0.46870021995839528</v>
      </c>
    </row>
    <row r="184" spans="1:57" hidden="1" outlineLevel="1" x14ac:dyDescent="0.3">
      <c r="A184" s="25" t="s">
        <v>13</v>
      </c>
      <c r="B184" s="26">
        <v>10000</v>
      </c>
      <c r="C184" s="2">
        <f>($B$31-SUM(D179:D183))*B188</f>
        <v>545.47722861322666</v>
      </c>
      <c r="D184" s="2">
        <f t="shared" si="176"/>
        <v>1012.7236704771107</v>
      </c>
      <c r="E184" s="2">
        <f t="shared" si="177"/>
        <v>1558.2008990903373</v>
      </c>
      <c r="F184" s="23">
        <f>($B184-SUM(D179:D183))/D184-1</f>
        <v>4.9847106100000111</v>
      </c>
      <c r="G184" s="24">
        <f>(E$2-COUNTA(C179:C184))/F184</f>
        <v>0.80245380583888926</v>
      </c>
      <c r="H184" s="2">
        <f>($B$31-SUM(I179:I183))*B188</f>
        <v>593.27166530331283</v>
      </c>
      <c r="I184" s="2">
        <f t="shared" si="178"/>
        <v>876.19490206024579</v>
      </c>
      <c r="J184" s="2">
        <f t="shared" si="179"/>
        <v>1469.4665673635586</v>
      </c>
      <c r="K184" s="23">
        <f>($B184-SUM(I179:I183))/I184-1</f>
        <v>6.5233345649000158</v>
      </c>
      <c r="L184" s="24">
        <f>(J$2-COUNTA(H179:H184))/K184</f>
        <v>0.76647916035203933</v>
      </c>
      <c r="M184" s="2">
        <f>($B$31-SUM(N179:N183))*B188</f>
        <v>632.56965971766738</v>
      </c>
      <c r="N184" s="2">
        <f t="shared" si="180"/>
        <v>763.93692497736959</v>
      </c>
      <c r="O184" s="2">
        <f t="shared" si="181"/>
        <v>1396.506584695037</v>
      </c>
      <c r="P184" s="23">
        <f>($B184-SUM(N179:N183))/N184-1</f>
        <v>8.2004346757410094</v>
      </c>
      <c r="Q184" s="24">
        <f>(O$2-COUNTA(M179:M184))/P184</f>
        <v>0.73166853188277203</v>
      </c>
      <c r="R184" s="2">
        <f>($B$31-SUM(S179:S183))*B188</f>
        <v>665.34007303476778</v>
      </c>
      <c r="S184" s="2">
        <f t="shared" si="182"/>
        <v>670.32552414202087</v>
      </c>
      <c r="T184" s="2">
        <f t="shared" si="183"/>
        <v>1335.6655971767887</v>
      </c>
      <c r="U184" s="23">
        <f>($B184-SUM(S179:S183))/S184-1</f>
        <v>10.028473796557705</v>
      </c>
      <c r="V184" s="24">
        <f>(T$2-COUNTA(R179:R184))/U184</f>
        <v>0.6980124934267431</v>
      </c>
      <c r="W184" s="2">
        <f>($B$31-SUM(X179:X183))*B188</f>
        <v>692.98972349389385</v>
      </c>
      <c r="X184" s="2">
        <f t="shared" si="184"/>
        <v>591.34200669166637</v>
      </c>
      <c r="Y184" s="2">
        <f t="shared" si="185"/>
        <v>1284.3317301855602</v>
      </c>
      <c r="Z184" s="23">
        <f>($B184-SUM(X179:X183))/X184-1</f>
        <v>12.021036438247899</v>
      </c>
      <c r="AA184" s="24">
        <f>(Y$2-COUNTA(W179:W184))/Z184</f>
        <v>0.66550002082566051</v>
      </c>
      <c r="AB184" s="2">
        <f>($B$31-SUM(AC179:AC183))*B188</f>
        <v>716.55069927415002</v>
      </c>
      <c r="AC184" s="2">
        <f t="shared" si="186"/>
        <v>524.03812722895054</v>
      </c>
      <c r="AD184" s="2">
        <f t="shared" si="187"/>
        <v>1240.5888265031006</v>
      </c>
      <c r="AE184" s="23">
        <f>($B184-SUM(AC179:AC183))/AC184-1</f>
        <v>14.192929717690209</v>
      </c>
      <c r="AF184" s="24">
        <f>(AD$2-COUNTA(AB179:AB184))/AE184</f>
        <v>0.63411854909577337</v>
      </c>
      <c r="AG184" s="2">
        <f>($B$31-SUM(AH179:AH183))*B188</f>
        <v>736.79742800189206</v>
      </c>
      <c r="AH184" s="2">
        <f t="shared" si="188"/>
        <v>466.20166907392922</v>
      </c>
      <c r="AI184" s="2">
        <f t="shared" si="189"/>
        <v>1202.9990970758213</v>
      </c>
      <c r="AJ184" s="23">
        <f>($B184-SUM(AH179:AH183))/AH184-1</f>
        <v>16.560293392282329</v>
      </c>
      <c r="AK184" s="24">
        <f>(AI$2-COUNTA(AG179:AG184))/AJ184</f>
        <v>0.6038540358626947</v>
      </c>
      <c r="AL184" s="2">
        <f>($B$31-SUM(AM179:AM183))*B188</f>
        <v>754.32242689307486</v>
      </c>
      <c r="AM184" s="2">
        <f t="shared" si="190"/>
        <v>416.14005770616905</v>
      </c>
      <c r="AN184" s="2">
        <f t="shared" si="191"/>
        <v>1170.4624845992439</v>
      </c>
      <c r="AO184" s="23">
        <f>($B184-SUM(AM179:AM183))/AM184-1</f>
        <v>19.140719797587742</v>
      </c>
      <c r="AP184" s="24">
        <f>(AN$2-COUNTA(AL179:AL184))/AO184</f>
        <v>0.57469103128432519</v>
      </c>
      <c r="AQ184" s="2">
        <f>($B$31-SUM(AR179:AR183))*B188</f>
        <v>769.58680241953175</v>
      </c>
      <c r="AR184" s="2">
        <f t="shared" si="192"/>
        <v>372.53610428386696</v>
      </c>
      <c r="AS184" s="2">
        <f t="shared" si="193"/>
        <v>1142.1229067033987</v>
      </c>
      <c r="AT184" s="23">
        <f>($B184-SUM(AR179:AR183))/AR184-1</f>
        <v>21.953384579370656</v>
      </c>
      <c r="AU184" s="24">
        <f>(AS$2-COUNTA(AQ179:AQ184))/AT184</f>
        <v>0.54661275379270047</v>
      </c>
      <c r="AV184" s="2">
        <f>($B$31-SUM(AW179:AW183))*B188</f>
        <v>782.95480253407698</v>
      </c>
      <c r="AW184" s="2">
        <f t="shared" si="194"/>
        <v>334.34930435001695</v>
      </c>
      <c r="AX184" s="2">
        <f t="shared" si="195"/>
        <v>1117.3041068840939</v>
      </c>
      <c r="AY184" s="23">
        <f>($B184-SUM(AW179:AW183))/AW184-1</f>
        <v>25.019189191514009</v>
      </c>
      <c r="AZ184" s="24">
        <f>(AX$2-COUNTA(AV179:AV184))/AY184</f>
        <v>0.51960117094479352</v>
      </c>
      <c r="BA184" s="2">
        <f>($B$31-SUM(BB179:BB183))*B188</f>
        <v>794.7180032671356</v>
      </c>
      <c r="BB184" s="2">
        <f t="shared" si="196"/>
        <v>300.74674681515671</v>
      </c>
      <c r="BC184" s="2">
        <f t="shared" si="197"/>
        <v>1095.4647500822923</v>
      </c>
      <c r="BD184" s="23">
        <f>($B184-SUM(BB179:BB183))/BB184-1</f>
        <v>28.360916218750241</v>
      </c>
      <c r="BE184" s="24">
        <f>(BC$2-COUNTA(BA179:BA184))/BD184</f>
        <v>0.49363708464200412</v>
      </c>
    </row>
    <row r="185" spans="1:57" hidden="1" outlineLevel="1" x14ac:dyDescent="0.3">
      <c r="A185" s="26"/>
      <c r="B185" s="26"/>
      <c r="C185" s="2">
        <f>($B$31-SUM(D179:D184))*B188</f>
        <v>454.33209827028674</v>
      </c>
      <c r="D185" s="2">
        <f t="shared" si="176"/>
        <v>1103.8688008200506</v>
      </c>
      <c r="E185" s="2">
        <f t="shared" si="177"/>
        <v>1558.2008990903373</v>
      </c>
      <c r="F185" s="23">
        <f>($B184-SUM(D179:D184))/D185-1</f>
        <v>3.5731290000000104</v>
      </c>
      <c r="G185" s="24">
        <f>(E$2-COUNTA(C179:C185))/F185</f>
        <v>0.83960024952919166</v>
      </c>
      <c r="H185" s="2">
        <f>($B$31-SUM(I179:I184))*B188</f>
        <v>514.41412411789065</v>
      </c>
      <c r="I185" s="2">
        <f t="shared" si="178"/>
        <v>955.05244324566797</v>
      </c>
      <c r="J185" s="2">
        <f t="shared" si="179"/>
        <v>1469.4665673635586</v>
      </c>
      <c r="K185" s="23">
        <f>($B184-SUM(I179:I184))/I185-1</f>
        <v>4.9847106100000138</v>
      </c>
      <c r="L185" s="24">
        <f>(J$2-COUNTA(H179:H185))/K185</f>
        <v>0.80245380583888881</v>
      </c>
      <c r="M185" s="2">
        <f>($B$31-SUM(N179:N184))*B188</f>
        <v>563.81533646970411</v>
      </c>
      <c r="N185" s="2">
        <f t="shared" si="180"/>
        <v>832.69124822533286</v>
      </c>
      <c r="O185" s="2">
        <f t="shared" si="181"/>
        <v>1396.506584695037</v>
      </c>
      <c r="P185" s="23">
        <f>($B184-SUM(N179:N184))/N185-1</f>
        <v>6.5233345649000087</v>
      </c>
      <c r="Q185" s="24">
        <f>(O$2-COUNTA(M179:M185))/P185</f>
        <v>0.76647916035204022</v>
      </c>
      <c r="R185" s="2">
        <f>($B$31-SUM(S179:S184))*B188</f>
        <v>605.01077586198596</v>
      </c>
      <c r="S185" s="2">
        <f t="shared" si="182"/>
        <v>730.65482131480269</v>
      </c>
      <c r="T185" s="2">
        <f t="shared" si="183"/>
        <v>1335.6655971767887</v>
      </c>
      <c r="U185" s="23">
        <f>($B184-SUM(S179:S184))/S185-1</f>
        <v>8.2004346757410165</v>
      </c>
      <c r="V185" s="24">
        <f>(T$2-COUNTA(R179:R185))/U185</f>
        <v>0.73166853188277137</v>
      </c>
      <c r="W185" s="2">
        <f>($B$31-SUM(X179:X184))*B188</f>
        <v>639.76894289164386</v>
      </c>
      <c r="X185" s="2">
        <f t="shared" si="184"/>
        <v>644.56278729391636</v>
      </c>
      <c r="Y185" s="2">
        <f t="shared" si="185"/>
        <v>1284.3317301855602</v>
      </c>
      <c r="Z185" s="23">
        <f>($B184-SUM(X179:X184))/X185-1</f>
        <v>10.028473796557705</v>
      </c>
      <c r="AA185" s="24">
        <f>(Y$2-COUNTA(W179:W185))/Z185</f>
        <v>0.6980124934267431</v>
      </c>
      <c r="AB185" s="2">
        <f>($B$31-SUM(AC179:AC184))*B188</f>
        <v>669.38726782354445</v>
      </c>
      <c r="AC185" s="2">
        <f t="shared" si="186"/>
        <v>571.20155867955611</v>
      </c>
      <c r="AD185" s="2">
        <f t="shared" si="187"/>
        <v>1240.5888265031006</v>
      </c>
      <c r="AE185" s="23">
        <f>($B184-SUM(AC179:AC184))/AC185-1</f>
        <v>12.021036438247897</v>
      </c>
      <c r="AF185" s="24">
        <f>(AD$2-COUNTA(AB179:AB185))/AE185</f>
        <v>0.66550002082566051</v>
      </c>
      <c r="AG185" s="2">
        <f>($B$31-SUM(AH179:AH184))*B188</f>
        <v>694.83927778523844</v>
      </c>
      <c r="AH185" s="2">
        <f t="shared" si="188"/>
        <v>508.15981929058285</v>
      </c>
      <c r="AI185" s="2">
        <f t="shared" si="189"/>
        <v>1202.9990970758213</v>
      </c>
      <c r="AJ185" s="23">
        <f>($B184-SUM(AH179:AH184))/AH185-1</f>
        <v>14.192929717690209</v>
      </c>
      <c r="AK185" s="24">
        <f>(AI$2-COUNTA(AG179:AG185))/AJ185</f>
        <v>0.63411854909577337</v>
      </c>
      <c r="AL185" s="2">
        <f>($B$31-SUM(AM179:AM184))*B188</f>
        <v>716.86982169951966</v>
      </c>
      <c r="AM185" s="2">
        <f t="shared" si="190"/>
        <v>453.59266289972425</v>
      </c>
      <c r="AN185" s="2">
        <f t="shared" si="191"/>
        <v>1170.4624845992439</v>
      </c>
      <c r="AO185" s="23">
        <f>($B184-SUM(AM179:AM184))/AM185-1</f>
        <v>16.560293392282329</v>
      </c>
      <c r="AP185" s="24">
        <f>(AN$2-COUNTA(AL179:AL185))/AO185</f>
        <v>0.6038540358626947</v>
      </c>
      <c r="AQ185" s="2">
        <f>($B$31-SUM(AR179:AR184))*B188</f>
        <v>736.05855303398357</v>
      </c>
      <c r="AR185" s="2">
        <f t="shared" si="192"/>
        <v>406.06435366941514</v>
      </c>
      <c r="AS185" s="2">
        <f t="shared" si="193"/>
        <v>1142.1229067033987</v>
      </c>
      <c r="AT185" s="23">
        <f>($B184-SUM(AR179:AR184))/AR185-1</f>
        <v>19.140719797587749</v>
      </c>
      <c r="AU185" s="24">
        <f>(AS$2-COUNTA(AQ179:AQ185))/AT185</f>
        <v>0.57469103128432497</v>
      </c>
      <c r="AV185" s="2">
        <f>($B$31-SUM(AW179:AW184))*B188</f>
        <v>752.86336514257539</v>
      </c>
      <c r="AW185" s="2">
        <f t="shared" si="194"/>
        <v>364.44074174151854</v>
      </c>
      <c r="AX185" s="2">
        <f t="shared" si="195"/>
        <v>1117.3041068840939</v>
      </c>
      <c r="AY185" s="23">
        <f>($B184-SUM(AW179:AW184))/AW185-1</f>
        <v>21.953384579370645</v>
      </c>
      <c r="AZ185" s="24">
        <f>(AX$2-COUNTA(AV179:AV185))/AY185</f>
        <v>0.5466127537927008</v>
      </c>
      <c r="BA185" s="2">
        <f>($B$31-SUM(BB179:BB184))*B188</f>
        <v>767.65079605377139</v>
      </c>
      <c r="BB185" s="2">
        <f t="shared" si="196"/>
        <v>327.81395402852093</v>
      </c>
      <c r="BC185" s="2">
        <f t="shared" si="197"/>
        <v>1095.4647500822923</v>
      </c>
      <c r="BD185" s="23">
        <f>($B184-SUM(BB179:BB184))/BB185-1</f>
        <v>25.01918919151397</v>
      </c>
      <c r="BE185" s="24">
        <f>(BC$2-COUNTA(BA179:BA185))/BD185</f>
        <v>0.5196011709447943</v>
      </c>
    </row>
    <row r="186" spans="1:57" hidden="1" outlineLevel="1" x14ac:dyDescent="0.3">
      <c r="A186" s="26"/>
      <c r="B186" s="26"/>
      <c r="C186" s="2">
        <f>($B$31-SUM(D179:D185))*B188</f>
        <v>354.98390619648217</v>
      </c>
      <c r="D186" s="2">
        <f t="shared" si="176"/>
        <v>1203.2169928938551</v>
      </c>
      <c r="E186" s="2">
        <f t="shared" si="177"/>
        <v>1558.2008990903373</v>
      </c>
      <c r="F186" s="23">
        <f>($B184-SUM(D179:D185))/D186-1</f>
        <v>2.2781000000000096</v>
      </c>
      <c r="G186" s="24">
        <f>(E$2-COUNTA(C179:C186))/F186</f>
        <v>0.87792458627803505</v>
      </c>
      <c r="H186" s="2">
        <f>($B$31-SUM(I179:I185))*B188</f>
        <v>428.45940422578059</v>
      </c>
      <c r="I186" s="2">
        <f t="shared" si="178"/>
        <v>1041.007163137778</v>
      </c>
      <c r="J186" s="2">
        <f t="shared" si="179"/>
        <v>1469.4665673635586</v>
      </c>
      <c r="K186" s="23">
        <f>($B184-SUM(I179:I185))/I186-1</f>
        <v>3.573129000000014</v>
      </c>
      <c r="L186" s="24">
        <f>(J$2-COUNTA(H179:H186))/K186</f>
        <v>0.83960024952919088</v>
      </c>
      <c r="M186" s="2">
        <f>($B$31-SUM(N179:N185))*B188</f>
        <v>488.87312412942413</v>
      </c>
      <c r="N186" s="2">
        <f t="shared" si="180"/>
        <v>907.63346056561284</v>
      </c>
      <c r="O186" s="2">
        <f t="shared" si="181"/>
        <v>1396.506584695037</v>
      </c>
      <c r="P186" s="23">
        <f>($B184-SUM(N179:N185))/N186-1</f>
        <v>4.9847106100000067</v>
      </c>
      <c r="Q186" s="24">
        <f>(O$2-COUNTA(M179:M186))/P186</f>
        <v>0.80245380583888992</v>
      </c>
      <c r="R186" s="2">
        <f>($B$31-SUM(S179:S185))*B188</f>
        <v>539.25184194365374</v>
      </c>
      <c r="S186" s="2">
        <f t="shared" si="182"/>
        <v>796.41375523313491</v>
      </c>
      <c r="T186" s="2">
        <f t="shared" si="183"/>
        <v>1335.6655971767887</v>
      </c>
      <c r="U186" s="23">
        <f>($B184-SUM(S179:S185))/S186-1</f>
        <v>6.523334564900015</v>
      </c>
      <c r="V186" s="24">
        <f>(T$2-COUNTA(R179:R186))/U186</f>
        <v>0.76647916035203945</v>
      </c>
      <c r="W186" s="2">
        <f>($B$31-SUM(X179:X185))*B188</f>
        <v>581.7582920351914</v>
      </c>
      <c r="X186" s="2">
        <f t="shared" si="184"/>
        <v>702.57343815036882</v>
      </c>
      <c r="Y186" s="2">
        <f t="shared" si="185"/>
        <v>1284.3317301855602</v>
      </c>
      <c r="Z186" s="23">
        <f>($B184-SUM(X179:X185))/X186-1</f>
        <v>8.2004346757410129</v>
      </c>
      <c r="AA186" s="24">
        <f>(Y$2-COUNTA(W179:W186))/Z186</f>
        <v>0.7316685318827717</v>
      </c>
      <c r="AB186" s="2">
        <f>($B$31-SUM(AC179:AC185))*B188</f>
        <v>617.97912754238439</v>
      </c>
      <c r="AC186" s="2">
        <f t="shared" si="186"/>
        <v>622.60969896071617</v>
      </c>
      <c r="AD186" s="2">
        <f t="shared" si="187"/>
        <v>1240.5888265031006</v>
      </c>
      <c r="AE186" s="23">
        <f>($B184-SUM(AC179:AC185))/AC186-1</f>
        <v>10.028473796557703</v>
      </c>
      <c r="AF186" s="24">
        <f>(AD$2-COUNTA(AB179:AB186))/AE186</f>
        <v>0.69801249342674321</v>
      </c>
      <c r="AG186" s="2">
        <f>($B$31-SUM(AH179:AH185))*B188</f>
        <v>649.10489404908594</v>
      </c>
      <c r="AH186" s="2">
        <f t="shared" si="188"/>
        <v>553.89420302673534</v>
      </c>
      <c r="AI186" s="2">
        <f t="shared" si="189"/>
        <v>1202.9990970758213</v>
      </c>
      <c r="AJ186" s="23">
        <f>($B184-SUM(AH179:AH185))/AH186-1</f>
        <v>12.021036438247897</v>
      </c>
      <c r="AK186" s="24">
        <f>(AI$2-COUNTA(AG179:AG186))/AJ186</f>
        <v>0.66550002082566051</v>
      </c>
      <c r="AL186" s="2">
        <f>($B$31-SUM(AM179:AM185))*B188</f>
        <v>676.04648203854435</v>
      </c>
      <c r="AM186" s="2">
        <f t="shared" si="190"/>
        <v>494.41600256069955</v>
      </c>
      <c r="AN186" s="2">
        <f t="shared" si="191"/>
        <v>1170.4624845992439</v>
      </c>
      <c r="AO186" s="23">
        <f>($B184-SUM(AM179:AM185))/AM186-1</f>
        <v>14.192929717690205</v>
      </c>
      <c r="AP186" s="24">
        <f>(AN$2-COUNTA(AL179:AL186))/AO186</f>
        <v>0.63411854909577359</v>
      </c>
      <c r="AQ186" s="2">
        <f>($B$31-SUM(AR179:AR185))*B188</f>
        <v>699.51276120373632</v>
      </c>
      <c r="AR186" s="2">
        <f t="shared" si="192"/>
        <v>442.61014549966239</v>
      </c>
      <c r="AS186" s="2">
        <f t="shared" si="193"/>
        <v>1142.1229067033987</v>
      </c>
      <c r="AT186" s="23">
        <f>($B184-SUM(AR179:AR185))/AR186-1</f>
        <v>16.560293392282343</v>
      </c>
      <c r="AU186" s="24">
        <f>(AS$2-COUNTA(AQ179:AQ186))/AT186</f>
        <v>0.60385403586269426</v>
      </c>
      <c r="AV186" s="2">
        <f>($B$31-SUM(AW179:AW185))*B188</f>
        <v>720.06369838583873</v>
      </c>
      <c r="AW186" s="2">
        <f t="shared" si="194"/>
        <v>397.24040849825519</v>
      </c>
      <c r="AX186" s="2">
        <f t="shared" si="195"/>
        <v>1117.3041068840939</v>
      </c>
      <c r="AY186" s="23">
        <f>($B184-SUM(AW179:AW185))/AW186-1</f>
        <v>19.140719797587749</v>
      </c>
      <c r="AZ186" s="24">
        <f>(AX$2-COUNTA(AV179:AV186))/AY186</f>
        <v>0.57469103128432497</v>
      </c>
      <c r="BA186" s="2">
        <f>($B$31-SUM(BB179:BB185))*B188</f>
        <v>738.1475401912046</v>
      </c>
      <c r="BB186" s="2">
        <f t="shared" si="196"/>
        <v>357.31720989108771</v>
      </c>
      <c r="BC186" s="2">
        <f t="shared" si="197"/>
        <v>1095.4647500822923</v>
      </c>
      <c r="BD186" s="23">
        <f>($B184-SUM(BB179:BB185))/BB186-1</f>
        <v>21.953384579370621</v>
      </c>
      <c r="BE186" s="24">
        <f>(BC$2-COUNTA(BA179:BA186))/BD186</f>
        <v>0.54661275379270136</v>
      </c>
    </row>
    <row r="187" spans="1:57" hidden="1" outlineLevel="1" x14ac:dyDescent="0.3">
      <c r="A187" s="26"/>
      <c r="B187" s="26"/>
      <c r="C187" s="2">
        <f>($B$31-SUM(D179:D186))*B188</f>
        <v>246.69437683603527</v>
      </c>
      <c r="D187" s="2">
        <f t="shared" si="176"/>
        <v>1311.5065222543021</v>
      </c>
      <c r="E187" s="2">
        <f t="shared" si="177"/>
        <v>1558.2008990903373</v>
      </c>
      <c r="F187" s="23">
        <f>($B184-SUM(D179:D186))/D187-1</f>
        <v>1.0900000000000087</v>
      </c>
      <c r="G187" s="24">
        <f>(E$2-COUNTA(C179:C187))/F187</f>
        <v>0.91743119266054307</v>
      </c>
      <c r="H187" s="2">
        <f>($B$31-SUM(I179:I186))*B188</f>
        <v>334.76875954338055</v>
      </c>
      <c r="I187" s="2">
        <f t="shared" si="178"/>
        <v>1134.697807820178</v>
      </c>
      <c r="J187" s="2">
        <f t="shared" si="179"/>
        <v>1469.4665673635586</v>
      </c>
      <c r="K187" s="23">
        <f>($B184-SUM(I179:I186))/I187-1</f>
        <v>2.2781000000000127</v>
      </c>
      <c r="L187" s="24">
        <f>(J$2-COUNTA(H179:H187))/K187</f>
        <v>0.87792458627803382</v>
      </c>
      <c r="M187" s="2">
        <f>($B$31-SUM(N179:N186))*B188</f>
        <v>407.18611267851895</v>
      </c>
      <c r="N187" s="2">
        <f t="shared" si="180"/>
        <v>989.32047201651801</v>
      </c>
      <c r="O187" s="2">
        <f t="shared" si="181"/>
        <v>1396.506584695037</v>
      </c>
      <c r="P187" s="23">
        <f>($B184-SUM(N179:N186))/N187-1</f>
        <v>3.573129000000006</v>
      </c>
      <c r="Q187" s="24">
        <f>(O$2-COUNTA(M179:M187))/P187</f>
        <v>0.83960024952919277</v>
      </c>
      <c r="R187" s="2">
        <f>($B$31-SUM(S179:S186))*B188</f>
        <v>467.57460397267158</v>
      </c>
      <c r="S187" s="2">
        <f t="shared" si="182"/>
        <v>868.09099320411701</v>
      </c>
      <c r="T187" s="2">
        <f t="shared" si="183"/>
        <v>1335.6655971767887</v>
      </c>
      <c r="U187" s="23">
        <f>($B184-SUM(S179:S186))/S187-1</f>
        <v>4.9847106100000138</v>
      </c>
      <c r="V187" s="24">
        <f>(T$2-COUNTA(R179:R187))/U187</f>
        <v>0.80245380583888881</v>
      </c>
      <c r="W187" s="2">
        <f>($B$31-SUM(X179:X186))*B188</f>
        <v>518.52668260165819</v>
      </c>
      <c r="X187" s="2">
        <f t="shared" si="184"/>
        <v>765.80504758390202</v>
      </c>
      <c r="Y187" s="2">
        <f t="shared" si="185"/>
        <v>1284.3317301855602</v>
      </c>
      <c r="Z187" s="23">
        <f>($B184-SUM(X179:X186))/X187-1</f>
        <v>6.5233345649000123</v>
      </c>
      <c r="AA187" s="24">
        <f>(Y$2-COUNTA(W179:W187))/Z187</f>
        <v>0.76647916035203978</v>
      </c>
      <c r="AB187" s="2">
        <f>($B$31-SUM(AC179:AC186))*B188</f>
        <v>561.94425463592006</v>
      </c>
      <c r="AC187" s="2">
        <f t="shared" si="186"/>
        <v>678.6445718671805</v>
      </c>
      <c r="AD187" s="2">
        <f t="shared" si="187"/>
        <v>1240.5888265031006</v>
      </c>
      <c r="AE187" s="23">
        <f>($B184-SUM(AC179:AC186))/AC187-1</f>
        <v>8.2004346757410147</v>
      </c>
      <c r="AF187" s="24">
        <f>(AD$2-COUNTA(AB179:AB187))/AE187</f>
        <v>0.73166853188277159</v>
      </c>
      <c r="AG187" s="2">
        <f>($B$31-SUM(AH179:AH186))*B188</f>
        <v>599.25441577667971</v>
      </c>
      <c r="AH187" s="2">
        <f t="shared" si="188"/>
        <v>603.74468129914158</v>
      </c>
      <c r="AI187" s="2">
        <f t="shared" si="189"/>
        <v>1202.9990970758213</v>
      </c>
      <c r="AJ187" s="23">
        <f>($B184-SUM(AH179:AH186))/AH187-1</f>
        <v>10.028473796557703</v>
      </c>
      <c r="AK187" s="24">
        <f>(AI$2-COUNTA(AG179:AG187))/AJ187</f>
        <v>0.69801249342674321</v>
      </c>
      <c r="AL187" s="2">
        <f>($B$31-SUM(AM179:AM186))*B188</f>
        <v>631.54904180808148</v>
      </c>
      <c r="AM187" s="2">
        <f t="shared" si="190"/>
        <v>538.91344279116242</v>
      </c>
      <c r="AN187" s="2">
        <f t="shared" si="191"/>
        <v>1170.4624845992439</v>
      </c>
      <c r="AO187" s="23">
        <f>($B184-SUM(AM179:AM186))/AM187-1</f>
        <v>12.021036438247899</v>
      </c>
      <c r="AP187" s="24">
        <f>(AN$2-COUNTA(AL179:AL187))/AO187</f>
        <v>0.66550002082566051</v>
      </c>
      <c r="AQ187" s="2">
        <f>($B$31-SUM(AR179:AR186))*B188</f>
        <v>659.67784810876663</v>
      </c>
      <c r="AR187" s="2">
        <f t="shared" si="192"/>
        <v>482.44505859463209</v>
      </c>
      <c r="AS187" s="2">
        <f t="shared" si="193"/>
        <v>1142.1229067033987</v>
      </c>
      <c r="AT187" s="23">
        <f>($B184-SUM(AR179:AR186))/AR187-1</f>
        <v>14.19292971769022</v>
      </c>
      <c r="AU187" s="24">
        <f>(AS$2-COUNTA(AQ179:AQ187))/AT187</f>
        <v>0.63411854909577292</v>
      </c>
      <c r="AV187" s="2">
        <f>($B$31-SUM(AW179:AW186))*B188</f>
        <v>684.31206162099579</v>
      </c>
      <c r="AW187" s="2">
        <f t="shared" si="194"/>
        <v>432.99204526309813</v>
      </c>
      <c r="AX187" s="2">
        <f t="shared" si="195"/>
        <v>1117.3041068840939</v>
      </c>
      <c r="AY187" s="23">
        <f>($B184-SUM(AW179:AW186))/AW187-1</f>
        <v>16.56029339228234</v>
      </c>
      <c r="AZ187" s="24">
        <f>(AX$2-COUNTA(AV179:AV187))/AY187</f>
        <v>0.60385403586269437</v>
      </c>
      <c r="BA187" s="2">
        <f>($B$31-SUM(BB179:BB186))*B188</f>
        <v>705.98899130100665</v>
      </c>
      <c r="BB187" s="2">
        <f t="shared" si="196"/>
        <v>389.47575878128566</v>
      </c>
      <c r="BC187" s="2">
        <f t="shared" si="197"/>
        <v>1095.4647500822923</v>
      </c>
      <c r="BD187" s="23">
        <f>($B184-SUM(BB179:BB186))/BB187-1</f>
        <v>19.140719797587725</v>
      </c>
      <c r="BE187" s="24">
        <f>(BC$2-COUNTA(BA179:BA187))/BD187</f>
        <v>0.57469103128432575</v>
      </c>
    </row>
    <row r="188" spans="1:57" hidden="1" outlineLevel="1" x14ac:dyDescent="0.3">
      <c r="A188" s="25" t="s">
        <v>15</v>
      </c>
      <c r="B188" s="27">
        <v>0.09</v>
      </c>
      <c r="C188" s="2">
        <f>($B$31-SUM(D179:D187))*B188</f>
        <v>128.65878983314812</v>
      </c>
      <c r="D188" s="2">
        <f t="shared" si="176"/>
        <v>1429.5421092571892</v>
      </c>
      <c r="E188" s="2">
        <f t="shared" si="177"/>
        <v>1558.2008990903373</v>
      </c>
      <c r="F188" s="23">
        <f>($B184-SUM(D179:D187))/D188-1</f>
        <v>8.659739592076221E-15</v>
      </c>
      <c r="G188" s="24">
        <f>(E$2-COUNTA(C179:C188))/F188</f>
        <v>0</v>
      </c>
      <c r="H188" s="2">
        <f>($B$31-SUM(I179:I187))*B188</f>
        <v>232.64595683956455</v>
      </c>
      <c r="I188" s="2">
        <f t="shared" si="178"/>
        <v>1236.820610523994</v>
      </c>
      <c r="J188" s="2">
        <f t="shared" si="179"/>
        <v>1469.4665673635586</v>
      </c>
      <c r="K188" s="23">
        <f>($B184-SUM(I179:I187))/I188-1</f>
        <v>1.0900000000000114</v>
      </c>
      <c r="L188" s="24">
        <f>(J$2-COUNTA(H179:H188))/K188</f>
        <v>0.91743119266054085</v>
      </c>
      <c r="M188" s="2">
        <f>($B$31-SUM(N179:N187))*B188</f>
        <v>318.14727019703236</v>
      </c>
      <c r="N188" s="2">
        <f t="shared" si="180"/>
        <v>1078.3593144980046</v>
      </c>
      <c r="O188" s="2">
        <f t="shared" si="181"/>
        <v>1396.506584695037</v>
      </c>
      <c r="P188" s="23">
        <f>($B184-SUM(N179:N187))/N188-1</f>
        <v>2.278100000000006</v>
      </c>
      <c r="Q188" s="24">
        <f>(O$2-COUNTA(M179:M188))/P188</f>
        <v>0.87792458627803638</v>
      </c>
      <c r="R188" s="2">
        <f>($B$31-SUM(S179:S187))*B188</f>
        <v>389.44641458430112</v>
      </c>
      <c r="S188" s="2">
        <f t="shared" si="182"/>
        <v>946.21918259248753</v>
      </c>
      <c r="T188" s="2">
        <f t="shared" si="183"/>
        <v>1335.6655971767887</v>
      </c>
      <c r="U188" s="23">
        <f>($B184-SUM(S179:S187))/S188-1</f>
        <v>3.5731290000000131</v>
      </c>
      <c r="V188" s="24">
        <f>(T$2-COUNTA(R179:R188))/U188</f>
        <v>0.8396002495291911</v>
      </c>
      <c r="W188" s="2">
        <f>($B$31-SUM(X179:X187))*B188</f>
        <v>449.60422831910699</v>
      </c>
      <c r="X188" s="2">
        <f t="shared" si="184"/>
        <v>834.72750186645317</v>
      </c>
      <c r="Y188" s="2">
        <f t="shared" si="185"/>
        <v>1284.3317301855602</v>
      </c>
      <c r="Z188" s="23">
        <f>($B184-SUM(X179:X187))/X188-1</f>
        <v>4.984710610000012</v>
      </c>
      <c r="AA188" s="24">
        <f>(Y$2-COUNTA(W179:W188))/Z188</f>
        <v>0.80245380583888903</v>
      </c>
      <c r="AB188" s="2">
        <f>($B$31-SUM(AC179:AC187))*B188</f>
        <v>500.86624316787373</v>
      </c>
      <c r="AC188" s="2">
        <f t="shared" si="186"/>
        <v>739.72258333522677</v>
      </c>
      <c r="AD188" s="2">
        <f t="shared" si="187"/>
        <v>1240.5888265031006</v>
      </c>
      <c r="AE188" s="23">
        <f>($B184-SUM(AC179:AC187))/AC188-1</f>
        <v>6.5233345649000123</v>
      </c>
      <c r="AF188" s="24">
        <f>(AD$2-COUNTA(AB179:AB188))/AE188</f>
        <v>0.76647916035203978</v>
      </c>
      <c r="AG188" s="2">
        <f>($B$31-SUM(AH179:AH187))*B188</f>
        <v>544.91739445975702</v>
      </c>
      <c r="AH188" s="2">
        <f t="shared" si="188"/>
        <v>658.08170261606426</v>
      </c>
      <c r="AI188" s="2">
        <f t="shared" si="189"/>
        <v>1202.9990970758213</v>
      </c>
      <c r="AJ188" s="23">
        <f>($B184-SUM(AH179:AH187))/AH188-1</f>
        <v>8.2004346757410111</v>
      </c>
      <c r="AK188" s="24">
        <f>(AI$2-COUNTA(AG179:AG188))/AJ188</f>
        <v>0.73166853188277192</v>
      </c>
      <c r="AL188" s="2">
        <f>($B$31-SUM(AM179:AM187))*B188</f>
        <v>583.04683195687687</v>
      </c>
      <c r="AM188" s="2">
        <f t="shared" si="190"/>
        <v>587.41565264236704</v>
      </c>
      <c r="AN188" s="2">
        <f t="shared" si="191"/>
        <v>1170.4624845992439</v>
      </c>
      <c r="AO188" s="23">
        <f>($B184-SUM(AM179:AM187))/AM188-1</f>
        <v>10.028473796557705</v>
      </c>
      <c r="AP188" s="24">
        <f>(AN$2-COUNTA(AL179:AL188))/AO188</f>
        <v>0.6980124934267431</v>
      </c>
      <c r="AQ188" s="2">
        <f>($B$31-SUM(AR179:AR187))*B188</f>
        <v>616.2577928352498</v>
      </c>
      <c r="AR188" s="2">
        <f t="shared" si="192"/>
        <v>525.86511386814891</v>
      </c>
      <c r="AS188" s="2">
        <f t="shared" si="193"/>
        <v>1142.1229067033987</v>
      </c>
      <c r="AT188" s="23">
        <f>($B184-SUM(AR179:AR187))/AR188-1</f>
        <v>12.021036438247911</v>
      </c>
      <c r="AU188" s="24">
        <f>(AS$2-COUNTA(AQ179:AQ188))/AT188</f>
        <v>0.66550002082565973</v>
      </c>
      <c r="AV188" s="2">
        <f>($B$31-SUM(AW179:AW187))*B188</f>
        <v>645.34277754731693</v>
      </c>
      <c r="AW188" s="2">
        <f t="shared" si="194"/>
        <v>471.961329336777</v>
      </c>
      <c r="AX188" s="2">
        <f t="shared" si="195"/>
        <v>1117.3041068840939</v>
      </c>
      <c r="AY188" s="23">
        <f>($B184-SUM(AW179:AW187))/AW188-1</f>
        <v>14.19292971769022</v>
      </c>
      <c r="AZ188" s="24">
        <f>(AX$2-COUNTA(AV179:AV188))/AY188</f>
        <v>0.63411854909577292</v>
      </c>
      <c r="BA188" s="2">
        <f>($B$31-SUM(BB179:BB187))*B188</f>
        <v>670.93617301069105</v>
      </c>
      <c r="BB188" s="2">
        <f t="shared" si="196"/>
        <v>424.52857707160126</v>
      </c>
      <c r="BC188" s="2">
        <f t="shared" si="197"/>
        <v>1095.4647500822923</v>
      </c>
      <c r="BD188" s="23">
        <f>($B184-SUM(BB179:BB187))/BB188-1</f>
        <v>16.560293392282322</v>
      </c>
      <c r="BE188" s="24">
        <f>(BC$2-COUNTA(BA179:BA188))/BD188</f>
        <v>0.60385403586269504</v>
      </c>
    </row>
    <row r="189" spans="1:57" hidden="1" outlineLevel="1" x14ac:dyDescent="0.3">
      <c r="D189" s="2">
        <f>SUM($D179:D188)-$B184</f>
        <v>0</v>
      </c>
      <c r="F189" s="23"/>
      <c r="G189" s="24"/>
      <c r="H189" s="2">
        <f>($B$31-SUM(I179:I188))*B188</f>
        <v>121.33210189240515</v>
      </c>
      <c r="I189" s="2">
        <f t="shared" si="178"/>
        <v>1348.1344654711534</v>
      </c>
      <c r="J189" s="2">
        <f t="shared" si="179"/>
        <v>1469.4665673635586</v>
      </c>
      <c r="K189" s="23">
        <f>($B184-SUM(I179:I188))/I189-1</f>
        <v>1.1102230246251565E-14</v>
      </c>
      <c r="L189" s="24">
        <f>(J$2-COUNTA(H179:H189))/K189</f>
        <v>0</v>
      </c>
      <c r="M189" s="2">
        <f>($B$31-SUM(N179:N188))*B188</f>
        <v>221.09493189221192</v>
      </c>
      <c r="N189" s="2">
        <f t="shared" si="180"/>
        <v>1175.4116528028251</v>
      </c>
      <c r="O189" s="2">
        <f t="shared" si="181"/>
        <v>1396.506584695037</v>
      </c>
      <c r="P189" s="23">
        <f>($B184-SUM(N179:N188))/N189-1</f>
        <v>1.0900000000000047</v>
      </c>
      <c r="Q189" s="24">
        <f>(O$2-COUNTA(M179:M189))/P189</f>
        <v>0.91743119266054651</v>
      </c>
      <c r="R189" s="2">
        <f>($B$31-SUM(S179:S188))*B188</f>
        <v>304.28668815097723</v>
      </c>
      <c r="S189" s="2">
        <f t="shared" si="182"/>
        <v>1031.3789090258115</v>
      </c>
      <c r="T189" s="2">
        <f t="shared" si="183"/>
        <v>1335.6655971767887</v>
      </c>
      <c r="U189" s="23">
        <f>($B184-SUM(S179:S188))/S189-1</f>
        <v>2.2781000000000118</v>
      </c>
      <c r="V189" s="24">
        <f>(T$2-COUNTA(R179:R189))/U189</f>
        <v>0.87792458627803416</v>
      </c>
      <c r="W189" s="2">
        <f>($B$31-SUM(X179:X188))*B188</f>
        <v>374.47875315112623</v>
      </c>
      <c r="X189" s="2">
        <f t="shared" si="184"/>
        <v>909.85297703443393</v>
      </c>
      <c r="Y189" s="2">
        <f t="shared" si="185"/>
        <v>1284.3317301855602</v>
      </c>
      <c r="Z189" s="23">
        <f>($B184-SUM(X179:X188))/X189-1</f>
        <v>3.5731290000000113</v>
      </c>
      <c r="AA189" s="24">
        <f>(Y$2-COUNTA(W179:W189))/Z189</f>
        <v>0.83960024952919154</v>
      </c>
      <c r="AB189" s="2">
        <f>($B$31-SUM(AC179:AC188))*B188</f>
        <v>434.2912106677033</v>
      </c>
      <c r="AC189" s="2">
        <f t="shared" si="186"/>
        <v>806.29761583539721</v>
      </c>
      <c r="AD189" s="2">
        <f t="shared" si="187"/>
        <v>1240.5888265031006</v>
      </c>
      <c r="AE189" s="23">
        <f>($B184-SUM(AC179:AC188))/AC189-1</f>
        <v>4.9847106100000111</v>
      </c>
      <c r="AF189" s="24">
        <f>(AD$2-COUNTA(AB179:AB189))/AE189</f>
        <v>0.80245380583888926</v>
      </c>
      <c r="AG189" s="2">
        <f>($B$31-SUM(AH179:AH188))*B188</f>
        <v>485.69004122431124</v>
      </c>
      <c r="AH189" s="2">
        <f t="shared" si="188"/>
        <v>717.30905585151004</v>
      </c>
      <c r="AI189" s="2">
        <f t="shared" si="189"/>
        <v>1202.9990970758213</v>
      </c>
      <c r="AJ189" s="23">
        <f>($B184-SUM(AH179:AH188))/AH189-1</f>
        <v>6.5233345649000114</v>
      </c>
      <c r="AK189" s="24">
        <f>(AI$2-COUNTA(AG179:AG189))/AJ189</f>
        <v>0.76647916035203989</v>
      </c>
      <c r="AL189" s="2">
        <f>($B$31-SUM(AM179:AM188))*B188</f>
        <v>530.17942321906389</v>
      </c>
      <c r="AM189" s="2">
        <f t="shared" si="190"/>
        <v>640.28306138018002</v>
      </c>
      <c r="AN189" s="2">
        <f t="shared" si="191"/>
        <v>1170.4624845992439</v>
      </c>
      <c r="AO189" s="23">
        <f>($B184-SUM(AM179:AM188))/AM189-1</f>
        <v>8.2004346757410165</v>
      </c>
      <c r="AP189" s="24">
        <f>(AN$2-COUNTA(AL179:AL189))/AO189</f>
        <v>0.73166853188277137</v>
      </c>
      <c r="AQ189" s="2">
        <f>($B$31-SUM(AR179:AR188))*B188</f>
        <v>568.92993258711647</v>
      </c>
      <c r="AR189" s="2">
        <f t="shared" si="192"/>
        <v>573.19297411628224</v>
      </c>
      <c r="AS189" s="2">
        <f t="shared" si="193"/>
        <v>1142.1229067033987</v>
      </c>
      <c r="AT189" s="23">
        <f>($B184-SUM(AR179:AR188))/AR189-1</f>
        <v>10.028473796557718</v>
      </c>
      <c r="AU189" s="24">
        <f>(AS$2-COUNTA(AQ179:AQ189))/AT189</f>
        <v>0.69801249342674221</v>
      </c>
      <c r="AV189" s="2">
        <f>($B$31-SUM(AW179:AW188))*B188</f>
        <v>602.86625790700714</v>
      </c>
      <c r="AW189" s="2">
        <f t="shared" si="194"/>
        <v>514.43784897708679</v>
      </c>
      <c r="AX189" s="2">
        <f t="shared" si="195"/>
        <v>1117.3041068840939</v>
      </c>
      <c r="AY189" s="23">
        <f>($B184-SUM(AW179:AW188))/AW189-1</f>
        <v>12.021036438247911</v>
      </c>
      <c r="AZ189" s="24">
        <f>(AX$2-COUNTA(AV179:AV189))/AY189</f>
        <v>0.66550002082565973</v>
      </c>
      <c r="BA189" s="2">
        <f>($B$31-SUM(BB179:BB188))*B188</f>
        <v>632.72860107424685</v>
      </c>
      <c r="BB189" s="2">
        <f t="shared" si="196"/>
        <v>462.73614900804546</v>
      </c>
      <c r="BC189" s="2">
        <f t="shared" si="197"/>
        <v>1095.4647500822923</v>
      </c>
      <c r="BD189" s="23">
        <f>($B184-SUM(BB179:BB188))/BB189-1</f>
        <v>14.192929717690198</v>
      </c>
      <c r="BE189" s="24">
        <f>(BC$2-COUNTA(BA179:BA189))/BD189</f>
        <v>0.63411854909577392</v>
      </c>
    </row>
    <row r="190" spans="1:57" hidden="1" outlineLevel="1" x14ac:dyDescent="0.3">
      <c r="F190" s="23"/>
      <c r="G190" s="24"/>
      <c r="I190" s="2">
        <f>SUM($I179:I189)-$B184</f>
        <v>-1.4551915228366852E-11</v>
      </c>
      <c r="K190" s="23"/>
      <c r="L190" s="24"/>
      <c r="M190" s="2">
        <f>($B$31-SUM(N179:N189))*B188</f>
        <v>115.30788313995771</v>
      </c>
      <c r="N190" s="2">
        <f t="shared" si="180"/>
        <v>1281.1987015550792</v>
      </c>
      <c r="O190" s="2">
        <f t="shared" si="181"/>
        <v>1396.506584695037</v>
      </c>
      <c r="P190" s="23">
        <f>($B184-SUM(N179:N189))/N190-1</f>
        <v>5.1070259132757201E-15</v>
      </c>
      <c r="Q190" s="24">
        <f>(O$2-COUNTA(M179:M190))/P190</f>
        <v>0</v>
      </c>
      <c r="R190" s="2">
        <f>($B$31-SUM(S179:S189))*B188</f>
        <v>211.46258633865421</v>
      </c>
      <c r="S190" s="2">
        <f t="shared" si="182"/>
        <v>1124.2030108381346</v>
      </c>
      <c r="T190" s="2">
        <f t="shared" si="183"/>
        <v>1335.6655971767887</v>
      </c>
      <c r="U190" s="23">
        <f>($B184-SUM(S179:S189))/S190-1</f>
        <v>1.090000000000011</v>
      </c>
      <c r="V190" s="24">
        <f>(T$2-COUNTA(R179:R190))/U190</f>
        <v>0.91743119266054118</v>
      </c>
      <c r="W190" s="2">
        <f>($B$31-SUM(X179:X189))*B188</f>
        <v>292.59198521802716</v>
      </c>
      <c r="X190" s="2">
        <f t="shared" si="184"/>
        <v>991.73974496753306</v>
      </c>
      <c r="Y190" s="2">
        <f t="shared" si="185"/>
        <v>1284.3317301855602</v>
      </c>
      <c r="Z190" s="23">
        <f>($B184-SUM(X179:X189))/X190-1</f>
        <v>2.27810000000001</v>
      </c>
      <c r="AA190" s="24">
        <f>(Y$2-COUNTA(W179:W190))/Z190</f>
        <v>0.87792458627803482</v>
      </c>
      <c r="AB190" s="2">
        <f>($B$31-SUM(AC179:AC189))*B188</f>
        <v>361.7244252425175</v>
      </c>
      <c r="AC190" s="2">
        <f t="shared" si="186"/>
        <v>878.86440126058301</v>
      </c>
      <c r="AD190" s="2">
        <f t="shared" si="187"/>
        <v>1240.5888265031006</v>
      </c>
      <c r="AE190" s="23">
        <f>($B184-SUM(AC179:AC189))/AC190-1</f>
        <v>3.5731290000000095</v>
      </c>
      <c r="AF190" s="24">
        <f>(AD$2-COUNTA(AB179:AB190))/AE190</f>
        <v>0.83960024952919188</v>
      </c>
      <c r="AG190" s="2">
        <f>($B$31-SUM(AH179:AH189))*B188</f>
        <v>421.13222619767527</v>
      </c>
      <c r="AH190" s="2">
        <f t="shared" si="188"/>
        <v>781.86687087814607</v>
      </c>
      <c r="AI190" s="2">
        <f t="shared" si="189"/>
        <v>1202.9990970758213</v>
      </c>
      <c r="AJ190" s="23">
        <f>($B184-SUM(AH179:AH189))/AH190-1</f>
        <v>4.9847106100000085</v>
      </c>
      <c r="AK190" s="24">
        <f>(AI$2-COUNTA(AG179:AG190))/AJ190</f>
        <v>0.8024538058388897</v>
      </c>
      <c r="AL190" s="2">
        <f>($B$31-SUM(AM179:AM189))*B188</f>
        <v>472.55394769484775</v>
      </c>
      <c r="AM190" s="2">
        <f t="shared" si="190"/>
        <v>697.90853690439621</v>
      </c>
      <c r="AN190" s="2">
        <f t="shared" si="191"/>
        <v>1170.4624845992439</v>
      </c>
      <c r="AO190" s="23">
        <f>($B184-SUM(AM179:AM189))/AM190-1</f>
        <v>6.523334564900015</v>
      </c>
      <c r="AP190" s="24">
        <f>(AN$2-COUNTA(AL179:AL190))/AO190</f>
        <v>0.76647916035203945</v>
      </c>
      <c r="AQ190" s="2">
        <f>($B$31-SUM(AR179:AR189))*B188</f>
        <v>517.34256491665099</v>
      </c>
      <c r="AR190" s="2">
        <f t="shared" si="192"/>
        <v>624.78034178674773</v>
      </c>
      <c r="AS190" s="2">
        <f t="shared" si="193"/>
        <v>1142.1229067033987</v>
      </c>
      <c r="AT190" s="23">
        <f>($B184-SUM(AR179:AR189))/AR190-1</f>
        <v>8.2004346757410236</v>
      </c>
      <c r="AU190" s="24">
        <f>(AS$2-COUNTA(AQ179:AQ190))/AT190</f>
        <v>0.73166853188277081</v>
      </c>
      <c r="AV190" s="2">
        <f>($B$31-SUM(AW179:AW189))*B188</f>
        <v>556.56685149906923</v>
      </c>
      <c r="AW190" s="2">
        <f t="shared" si="194"/>
        <v>560.7372553850247</v>
      </c>
      <c r="AX190" s="2">
        <f t="shared" si="195"/>
        <v>1117.3041068840939</v>
      </c>
      <c r="AY190" s="23">
        <f>($B184-SUM(AW179:AW189))/AW190-1</f>
        <v>10.028473796557716</v>
      </c>
      <c r="AZ190" s="24">
        <f>(AX$2-COUNTA(AV179:AV190))/AY190</f>
        <v>0.69801249342674232</v>
      </c>
      <c r="BA190" s="2">
        <f>($B$31-SUM(BB179:BB189))*B188</f>
        <v>591.0823476635228</v>
      </c>
      <c r="BB190" s="2">
        <f t="shared" si="196"/>
        <v>504.38240241876952</v>
      </c>
      <c r="BC190" s="2">
        <f t="shared" si="197"/>
        <v>1095.4647500822923</v>
      </c>
      <c r="BD190" s="23">
        <f>($B184-SUM(BB179:BB189))/BB190-1</f>
        <v>12.021036438247892</v>
      </c>
      <c r="BE190" s="24">
        <f>(BC$2-COUNTA(BA179:BA190))/BD190</f>
        <v>0.66550002082566084</v>
      </c>
    </row>
    <row r="191" spans="1:57" hidden="1" outlineLevel="1" x14ac:dyDescent="0.3">
      <c r="F191" s="23"/>
      <c r="G191" s="24"/>
      <c r="K191" s="23"/>
      <c r="L191" s="24"/>
      <c r="N191" s="2">
        <f>SUM($N179:N190)-$B184</f>
        <v>0</v>
      </c>
      <c r="P191" s="23"/>
      <c r="Q191" s="24"/>
      <c r="R191" s="2">
        <f>($B$31-SUM(S179:S190))*B188</f>
        <v>110.28431536322213</v>
      </c>
      <c r="S191" s="2">
        <f t="shared" si="182"/>
        <v>1225.3812818135666</v>
      </c>
      <c r="T191" s="2">
        <f t="shared" si="183"/>
        <v>1335.6655971767887</v>
      </c>
      <c r="U191" s="23">
        <f>($B184-SUM(S179:S190))/S191-1</f>
        <v>1.0436096431476471E-14</v>
      </c>
      <c r="V191" s="24">
        <f>(T$2-COUNTA(R179:R191))/U191</f>
        <v>0</v>
      </c>
      <c r="W191" s="2">
        <f>($B$31-SUM(X179:X190))*B188</f>
        <v>203.33540817094922</v>
      </c>
      <c r="X191" s="2">
        <f t="shared" si="184"/>
        <v>1080.996322014611</v>
      </c>
      <c r="Y191" s="2">
        <f t="shared" si="185"/>
        <v>1284.3317301855602</v>
      </c>
      <c r="Z191" s="23">
        <f>($B184-SUM(X179:X190))/X191-1</f>
        <v>1.0900000000000092</v>
      </c>
      <c r="AA191" s="24">
        <f>(Y$2-COUNTA(W179:W191))/Z191</f>
        <v>0.91743119266054274</v>
      </c>
      <c r="AB191" s="2">
        <f>($B$31-SUM(AC179:AC190))*B188</f>
        <v>282.62662912906507</v>
      </c>
      <c r="AC191" s="2">
        <f t="shared" si="186"/>
        <v>957.96219737403544</v>
      </c>
      <c r="AD191" s="2">
        <f t="shared" si="187"/>
        <v>1240.5888265031006</v>
      </c>
      <c r="AE191" s="23">
        <f>($B184-SUM(AC179:AC190))/AC191-1</f>
        <v>2.2781000000000091</v>
      </c>
      <c r="AF191" s="24">
        <f>(AD$2-COUNTA(AB179:AB191))/AE191</f>
        <v>0.87792458627803516</v>
      </c>
      <c r="AG191" s="2">
        <f>($B$31-SUM(AH179:AH190))*B188</f>
        <v>350.76420781864215</v>
      </c>
      <c r="AH191" s="2">
        <f t="shared" si="188"/>
        <v>852.23488925717913</v>
      </c>
      <c r="AI191" s="2">
        <f t="shared" si="189"/>
        <v>1202.9990970758213</v>
      </c>
      <c r="AJ191" s="23">
        <f>($B184-SUM(AH179:AH190))/AH191-1</f>
        <v>3.5731290000000087</v>
      </c>
      <c r="AK191" s="24">
        <f>(AI$2-COUNTA(AG179:AG191))/AJ191</f>
        <v>0.8396002495291921</v>
      </c>
      <c r="AL191" s="2">
        <f>($B$31-SUM(AM179:AM190))*B188</f>
        <v>409.74217937345207</v>
      </c>
      <c r="AM191" s="2">
        <f t="shared" si="190"/>
        <v>760.72030522579189</v>
      </c>
      <c r="AN191" s="2">
        <f t="shared" si="191"/>
        <v>1170.4624845992439</v>
      </c>
      <c r="AO191" s="23">
        <f>($B184-SUM(AM179:AM190))/AM191-1</f>
        <v>4.9847106100000138</v>
      </c>
      <c r="AP191" s="24">
        <f>(AN$2-COUNTA(AL179:AL191))/AO191</f>
        <v>0.80245380583888881</v>
      </c>
      <c r="AQ191" s="2">
        <f>($B$31-SUM(AR179:AR190))*B188</f>
        <v>461.1123341558436</v>
      </c>
      <c r="AR191" s="2">
        <f t="shared" si="192"/>
        <v>681.01057254755506</v>
      </c>
      <c r="AS191" s="2">
        <f t="shared" si="193"/>
        <v>1142.1229067033987</v>
      </c>
      <c r="AT191" s="23">
        <f>($B184-SUM(AR179:AR190))/AR191-1</f>
        <v>6.5233345649000203</v>
      </c>
      <c r="AU191" s="24">
        <f>(AS$2-COUNTA(AQ179:AQ191))/AT191</f>
        <v>0.76647916035203878</v>
      </c>
      <c r="AV191" s="2">
        <f>($B$31-SUM(AW179:AW190))*B188</f>
        <v>506.10049851441704</v>
      </c>
      <c r="AW191" s="2">
        <f t="shared" si="194"/>
        <v>611.20360836967689</v>
      </c>
      <c r="AX191" s="2">
        <f t="shared" si="195"/>
        <v>1117.3041068840939</v>
      </c>
      <c r="AY191" s="23">
        <f>($B184-SUM(AW179:AW190))/AW191-1</f>
        <v>8.2004346757410236</v>
      </c>
      <c r="AZ191" s="24">
        <f>(AX$2-COUNTA(AV179:AV191))/AY191</f>
        <v>0.73166853188277081</v>
      </c>
      <c r="BA191" s="2">
        <f>($B$31-SUM(BB179:BB190))*B188</f>
        <v>545.68793144583356</v>
      </c>
      <c r="BB191" s="2">
        <f t="shared" si="196"/>
        <v>549.77681863645876</v>
      </c>
      <c r="BC191" s="2">
        <f t="shared" si="197"/>
        <v>1095.4647500822923</v>
      </c>
      <c r="BD191" s="23">
        <f>($B184-SUM(BB179:BB190))/BB191-1</f>
        <v>10.028473796557698</v>
      </c>
      <c r="BE191" s="24">
        <f>(BC$2-COUNTA(BA179:BA191))/BD191</f>
        <v>0.69801249342674354</v>
      </c>
    </row>
    <row r="192" spans="1:57" hidden="1" outlineLevel="1" x14ac:dyDescent="0.3">
      <c r="F192" s="23"/>
      <c r="G192" s="24"/>
      <c r="K192" s="23"/>
      <c r="L192" s="24"/>
      <c r="P192" s="23"/>
      <c r="Q192" s="24"/>
      <c r="S192" s="2">
        <f>SUM($S179:S191)-$B184</f>
        <v>0</v>
      </c>
      <c r="U192" s="23"/>
      <c r="V192" s="24"/>
      <c r="W192" s="2">
        <f>($B$31-SUM(X179:X191))*B188</f>
        <v>106.04573918963433</v>
      </c>
      <c r="X192" s="2">
        <f t="shared" si="184"/>
        <v>1178.2859909959259</v>
      </c>
      <c r="Y192" s="2">
        <f t="shared" si="185"/>
        <v>1284.3317301855602</v>
      </c>
      <c r="Z192" s="23">
        <f>($B184-SUM(X179:X191))/X192-1</f>
        <v>9.5479180117763462E-15</v>
      </c>
      <c r="AA192" s="24">
        <v>0</v>
      </c>
      <c r="AB192" s="2">
        <f>($B$31-SUM(AC179:AC191))*B188</f>
        <v>196.41003136540192</v>
      </c>
      <c r="AC192" s="2">
        <f t="shared" si="186"/>
        <v>1044.1787951376987</v>
      </c>
      <c r="AD192" s="2">
        <f t="shared" si="187"/>
        <v>1240.5888265031006</v>
      </c>
      <c r="AE192" s="23">
        <f>($B184-SUM(AC179:AC191))/AC192-1</f>
        <v>1.0900000000000087</v>
      </c>
      <c r="AF192" s="24">
        <f>(AD$2-COUNTA(AB179:AB192))/AE192</f>
        <v>0.91743119266054307</v>
      </c>
      <c r="AG192" s="2">
        <f>($B$31-SUM(AH179:AH191))*B188</f>
        <v>274.06306778549606</v>
      </c>
      <c r="AH192" s="2">
        <f t="shared" si="188"/>
        <v>928.93602929032522</v>
      </c>
      <c r="AI192" s="2">
        <f t="shared" si="189"/>
        <v>1202.9990970758213</v>
      </c>
      <c r="AJ192" s="23">
        <f>($B184-SUM(AH179:AH191))/AH192-1</f>
        <v>2.2781000000000082</v>
      </c>
      <c r="AK192" s="24">
        <f>(AI$2-COUNTA(AG179:AG192))/AJ192</f>
        <v>0.87792458627803549</v>
      </c>
      <c r="AL192" s="2">
        <f>($B$31-SUM(AM179:AM191))*B188</f>
        <v>341.27735190313081</v>
      </c>
      <c r="AM192" s="2">
        <f t="shared" si="190"/>
        <v>829.1851326961131</v>
      </c>
      <c r="AN192" s="2">
        <f t="shared" si="191"/>
        <v>1170.4624845992439</v>
      </c>
      <c r="AO192" s="23">
        <f>($B184-SUM(AM179:AM191))/AM192-1</f>
        <v>3.5731290000000131</v>
      </c>
      <c r="AP192" s="24">
        <f>(AN$2-COUNTA(AL179:AL192))/AO192</f>
        <v>0.8396002495291911</v>
      </c>
      <c r="AQ192" s="2">
        <f>($B$31-SUM(AR179:AR191))*B188</f>
        <v>399.82138262656366</v>
      </c>
      <c r="AR192" s="2">
        <f t="shared" si="192"/>
        <v>742.30152407683499</v>
      </c>
      <c r="AS192" s="2">
        <f t="shared" si="193"/>
        <v>1142.1229067033987</v>
      </c>
      <c r="AT192" s="23">
        <f>($B184-SUM(AR179:AR191))/AR192-1</f>
        <v>4.9847106100000182</v>
      </c>
      <c r="AU192" s="24">
        <f>(AS$2-COUNTA(AQ179:AQ192))/AT192</f>
        <v>0.80245380583888803</v>
      </c>
      <c r="AV192" s="2">
        <f>($B$31-SUM(AW179:AW191))*B188</f>
        <v>451.09217376114617</v>
      </c>
      <c r="AW192" s="2">
        <f t="shared" si="194"/>
        <v>666.21193312294781</v>
      </c>
      <c r="AX192" s="2">
        <f t="shared" si="195"/>
        <v>1117.3041068840939</v>
      </c>
      <c r="AY192" s="23">
        <f>($B184-SUM(AW179:AW191))/AW192-1</f>
        <v>6.5233345649000221</v>
      </c>
      <c r="AZ192" s="24">
        <f>(AX$2-COUNTA(AV179:AV192))/AY192</f>
        <v>0.76647916035203856</v>
      </c>
      <c r="BA192" s="2">
        <f>($B$31-SUM(BB179:BB191))*B188</f>
        <v>496.20801776855222</v>
      </c>
      <c r="BB192" s="2">
        <f t="shared" si="196"/>
        <v>599.25673231374003</v>
      </c>
      <c r="BC192" s="2">
        <f t="shared" si="197"/>
        <v>1095.4647500822923</v>
      </c>
      <c r="BD192" s="23">
        <f>($B184-SUM(BB179:BB191))/BB192-1</f>
        <v>8.2004346757410076</v>
      </c>
      <c r="BE192" s="24">
        <f>(BC$2-COUNTA(BA179:BA192))/BD192</f>
        <v>0.73166853188277214</v>
      </c>
    </row>
    <row r="193" spans="1:57" hidden="1" outlineLevel="1" x14ac:dyDescent="0.3">
      <c r="F193" s="23"/>
      <c r="G193" s="24"/>
      <c r="K193" s="23"/>
      <c r="L193" s="24"/>
      <c r="P193" s="23"/>
      <c r="Q193" s="24"/>
      <c r="U193" s="23"/>
      <c r="V193" s="24"/>
      <c r="X193" s="2">
        <f>SUM($X179:X192)-$B184</f>
        <v>0</v>
      </c>
      <c r="Z193" s="23"/>
      <c r="AA193" s="24"/>
      <c r="AB193" s="2">
        <f>($B$31-SUM(AC179:AC192))*B188</f>
        <v>102.43393980300901</v>
      </c>
      <c r="AC193" s="2">
        <f t="shared" si="186"/>
        <v>1138.1548867000915</v>
      </c>
      <c r="AD193" s="2">
        <f t="shared" si="187"/>
        <v>1240.5888265031006</v>
      </c>
      <c r="AE193" s="23">
        <f>($B184-SUM(AC179:AC192))/AC193-1</f>
        <v>7.5495165674510645E-15</v>
      </c>
      <c r="AF193" s="24">
        <f>(AD$2-COUNTA(AB179:AB193))/AE193</f>
        <v>0</v>
      </c>
      <c r="AG193" s="2">
        <f>($B$31-SUM(AH179:AH192))*B188</f>
        <v>190.45882514936673</v>
      </c>
      <c r="AH193" s="2">
        <f t="shared" si="188"/>
        <v>1012.5402719264546</v>
      </c>
      <c r="AI193" s="2">
        <f t="shared" si="189"/>
        <v>1202.9990970758213</v>
      </c>
      <c r="AJ193" s="23">
        <f>($B184-SUM(AH179:AH192))/AH193-1</f>
        <v>1.090000000000007</v>
      </c>
      <c r="AK193" s="24">
        <f>(AI$2-COUNTA(AG179:AG193))/AJ193</f>
        <v>0.91743119266054463</v>
      </c>
      <c r="AL193" s="2">
        <f>($B$31-SUM(AM179:AM192))*B188</f>
        <v>266.65068996048063</v>
      </c>
      <c r="AM193" s="2">
        <f t="shared" si="190"/>
        <v>903.81179463876333</v>
      </c>
      <c r="AN193" s="2">
        <f t="shared" si="191"/>
        <v>1170.4624845992439</v>
      </c>
      <c r="AO193" s="23">
        <f>($B184-SUM(AM179:AM192))/AM193-1</f>
        <v>2.2781000000000118</v>
      </c>
      <c r="AP193" s="24">
        <f>(AN$2-COUNTA(AL179:AL193))/AO193</f>
        <v>0.87792458627803416</v>
      </c>
      <c r="AQ193" s="2">
        <f>($B$31-SUM(AR179:AR192))*B188</f>
        <v>333.01424545964858</v>
      </c>
      <c r="AR193" s="2">
        <f t="shared" si="192"/>
        <v>809.10866124375013</v>
      </c>
      <c r="AS193" s="2">
        <f t="shared" si="193"/>
        <v>1142.1229067033987</v>
      </c>
      <c r="AT193" s="23">
        <f>($B184-SUM(AR179:AR192))/AR193-1</f>
        <v>3.5731290000000175</v>
      </c>
      <c r="AU193" s="24">
        <f>(AS$2-COUNTA(AQ179:AQ193))/AT193</f>
        <v>0.83960024952918999</v>
      </c>
      <c r="AV193" s="2">
        <f>($B$31-SUM(AW179:AW192))*B188</f>
        <v>391.13309978008084</v>
      </c>
      <c r="AW193" s="2">
        <f t="shared" si="194"/>
        <v>726.17100710401314</v>
      </c>
      <c r="AX193" s="2">
        <f t="shared" si="195"/>
        <v>1117.3041068840939</v>
      </c>
      <c r="AY193" s="23">
        <f>($B184-SUM(AW179:AW192))/AW193-1</f>
        <v>4.98471061000002</v>
      </c>
      <c r="AZ193" s="24">
        <f>(AX$2-COUNTA(AV179:AV193))/AY193</f>
        <v>0.80245380583888781</v>
      </c>
      <c r="BA193" s="2">
        <f>($B$31-SUM(BB179:BB192))*B188</f>
        <v>442.27491186031563</v>
      </c>
      <c r="BB193" s="2">
        <f t="shared" si="196"/>
        <v>653.18983822197674</v>
      </c>
      <c r="BC193" s="2">
        <f t="shared" si="197"/>
        <v>1095.4647500822923</v>
      </c>
      <c r="BD193" s="23">
        <f>($B184-SUM(BB179:BB192))/BB193-1</f>
        <v>6.5233345649000052</v>
      </c>
      <c r="BE193" s="24">
        <f>(BC$2-COUNTA(BA179:BA193))/BD193</f>
        <v>0.76647916035204056</v>
      </c>
    </row>
    <row r="194" spans="1:57" hidden="1" outlineLevel="1" x14ac:dyDescent="0.3">
      <c r="F194" s="23"/>
      <c r="G194" s="24"/>
      <c r="K194" s="23"/>
      <c r="L194" s="24"/>
      <c r="P194" s="23"/>
      <c r="Q194" s="24"/>
      <c r="U194" s="23"/>
      <c r="V194" s="24"/>
      <c r="Z194" s="23"/>
      <c r="AA194" s="24"/>
      <c r="AC194" s="2">
        <f>SUM($AC179:AC193)-$B184</f>
        <v>0</v>
      </c>
      <c r="AE194" s="23"/>
      <c r="AF194" s="24"/>
      <c r="AG194" s="2">
        <f>($B$31-SUM(AH179:AH193))*B188</f>
        <v>99.330200675985793</v>
      </c>
      <c r="AH194" s="2">
        <f t="shared" si="188"/>
        <v>1103.6688963998354</v>
      </c>
      <c r="AI194" s="2">
        <f t="shared" si="189"/>
        <v>1202.9990970758213</v>
      </c>
      <c r="AJ194" s="23">
        <f>($B184-SUM(AH179:AH193))/AH194-1</f>
        <v>6.2172489379008766E-15</v>
      </c>
      <c r="AK194" s="24">
        <f>(AI$2-COUNTA(AG179:AG194))/AJ194</f>
        <v>0</v>
      </c>
      <c r="AL194" s="2">
        <f>($B$31-SUM(AM179:AM193))*B188</f>
        <v>185.3076284429919</v>
      </c>
      <c r="AM194" s="2">
        <f t="shared" si="190"/>
        <v>985.15485615625198</v>
      </c>
      <c r="AN194" s="2">
        <f t="shared" si="191"/>
        <v>1170.4624845992439</v>
      </c>
      <c r="AO194" s="23">
        <f>($B184-SUM(AM179:AM193))/AM194-1</f>
        <v>1.0900000000000105</v>
      </c>
      <c r="AP194" s="24">
        <f>(AN$2-COUNTA(AL179:AL194))/AO194</f>
        <v>0.91743119266054163</v>
      </c>
      <c r="AQ194" s="2">
        <f>($B$31-SUM(AR179:AR193))*B188</f>
        <v>260.19446594771102</v>
      </c>
      <c r="AR194" s="2">
        <f t="shared" si="192"/>
        <v>881.92844075568769</v>
      </c>
      <c r="AS194" s="2">
        <f t="shared" si="193"/>
        <v>1142.1229067033987</v>
      </c>
      <c r="AT194" s="23">
        <f>($B184-SUM(AR179:AR193))/AR194-1</f>
        <v>2.2781000000000158</v>
      </c>
      <c r="AU194" s="24">
        <f>(AS$2-COUNTA(AQ179:AQ194))/AT194</f>
        <v>0.8779245862780326</v>
      </c>
      <c r="AV194" s="2">
        <f>($B$31-SUM(AW179:AW193))*B188</f>
        <v>325.77770914071965</v>
      </c>
      <c r="AW194" s="2">
        <f t="shared" si="194"/>
        <v>791.52639774337422</v>
      </c>
      <c r="AX194" s="2">
        <f t="shared" si="195"/>
        <v>1117.3041068840939</v>
      </c>
      <c r="AY194" s="23">
        <f>($B184-SUM(AW179:AW193))/AW194-1</f>
        <v>3.5731290000000184</v>
      </c>
      <c r="AZ194" s="24">
        <f>(AX$2-COUNTA(AV179:AV194))/AY194</f>
        <v>0.83960024952918988</v>
      </c>
      <c r="BA194" s="2">
        <f>($B$31-SUM(BB179:BB193))*B188</f>
        <v>383.48782642033768</v>
      </c>
      <c r="BB194" s="2">
        <f t="shared" si="196"/>
        <v>711.97692366195463</v>
      </c>
      <c r="BC194" s="2">
        <f t="shared" si="197"/>
        <v>1095.4647500822923</v>
      </c>
      <c r="BD194" s="23">
        <f>($B184-SUM(BB179:BB193))/BB194-1</f>
        <v>4.9847106100000049</v>
      </c>
      <c r="BE194" s="24">
        <f>(BC$2-COUNTA(BA179:BA194))/BD194</f>
        <v>0.80245380583889026</v>
      </c>
    </row>
    <row r="195" spans="1:57" hidden="1" outlineLevel="1" x14ac:dyDescent="0.3">
      <c r="F195" s="23"/>
      <c r="G195" s="24"/>
      <c r="K195" s="23"/>
      <c r="L195" s="24"/>
      <c r="P195" s="23"/>
      <c r="Q195" s="24"/>
      <c r="U195" s="23"/>
      <c r="V195" s="24"/>
      <c r="Z195" s="23"/>
      <c r="AA195" s="24"/>
      <c r="AE195" s="23"/>
      <c r="AF195" s="24"/>
      <c r="AH195" s="2">
        <f>SUM($AH179:AH194)-$B184</f>
        <v>0</v>
      </c>
      <c r="AJ195" s="23"/>
      <c r="AK195" s="24"/>
      <c r="AL195" s="2">
        <f>($B$31-SUM(AM179:AM194))*B188</f>
        <v>96.643691388929213</v>
      </c>
      <c r="AM195" s="2">
        <f t="shared" si="190"/>
        <v>1073.8187932103147</v>
      </c>
      <c r="AN195" s="2">
        <f t="shared" si="191"/>
        <v>1170.4624845992439</v>
      </c>
      <c r="AO195" s="23">
        <f>($B184-SUM(AM179:AM194))/AM195-1</f>
        <v>9.3258734068513149E-15</v>
      </c>
      <c r="AP195" s="24">
        <f>(AN$2-COUNTA(AL180:AL195))/AO195</f>
        <v>107228562556440.38</v>
      </c>
      <c r="AQ195" s="2">
        <f>($B$31-SUM(AR179:AR194))*B188</f>
        <v>180.82090627969913</v>
      </c>
      <c r="AR195" s="2">
        <f t="shared" si="192"/>
        <v>961.30200042369961</v>
      </c>
      <c r="AS195" s="2">
        <f t="shared" si="193"/>
        <v>1142.1229067033987</v>
      </c>
      <c r="AT195" s="23">
        <f>($B184-SUM(AR179:AR194))/AR195-1</f>
        <v>1.0900000000000145</v>
      </c>
      <c r="AU195" s="24">
        <f>(AS$2-COUNTA(AQ179:AQ195))/AT195</f>
        <v>0.9174311926605383</v>
      </c>
      <c r="AV195" s="2">
        <f>($B$31-SUM(AW179:AW194))*B188</f>
        <v>254.54033334381597</v>
      </c>
      <c r="AW195" s="2">
        <f t="shared" si="194"/>
        <v>862.76377354027795</v>
      </c>
      <c r="AX195" s="2">
        <f t="shared" si="195"/>
        <v>1117.3041068840939</v>
      </c>
      <c r="AY195" s="23">
        <f>($B184-SUM(AW179:AW194))/AW195-1</f>
        <v>2.2781000000000171</v>
      </c>
      <c r="AZ195" s="24">
        <f>(AX$2-COUNTA(AV179:AV195))/AY195</f>
        <v>0.87792458627803216</v>
      </c>
      <c r="BA195" s="2">
        <f>($B$31-SUM(BB179:BB194))*B188</f>
        <v>319.40990329076175</v>
      </c>
      <c r="BB195" s="2">
        <f t="shared" si="196"/>
        <v>776.05484679153051</v>
      </c>
      <c r="BC195" s="2">
        <f t="shared" si="197"/>
        <v>1095.4647500822923</v>
      </c>
      <c r="BD195" s="23">
        <f>($B184-SUM(BB179:BB194))/BB195-1</f>
        <v>3.5731290000000042</v>
      </c>
      <c r="BE195" s="24">
        <f>(BC$2-COUNTA(BA179:BA195))/BD195</f>
        <v>0.83960024952919321</v>
      </c>
    </row>
    <row r="196" spans="1:57" hidden="1" outlineLevel="1" x14ac:dyDescent="0.3">
      <c r="F196" s="23"/>
      <c r="G196" s="24"/>
      <c r="K196" s="23"/>
      <c r="L196" s="24"/>
      <c r="P196" s="23"/>
      <c r="Q196" s="24"/>
      <c r="U196" s="23"/>
      <c r="V196" s="24"/>
      <c r="Z196" s="23"/>
      <c r="AA196" s="24"/>
      <c r="AE196" s="23"/>
      <c r="AF196" s="24"/>
      <c r="AJ196" s="23"/>
      <c r="AK196" s="24"/>
      <c r="AM196" s="2">
        <f>SUM($AM179:AM195)-$B184</f>
        <v>0</v>
      </c>
      <c r="AO196" s="23"/>
      <c r="AP196" s="24"/>
      <c r="AQ196" s="2">
        <f>($B$31-SUM(AR179:AR195))*B188</f>
        <v>94.303726241566252</v>
      </c>
      <c r="AR196" s="2">
        <f t="shared" si="192"/>
        <v>1047.8191804618325</v>
      </c>
      <c r="AS196" s="2">
        <f t="shared" si="193"/>
        <v>1142.1229067033987</v>
      </c>
      <c r="AT196" s="23">
        <f>($B184-SUM(AR179:AR195))/AR196-1</f>
        <v>1.4210854715202004E-14</v>
      </c>
      <c r="AU196" s="24">
        <f>(AS$2-COUNTA(AQ179:AQ196))/AT196</f>
        <v>0</v>
      </c>
      <c r="AV196" s="2">
        <f>($B$31-SUM(AW179:AW195))*B188</f>
        <v>176.89159372519097</v>
      </c>
      <c r="AW196" s="2">
        <f t="shared" si="194"/>
        <v>940.41251315890293</v>
      </c>
      <c r="AX196" s="2">
        <f t="shared" si="195"/>
        <v>1117.3041068840939</v>
      </c>
      <c r="AY196" s="23">
        <f>($B184-SUM(AW179:AW195))/AW196-1</f>
        <v>1.0900000000000158</v>
      </c>
      <c r="AZ196" s="24">
        <f>(AX$2-COUNTA(AV179:AV196))/AY196</f>
        <v>0.91743119266053708</v>
      </c>
      <c r="BA196" s="2">
        <f>($B$31-SUM(BB179:BB195))*B188</f>
        <v>249.564967079524</v>
      </c>
      <c r="BB196" s="2">
        <f t="shared" si="196"/>
        <v>845.89978300276834</v>
      </c>
      <c r="BC196" s="2">
        <f t="shared" si="197"/>
        <v>1095.4647500822923</v>
      </c>
      <c r="BD196" s="23">
        <f>($B184-SUM(BB179:BB195))/BB196-1</f>
        <v>2.2781000000000033</v>
      </c>
      <c r="BE196" s="24">
        <f>(BC$2-COUNTA(BA179:BA196))/BD196</f>
        <v>0.87792458627803738</v>
      </c>
    </row>
    <row r="197" spans="1:57" hidden="1" outlineLevel="1" x14ac:dyDescent="0.3">
      <c r="F197" s="23"/>
      <c r="G197" s="24"/>
      <c r="K197" s="23"/>
      <c r="L197" s="24"/>
      <c r="P197" s="23"/>
      <c r="Q197" s="24"/>
      <c r="U197" s="23"/>
      <c r="V197" s="24"/>
      <c r="Z197" s="23"/>
      <c r="AA197" s="24"/>
      <c r="AE197" s="23"/>
      <c r="AF197" s="24"/>
      <c r="AJ197" s="23"/>
      <c r="AK197" s="24"/>
      <c r="AO197" s="23"/>
      <c r="AP197" s="24"/>
      <c r="AR197" s="2">
        <f>SUM($AR179:AR196)-$B184</f>
        <v>-1.4551915228366852E-11</v>
      </c>
      <c r="AT197" s="23"/>
      <c r="AU197" s="24"/>
      <c r="AV197" s="2">
        <f>($B$31-SUM(AW179:AW196))*B188</f>
        <v>92.254467540889664</v>
      </c>
      <c r="AW197" s="2">
        <f t="shared" si="194"/>
        <v>1025.0496393432043</v>
      </c>
      <c r="AX197" s="2">
        <f t="shared" si="195"/>
        <v>1117.3041068840939</v>
      </c>
      <c r="AY197" s="23">
        <f>($B184-SUM(AW179:AW196))/AW197-1</f>
        <v>1.3988810110276972E-14</v>
      </c>
      <c r="AZ197" s="24">
        <f>(AX$2-COUNTA(AV179:AV197))/AY197</f>
        <v>0</v>
      </c>
      <c r="BA197" s="2">
        <f>($B$31-SUM(BB179:BB196))*B188</f>
        <v>173.43398660927483</v>
      </c>
      <c r="BB197" s="2">
        <f t="shared" si="196"/>
        <v>922.03076347301749</v>
      </c>
      <c r="BC197" s="2">
        <f t="shared" si="197"/>
        <v>1095.4647500822923</v>
      </c>
      <c r="BD197" s="23">
        <f>($B184-SUM(BB179:BB196))/BB197-1</f>
        <v>1.090000000000003</v>
      </c>
      <c r="BE197" s="24">
        <f>(BC$2-COUNTA(BA179:BA197))/BD197</f>
        <v>0.91743119266054796</v>
      </c>
    </row>
    <row r="198" spans="1:57" hidden="1" outlineLevel="1" x14ac:dyDescent="0.3">
      <c r="F198" s="28"/>
      <c r="G198" s="24"/>
      <c r="K198" s="28"/>
      <c r="L198" s="24"/>
      <c r="P198" s="28"/>
      <c r="Q198" s="24"/>
      <c r="U198" s="28"/>
      <c r="V198" s="24"/>
      <c r="Z198" s="28"/>
      <c r="AA198" s="24"/>
      <c r="AE198" s="28"/>
      <c r="AF198" s="24"/>
      <c r="AJ198" s="28"/>
      <c r="AK198" s="24"/>
      <c r="AO198" s="28"/>
      <c r="AP198" s="24"/>
      <c r="AT198" s="28"/>
      <c r="AU198" s="24"/>
      <c r="AW198" s="2">
        <f>SUM($AW179:AW197)-$B184</f>
        <v>-1.4551915228366852E-11</v>
      </c>
      <c r="AY198" s="28"/>
      <c r="AZ198" s="24"/>
      <c r="BA198" s="2">
        <f>($B$31-SUM(BB179:BB197))*B188</f>
        <v>90.451217896703312</v>
      </c>
      <c r="BB198" s="2">
        <f t="shared" si="196"/>
        <v>1005.013532185589</v>
      </c>
      <c r="BC198" s="2">
        <f t="shared" si="197"/>
        <v>1095.4647500822923</v>
      </c>
      <c r="BD198" s="28">
        <f>($B184-SUM(BB179:BB197))/BB198-1</f>
        <v>3.3306690738754696E-15</v>
      </c>
      <c r="BE198" s="24">
        <f>(BC$2-COUNTA(BA179:BA198))/BD198</f>
        <v>0</v>
      </c>
    </row>
    <row r="199" spans="1:57" hidden="1" outlineLevel="1" x14ac:dyDescent="0.3">
      <c r="BB199" s="2">
        <f>SUM($BB179:BB198)-$B184</f>
        <v>0</v>
      </c>
    </row>
    <row r="200" spans="1:57" hidden="1" outlineLevel="1" x14ac:dyDescent="0.3">
      <c r="A200" s="29" t="s">
        <v>16</v>
      </c>
      <c r="B200" s="30"/>
      <c r="C200" s="30"/>
      <c r="D200" s="30"/>
      <c r="E200" s="30"/>
      <c r="F200" s="31"/>
      <c r="G200" s="30"/>
      <c r="H200" s="30"/>
      <c r="I200" s="30"/>
      <c r="J200" s="30"/>
      <c r="K200" s="31"/>
      <c r="L200" s="31"/>
      <c r="M200" s="30"/>
      <c r="N200" s="30"/>
      <c r="O200" s="30"/>
      <c r="P200" s="31"/>
      <c r="Q200" s="31"/>
      <c r="R200" s="30"/>
      <c r="S200" s="30"/>
      <c r="T200" s="30"/>
      <c r="U200" s="31"/>
      <c r="V200" s="31"/>
      <c r="W200" s="30"/>
      <c r="X200" s="30"/>
      <c r="Y200" s="30"/>
      <c r="Z200" s="31"/>
      <c r="AA200" s="31"/>
      <c r="AB200" s="30"/>
      <c r="AC200" s="30"/>
      <c r="AD200" s="30"/>
      <c r="AE200" s="31"/>
      <c r="AF200" s="31"/>
      <c r="AG200" s="30"/>
      <c r="AH200" s="30"/>
      <c r="AI200" s="30"/>
      <c r="AJ200" s="31"/>
      <c r="AK200" s="31"/>
      <c r="AL200" s="30"/>
      <c r="AM200" s="30"/>
      <c r="AN200" s="30"/>
      <c r="AO200" s="31"/>
      <c r="AP200" s="31"/>
      <c r="AQ200" s="30"/>
      <c r="AR200" s="30"/>
      <c r="AS200" s="30"/>
      <c r="AT200" s="31"/>
      <c r="AU200" s="31"/>
      <c r="AV200" s="30"/>
      <c r="AW200" s="30"/>
      <c r="AX200" s="30"/>
      <c r="AY200" s="31"/>
      <c r="AZ200" s="31"/>
      <c r="BA200" s="30"/>
      <c r="BB200" s="30"/>
      <c r="BC200" s="30"/>
      <c r="BD200" s="31"/>
      <c r="BE200" s="30"/>
    </row>
    <row r="201" spans="1:57" hidden="1" outlineLevel="1" x14ac:dyDescent="0.3">
      <c r="A201" s="30"/>
      <c r="B201" s="30"/>
      <c r="C201" s="30">
        <f>$B206*B210</f>
        <v>50</v>
      </c>
      <c r="D201" s="30">
        <f>E201-C201</f>
        <v>977.70572747290089</v>
      </c>
      <c r="E201" s="30">
        <f>$B206*$B210/(1-(1+$B210)^-$E$2)</f>
        <v>1027.7057274729009</v>
      </c>
      <c r="F201" s="32">
        <f>$B206/D201-1</f>
        <v>9.228026408157838</v>
      </c>
      <c r="G201" s="33">
        <f>(E$2-COUNTA(C201:C201))/F201</f>
        <v>0.97528979674827798</v>
      </c>
      <c r="H201" s="30">
        <f>$B206*B210</f>
        <v>50</v>
      </c>
      <c r="I201" s="30">
        <f>J201-H201</f>
        <v>886.59033132991772</v>
      </c>
      <c r="J201" s="30">
        <f>$B206*$B210/(1-(1+$B210)^-$J$2)</f>
        <v>936.59033132991772</v>
      </c>
      <c r="K201" s="32">
        <f>$B206/I201-1</f>
        <v>10.279166540198602</v>
      </c>
      <c r="L201" s="33">
        <f>(J$2-COUNTA(H201:H201))/K201</f>
        <v>0.97284151987353551</v>
      </c>
      <c r="M201" s="30">
        <f>$B206*B210</f>
        <v>50</v>
      </c>
      <c r="N201" s="30">
        <f>O201-M201</f>
        <v>810.66429707083284</v>
      </c>
      <c r="O201" s="30">
        <f>$B206*$B210/(1-(1+$B210)^-$O$2)</f>
        <v>860.66429707083284</v>
      </c>
      <c r="P201" s="32">
        <f>$B206/N201-1</f>
        <v>11.335562372899515</v>
      </c>
      <c r="Q201" s="33">
        <f>(O$2-COUNTA(M201:M201))/P201</f>
        <v>0.97039737757504108</v>
      </c>
      <c r="R201" s="30">
        <f>$B206*B210</f>
        <v>50</v>
      </c>
      <c r="S201" s="30">
        <f>T201-R201</f>
        <v>746.42238715496683</v>
      </c>
      <c r="T201" s="30">
        <f>$B206*$B210/(1-(1+$B210)^-$T$2)</f>
        <v>796.42238715496683</v>
      </c>
      <c r="U201" s="32">
        <f>$B206/S201-1</f>
        <v>12.397240184764009</v>
      </c>
      <c r="V201" s="33">
        <f>(T$2-COUNTA(R201:R201))/U201</f>
        <v>0.96795736963681567</v>
      </c>
      <c r="W201" s="30">
        <f>$B206*B210</f>
        <v>50</v>
      </c>
      <c r="X201" s="30">
        <f>Y201-W201</f>
        <v>691.3608604670975</v>
      </c>
      <c r="Y201" s="30">
        <f>$B206*$B210/(1-(1+$B210)^-$Y$2)</f>
        <v>741.3608604670975</v>
      </c>
      <c r="Z201" s="32">
        <f>$B206/X201-1</f>
        <v>13.46422638568778</v>
      </c>
      <c r="AA201" s="33">
        <f>(Y$2-COUNTA(W201:W201))/Z201</f>
        <v>0.96552149582234859</v>
      </c>
      <c r="AB201" s="30">
        <f>$B206*B210</f>
        <v>50</v>
      </c>
      <c r="AC201" s="30">
        <f>AD201-AB201</f>
        <v>643.64364017562207</v>
      </c>
      <c r="AD201" s="30">
        <f>$B206*$B210/(1-(1+$B210)^-$AD$2)</f>
        <v>693.64364017562207</v>
      </c>
      <c r="AE201" s="32">
        <f>$B206/AC201-1</f>
        <v>14.536547517616176</v>
      </c>
      <c r="AF201" s="33">
        <f>(AD$2-COUNTA(AB201:AB201))/AE201</f>
        <v>0.96308975587456658</v>
      </c>
      <c r="AG201" s="30">
        <f>$B206*B210</f>
        <v>50</v>
      </c>
      <c r="AH201" s="30">
        <f>AI201-AG201</f>
        <v>601.89366864393867</v>
      </c>
      <c r="AI201" s="30">
        <f>$B206*$B210/(1-(1+$B210)^-$AI$2)</f>
        <v>651.89366864393867</v>
      </c>
      <c r="AJ201" s="32">
        <f>$B206/AH201-1</f>
        <v>15.614230255204237</v>
      </c>
      <c r="AK201" s="33">
        <f>(AI$2-COUNTA(AG201:AG201))/AJ201</f>
        <v>0.96066214951585505</v>
      </c>
      <c r="AL201" s="30">
        <f>$B206*B210</f>
        <v>50</v>
      </c>
      <c r="AM201" s="30">
        <f>AN201-AL201</f>
        <v>565.05790178486143</v>
      </c>
      <c r="AN201" s="30">
        <f>$B206*$B210/(1-(1+$B210)^-$AN$2)</f>
        <v>615.05790178486143</v>
      </c>
      <c r="AO201" s="32">
        <f>$B206/AM201-1</f>
        <v>16.697301406480236</v>
      </c>
      <c r="AP201" s="33">
        <f>(AN$2-COUNTA(AL201:AL201))/AO201</f>
        <v>0.95823867644806293</v>
      </c>
      <c r="AQ201" s="30">
        <f>$B206*B210</f>
        <v>50</v>
      </c>
      <c r="AR201" s="30">
        <f>AS201-AQ201</f>
        <v>532.31730529689537</v>
      </c>
      <c r="AS201" s="30">
        <f>$B206*$B210/(1-(1+$B210)^-$AS$2)</f>
        <v>582.31730529689537</v>
      </c>
      <c r="AT201" s="32">
        <f>$B206/AR201-1</f>
        <v>17.785787913512575</v>
      </c>
      <c r="AU201" s="33">
        <f>(AS$2-COUNTA(AQ201:AQ201))/AT201</f>
        <v>0.95581933635250538</v>
      </c>
      <c r="AV201" s="30">
        <f>$B206*B210</f>
        <v>50</v>
      </c>
      <c r="AW201" s="30">
        <f>AX201-AV201</f>
        <v>503.02527314168572</v>
      </c>
      <c r="AX201" s="30">
        <f>$B206*$B210/(1-(1+$B210)^-$AX$2)</f>
        <v>553.02527314168572</v>
      </c>
      <c r="AY201" s="32">
        <f>$B206/AW201-1</f>
        <v>18.879716853080119</v>
      </c>
      <c r="AZ201" s="33">
        <f>(AX$2-COUNTA(AV201:AV201))/AY201</f>
        <v>0.95340412888996273</v>
      </c>
      <c r="BA201" s="30">
        <f>$B206*B210</f>
        <v>50</v>
      </c>
      <c r="BB201" s="30">
        <f>BC201-BA201</f>
        <v>476.66452047824305</v>
      </c>
      <c r="BC201" s="30">
        <f>$B206*$B210/(1-(1+$B210)^-$BC$2)</f>
        <v>526.66452047824305</v>
      </c>
      <c r="BD201" s="32">
        <f>$B206/BB201-1</f>
        <v>19.979115437345502</v>
      </c>
      <c r="BE201" s="33">
        <f>(BC$2-COUNTA(BA201:BA201))/BD201</f>
        <v>0.9509930537007002</v>
      </c>
    </row>
    <row r="202" spans="1:57" hidden="1" outlineLevel="1" x14ac:dyDescent="0.3">
      <c r="A202" s="30"/>
      <c r="B202" s="30"/>
      <c r="C202" s="30">
        <f>($B$31-SUM(D201:D201))*B210</f>
        <v>45.111471362635491</v>
      </c>
      <c r="D202" s="30">
        <f>E202-C202</f>
        <v>982.59425611026541</v>
      </c>
      <c r="E202" s="30">
        <f>E201</f>
        <v>1027.7057274729009</v>
      </c>
      <c r="F202" s="32">
        <f>($B206-SUM(D201:D201))/D202-1</f>
        <v>8.1821158290127727</v>
      </c>
      <c r="G202" s="33">
        <f>(E$2-COUNTA(C201:C202))/F202</f>
        <v>0.97774220839467796</v>
      </c>
      <c r="H202" s="30">
        <f>($B$31-SUM(I201:I201))*B210</f>
        <v>45.567048343350415</v>
      </c>
      <c r="I202" s="30">
        <f>J202-H202</f>
        <v>891.02328298656732</v>
      </c>
      <c r="J202" s="30">
        <f>J201</f>
        <v>936.59033132991772</v>
      </c>
      <c r="K202" s="32">
        <f>($B206-SUM(I201:I201))/I202-1</f>
        <v>9.2280264081578132</v>
      </c>
      <c r="L202" s="33">
        <f>(J$2-COUNTA(H201:H202))/K202</f>
        <v>0.97528979674828065</v>
      </c>
      <c r="M202" s="30">
        <f>($B$31-SUM(N201:N201))*B210</f>
        <v>45.946678514645839</v>
      </c>
      <c r="N202" s="30">
        <f>O202-M202</f>
        <v>814.71761855618706</v>
      </c>
      <c r="O202" s="30">
        <f>O201</f>
        <v>860.66429707083284</v>
      </c>
      <c r="P202" s="32">
        <f>($B206-SUM(N201:N201))/N202-1</f>
        <v>10.279166540198522</v>
      </c>
      <c r="Q202" s="33">
        <f>(O$2-COUNTA(M201:M202))/P202</f>
        <v>0.97284151987354306</v>
      </c>
      <c r="R202" s="30">
        <f>($B$31-SUM(S201:S201))*B210</f>
        <v>46.267888064225161</v>
      </c>
      <c r="S202" s="30">
        <f>T202-R202</f>
        <v>750.15449909074164</v>
      </c>
      <c r="T202" s="30">
        <f>T201</f>
        <v>796.42238715496683</v>
      </c>
      <c r="U202" s="32">
        <f>($B206-SUM(S201:S201))/S202-1</f>
        <v>11.33556237289951</v>
      </c>
      <c r="V202" s="33">
        <f>(T$2-COUNTA(R201:R202))/U202</f>
        <v>0.97039737757504163</v>
      </c>
      <c r="W202" s="30">
        <f>($B$31-SUM(X201:X201))*B210</f>
        <v>46.543195697664515</v>
      </c>
      <c r="X202" s="30">
        <f>Y202-W202</f>
        <v>694.81766476943301</v>
      </c>
      <c r="Y202" s="30">
        <f>Y201</f>
        <v>741.3608604670975</v>
      </c>
      <c r="Z202" s="32">
        <f>($B206-SUM(X201:X201))/X202-1</f>
        <v>12.397240184763961</v>
      </c>
      <c r="AA202" s="33">
        <f>(Y$2-COUNTA(W201:W202))/Z202</f>
        <v>0.96795736963681933</v>
      </c>
      <c r="AB202" s="30">
        <f>($B$31-SUM(AC201:AC201))*B210</f>
        <v>46.781781799121894</v>
      </c>
      <c r="AC202" s="30">
        <f>AD202-AB202</f>
        <v>646.86185837650021</v>
      </c>
      <c r="AD202" s="30">
        <f>AD201</f>
        <v>693.64364017562207</v>
      </c>
      <c r="AE202" s="32">
        <f>($B206-SUM(AC201:AC201))/AC202-1</f>
        <v>13.464226385687736</v>
      </c>
      <c r="AF202" s="33">
        <f>(AD$2-COUNTA(AB201:AB202))/AE202</f>
        <v>0.96552149582235181</v>
      </c>
      <c r="AG202" s="30">
        <f>($B$31-SUM(AH201:AH201))*B210</f>
        <v>46.990531656780306</v>
      </c>
      <c r="AH202" s="30">
        <f>AI202-AG202</f>
        <v>604.9031369871584</v>
      </c>
      <c r="AI202" s="30">
        <f>AI201</f>
        <v>651.89366864393867</v>
      </c>
      <c r="AJ202" s="32">
        <f>($B206-SUM(AH201:AH201))/AH202-1</f>
        <v>14.536547517616155</v>
      </c>
      <c r="AK202" s="33">
        <f>(AI$2-COUNTA(AG201:AG202))/AJ202</f>
        <v>0.96308975587456802</v>
      </c>
      <c r="AL202" s="30">
        <f>($B$31-SUM(AM201:AM201))*B210</f>
        <v>47.174710491075693</v>
      </c>
      <c r="AM202" s="30">
        <f>AN202-AL202</f>
        <v>567.88319129378579</v>
      </c>
      <c r="AN202" s="30">
        <f>AN201</f>
        <v>615.05790178486143</v>
      </c>
      <c r="AO202" s="32">
        <f>($B206-SUM(AM201:AM201))/AM202-1</f>
        <v>15.614230255204216</v>
      </c>
      <c r="AP202" s="33">
        <f>(AN$2-COUNTA(AL201:AL202))/AO202</f>
        <v>0.96066214951585627</v>
      </c>
      <c r="AQ202" s="30">
        <f>($B$31-SUM(AR201:AR201))*B210</f>
        <v>47.338413473515523</v>
      </c>
      <c r="AR202" s="30">
        <f>AS202-AQ202</f>
        <v>534.97889182337985</v>
      </c>
      <c r="AS202" s="30">
        <f>AS201</f>
        <v>582.31730529689537</v>
      </c>
      <c r="AT202" s="32">
        <f>($B206-SUM(AR201:AR201))/AR202-1</f>
        <v>16.697301406480172</v>
      </c>
      <c r="AU202" s="33">
        <f>(AS$2-COUNTA(AQ201:AQ202))/AT202</f>
        <v>0.9582386764480666</v>
      </c>
      <c r="AV202" s="30">
        <f>($B$31-SUM(AW201:AW201))*B210</f>
        <v>47.484873634291574</v>
      </c>
      <c r="AW202" s="30">
        <f>AX202-AV202</f>
        <v>505.54039950739411</v>
      </c>
      <c r="AX202" s="30">
        <f>AX201</f>
        <v>553.02527314168572</v>
      </c>
      <c r="AY202" s="32">
        <f>($B206-SUM(AW201:AW201))/AW202-1</f>
        <v>17.785787913512557</v>
      </c>
      <c r="AZ202" s="33">
        <f>(AX$2-COUNTA(AV201:AV202))/AY202</f>
        <v>0.95581933635250627</v>
      </c>
      <c r="BA202" s="30">
        <f>($B$31-SUM(BB201:BB201))*B210</f>
        <v>47.616677397608782</v>
      </c>
      <c r="BB202" s="30">
        <f>BC202-BA202</f>
        <v>479.04784308063427</v>
      </c>
      <c r="BC202" s="30">
        <f>BC201</f>
        <v>526.66452047824305</v>
      </c>
      <c r="BD202" s="32">
        <f>($B206-SUM(BB201:BB201))/BB202-1</f>
        <v>18.879716853080101</v>
      </c>
      <c r="BE202" s="33">
        <f>(BC$2-COUNTA(BA201:BA202))/BD202</f>
        <v>0.95340412888996373</v>
      </c>
    </row>
    <row r="203" spans="1:57" hidden="1" outlineLevel="1" x14ac:dyDescent="0.3">
      <c r="A203" s="30"/>
      <c r="B203" s="30"/>
      <c r="C203" s="30">
        <f>($B$31-SUM(D201:D202))*B210</f>
        <v>40.198500082084173</v>
      </c>
      <c r="D203" s="30">
        <f t="shared" ref="D203:D210" si="198">E203-C203</f>
        <v>987.50722739081675</v>
      </c>
      <c r="E203" s="30">
        <f t="shared" ref="E203:E210" si="199">E202</f>
        <v>1027.7057274729009</v>
      </c>
      <c r="F203" s="32">
        <f>($B206-SUM(D201:D202))/D203-1</f>
        <v>7.1414087850873376</v>
      </c>
      <c r="G203" s="33">
        <f>(E$2-COUNTA(C201:C203))/F203</f>
        <v>0.98019875498758358</v>
      </c>
      <c r="H203" s="30">
        <f>($B$31-SUM(I201:I202))*B210</f>
        <v>41.111931928417583</v>
      </c>
      <c r="I203" s="30">
        <f t="shared" ref="I203:I211" si="200">J203-H203</f>
        <v>895.47839940150016</v>
      </c>
      <c r="J203" s="30">
        <f t="shared" ref="J203:J211" si="201">J202</f>
        <v>936.59033132991772</v>
      </c>
      <c r="K203" s="32">
        <f>($B206-SUM(I201:I202))/I203-1</f>
        <v>8.1821158290127496</v>
      </c>
      <c r="L203" s="33">
        <f>(J$2-COUNTA(H201:H203))/K203</f>
        <v>0.97774220839468073</v>
      </c>
      <c r="M203" s="30">
        <f>($B$31-SUM(N201:N202))*B210</f>
        <v>41.873090421864902</v>
      </c>
      <c r="N203" s="30">
        <f t="shared" ref="N203:N212" si="202">O203-M203</f>
        <v>818.791206648968</v>
      </c>
      <c r="O203" s="30">
        <f t="shared" ref="O203:O212" si="203">O202</f>
        <v>860.66429707083284</v>
      </c>
      <c r="P203" s="32">
        <f>($B206-SUM(N201:N202))/N203-1</f>
        <v>9.2280264081577332</v>
      </c>
      <c r="Q203" s="33">
        <f>(O$2-COUNTA(M201:M203))/P203</f>
        <v>0.97528979674828908</v>
      </c>
      <c r="R203" s="30">
        <f>($B$31-SUM(S201:S202))*B210</f>
        <v>42.517115568771459</v>
      </c>
      <c r="S203" s="30">
        <f t="shared" ref="S203:S213" si="204">T203-R203</f>
        <v>753.90527158619534</v>
      </c>
      <c r="T203" s="30">
        <f t="shared" ref="T203:T213" si="205">T202</f>
        <v>796.42238715496683</v>
      </c>
      <c r="U203" s="32">
        <f>($B206-SUM(S201:S202))/S203-1</f>
        <v>10.279166540198519</v>
      </c>
      <c r="V203" s="33">
        <f>(T$2-COUNTA(R201:R203))/U203</f>
        <v>0.97284151987354339</v>
      </c>
      <c r="W203" s="30">
        <f>($B$31-SUM(X201:X202))*B210</f>
        <v>43.069107373817353</v>
      </c>
      <c r="X203" s="30">
        <f t="shared" ref="X203:X214" si="206">Y203-W203</f>
        <v>698.29175309328014</v>
      </c>
      <c r="Y203" s="30">
        <f t="shared" ref="Y203:Y214" si="207">Y202</f>
        <v>741.3608604670975</v>
      </c>
      <c r="Z203" s="32">
        <f>($B206-SUM(X201:X202))/X203-1</f>
        <v>11.335562372899465</v>
      </c>
      <c r="AA203" s="33">
        <f>(Y$2-COUNTA(W201:W203))/Z203</f>
        <v>0.97039737757504541</v>
      </c>
      <c r="AB203" s="30">
        <f>($B$31-SUM(AC201:AC202))*B210</f>
        <v>43.547472507239391</v>
      </c>
      <c r="AC203" s="30">
        <f t="shared" ref="AC203:AC215" si="208">AD203-AB203</f>
        <v>650.09616766838269</v>
      </c>
      <c r="AD203" s="30">
        <f t="shared" ref="AD203:AD215" si="209">AD202</f>
        <v>693.64364017562207</v>
      </c>
      <c r="AE203" s="32">
        <f>($B206-SUM(AC201:AC202))/AC203-1</f>
        <v>12.397240184763918</v>
      </c>
      <c r="AF203" s="33">
        <f>(AD$2-COUNTA(AB201:AB203))/AE203</f>
        <v>0.96795736963682266</v>
      </c>
      <c r="AG203" s="30">
        <f>($B$31-SUM(AH201:AH202))*B210</f>
        <v>43.96601597184452</v>
      </c>
      <c r="AH203" s="30">
        <f t="shared" ref="AH203:AH216" si="210">AI203-AG203</f>
        <v>607.92765267209415</v>
      </c>
      <c r="AI203" s="30">
        <f t="shared" ref="AI203:AI216" si="211">AI202</f>
        <v>651.89366864393867</v>
      </c>
      <c r="AJ203" s="32">
        <f>($B206-SUM(AH201:AH202))/AH203-1</f>
        <v>13.464226385687718</v>
      </c>
      <c r="AK203" s="33">
        <f>(AI$2-COUNTA(AG201:AG203))/AJ203</f>
        <v>0.96552149582235303</v>
      </c>
      <c r="AL203" s="30">
        <f>($B$31-SUM(AM201:AM202))*B210</f>
        <v>44.335294534606767</v>
      </c>
      <c r="AM203" s="30">
        <f t="shared" ref="AM203:AM217" si="212">AN203-AL203</f>
        <v>570.72260725025467</v>
      </c>
      <c r="AN203" s="30">
        <f t="shared" ref="AN203:AN217" si="213">AN202</f>
        <v>615.05790178486143</v>
      </c>
      <c r="AO203" s="32">
        <f>($B206-SUM(AM201:AM202))/AM203-1</f>
        <v>14.536547517616135</v>
      </c>
      <c r="AP203" s="33">
        <f>(AN$2-COUNTA(AL201:AL203))/AO203</f>
        <v>0.96308975587456924</v>
      </c>
      <c r="AQ203" s="30">
        <f>($B$31-SUM(AR201:AR202))*B210</f>
        <v>44.663519014398624</v>
      </c>
      <c r="AR203" s="30">
        <f t="shared" ref="AR203:AR218" si="214">AS203-AQ203</f>
        <v>537.65378628249675</v>
      </c>
      <c r="AS203" s="30">
        <f t="shared" ref="AS203:AS218" si="215">AS202</f>
        <v>582.31730529689537</v>
      </c>
      <c r="AT203" s="32">
        <f>($B206-SUM(AR201:AR202))/AR203-1</f>
        <v>15.614230255204152</v>
      </c>
      <c r="AU203" s="33">
        <f>(AS$2-COUNTA(AQ201:AQ203))/AT203</f>
        <v>0.96066214951586026</v>
      </c>
      <c r="AV203" s="30">
        <f>($B$31-SUM(AW201:AW202))*B210</f>
        <v>44.957171636754602</v>
      </c>
      <c r="AW203" s="30">
        <f t="shared" ref="AW203:AW219" si="216">AX203-AV203</f>
        <v>508.06810150493112</v>
      </c>
      <c r="AX203" s="30">
        <f t="shared" ref="AX203:AX219" si="217">AX202</f>
        <v>553.02527314168572</v>
      </c>
      <c r="AY203" s="32">
        <f>($B206-SUM(AW201:AW202))/AW203-1</f>
        <v>16.697301406480157</v>
      </c>
      <c r="AZ203" s="33">
        <f>(AX$2-COUNTA(AV201:AV203))/AY203</f>
        <v>0.95823867644806737</v>
      </c>
      <c r="BA203" s="30">
        <f>($B$31-SUM(BB201:BB202))*B210</f>
        <v>45.22143818220561</v>
      </c>
      <c r="BB203" s="30">
        <f t="shared" ref="BB203:BB220" si="218">BC203-BA203</f>
        <v>481.44308229603746</v>
      </c>
      <c r="BC203" s="30">
        <f t="shared" ref="BC203:BC220" si="219">BC202</f>
        <v>526.66452047824305</v>
      </c>
      <c r="BD203" s="32">
        <f>($B206-SUM(BB201:BB202))/BB203-1</f>
        <v>17.785787913512536</v>
      </c>
      <c r="BE203" s="33">
        <f>(BC$2-COUNTA(BA201:BA203))/BD203</f>
        <v>0.95581933635250749</v>
      </c>
    </row>
    <row r="204" spans="1:57" hidden="1" outlineLevel="1" x14ac:dyDescent="0.3">
      <c r="A204" s="30"/>
      <c r="B204" s="30"/>
      <c r="C204" s="30">
        <f>($B$31-SUM(D201:D203))*B210</f>
        <v>35.260963945130086</v>
      </c>
      <c r="D204" s="30">
        <f t="shared" si="198"/>
        <v>992.44476352777076</v>
      </c>
      <c r="E204" s="30">
        <f t="shared" si="199"/>
        <v>1027.7057274729009</v>
      </c>
      <c r="F204" s="32">
        <f>($B206-SUM(D201:D203))/D204-1</f>
        <v>6.1058793881466036</v>
      </c>
      <c r="G204" s="33">
        <f>(E$2-COUNTA(C201:C204))/F204</f>
        <v>0.9826594366812833</v>
      </c>
      <c r="H204" s="30">
        <f>($B$31-SUM(I201:I203))*B210</f>
        <v>36.634539931410075</v>
      </c>
      <c r="I204" s="30">
        <f t="shared" si="200"/>
        <v>899.9557913985077</v>
      </c>
      <c r="J204" s="30">
        <f t="shared" si="201"/>
        <v>936.59033132991772</v>
      </c>
      <c r="K204" s="32">
        <f>($B206-SUM(I201:I203))/I204-1</f>
        <v>7.1414087850873109</v>
      </c>
      <c r="L204" s="33">
        <f>(J$2-COUNTA(H201:H204))/K204</f>
        <v>0.98019875498758724</v>
      </c>
      <c r="M204" s="30">
        <f>($B$31-SUM(N201:N203))*B210</f>
        <v>37.779134388620058</v>
      </c>
      <c r="N204" s="30">
        <f t="shared" si="202"/>
        <v>822.88516268221281</v>
      </c>
      <c r="O204" s="30">
        <f t="shared" si="203"/>
        <v>860.66429707083284</v>
      </c>
      <c r="P204" s="32">
        <f>($B206-SUM(N201:N203))/N204-1</f>
        <v>8.1821158290126696</v>
      </c>
      <c r="Q204" s="33">
        <f>(O$2-COUNTA(M201:M204))/P204</f>
        <v>0.97774220839469028</v>
      </c>
      <c r="R204" s="30">
        <f>($B$31-SUM(S201:S203))*B210</f>
        <v>38.747589210840481</v>
      </c>
      <c r="S204" s="30">
        <f t="shared" si="204"/>
        <v>757.67479794412634</v>
      </c>
      <c r="T204" s="30">
        <f t="shared" si="205"/>
        <v>796.42238715496683</v>
      </c>
      <c r="U204" s="32">
        <f>($B206-SUM(S201:S203))/S204-1</f>
        <v>9.2280264081577297</v>
      </c>
      <c r="V204" s="33">
        <f>(T$2-COUNTA(R201:R204))/U204</f>
        <v>0.97528979674828953</v>
      </c>
      <c r="W204" s="30">
        <f>($B$31-SUM(X201:X203))*B210</f>
        <v>39.577648608350948</v>
      </c>
      <c r="X204" s="30">
        <f t="shared" si="206"/>
        <v>701.78321185874654</v>
      </c>
      <c r="Y204" s="30">
        <f t="shared" si="207"/>
        <v>741.3608604670975</v>
      </c>
      <c r="Z204" s="32">
        <f>($B206-SUM(X201:X203))/X204-1</f>
        <v>10.279166540198471</v>
      </c>
      <c r="AA204" s="33">
        <f>(Y$2-COUNTA(W201:W204))/Z204</f>
        <v>0.97284151987354794</v>
      </c>
      <c r="AB204" s="30">
        <f>($B$31-SUM(AC201:AC203))*B210</f>
        <v>40.296991668897469</v>
      </c>
      <c r="AC204" s="30">
        <f t="shared" si="208"/>
        <v>653.34664850672459</v>
      </c>
      <c r="AD204" s="30">
        <f t="shared" si="209"/>
        <v>693.64364017562207</v>
      </c>
      <c r="AE204" s="32">
        <f>($B206-SUM(AC201:AC203))/AC204-1</f>
        <v>11.335562372899419</v>
      </c>
      <c r="AF204" s="33">
        <f>(AD$2-COUNTA(AB201:AB204))/AE204</f>
        <v>0.97039737757504929</v>
      </c>
      <c r="AG204" s="30">
        <f>($B$31-SUM(AH201:AH203))*B210</f>
        <v>40.92637770848404</v>
      </c>
      <c r="AH204" s="30">
        <f t="shared" si="210"/>
        <v>610.96729093545468</v>
      </c>
      <c r="AI204" s="30">
        <f t="shared" si="211"/>
        <v>651.89366864393867</v>
      </c>
      <c r="AJ204" s="32">
        <f>($B206-SUM(AH201:AH203))/AH204-1</f>
        <v>12.397240184763897</v>
      </c>
      <c r="AK204" s="33">
        <f>(AI$2-COUNTA(AG201:AG204))/AJ204</f>
        <v>0.96795736963682433</v>
      </c>
      <c r="AL204" s="30">
        <f>($B$31-SUM(AM201:AM203))*B210</f>
        <v>41.481681498355492</v>
      </c>
      <c r="AM204" s="30">
        <f t="shared" si="212"/>
        <v>573.57622028650599</v>
      </c>
      <c r="AN204" s="30">
        <f t="shared" si="213"/>
        <v>615.05790178486143</v>
      </c>
      <c r="AO204" s="32">
        <f>($B206-SUM(AM201:AM203))/AM204-1</f>
        <v>13.464226385687697</v>
      </c>
      <c r="AP204" s="33">
        <f>(AN$2-COUNTA(AL201:AL204))/AO204</f>
        <v>0.96552149582235458</v>
      </c>
      <c r="AQ204" s="30">
        <f>($B$31-SUM(AR201:AR203))*B210</f>
        <v>41.975250082986143</v>
      </c>
      <c r="AR204" s="30">
        <f t="shared" si="214"/>
        <v>540.34205521390925</v>
      </c>
      <c r="AS204" s="30">
        <f t="shared" si="215"/>
        <v>582.31730529689537</v>
      </c>
      <c r="AT204" s="32">
        <f>($B206-SUM(AR201:AR203))/AR204-1</f>
        <v>14.536547517616071</v>
      </c>
      <c r="AU204" s="33">
        <f>(AS$2-COUNTA(AQ201:AQ204))/AT204</f>
        <v>0.96308975587457357</v>
      </c>
      <c r="AV204" s="30">
        <f>($B$31-SUM(AW201:AW203))*B210</f>
        <v>42.416831129229941</v>
      </c>
      <c r="AW204" s="30">
        <f t="shared" si="216"/>
        <v>510.60844201245578</v>
      </c>
      <c r="AX204" s="30">
        <f t="shared" si="217"/>
        <v>553.02527314168572</v>
      </c>
      <c r="AY204" s="32">
        <f>($B206-SUM(AW201:AW203))/AW204-1</f>
        <v>15.614230255204134</v>
      </c>
      <c r="AZ204" s="33">
        <f>(AX$2-COUNTA(AV201:AV204))/AY204</f>
        <v>0.96066214951586137</v>
      </c>
      <c r="BA204" s="30">
        <f>($B$31-SUM(BB201:BB203))*B210</f>
        <v>42.814222770725429</v>
      </c>
      <c r="BB204" s="30">
        <f t="shared" si="218"/>
        <v>483.8502977075176</v>
      </c>
      <c r="BC204" s="30">
        <f t="shared" si="219"/>
        <v>526.66452047824305</v>
      </c>
      <c r="BD204" s="32">
        <f>($B206-SUM(BB201:BB203))/BB204-1</f>
        <v>16.69730140648014</v>
      </c>
      <c r="BE204" s="33">
        <f>(BC$2-COUNTA(BA201:BA204))/BD204</f>
        <v>0.95823867644806837</v>
      </c>
    </row>
    <row r="205" spans="1:57" hidden="1" outlineLevel="1" x14ac:dyDescent="0.3">
      <c r="A205" s="30"/>
      <c r="B205" s="30"/>
      <c r="C205" s="30">
        <f>($B$31-SUM(D201:D204))*B210</f>
        <v>30.298740127491229</v>
      </c>
      <c r="D205" s="30">
        <f t="shared" si="198"/>
        <v>997.40698734540968</v>
      </c>
      <c r="E205" s="30">
        <f t="shared" si="199"/>
        <v>1027.7057274729009</v>
      </c>
      <c r="F205" s="32">
        <f>($B206-SUM(D201:D204))/D205-1</f>
        <v>5.0755018787528394</v>
      </c>
      <c r="G205" s="33">
        <f>(E$2-COUNTA(C201:C205))/F205</f>
        <v>0.98512425360949885</v>
      </c>
      <c r="H205" s="30">
        <f>($B$31-SUM(I201:I204))*B210</f>
        <v>32.134760974417539</v>
      </c>
      <c r="I205" s="30">
        <f t="shared" si="200"/>
        <v>904.45557035550019</v>
      </c>
      <c r="J205" s="30">
        <f t="shared" si="201"/>
        <v>936.59033132991772</v>
      </c>
      <c r="K205" s="32">
        <f>($B206-SUM(I201:I204))/I205-1</f>
        <v>6.1058793881465796</v>
      </c>
      <c r="L205" s="33">
        <f>(J$2-COUNTA(H201:H205))/K205</f>
        <v>0.98265943668128708</v>
      </c>
      <c r="M205" s="30">
        <f>($B$31-SUM(N201:N204))*B210</f>
        <v>33.664708575208998</v>
      </c>
      <c r="N205" s="30">
        <f t="shared" si="202"/>
        <v>826.99958849562381</v>
      </c>
      <c r="O205" s="30">
        <f t="shared" si="203"/>
        <v>860.66429707083284</v>
      </c>
      <c r="P205" s="32">
        <f>($B206-SUM(N201:N204))/N205-1</f>
        <v>7.1414087850872345</v>
      </c>
      <c r="Q205" s="33">
        <f>(O$2-COUNTA(M201:M205))/P205</f>
        <v>0.98019875498759768</v>
      </c>
      <c r="R205" s="30">
        <f>($B$31-SUM(S201:S204))*B210</f>
        <v>34.959215221119848</v>
      </c>
      <c r="S205" s="30">
        <f t="shared" si="204"/>
        <v>761.46317193384698</v>
      </c>
      <c r="T205" s="30">
        <f t="shared" si="205"/>
        <v>796.42238715496683</v>
      </c>
      <c r="U205" s="32">
        <f>($B206-SUM(S201:S204))/S205-1</f>
        <v>8.1821158290126661</v>
      </c>
      <c r="V205" s="33">
        <f>(T$2-COUNTA(R201:R205))/U205</f>
        <v>0.97774220839469073</v>
      </c>
      <c r="W205" s="30">
        <f>($B$31-SUM(X201:X204))*B210</f>
        <v>36.068732549057216</v>
      </c>
      <c r="X205" s="30">
        <f t="shared" si="206"/>
        <v>705.29212791804025</v>
      </c>
      <c r="Y205" s="30">
        <f t="shared" si="207"/>
        <v>741.3608604670975</v>
      </c>
      <c r="Z205" s="32">
        <f>($B206-SUM(X201:X204))/X205-1</f>
        <v>9.2280264081576835</v>
      </c>
      <c r="AA205" s="33">
        <f>(Y$2-COUNTA(W201:W205))/Z205</f>
        <v>0.97528979674829441</v>
      </c>
      <c r="AB205" s="30">
        <f>($B$31-SUM(AC201:AC204))*B210</f>
        <v>37.030258426363851</v>
      </c>
      <c r="AC205" s="30">
        <f t="shared" si="208"/>
        <v>656.61338174925822</v>
      </c>
      <c r="AD205" s="30">
        <f t="shared" si="209"/>
        <v>693.64364017562207</v>
      </c>
      <c r="AE205" s="32">
        <f>($B206-SUM(AC201:AC204))/AC205-1</f>
        <v>10.279166540198428</v>
      </c>
      <c r="AF205" s="33">
        <f>(AD$2-COUNTA(AB201:AB205))/AE205</f>
        <v>0.97284151987355205</v>
      </c>
      <c r="AG205" s="30">
        <f>($B$31-SUM(AH201:AH204))*B210</f>
        <v>37.871541253806775</v>
      </c>
      <c r="AH205" s="30">
        <f t="shared" si="210"/>
        <v>614.02212739013191</v>
      </c>
      <c r="AI205" s="30">
        <f t="shared" si="211"/>
        <v>651.89366864393867</v>
      </c>
      <c r="AJ205" s="32">
        <f>($B206-SUM(AH201:AH204))/AH205-1</f>
        <v>11.335562372899401</v>
      </c>
      <c r="AK205" s="33">
        <f>(AI$2-COUNTA(AG201:AG205))/AJ205</f>
        <v>0.97039737757505085</v>
      </c>
      <c r="AL205" s="30">
        <f>($B$31-SUM(AM201:AM204))*B210</f>
        <v>38.613800396922962</v>
      </c>
      <c r="AM205" s="30">
        <f t="shared" si="212"/>
        <v>576.44410138793842</v>
      </c>
      <c r="AN205" s="30">
        <f t="shared" si="213"/>
        <v>615.05790178486143</v>
      </c>
      <c r="AO205" s="32">
        <f>($B206-SUM(AM201:AM204))/AM205-1</f>
        <v>12.397240184763879</v>
      </c>
      <c r="AP205" s="33">
        <f>(AN$2-COUNTA(AL201:AL205))/AO205</f>
        <v>0.96795736963682577</v>
      </c>
      <c r="AQ205" s="30">
        <f>($B$31-SUM(AR201:AR204))*B210</f>
        <v>39.273539806916595</v>
      </c>
      <c r="AR205" s="30">
        <f t="shared" si="214"/>
        <v>543.0437654899788</v>
      </c>
      <c r="AS205" s="30">
        <f t="shared" si="215"/>
        <v>582.31730529689537</v>
      </c>
      <c r="AT205" s="32">
        <f>($B206-SUM(AR201:AR204))/AR205-1</f>
        <v>13.464226385687635</v>
      </c>
      <c r="AU205" s="33">
        <f>(AS$2-COUNTA(AQ201:AQ205))/AT205</f>
        <v>0.96552149582235902</v>
      </c>
      <c r="AV205" s="30">
        <f>($B$31-SUM(AW201:AW204))*B210</f>
        <v>39.863788919167668</v>
      </c>
      <c r="AW205" s="30">
        <f t="shared" si="216"/>
        <v>513.16148422251808</v>
      </c>
      <c r="AX205" s="30">
        <f t="shared" si="217"/>
        <v>553.02527314168572</v>
      </c>
      <c r="AY205" s="32">
        <f>($B206-SUM(AW201:AW204))/AW205-1</f>
        <v>14.536547517616054</v>
      </c>
      <c r="AZ205" s="33">
        <f>(AX$2-COUNTA(AV201:AV205))/AY205</f>
        <v>0.96308975587457468</v>
      </c>
      <c r="BA205" s="30">
        <f>($B$31-SUM(BB201:BB204))*B210</f>
        <v>40.394971282187832</v>
      </c>
      <c r="BB205" s="30">
        <f t="shared" si="218"/>
        <v>486.26954919605521</v>
      </c>
      <c r="BC205" s="30">
        <f t="shared" si="219"/>
        <v>526.66452047824305</v>
      </c>
      <c r="BD205" s="32">
        <f>($B206-SUM(BB201:BB204))/BB205-1</f>
        <v>15.614230255204117</v>
      </c>
      <c r="BE205" s="33">
        <f>(BC$2-COUNTA(BA201:BA205))/BD205</f>
        <v>0.96066214951586248</v>
      </c>
    </row>
    <row r="206" spans="1:57" hidden="1" outlineLevel="1" x14ac:dyDescent="0.3">
      <c r="A206" s="34" t="s">
        <v>13</v>
      </c>
      <c r="B206" s="35">
        <v>10000</v>
      </c>
      <c r="C206" s="30">
        <f>($B$31-SUM(D201:D205))*B210</f>
        <v>25.311705190764183</v>
      </c>
      <c r="D206" s="30">
        <f t="shared" si="198"/>
        <v>1002.3940222821367</v>
      </c>
      <c r="E206" s="30">
        <f t="shared" si="199"/>
        <v>1027.7057274729009</v>
      </c>
      <c r="F206" s="32">
        <f>($B206-SUM(D201:D205))/D206-1</f>
        <v>4.0502506256247166</v>
      </c>
      <c r="G206" s="33">
        <f>(E$2-COUNTA(C201:C206))/F206</f>
        <v>0.98759320588538502</v>
      </c>
      <c r="H206" s="30">
        <f>($B$31-SUM(I201:I205))*B210</f>
        <v>27.612483122640032</v>
      </c>
      <c r="I206" s="30">
        <f t="shared" si="200"/>
        <v>908.9778482072777</v>
      </c>
      <c r="J206" s="30">
        <f t="shared" si="201"/>
        <v>936.59033132991772</v>
      </c>
      <c r="K206" s="32">
        <f>($B206-SUM(I201:I205))/I206-1</f>
        <v>5.0755018787528146</v>
      </c>
      <c r="L206" s="33">
        <f>(J$2-COUNTA(H201:H206))/K206</f>
        <v>0.98512425360950362</v>
      </c>
      <c r="M206" s="30">
        <f>($B$31-SUM(N201:N205))*B210</f>
        <v>29.529710632730875</v>
      </c>
      <c r="N206" s="30">
        <f t="shared" si="202"/>
        <v>831.13458643810202</v>
      </c>
      <c r="O206" s="30">
        <f t="shared" si="203"/>
        <v>860.66429707083284</v>
      </c>
      <c r="P206" s="32">
        <f>($B206-SUM(N201:N205))/N206-1</f>
        <v>6.1058793881465006</v>
      </c>
      <c r="Q206" s="33">
        <f>(O$2-COUNTA(M201:M206))/P206</f>
        <v>0.98265943668129985</v>
      </c>
      <c r="R206" s="30">
        <f>($B$31-SUM(S201:S205))*B210</f>
        <v>31.151899361450614</v>
      </c>
      <c r="S206" s="30">
        <f t="shared" si="204"/>
        <v>765.27048779351617</v>
      </c>
      <c r="T206" s="30">
        <f t="shared" si="205"/>
        <v>796.42238715496683</v>
      </c>
      <c r="U206" s="32">
        <f>($B206-SUM(S201:S205))/S206-1</f>
        <v>7.141408785087231</v>
      </c>
      <c r="V206" s="33">
        <f>(T$2-COUNTA(R201:R206))/U206</f>
        <v>0.98019875498759823</v>
      </c>
      <c r="W206" s="30">
        <f>($B$31-SUM(X201:X205))*B210</f>
        <v>32.542271909467011</v>
      </c>
      <c r="X206" s="30">
        <f t="shared" si="206"/>
        <v>708.81858855763051</v>
      </c>
      <c r="Y206" s="30">
        <f t="shared" si="207"/>
        <v>741.3608604670975</v>
      </c>
      <c r="Z206" s="32">
        <f>($B206-SUM(X201:X205))/X206-1</f>
        <v>8.1821158290126199</v>
      </c>
      <c r="AA206" s="33">
        <f>(Y$2-COUNTA(W201:W206))/Z206</f>
        <v>0.97774220839469628</v>
      </c>
      <c r="AB206" s="30">
        <f>($B$31-SUM(AC201:AC205))*B210</f>
        <v>33.747191517617559</v>
      </c>
      <c r="AC206" s="30">
        <f t="shared" si="208"/>
        <v>659.89644865800449</v>
      </c>
      <c r="AD206" s="30">
        <f t="shared" si="209"/>
        <v>693.64364017562207</v>
      </c>
      <c r="AE206" s="32">
        <f>($B206-SUM(AC201:AC205))/AC206-1</f>
        <v>9.2280264081576391</v>
      </c>
      <c r="AF206" s="33">
        <f>(AD$2-COUNTA(AB201:AB206))/AE206</f>
        <v>0.97528979674829908</v>
      </c>
      <c r="AG206" s="30">
        <f>($B$31-SUM(AH201:AH205))*B210</f>
        <v>34.801430616856116</v>
      </c>
      <c r="AH206" s="30">
        <f t="shared" si="210"/>
        <v>617.09223802708254</v>
      </c>
      <c r="AI206" s="30">
        <f t="shared" si="211"/>
        <v>651.89366864393867</v>
      </c>
      <c r="AJ206" s="32">
        <f>($B206-SUM(AH201:AH205))/AH206-1</f>
        <v>10.27916654019841</v>
      </c>
      <c r="AK206" s="33">
        <f>(AI$2-COUNTA(AG201:AG206))/AJ206</f>
        <v>0.97284151987355372</v>
      </c>
      <c r="AL206" s="30">
        <f>($B$31-SUM(AM201:AM205))*B210</f>
        <v>35.731579889983266</v>
      </c>
      <c r="AM206" s="30">
        <f t="shared" si="212"/>
        <v>579.32632189487822</v>
      </c>
      <c r="AN206" s="30">
        <f t="shared" si="213"/>
        <v>615.05790178486143</v>
      </c>
      <c r="AO206" s="32">
        <f>($B206-SUM(AM201:AM205))/AM206-1</f>
        <v>11.335562372899378</v>
      </c>
      <c r="AP206" s="33">
        <f>(AN$2-COUNTA(AL201:AL206))/AO206</f>
        <v>0.97039737757505284</v>
      </c>
      <c r="AQ206" s="30">
        <f>($B$31-SUM(AR201:AR205))*B210</f>
        <v>36.5583209794667</v>
      </c>
      <c r="AR206" s="30">
        <f t="shared" si="214"/>
        <v>545.75898431742871</v>
      </c>
      <c r="AS206" s="30">
        <f t="shared" si="215"/>
        <v>582.31730529689537</v>
      </c>
      <c r="AT206" s="32">
        <f>($B206-SUM(AR201:AR205))/AR206-1</f>
        <v>12.397240184763813</v>
      </c>
      <c r="AU206" s="33">
        <f>(AS$2-COUNTA(AQ201:AQ206))/AT206</f>
        <v>0.96795736963683088</v>
      </c>
      <c r="AV206" s="30">
        <f>($B$31-SUM(AW201:AW205))*B210</f>
        <v>37.29798149805508</v>
      </c>
      <c r="AW206" s="30">
        <f t="shared" si="216"/>
        <v>515.72729164363068</v>
      </c>
      <c r="AX206" s="30">
        <f t="shared" si="217"/>
        <v>553.02527314168572</v>
      </c>
      <c r="AY206" s="32">
        <f>($B206-SUM(AW201:AW205))/AW206-1</f>
        <v>13.464226385687617</v>
      </c>
      <c r="AZ206" s="33">
        <f>(AX$2-COUNTA(AV201:AV206))/AY206</f>
        <v>0.96552149582236035</v>
      </c>
      <c r="BA206" s="30">
        <f>($B$31-SUM(BB201:BB205))*B210</f>
        <v>37.963623536207564</v>
      </c>
      <c r="BB206" s="30">
        <f t="shared" si="218"/>
        <v>488.70089694203546</v>
      </c>
      <c r="BC206" s="30">
        <f t="shared" si="219"/>
        <v>526.66452047824305</v>
      </c>
      <c r="BD206" s="32">
        <f>($B206-SUM(BB201:BB205))/BB206-1</f>
        <v>14.536547517616038</v>
      </c>
      <c r="BE206" s="33">
        <f>(BC$2-COUNTA(BA201:BA206))/BD206</f>
        <v>0.96308975587457579</v>
      </c>
    </row>
    <row r="207" spans="1:57" hidden="1" outlineLevel="1" x14ac:dyDescent="0.3">
      <c r="A207" s="35"/>
      <c r="B207" s="35"/>
      <c r="C207" s="30">
        <f>($B$31-SUM(D201:D206))*B210</f>
        <v>20.2997350793535</v>
      </c>
      <c r="D207" s="30">
        <f t="shared" si="198"/>
        <v>1007.4059923935474</v>
      </c>
      <c r="E207" s="30">
        <f t="shared" si="199"/>
        <v>1027.7057274729009</v>
      </c>
      <c r="F207" s="32">
        <f>($B206-SUM(D201:D206))/D207-1</f>
        <v>3.0301001249997173</v>
      </c>
      <c r="G207" s="33">
        <f>(E$2-COUNTA(C201:C207))/F207</f>
        <v>0.99006629360152909</v>
      </c>
      <c r="H207" s="30">
        <f>($B$31-SUM(I201:I206))*B210</f>
        <v>23.067593881603642</v>
      </c>
      <c r="I207" s="30">
        <f t="shared" si="200"/>
        <v>913.52273744831405</v>
      </c>
      <c r="J207" s="30">
        <f t="shared" si="201"/>
        <v>936.59033132991772</v>
      </c>
      <c r="K207" s="32">
        <f>($B206-SUM(I201:I206))/I207-1</f>
        <v>4.0502506256246917</v>
      </c>
      <c r="L207" s="33">
        <f>(J$2-COUNTA(H201:H207))/K207</f>
        <v>0.98759320588539101</v>
      </c>
      <c r="M207" s="30">
        <f>($B$31-SUM(N201:N206))*B210</f>
        <v>25.374037700540367</v>
      </c>
      <c r="N207" s="30">
        <f t="shared" si="202"/>
        <v>835.29025937029246</v>
      </c>
      <c r="O207" s="30">
        <f t="shared" si="203"/>
        <v>860.66429707083284</v>
      </c>
      <c r="P207" s="32">
        <f>($B206-SUM(N201:N206))/N207-1</f>
        <v>5.0755018787527373</v>
      </c>
      <c r="Q207" s="33">
        <f>(O$2-COUNTA(M201:M207))/P207</f>
        <v>0.98512425360951861</v>
      </c>
      <c r="R207" s="30">
        <f>($B$31-SUM(S201:S206))*B210</f>
        <v>27.325546922483035</v>
      </c>
      <c r="S207" s="30">
        <f t="shared" si="204"/>
        <v>769.09684023248383</v>
      </c>
      <c r="T207" s="30">
        <f t="shared" si="205"/>
        <v>796.42238715496683</v>
      </c>
      <c r="U207" s="32">
        <f>($B206-SUM(S201:S206))/S207-1</f>
        <v>6.1058793881464979</v>
      </c>
      <c r="V207" s="33">
        <f>(T$2-COUNTA(R201:R207))/U207</f>
        <v>0.98265943668130029</v>
      </c>
      <c r="W207" s="30">
        <f>($B$31-SUM(X201:X206))*B210</f>
        <v>28.998178966678861</v>
      </c>
      <c r="X207" s="30">
        <f t="shared" si="206"/>
        <v>712.3626815004186</v>
      </c>
      <c r="Y207" s="30">
        <f t="shared" si="207"/>
        <v>741.3608604670975</v>
      </c>
      <c r="Z207" s="32">
        <f>($B206-SUM(X201:X206))/X207-1</f>
        <v>7.1414087850871848</v>
      </c>
      <c r="AA207" s="33">
        <f>(Y$2-COUNTA(W201:W207))/Z207</f>
        <v>0.98019875498760456</v>
      </c>
      <c r="AB207" s="30">
        <f>($B$31-SUM(AC201:AC206))*B210</f>
        <v>30.447709274327536</v>
      </c>
      <c r="AC207" s="30">
        <f t="shared" si="208"/>
        <v>663.19593090129456</v>
      </c>
      <c r="AD207" s="30">
        <f t="shared" si="209"/>
        <v>693.64364017562207</v>
      </c>
      <c r="AE207" s="32">
        <f>($B206-SUM(AC201:AC206))/AC207-1</f>
        <v>8.1821158290125755</v>
      </c>
      <c r="AF207" s="33">
        <f>(AD$2-COUNTA(AB201:AB207))/AE207</f>
        <v>0.97774220839470161</v>
      </c>
      <c r="AG207" s="30">
        <f>($B$31-SUM(AH201:AH206))*B210</f>
        <v>31.715969426720701</v>
      </c>
      <c r="AH207" s="30">
        <f t="shared" si="210"/>
        <v>620.17769921721799</v>
      </c>
      <c r="AI207" s="30">
        <f t="shared" si="211"/>
        <v>651.89366864393867</v>
      </c>
      <c r="AJ207" s="32">
        <f>($B206-SUM(AH201:AH206))/AH207-1</f>
        <v>9.2280264081576213</v>
      </c>
      <c r="AK207" s="33">
        <f>(AI$2-COUNTA(AG201:AG207))/AJ207</f>
        <v>0.97528979674830096</v>
      </c>
      <c r="AL207" s="30">
        <f>($B$31-SUM(AM201:AM206))*B210</f>
        <v>32.834948280508883</v>
      </c>
      <c r="AM207" s="30">
        <f t="shared" si="212"/>
        <v>582.22295350435252</v>
      </c>
      <c r="AN207" s="30">
        <f t="shared" si="213"/>
        <v>615.05790178486143</v>
      </c>
      <c r="AO207" s="32">
        <f>($B206-SUM(AM201:AM206))/AM207-1</f>
        <v>10.279166540198389</v>
      </c>
      <c r="AP207" s="33">
        <f>(AN$2-COUNTA(AL201:AL207))/AO207</f>
        <v>0.97284151987355572</v>
      </c>
      <c r="AQ207" s="30">
        <f>($B$31-SUM(AR201:AR206))*B210</f>
        <v>33.829526057879555</v>
      </c>
      <c r="AR207" s="30">
        <f t="shared" si="214"/>
        <v>548.48777923901582</v>
      </c>
      <c r="AS207" s="30">
        <f t="shared" si="215"/>
        <v>582.31730529689537</v>
      </c>
      <c r="AT207" s="32">
        <f>($B206-SUM(AR201:AR206))/AR207-1</f>
        <v>11.335562372899318</v>
      </c>
      <c r="AU207" s="33">
        <f>(AS$2-COUNTA(AQ201:AQ207))/AT207</f>
        <v>0.97039737757505806</v>
      </c>
      <c r="AV207" s="30">
        <f>($B$31-SUM(AW201:AW206))*B210</f>
        <v>34.719345039836924</v>
      </c>
      <c r="AW207" s="30">
        <f t="shared" si="216"/>
        <v>518.30592810184885</v>
      </c>
      <c r="AX207" s="30">
        <f t="shared" si="217"/>
        <v>553.02527314168572</v>
      </c>
      <c r="AY207" s="32">
        <f>($B206-SUM(AW201:AW206))/AW207-1</f>
        <v>12.397240184763795</v>
      </c>
      <c r="AZ207" s="33">
        <f>(AX$2-COUNTA(AV201:AV207))/AY207</f>
        <v>0.96795736963683232</v>
      </c>
      <c r="BA207" s="30">
        <f>($B$31-SUM(BB201:BB206))*B210</f>
        <v>35.520119051497389</v>
      </c>
      <c r="BB207" s="30">
        <f t="shared" si="218"/>
        <v>491.14440142674567</v>
      </c>
      <c r="BC207" s="30">
        <f t="shared" si="219"/>
        <v>526.66452047824305</v>
      </c>
      <c r="BD207" s="32">
        <f>($B206-SUM(BB201:BB206))/BB207-1</f>
        <v>13.464226385687599</v>
      </c>
      <c r="BE207" s="33">
        <f>(BC$2-COUNTA(BA201:BA207))/BD207</f>
        <v>0.96552149582236158</v>
      </c>
    </row>
    <row r="208" spans="1:57" hidden="1" outlineLevel="1" x14ac:dyDescent="0.3">
      <c r="A208" s="35"/>
      <c r="B208" s="35"/>
      <c r="C208" s="30">
        <f>($B$31-SUM(D201:D207))*B210</f>
        <v>15.262705117385764</v>
      </c>
      <c r="D208" s="30">
        <f t="shared" si="198"/>
        <v>1012.4430223555152</v>
      </c>
      <c r="E208" s="30">
        <f t="shared" si="199"/>
        <v>1027.7057274729009</v>
      </c>
      <c r="F208" s="32">
        <f>($B206-SUM(D201:D207))/D208-1</f>
        <v>2.015024999999719</v>
      </c>
      <c r="G208" s="33">
        <f>(E$2-COUNTA(C201:C208))/F208</f>
        <v>0.99254351682995445</v>
      </c>
      <c r="H208" s="30">
        <f>($B$31-SUM(I201:I207))*B210</f>
        <v>18.499980194362074</v>
      </c>
      <c r="I208" s="30">
        <f t="shared" si="200"/>
        <v>918.09035113555569</v>
      </c>
      <c r="J208" s="30">
        <f t="shared" si="201"/>
        <v>936.59033132991772</v>
      </c>
      <c r="K208" s="32">
        <f>($B206-SUM(I201:I207))/I208-1</f>
        <v>3.0301001249996924</v>
      </c>
      <c r="L208" s="33">
        <f>(J$2-COUNTA(H201:H208))/K208</f>
        <v>0.9900662936015372</v>
      </c>
      <c r="M208" s="30">
        <f>($B$31-SUM(N201:N207))*B210</f>
        <v>21.197586403688902</v>
      </c>
      <c r="N208" s="30">
        <f t="shared" si="202"/>
        <v>839.46671066714396</v>
      </c>
      <c r="O208" s="30">
        <f t="shared" si="203"/>
        <v>860.66429707083284</v>
      </c>
      <c r="P208" s="32">
        <f>($B206-SUM(N201:N207))/N208-1</f>
        <v>4.0502506256246136</v>
      </c>
      <c r="Q208" s="33">
        <f>(O$2-COUNTA(M201:M208))/P208</f>
        <v>0.98759320588541011</v>
      </c>
      <c r="R208" s="30">
        <f>($B$31-SUM(S201:S207))*B210</f>
        <v>23.480062721320618</v>
      </c>
      <c r="S208" s="30">
        <f t="shared" si="204"/>
        <v>772.94232443364626</v>
      </c>
      <c r="T208" s="30">
        <f t="shared" si="205"/>
        <v>796.42238715496683</v>
      </c>
      <c r="U208" s="32">
        <f>($B206-SUM(S201:S207))/S208-1</f>
        <v>5.0755018787527346</v>
      </c>
      <c r="V208" s="33">
        <f>(T$2-COUNTA(R201:R208))/U208</f>
        <v>0.98512425360951916</v>
      </c>
      <c r="W208" s="30">
        <f>($B$31-SUM(X201:X207))*B210</f>
        <v>25.436365559176767</v>
      </c>
      <c r="X208" s="30">
        <f t="shared" si="206"/>
        <v>715.92449490792069</v>
      </c>
      <c r="Y208" s="30">
        <f t="shared" si="207"/>
        <v>741.3608604670975</v>
      </c>
      <c r="Z208" s="32">
        <f>($B206-SUM(X201:X207))/X208-1</f>
        <v>6.1058793881464517</v>
      </c>
      <c r="AA208" s="33">
        <f>(Y$2-COUNTA(W201:W208))/Z208</f>
        <v>0.98265943668130773</v>
      </c>
      <c r="AB208" s="30">
        <f>($B$31-SUM(AC201:AC207))*B210</f>
        <v>27.131729619821062</v>
      </c>
      <c r="AC208" s="30">
        <f t="shared" si="208"/>
        <v>666.51191055580102</v>
      </c>
      <c r="AD208" s="30">
        <f t="shared" si="209"/>
        <v>693.64364017562207</v>
      </c>
      <c r="AE208" s="32">
        <f>($B206-SUM(AC201:AC207))/AC208-1</f>
        <v>7.1414087850871404</v>
      </c>
      <c r="AF208" s="33">
        <f>(AD$2-COUNTA(AB201:AB208))/AE208</f>
        <v>0.98019875498761067</v>
      </c>
      <c r="AG208" s="30">
        <f>($B$31-SUM(AH201:AH207))*B210</f>
        <v>28.615080930634608</v>
      </c>
      <c r="AH208" s="30">
        <f t="shared" si="210"/>
        <v>623.27858771330409</v>
      </c>
      <c r="AI208" s="30">
        <f t="shared" si="211"/>
        <v>651.89366864393867</v>
      </c>
      <c r="AJ208" s="32">
        <f>($B206-SUM(AH201:AH207))/AH208-1</f>
        <v>8.1821158290125577</v>
      </c>
      <c r="AK208" s="33">
        <f>(AI$2-COUNTA(AG201:AG208))/AJ208</f>
        <v>0.97774220839470372</v>
      </c>
      <c r="AL208" s="30">
        <f>($B$31-SUM(AM201:AM207))*B210</f>
        <v>29.923833512987112</v>
      </c>
      <c r="AM208" s="30">
        <f t="shared" si="212"/>
        <v>585.1340682718743</v>
      </c>
      <c r="AN208" s="30">
        <f t="shared" si="213"/>
        <v>615.05790178486143</v>
      </c>
      <c r="AO208" s="32">
        <f>($B206-SUM(AM201:AM207))/AM208-1</f>
        <v>9.2280264081576</v>
      </c>
      <c r="AP208" s="33">
        <f>(AN$2-COUNTA(AL201:AL208))/AO208</f>
        <v>0.97528979674830318</v>
      </c>
      <c r="AQ208" s="30">
        <f>($B$31-SUM(AR201:AR207))*B210</f>
        <v>31.087087161684476</v>
      </c>
      <c r="AR208" s="30">
        <f t="shared" si="214"/>
        <v>551.23021813521086</v>
      </c>
      <c r="AS208" s="30">
        <f t="shared" si="215"/>
        <v>582.31730529689537</v>
      </c>
      <c r="AT208" s="32">
        <f>($B206-SUM(AR201:AR207))/AR208-1</f>
        <v>10.279166540198327</v>
      </c>
      <c r="AU208" s="33">
        <f>(AS$2-COUNTA(AQ201:AQ208))/AT208</f>
        <v>0.9728415198735616</v>
      </c>
      <c r="AV208" s="30">
        <f>($B$31-SUM(AW201:AW207))*B210</f>
        <v>32.12781539932768</v>
      </c>
      <c r="AW208" s="30">
        <f t="shared" si="216"/>
        <v>520.89745774235803</v>
      </c>
      <c r="AX208" s="30">
        <f t="shared" si="217"/>
        <v>553.02527314168572</v>
      </c>
      <c r="AY208" s="32">
        <f>($B206-SUM(AW201:AW207))/AW208-1</f>
        <v>11.335562372899302</v>
      </c>
      <c r="AZ208" s="33">
        <f>(AX$2-COUNTA(AV201:AV208))/AY208</f>
        <v>0.97039737757505939</v>
      </c>
      <c r="BA208" s="30">
        <f>($B$31-SUM(BB201:BB207))*B210</f>
        <v>33.064397044363652</v>
      </c>
      <c r="BB208" s="30">
        <f t="shared" si="218"/>
        <v>493.60012343387939</v>
      </c>
      <c r="BC208" s="30">
        <f t="shared" si="219"/>
        <v>526.66452047824305</v>
      </c>
      <c r="BD208" s="32">
        <f>($B206-SUM(BB201:BB207))/BB208-1</f>
        <v>12.397240184763779</v>
      </c>
      <c r="BE208" s="33">
        <f>(BC$2-COUNTA(BA201:BA208))/BD208</f>
        <v>0.96795736963683354</v>
      </c>
    </row>
    <row r="209" spans="1:57" hidden="1" outlineLevel="1" x14ac:dyDescent="0.3">
      <c r="A209" s="35"/>
      <c r="B209" s="35"/>
      <c r="C209" s="30">
        <f>($B$31-SUM(D201:D208))*B210</f>
        <v>10.200490005608186</v>
      </c>
      <c r="D209" s="30">
        <f t="shared" si="198"/>
        <v>1017.5052374672927</v>
      </c>
      <c r="E209" s="30">
        <f t="shared" si="199"/>
        <v>1027.7057274729009</v>
      </c>
      <c r="F209" s="32">
        <f>($B206-SUM(D201:D208))/D209-1</f>
        <v>1.0049999999997201</v>
      </c>
      <c r="G209" s="33">
        <f>(E$2-COUNTA(C201:C209))/F209</f>
        <v>0.99502487562216768</v>
      </c>
      <c r="H209" s="30">
        <f>($B$31-SUM(I201:I208))*B210</f>
        <v>13.909528438684298</v>
      </c>
      <c r="I209" s="30">
        <f t="shared" si="200"/>
        <v>922.68080289123338</v>
      </c>
      <c r="J209" s="30">
        <f t="shared" si="201"/>
        <v>936.59033132991772</v>
      </c>
      <c r="K209" s="32">
        <f>($B206-SUM(I201:I208))/I209-1</f>
        <v>2.015024999999695</v>
      </c>
      <c r="L209" s="33">
        <f>(J$2-COUNTA(H201:H209))/K209</f>
        <v>0.99254351682996622</v>
      </c>
      <c r="M209" s="30">
        <f>($B$31-SUM(N201:N208))*B210</f>
        <v>17.000252850353181</v>
      </c>
      <c r="N209" s="30">
        <f t="shared" si="202"/>
        <v>843.6640442204797</v>
      </c>
      <c r="O209" s="30">
        <f t="shared" si="203"/>
        <v>860.66429707083284</v>
      </c>
      <c r="P209" s="32">
        <f>($B206-SUM(N201:N208))/N209-1</f>
        <v>3.0301001249996151</v>
      </c>
      <c r="Q209" s="33">
        <f>(O$2-COUNTA(M201:M209))/P209</f>
        <v>0.9900662936015624</v>
      </c>
      <c r="R209" s="30">
        <f>($B$31-SUM(S201:S208))*B210</f>
        <v>19.615351099152385</v>
      </c>
      <c r="S209" s="30">
        <f t="shared" si="204"/>
        <v>776.80703605581448</v>
      </c>
      <c r="T209" s="30">
        <f t="shared" si="205"/>
        <v>796.42238715496683</v>
      </c>
      <c r="U209" s="32">
        <f>($B206-SUM(S201:S208))/S209-1</f>
        <v>4.0502506256246109</v>
      </c>
      <c r="V209" s="33">
        <f>(T$2-COUNTA(R201:R209))/U209</f>
        <v>0.98759320588541077</v>
      </c>
      <c r="W209" s="30">
        <f>($B$31-SUM(X201:X208))*B210</f>
        <v>21.856743084637166</v>
      </c>
      <c r="X209" s="30">
        <f t="shared" si="206"/>
        <v>719.50411738246032</v>
      </c>
      <c r="Y209" s="30">
        <f t="shared" si="207"/>
        <v>741.3608604670975</v>
      </c>
      <c r="Z209" s="32">
        <f>($B206-SUM(X201:X208))/X209-1</f>
        <v>5.0755018787526893</v>
      </c>
      <c r="AA209" s="33">
        <f>(Y$2-COUNTA(W201:W209))/Z209</f>
        <v>0.98512425360952793</v>
      </c>
      <c r="AB209" s="30">
        <f>($B$31-SUM(AC201:AC208))*B210</f>
        <v>23.799170067042059</v>
      </c>
      <c r="AC209" s="30">
        <f t="shared" si="208"/>
        <v>669.84447010858003</v>
      </c>
      <c r="AD209" s="30">
        <f t="shared" si="209"/>
        <v>693.64364017562207</v>
      </c>
      <c r="AE209" s="32">
        <f>($B206-SUM(AC201:AC208))/AC209-1</f>
        <v>6.1058793881464082</v>
      </c>
      <c r="AF209" s="33">
        <f>(AD$2-COUNTA(AB201:AB209))/AE209</f>
        <v>0.98265943668131472</v>
      </c>
      <c r="AG209" s="30">
        <f>($B$31-SUM(AH201:AH208))*B210</f>
        <v>25.498687992068088</v>
      </c>
      <c r="AH209" s="30">
        <f t="shared" si="210"/>
        <v>626.39498065187058</v>
      </c>
      <c r="AI209" s="30">
        <f t="shared" si="211"/>
        <v>651.89366864393867</v>
      </c>
      <c r="AJ209" s="32">
        <f>($B206-SUM(AH201:AH208))/AH209-1</f>
        <v>7.1414087850871226</v>
      </c>
      <c r="AK209" s="33">
        <f>(AI$2-COUNTA(AG201:AG209))/AJ209</f>
        <v>0.98019875498761311</v>
      </c>
      <c r="AL209" s="30">
        <f>($B$31-SUM(AM201:AM208))*B210</f>
        <v>26.998163171627745</v>
      </c>
      <c r="AM209" s="30">
        <f t="shared" si="212"/>
        <v>588.05973861323366</v>
      </c>
      <c r="AN209" s="30">
        <f t="shared" si="213"/>
        <v>615.05790178486143</v>
      </c>
      <c r="AO209" s="32">
        <f>($B206-SUM(AM201:AM208))/AM209-1</f>
        <v>8.1821158290125382</v>
      </c>
      <c r="AP209" s="33">
        <f>(AN$2-COUNTA(AL201:AL209))/AO209</f>
        <v>0.97774220839470605</v>
      </c>
      <c r="AQ209" s="30">
        <f>($B$31-SUM(AR201:AR208))*B210</f>
        <v>28.330936071008423</v>
      </c>
      <c r="AR209" s="30">
        <f t="shared" si="214"/>
        <v>553.98636922588696</v>
      </c>
      <c r="AS209" s="30">
        <f t="shared" si="215"/>
        <v>582.31730529689537</v>
      </c>
      <c r="AT209" s="32">
        <f>($B206-SUM(AR201:AR208))/AR209-1</f>
        <v>9.2280264081575378</v>
      </c>
      <c r="AU209" s="33">
        <f>(AS$2-COUNTA(AQ201:AQ209))/AT209</f>
        <v>0.97528979674830973</v>
      </c>
      <c r="AV209" s="30">
        <f>($B$31-SUM(AW201:AW208))*B210</f>
        <v>29.523328110615889</v>
      </c>
      <c r="AW209" s="30">
        <f t="shared" si="216"/>
        <v>523.50194503106979</v>
      </c>
      <c r="AX209" s="30">
        <f t="shared" si="217"/>
        <v>553.02527314168572</v>
      </c>
      <c r="AY209" s="32">
        <f>($B206-SUM(AW201:AW208))/AW209-1</f>
        <v>10.279166540198311</v>
      </c>
      <c r="AZ209" s="33">
        <f>(AX$2-COUNTA(AV201:AV209))/AY209</f>
        <v>0.97284151987356304</v>
      </c>
      <c r="BA209" s="30">
        <f>($B$31-SUM(BB201:BB208))*B210</f>
        <v>30.596396427194261</v>
      </c>
      <c r="BB209" s="30">
        <f t="shared" si="218"/>
        <v>496.06812405104881</v>
      </c>
      <c r="BC209" s="30">
        <f t="shared" si="219"/>
        <v>526.66452047824305</v>
      </c>
      <c r="BD209" s="32">
        <f>($B206-SUM(BB201:BB208))/BB209-1</f>
        <v>11.335562372899282</v>
      </c>
      <c r="BE209" s="33">
        <f>(BC$2-COUNTA(BA201:BA209))/BD209</f>
        <v>0.97039737757506106</v>
      </c>
    </row>
    <row r="210" spans="1:57" hidden="1" outlineLevel="1" x14ac:dyDescent="0.3">
      <c r="A210" s="34" t="s">
        <v>15</v>
      </c>
      <c r="B210" s="36">
        <v>5.0000000000000001E-3</v>
      </c>
      <c r="C210" s="30">
        <f>($B$31-SUM(D201:D209))*B210</f>
        <v>5.1129638182717194</v>
      </c>
      <c r="D210" s="30">
        <f t="shared" si="198"/>
        <v>1022.5927636546292</v>
      </c>
      <c r="E210" s="30">
        <f t="shared" si="199"/>
        <v>1027.7057274729009</v>
      </c>
      <c r="F210" s="32">
        <f>($B206-SUM(D201:D209))/D210-1</f>
        <v>-2.7899904608830184E-13</v>
      </c>
      <c r="G210" s="33">
        <f>(E$2-COUNTA(C201:C210))/F210</f>
        <v>0</v>
      </c>
      <c r="H210" s="30">
        <f>($B$31-SUM(I201:I209))*B210</f>
        <v>9.2961244242281289</v>
      </c>
      <c r="I210" s="30">
        <f t="shared" si="200"/>
        <v>927.29420690568963</v>
      </c>
      <c r="J210" s="30">
        <f t="shared" si="201"/>
        <v>936.59033132991772</v>
      </c>
      <c r="K210" s="32">
        <f>($B206-SUM(I201:I209))/I210-1</f>
        <v>1.0049999999996957</v>
      </c>
      <c r="L210" s="33">
        <f>(J$2-COUNTA(H201:H210))/K210</f>
        <v>0.99502487562219188</v>
      </c>
      <c r="M210" s="30">
        <f>($B$31-SUM(N201:N209))*B210</f>
        <v>12.781932629250782</v>
      </c>
      <c r="N210" s="30">
        <f t="shared" si="202"/>
        <v>847.88236444158201</v>
      </c>
      <c r="O210" s="30">
        <f t="shared" si="203"/>
        <v>860.66429707083284</v>
      </c>
      <c r="P210" s="32">
        <f>($B206-SUM(N201:N209))/N210-1</f>
        <v>2.0150249999996173</v>
      </c>
      <c r="Q210" s="33">
        <f>(O$2-COUNTA(M201:M210))/P210</f>
        <v>0.99254351683000452</v>
      </c>
      <c r="R210" s="30">
        <f>($B$31-SUM(S201:S209))*B210</f>
        <v>15.731315918873316</v>
      </c>
      <c r="S210" s="30">
        <f t="shared" si="204"/>
        <v>780.69107123609353</v>
      </c>
      <c r="T210" s="30">
        <f t="shared" si="205"/>
        <v>796.42238715496683</v>
      </c>
      <c r="U210" s="32">
        <f>($B206-SUM(S201:S209))/S210-1</f>
        <v>3.0301001249996142</v>
      </c>
      <c r="V210" s="33">
        <f>(T$2-COUNTA(R201:R210))/U210</f>
        <v>0.99006629360156273</v>
      </c>
      <c r="W210" s="30">
        <f>($B$31-SUM(X201:X209))*B210</f>
        <v>18.259222497724863</v>
      </c>
      <c r="X210" s="30">
        <f t="shared" si="206"/>
        <v>723.10163796937263</v>
      </c>
      <c r="Y210" s="30">
        <f t="shared" si="207"/>
        <v>741.3608604670975</v>
      </c>
      <c r="Z210" s="32">
        <f>($B206-SUM(X201:X209))/X210-1</f>
        <v>4.0502506256245665</v>
      </c>
      <c r="AA210" s="33">
        <f>(Y$2-COUNTA(W201:W210))/Z210</f>
        <v>0.98759320588542154</v>
      </c>
      <c r="AB210" s="30">
        <f>($B$31-SUM(AC201:AC209))*B210</f>
        <v>20.44994771649916</v>
      </c>
      <c r="AC210" s="30">
        <f t="shared" si="208"/>
        <v>673.19369245912287</v>
      </c>
      <c r="AD210" s="30">
        <f t="shared" si="209"/>
        <v>693.64364017562207</v>
      </c>
      <c r="AE210" s="32">
        <f>($B206-SUM(AC201:AC209))/AC210-1</f>
        <v>5.0755018787526458</v>
      </c>
      <c r="AF210" s="33">
        <f>(AD$2-COUNTA(AB201:AB210))/AE210</f>
        <v>0.98512425360953637</v>
      </c>
      <c r="AG210" s="30">
        <f>($B$31-SUM(AH201:AH209))*B210</f>
        <v>22.366713088808737</v>
      </c>
      <c r="AH210" s="30">
        <f t="shared" si="210"/>
        <v>629.52695555512992</v>
      </c>
      <c r="AI210" s="30">
        <f t="shared" si="211"/>
        <v>651.89366864393867</v>
      </c>
      <c r="AJ210" s="32">
        <f>($B206-SUM(AH201:AH209))/AH210-1</f>
        <v>6.1058793881463922</v>
      </c>
      <c r="AK210" s="33">
        <f>(AI$2-COUNTA(AG201:AG210))/AJ210</f>
        <v>0.98265943668131728</v>
      </c>
      <c r="AL210" s="30">
        <f>($B$31-SUM(AM201:AM209))*B210</f>
        <v>24.057864478561573</v>
      </c>
      <c r="AM210" s="30">
        <f t="shared" si="212"/>
        <v>591.00003730629987</v>
      </c>
      <c r="AN210" s="30">
        <f t="shared" si="213"/>
        <v>615.05790178486143</v>
      </c>
      <c r="AO210" s="32">
        <f>($B206-SUM(AM201:AM209))/AM210-1</f>
        <v>7.1414087850871013</v>
      </c>
      <c r="AP210" s="33">
        <f>(AN$2-COUNTA(AL201:AL210))/AO210</f>
        <v>0.98019875498761599</v>
      </c>
      <c r="AQ210" s="30">
        <f>($B$31-SUM(AR201:AR209))*B210</f>
        <v>25.561004224878989</v>
      </c>
      <c r="AR210" s="30">
        <f t="shared" si="214"/>
        <v>556.75630107201641</v>
      </c>
      <c r="AS210" s="30">
        <f t="shared" si="215"/>
        <v>582.31730529689537</v>
      </c>
      <c r="AT210" s="32">
        <f>($B206-SUM(AR201:AR209))/AR210-1</f>
        <v>8.182115829012476</v>
      </c>
      <c r="AU210" s="33">
        <f>(AS$2-COUNTA(AQ201:AQ210))/AT210</f>
        <v>0.97774220839471349</v>
      </c>
      <c r="AV210" s="30">
        <f>($B$31-SUM(AW201:AW209))*B210</f>
        <v>26.905818385460538</v>
      </c>
      <c r="AW210" s="30">
        <f t="shared" si="216"/>
        <v>526.1194547562252</v>
      </c>
      <c r="AX210" s="30">
        <f t="shared" si="217"/>
        <v>553.02527314168572</v>
      </c>
      <c r="AY210" s="32">
        <f>($B206-SUM(AW201:AW209))/AW210-1</f>
        <v>9.2280264081575218</v>
      </c>
      <c r="AZ210" s="33">
        <f>(AX$2-COUNTA(AV201:AV210))/AY210</f>
        <v>0.9752897967483114</v>
      </c>
      <c r="BA210" s="30">
        <f>($B$31-SUM(BB201:BB209))*B210</f>
        <v>28.116055806939016</v>
      </c>
      <c r="BB210" s="30">
        <f t="shared" si="218"/>
        <v>498.54846467130403</v>
      </c>
      <c r="BC210" s="30">
        <f t="shared" si="219"/>
        <v>526.66452047824305</v>
      </c>
      <c r="BD210" s="32">
        <f>($B206-SUM(BB201:BB209))/BB210-1</f>
        <v>10.279166540198293</v>
      </c>
      <c r="BE210" s="33">
        <f>(BC$2-COUNTA(BA201:BA210))/BD210</f>
        <v>0.97284151987356482</v>
      </c>
    </row>
    <row r="211" spans="1:57" hidden="1" outlineLevel="1" x14ac:dyDescent="0.3">
      <c r="A211" s="30"/>
      <c r="B211" s="30"/>
      <c r="C211" s="30"/>
      <c r="D211" s="30">
        <f>SUM($D201:D210)-$B206</f>
        <v>2.8558133635669947E-10</v>
      </c>
      <c r="E211" s="30"/>
      <c r="F211" s="32"/>
      <c r="G211" s="33"/>
      <c r="H211" s="30">
        <f>($B$31-SUM(I201:I210))*B210</f>
        <v>4.6596533896996792</v>
      </c>
      <c r="I211" s="30">
        <f t="shared" si="200"/>
        <v>931.93067794021806</v>
      </c>
      <c r="J211" s="30">
        <f t="shared" si="201"/>
        <v>936.59033132991772</v>
      </c>
      <c r="K211" s="32">
        <f>($B206-SUM(I201:I210))/I211-1</f>
        <v>-3.028688411177427E-13</v>
      </c>
      <c r="L211" s="33">
        <f>(J$2-COUNTA(H201:H211))/K211</f>
        <v>0</v>
      </c>
      <c r="M211" s="30">
        <f>($B$31-SUM(N201:N210))*B210</f>
        <v>8.5425208070428749</v>
      </c>
      <c r="N211" s="30">
        <f t="shared" si="202"/>
        <v>852.12177626379003</v>
      </c>
      <c r="O211" s="30">
        <f t="shared" si="203"/>
        <v>860.66429707083284</v>
      </c>
      <c r="P211" s="32">
        <f>($B206-SUM(N201:N210))/N211-1</f>
        <v>1.0049999999996198</v>
      </c>
      <c r="Q211" s="33">
        <f>(O$2-COUNTA(M201:M211))/P211</f>
        <v>0.99502487562226705</v>
      </c>
      <c r="R211" s="30">
        <f>($B$31-SUM(S201:S210))*B210</f>
        <v>11.82786056269285</v>
      </c>
      <c r="S211" s="30">
        <f t="shared" si="204"/>
        <v>784.59452659227395</v>
      </c>
      <c r="T211" s="30">
        <f t="shared" si="205"/>
        <v>796.42238715496683</v>
      </c>
      <c r="U211" s="32">
        <f>($B206-SUM(S201:S210))/S211-1</f>
        <v>2.0150249999996164</v>
      </c>
      <c r="V211" s="33">
        <f>(T$2-COUNTA(R201:R211))/U211</f>
        <v>0.99254351683000497</v>
      </c>
      <c r="W211" s="30">
        <f>($B$31-SUM(X201:X210))*B210</f>
        <v>14.643714307878</v>
      </c>
      <c r="X211" s="30">
        <f t="shared" si="206"/>
        <v>726.71714615921951</v>
      </c>
      <c r="Y211" s="30">
        <f t="shared" si="207"/>
        <v>741.3608604670975</v>
      </c>
      <c r="Z211" s="32">
        <f>($B206-SUM(X201:X210))/X211-1</f>
        <v>3.030100124999568</v>
      </c>
      <c r="AA211" s="33">
        <f>(Y$2-COUNTA(W201:W211))/Z211</f>
        <v>0.99006629360157783</v>
      </c>
      <c r="AB211" s="30">
        <f>($B$31-SUM(AC201:AC210))*B210</f>
        <v>17.083979254203545</v>
      </c>
      <c r="AC211" s="30">
        <f t="shared" si="208"/>
        <v>676.55966092141853</v>
      </c>
      <c r="AD211" s="30">
        <f t="shared" si="209"/>
        <v>693.64364017562207</v>
      </c>
      <c r="AE211" s="32">
        <f>($B206-SUM(AC201:AC210))/AC211-1</f>
        <v>4.050250625624523</v>
      </c>
      <c r="AF211" s="33">
        <f>(AD$2-COUNTA(AB201:AB211))/AE211</f>
        <v>0.9875932058854322</v>
      </c>
      <c r="AG211" s="30">
        <f>($B$31-SUM(AH201:AH210))*B210</f>
        <v>19.219078311033091</v>
      </c>
      <c r="AH211" s="30">
        <f t="shared" si="210"/>
        <v>632.67459033290561</v>
      </c>
      <c r="AI211" s="30">
        <f t="shared" si="211"/>
        <v>651.89366864393867</v>
      </c>
      <c r="AJ211" s="32">
        <f>($B206-SUM(AH201:AH210))/AH211-1</f>
        <v>5.0755018787526289</v>
      </c>
      <c r="AK211" s="33">
        <f>(AI$2-COUNTA(AG201:AG211))/AJ211</f>
        <v>0.9851242536095397</v>
      </c>
      <c r="AL211" s="30">
        <f>($B$31-SUM(AM201:AM210))*B210</f>
        <v>21.102864292030073</v>
      </c>
      <c r="AM211" s="30">
        <f t="shared" si="212"/>
        <v>593.95503749283137</v>
      </c>
      <c r="AN211" s="30">
        <f t="shared" si="213"/>
        <v>615.05790178486143</v>
      </c>
      <c r="AO211" s="32">
        <f>($B206-SUM(AM201:AM210))/AM211-1</f>
        <v>6.1058793881463691</v>
      </c>
      <c r="AP211" s="33">
        <f>(AN$2-COUNTA(AL201:AL211))/AO211</f>
        <v>0.98265943668132105</v>
      </c>
      <c r="AQ211" s="30">
        <f>($B$31-SUM(AR201:AR210))*B210</f>
        <v>22.777222719518903</v>
      </c>
      <c r="AR211" s="30">
        <f t="shared" si="214"/>
        <v>559.54008257737644</v>
      </c>
      <c r="AS211" s="30">
        <f t="shared" si="215"/>
        <v>582.31730529689537</v>
      </c>
      <c r="AT211" s="32">
        <f>($B206-SUM(AR201:AR210))/AR211-1</f>
        <v>7.1414087850870409</v>
      </c>
      <c r="AU211" s="33">
        <f>(AS$2-COUNTA(AQ201:AQ211))/AT211</f>
        <v>0.98019875498762432</v>
      </c>
      <c r="AV211" s="30">
        <f>($B$31-SUM(AW201:AW210))*B210</f>
        <v>24.275221111679411</v>
      </c>
      <c r="AW211" s="30">
        <f t="shared" si="216"/>
        <v>528.75005203000626</v>
      </c>
      <c r="AX211" s="30">
        <f t="shared" si="217"/>
        <v>553.02527314168572</v>
      </c>
      <c r="AY211" s="32">
        <f>($B206-SUM(AW201:AW210))/AW211-1</f>
        <v>8.18211582901246</v>
      </c>
      <c r="AZ211" s="33">
        <f>(AX$2-COUNTA(AV201:AV211))/AY211</f>
        <v>0.97774220839471537</v>
      </c>
      <c r="BA211" s="30">
        <f>($B$31-SUM(BB201:BB210))*B210</f>
        <v>25.623313483582496</v>
      </c>
      <c r="BB211" s="30">
        <f t="shared" si="218"/>
        <v>501.04120699466057</v>
      </c>
      <c r="BC211" s="30">
        <f t="shared" si="219"/>
        <v>526.66452047824305</v>
      </c>
      <c r="BD211" s="32">
        <f>($B206-SUM(BB201:BB210))/BB211-1</f>
        <v>9.2280264081575059</v>
      </c>
      <c r="BE211" s="33">
        <f>(BC$2-COUNTA(BA201:BA211))/BD211</f>
        <v>0.97528979674831318</v>
      </c>
    </row>
    <row r="212" spans="1:57" hidden="1" outlineLevel="1" x14ac:dyDescent="0.3">
      <c r="A212" s="30"/>
      <c r="B212" s="30"/>
      <c r="C212" s="30"/>
      <c r="D212" s="30"/>
      <c r="E212" s="30"/>
      <c r="F212" s="32"/>
      <c r="G212" s="33"/>
      <c r="H212" s="30"/>
      <c r="I212" s="30">
        <f>SUM($I201:I211)-$B206</f>
        <v>2.8194335754960775E-10</v>
      </c>
      <c r="J212" s="30"/>
      <c r="K212" s="32"/>
      <c r="L212" s="33"/>
      <c r="M212" s="30">
        <f>($B$31-SUM(N201:N211))*B210</f>
        <v>4.2819119257239251</v>
      </c>
      <c r="N212" s="30">
        <f t="shared" si="202"/>
        <v>856.38238514510897</v>
      </c>
      <c r="O212" s="30">
        <f t="shared" si="203"/>
        <v>860.66429707083284</v>
      </c>
      <c r="P212" s="32">
        <f>($B206-SUM(N201:N211))/N212-1</f>
        <v>-3.7825298448979083E-13</v>
      </c>
      <c r="Q212" s="33">
        <f>(O$2-COUNTA(M201:M212))/P212</f>
        <v>0</v>
      </c>
      <c r="R212" s="30">
        <f>($B$31-SUM(S201:S211))*B210</f>
        <v>7.9048879297314762</v>
      </c>
      <c r="S212" s="30">
        <f t="shared" si="204"/>
        <v>788.51749922523538</v>
      </c>
      <c r="T212" s="30">
        <f t="shared" si="205"/>
        <v>796.42238715496683</v>
      </c>
      <c r="U212" s="32">
        <f>($B206-SUM(S201:S211))/S212-1</f>
        <v>1.0049999999996175</v>
      </c>
      <c r="V212" s="33">
        <f>(T$2-COUNTA(R201:R212))/U212</f>
        <v>0.99502487562226927</v>
      </c>
      <c r="W212" s="30">
        <f>($B$31-SUM(X201:X211))*B210</f>
        <v>11.0101285770819</v>
      </c>
      <c r="X212" s="30">
        <f t="shared" si="206"/>
        <v>730.3507318900156</v>
      </c>
      <c r="Y212" s="30">
        <f t="shared" si="207"/>
        <v>741.3608604670975</v>
      </c>
      <c r="Z212" s="32">
        <f>($B206-SUM(X201:X211))/X212-1</f>
        <v>2.0150249999995697</v>
      </c>
      <c r="AA212" s="33">
        <f>(Y$2-COUNTA(W201:W212))/Z212</f>
        <v>0.99254351683002795</v>
      </c>
      <c r="AB212" s="30">
        <f>($B$31-SUM(AC201:AC211))*B210</f>
        <v>13.701180949596456</v>
      </c>
      <c r="AC212" s="30">
        <f t="shared" si="208"/>
        <v>679.94245922602556</v>
      </c>
      <c r="AD212" s="30">
        <f t="shared" si="209"/>
        <v>693.64364017562207</v>
      </c>
      <c r="AE212" s="32">
        <f>($B206-SUM(AC201:AC211))/AC212-1</f>
        <v>3.0301001249995263</v>
      </c>
      <c r="AF212" s="33">
        <f>(AD$2-COUNTA(AB201:AB212))/AE212</f>
        <v>0.99006629360159149</v>
      </c>
      <c r="AG212" s="30">
        <f>($B$31-SUM(AH201:AH211))*B210</f>
        <v>16.055705359368563</v>
      </c>
      <c r="AH212" s="30">
        <f t="shared" si="210"/>
        <v>635.83796328457015</v>
      </c>
      <c r="AI212" s="30">
        <f t="shared" si="211"/>
        <v>651.89366864393867</v>
      </c>
      <c r="AJ212" s="32">
        <f>($B206-SUM(AH201:AH211))/AH212-1</f>
        <v>4.050250625624507</v>
      </c>
      <c r="AK212" s="33">
        <f>(AI$2-COUNTA(AG201:AG212))/AJ212</f>
        <v>0.98759320588543609</v>
      </c>
      <c r="AL212" s="30">
        <f>($B$31-SUM(AM201:AM211))*B210</f>
        <v>18.133089104565915</v>
      </c>
      <c r="AM212" s="30">
        <f t="shared" si="212"/>
        <v>596.92481268029553</v>
      </c>
      <c r="AN212" s="30">
        <f t="shared" si="213"/>
        <v>615.05790178486143</v>
      </c>
      <c r="AO212" s="32">
        <f>($B206-SUM(AM201:AM211))/AM212-1</f>
        <v>5.0755018787526067</v>
      </c>
      <c r="AP212" s="33">
        <f>(AN$2-COUNTA(AL201:AL212))/AO212</f>
        <v>0.98512425360954403</v>
      </c>
      <c r="AQ212" s="30">
        <f>($B$31-SUM(AR201:AR211))*B210</f>
        <v>19.97952230663202</v>
      </c>
      <c r="AR212" s="30">
        <f t="shared" si="214"/>
        <v>562.33778299026335</v>
      </c>
      <c r="AS212" s="30">
        <f t="shared" si="215"/>
        <v>582.31730529689537</v>
      </c>
      <c r="AT212" s="32">
        <f>($B206-SUM(AR201:AR211))/AR212-1</f>
        <v>6.1058793881463087</v>
      </c>
      <c r="AU212" s="33">
        <f>(AS$2-COUNTA(AQ201:AQ212))/AT212</f>
        <v>0.98265943668133071</v>
      </c>
      <c r="AV212" s="30">
        <f>($B$31-SUM(AW201:AW211))*B210</f>
        <v>21.631470851529379</v>
      </c>
      <c r="AW212" s="30">
        <f t="shared" si="216"/>
        <v>531.39380229015637</v>
      </c>
      <c r="AX212" s="30">
        <f t="shared" si="217"/>
        <v>553.02527314168572</v>
      </c>
      <c r="AY212" s="32">
        <f>($B206-SUM(AW201:AW211))/AW212-1</f>
        <v>7.1414087850870231</v>
      </c>
      <c r="AZ212" s="33">
        <f>(AX$2-COUNTA(AV201:AV212))/AY212</f>
        <v>0.98019875498762676</v>
      </c>
      <c r="BA212" s="30">
        <f>($B$31-SUM(BB201:BB211))*B210</f>
        <v>23.118107448609194</v>
      </c>
      <c r="BB212" s="30">
        <f t="shared" si="218"/>
        <v>503.54641302963387</v>
      </c>
      <c r="BC212" s="30">
        <f t="shared" si="219"/>
        <v>526.66452047824305</v>
      </c>
      <c r="BD212" s="32">
        <f>($B206-SUM(BB201:BB211))/BB212-1</f>
        <v>8.1821158290124441</v>
      </c>
      <c r="BE212" s="33">
        <f>(BC$2-COUNTA(BA201:BA212))/BD212</f>
        <v>0.97774220839471726</v>
      </c>
    </row>
    <row r="213" spans="1:57" hidden="1" outlineLevel="1" x14ac:dyDescent="0.3">
      <c r="A213" s="30"/>
      <c r="B213" s="30"/>
      <c r="C213" s="30"/>
      <c r="D213" s="30"/>
      <c r="E213" s="30"/>
      <c r="F213" s="32"/>
      <c r="G213" s="33"/>
      <c r="H213" s="30"/>
      <c r="I213" s="30"/>
      <c r="J213" s="30"/>
      <c r="K213" s="32"/>
      <c r="L213" s="33"/>
      <c r="M213" s="30"/>
      <c r="N213" s="30">
        <f>SUM($N201:N212)-$B206</f>
        <v>3.2378011383116245E-10</v>
      </c>
      <c r="O213" s="30"/>
      <c r="P213" s="32"/>
      <c r="Q213" s="33"/>
      <c r="R213" s="30">
        <f>($B$31-SUM(S201:S212))*B210</f>
        <v>3.9623004336052965</v>
      </c>
      <c r="S213" s="30">
        <f t="shared" si="204"/>
        <v>792.46008672136156</v>
      </c>
      <c r="T213" s="30">
        <f t="shared" si="205"/>
        <v>796.42238715496683</v>
      </c>
      <c r="U213" s="32">
        <f>($B206-SUM(S201:S212))/S213-1</f>
        <v>-3.8147263126120379E-13</v>
      </c>
      <c r="V213" s="33">
        <f>(T$2-COUNTA(R201:R213))/U213</f>
        <v>0</v>
      </c>
      <c r="W213" s="30">
        <f>($B$31-SUM(X201:X212))*B210</f>
        <v>7.3583749176318269</v>
      </c>
      <c r="X213" s="30">
        <f t="shared" si="206"/>
        <v>734.00248554946563</v>
      </c>
      <c r="Y213" s="30">
        <f t="shared" si="207"/>
        <v>741.3608604670975</v>
      </c>
      <c r="Z213" s="32">
        <f>($B206-SUM(X201:X212))/X213-1</f>
        <v>1.0049999999995731</v>
      </c>
      <c r="AA213" s="33">
        <f>(Y$2-COUNTA(W201:W213))/Z213</f>
        <v>0.99502487562231323</v>
      </c>
      <c r="AB213" s="30">
        <f>($B$31-SUM(AC201:AC212))*B210</f>
        <v>10.301468653466328</v>
      </c>
      <c r="AC213" s="30">
        <f t="shared" si="208"/>
        <v>683.3421715221557</v>
      </c>
      <c r="AD213" s="30">
        <f t="shared" si="209"/>
        <v>693.64364017562207</v>
      </c>
      <c r="AE213" s="32">
        <f>($B206-SUM(AC201:AC212))/AC213-1</f>
        <v>2.0150249999995284</v>
      </c>
      <c r="AF213" s="33">
        <f>(AD$2-COUNTA(AB201:AB213))/AE213</f>
        <v>0.99254351683004827</v>
      </c>
      <c r="AG213" s="30">
        <f>($B$31-SUM(AH201:AH212))*B210</f>
        <v>12.876515542945713</v>
      </c>
      <c r="AH213" s="30">
        <f t="shared" si="210"/>
        <v>639.01715310099291</v>
      </c>
      <c r="AI213" s="30">
        <f t="shared" si="211"/>
        <v>651.89366864393867</v>
      </c>
      <c r="AJ213" s="32">
        <f>($B206-SUM(AH201:AH212))/AH213-1</f>
        <v>3.0301001249995103</v>
      </c>
      <c r="AK213" s="33">
        <f>(AI$2-COUNTA(AG201:AG213))/AJ213</f>
        <v>0.9900662936015967</v>
      </c>
      <c r="AL213" s="30">
        <f>($B$31-SUM(AM201:AM212))*B210</f>
        <v>15.148465041164437</v>
      </c>
      <c r="AM213" s="30">
        <f t="shared" si="212"/>
        <v>599.90943674369703</v>
      </c>
      <c r="AN213" s="30">
        <f t="shared" si="213"/>
        <v>615.05790178486143</v>
      </c>
      <c r="AO213" s="32">
        <f>($B206-SUM(AM201:AM212))/AM213-1</f>
        <v>4.050250625624483</v>
      </c>
      <c r="AP213" s="33">
        <f>(AN$2-COUNTA(AL201:AL213))/AO213</f>
        <v>0.98759320588544197</v>
      </c>
      <c r="AQ213" s="30">
        <f>($B$31-SUM(AR201:AR212))*B210</f>
        <v>17.167833391680706</v>
      </c>
      <c r="AR213" s="30">
        <f t="shared" si="214"/>
        <v>565.14947190521468</v>
      </c>
      <c r="AS213" s="30">
        <f t="shared" si="215"/>
        <v>582.31730529689537</v>
      </c>
      <c r="AT213" s="32">
        <f>($B206-SUM(AR201:AR212))/AR213-1</f>
        <v>5.0755018787525463</v>
      </c>
      <c r="AU213" s="33">
        <f>(AS$2-COUNTA(AQ201:AQ213))/AT213</f>
        <v>0.98512425360955569</v>
      </c>
      <c r="AV213" s="30">
        <f>($B$31-SUM(AW201:AW212))*B210</f>
        <v>18.974501840078599</v>
      </c>
      <c r="AW213" s="30">
        <f t="shared" si="216"/>
        <v>534.05077130160714</v>
      </c>
      <c r="AX213" s="30">
        <f t="shared" si="217"/>
        <v>553.02527314168572</v>
      </c>
      <c r="AY213" s="32">
        <f>($B206-SUM(AW201:AW212))/AW213-1</f>
        <v>6.1058793881462918</v>
      </c>
      <c r="AZ213" s="33">
        <f>(AX$2-COUNTA(AV201:AV213))/AY213</f>
        <v>0.98265943668133349</v>
      </c>
      <c r="BA213" s="30">
        <f>($B$31-SUM(BB201:BB212))*B210</f>
        <v>20.600375383461024</v>
      </c>
      <c r="BB213" s="30">
        <f t="shared" si="218"/>
        <v>506.06414509478202</v>
      </c>
      <c r="BC213" s="30">
        <f t="shared" si="219"/>
        <v>526.66452047824305</v>
      </c>
      <c r="BD213" s="32">
        <f>($B206-SUM(BB201:BB212))/BB213-1</f>
        <v>7.1414087850870089</v>
      </c>
      <c r="BE213" s="33">
        <f>(BC$2-COUNTA(BA201:BA213))/BD213</f>
        <v>0.98019875498762865</v>
      </c>
    </row>
    <row r="214" spans="1:57" hidden="1" outlineLevel="1" x14ac:dyDescent="0.3">
      <c r="A214" s="30"/>
      <c r="B214" s="30"/>
      <c r="C214" s="30"/>
      <c r="D214" s="30"/>
      <c r="E214" s="30"/>
      <c r="F214" s="32"/>
      <c r="G214" s="33"/>
      <c r="H214" s="30"/>
      <c r="I214" s="30"/>
      <c r="J214" s="30"/>
      <c r="K214" s="32"/>
      <c r="L214" s="33"/>
      <c r="M214" s="30"/>
      <c r="N214" s="30"/>
      <c r="O214" s="30"/>
      <c r="P214" s="32"/>
      <c r="Q214" s="33"/>
      <c r="R214" s="30"/>
      <c r="S214" s="30">
        <f>SUM($S201:S213)-$B206</f>
        <v>3.0195224098861217E-10</v>
      </c>
      <c r="T214" s="30"/>
      <c r="U214" s="32"/>
      <c r="V214" s="33"/>
      <c r="W214" s="30">
        <f>($B$31-SUM(X201:X213))*B210</f>
        <v>3.6883624898845029</v>
      </c>
      <c r="X214" s="30">
        <f t="shared" si="206"/>
        <v>737.67249797721297</v>
      </c>
      <c r="Y214" s="30">
        <f t="shared" si="207"/>
        <v>741.3608604670975</v>
      </c>
      <c r="Z214" s="32">
        <f>($B206-SUM(X201:X213))/X214-1</f>
        <v>-4.2355008389449722E-13</v>
      </c>
      <c r="AA214" s="33">
        <v>0</v>
      </c>
      <c r="AB214" s="30">
        <f>($B$31-SUM(AC201:AC213))*B210</f>
        <v>6.884757795855549</v>
      </c>
      <c r="AC214" s="30">
        <f t="shared" si="208"/>
        <v>686.75888237976653</v>
      </c>
      <c r="AD214" s="30">
        <f t="shared" si="209"/>
        <v>693.64364017562207</v>
      </c>
      <c r="AE214" s="32">
        <f>($B206-SUM(AC201:AC213))/AC214-1</f>
        <v>1.0049999999995309</v>
      </c>
      <c r="AF214" s="33">
        <f>(AD$2-COUNTA(AB201:AB214))/AE214</f>
        <v>0.99502487562235498</v>
      </c>
      <c r="AG214" s="30">
        <f>($B$31-SUM(AH201:AH213))*B210</f>
        <v>9.6814297774407496</v>
      </c>
      <c r="AH214" s="30">
        <f t="shared" si="210"/>
        <v>642.21223886649796</v>
      </c>
      <c r="AI214" s="30">
        <f t="shared" si="211"/>
        <v>651.89366864393867</v>
      </c>
      <c r="AJ214" s="32">
        <f>($B206-SUM(AH201:AH213))/AH214-1</f>
        <v>2.015024999999512</v>
      </c>
      <c r="AK214" s="33">
        <f>(AI$2-COUNTA(AG201:AG214))/AJ214</f>
        <v>0.99254351683005637</v>
      </c>
      <c r="AL214" s="30">
        <f>($B$31-SUM(AM201:AM213))*B210</f>
        <v>12.14891785744595</v>
      </c>
      <c r="AM214" s="30">
        <f t="shared" si="212"/>
        <v>602.90898392741553</v>
      </c>
      <c r="AN214" s="30">
        <f t="shared" si="213"/>
        <v>615.05790178486143</v>
      </c>
      <c r="AO214" s="32">
        <f>($B206-SUM(AM201:AM213))/AM214-1</f>
        <v>3.0301001249994854</v>
      </c>
      <c r="AP214" s="33">
        <f>(AN$2-COUNTA(AL201:AL214))/AO214</f>
        <v>0.99006629360160481</v>
      </c>
      <c r="AQ214" s="30">
        <f>($B$31-SUM(AR201:AR213))*B210</f>
        <v>14.342086032154635</v>
      </c>
      <c r="AR214" s="30">
        <f t="shared" si="214"/>
        <v>567.97521926474076</v>
      </c>
      <c r="AS214" s="30">
        <f t="shared" si="215"/>
        <v>582.31730529689537</v>
      </c>
      <c r="AT214" s="32">
        <f>($B206-SUM(AR201:AR213))/AR214-1</f>
        <v>4.0502506256244244</v>
      </c>
      <c r="AU214" s="33">
        <f>(AS$2-COUNTA(AQ201:AQ214))/AT214</f>
        <v>0.98759320588545618</v>
      </c>
      <c r="AV214" s="30">
        <f>($B$31-SUM(AW201:AW213))*B210</f>
        <v>16.304247983570562</v>
      </c>
      <c r="AW214" s="30">
        <f t="shared" si="216"/>
        <v>536.72102515811514</v>
      </c>
      <c r="AX214" s="30">
        <f t="shared" si="217"/>
        <v>553.02527314168572</v>
      </c>
      <c r="AY214" s="32">
        <f>($B206-SUM(AW201:AW213))/AW214-1</f>
        <v>5.0755018787525303</v>
      </c>
      <c r="AZ214" s="33">
        <f>(AX$2-COUNTA(AV201:AV214))/AY214</f>
        <v>0.9851242536095588</v>
      </c>
      <c r="BA214" s="30">
        <f>($B$31-SUM(BB201:BB213))*B210</f>
        <v>18.070054657987111</v>
      </c>
      <c r="BB214" s="30">
        <f t="shared" si="218"/>
        <v>508.59446582025595</v>
      </c>
      <c r="BC214" s="30">
        <f t="shared" si="219"/>
        <v>526.66452047824305</v>
      </c>
      <c r="BD214" s="32">
        <f>($B206-SUM(BB201:BB213))/BB214-1</f>
        <v>6.1058793881462758</v>
      </c>
      <c r="BE214" s="33">
        <f>(BC$2-COUNTA(BA201:BA214))/BD214</f>
        <v>0.98265943668133604</v>
      </c>
    </row>
    <row r="215" spans="1:57" hidden="1" outlineLevel="1" x14ac:dyDescent="0.3">
      <c r="A215" s="30"/>
      <c r="B215" s="30"/>
      <c r="C215" s="30"/>
      <c r="D215" s="30"/>
      <c r="E215" s="30"/>
      <c r="F215" s="32"/>
      <c r="G215" s="33"/>
      <c r="H215" s="30"/>
      <c r="I215" s="30"/>
      <c r="J215" s="30"/>
      <c r="K215" s="32"/>
      <c r="L215" s="33"/>
      <c r="M215" s="30"/>
      <c r="N215" s="30"/>
      <c r="O215" s="30"/>
      <c r="P215" s="32"/>
      <c r="Q215" s="33"/>
      <c r="R215" s="30"/>
      <c r="S215" s="30"/>
      <c r="T215" s="30"/>
      <c r="U215" s="32"/>
      <c r="V215" s="33"/>
      <c r="W215" s="30"/>
      <c r="X215" s="30">
        <f>SUM($X201:X214)-$B206</f>
        <v>3.1286617740988731E-10</v>
      </c>
      <c r="Y215" s="30"/>
      <c r="Z215" s="32"/>
      <c r="AA215" s="33"/>
      <c r="AB215" s="30">
        <f>($B$31-SUM(AC201:AC214))*B210</f>
        <v>3.4509633839567142</v>
      </c>
      <c r="AC215" s="30">
        <f t="shared" si="208"/>
        <v>690.19267679166535</v>
      </c>
      <c r="AD215" s="30">
        <f t="shared" si="209"/>
        <v>693.64364017562207</v>
      </c>
      <c r="AE215" s="32">
        <f>($B206-SUM(AC201:AC214))/AC215-1</f>
        <v>-4.6729287106472839E-13</v>
      </c>
      <c r="AF215" s="33">
        <f>(AD$2-COUNTA(AB201:AB215))/AE215</f>
        <v>0</v>
      </c>
      <c r="AG215" s="30">
        <f>($B$31-SUM(AH201:AH214))*B210</f>
        <v>6.4703685831082565</v>
      </c>
      <c r="AH215" s="30">
        <f t="shared" si="210"/>
        <v>645.42330006083046</v>
      </c>
      <c r="AI215" s="30">
        <f t="shared" si="211"/>
        <v>651.89366864393867</v>
      </c>
      <c r="AJ215" s="32">
        <f>($B206-SUM(AH201:AH214))/AH215-1</f>
        <v>1.0049999999995141</v>
      </c>
      <c r="AK215" s="33">
        <f>(AI$2-COUNTA(AG201:AG215))/AJ215</f>
        <v>0.99502487562237163</v>
      </c>
      <c r="AL215" s="30">
        <f>($B$31-SUM(AM201:AM214))*B210</f>
        <v>9.1343729378088714</v>
      </c>
      <c r="AM215" s="30">
        <f t="shared" si="212"/>
        <v>605.92352884705258</v>
      </c>
      <c r="AN215" s="30">
        <f t="shared" si="213"/>
        <v>615.05790178486143</v>
      </c>
      <c r="AO215" s="32">
        <f>($B206-SUM(AM201:AM214))/AM215-1</f>
        <v>2.0150249999994876</v>
      </c>
      <c r="AP215" s="33">
        <f>(AN$2-COUNTA(AL201:AL215))/AO215</f>
        <v>0.99254351683006836</v>
      </c>
      <c r="AQ215" s="30">
        <f>($B$31-SUM(AR201:AR214))*B210</f>
        <v>11.50220993583093</v>
      </c>
      <c r="AR215" s="30">
        <f t="shared" si="214"/>
        <v>570.81509536106444</v>
      </c>
      <c r="AS215" s="30">
        <f t="shared" si="215"/>
        <v>582.31730529689537</v>
      </c>
      <c r="AT215" s="32">
        <f>($B206-SUM(AR201:AR214))/AR215-1</f>
        <v>3.0301001249994268</v>
      </c>
      <c r="AU215" s="33">
        <f>(AS$2-COUNTA(AQ201:AQ215))/AT215</f>
        <v>0.99006629360162401</v>
      </c>
      <c r="AV215" s="30">
        <f>($B$31-SUM(AW201:AW214))*B210</f>
        <v>13.620642857779986</v>
      </c>
      <c r="AW215" s="30">
        <f t="shared" si="216"/>
        <v>539.4046302839057</v>
      </c>
      <c r="AX215" s="30">
        <f t="shared" si="217"/>
        <v>553.02527314168572</v>
      </c>
      <c r="AY215" s="32">
        <f>($B206-SUM(AW201:AW214))/AW215-1</f>
        <v>4.0502506256244075</v>
      </c>
      <c r="AZ215" s="33">
        <f>(AX$2-COUNTA(AV201:AV215))/AY215</f>
        <v>0.98759320588546029</v>
      </c>
      <c r="BA215" s="30">
        <f>($B$31-SUM(BB201:BB214))*B210</f>
        <v>15.527082328885831</v>
      </c>
      <c r="BB215" s="30">
        <f t="shared" si="218"/>
        <v>511.13743814935719</v>
      </c>
      <c r="BC215" s="30">
        <f t="shared" si="219"/>
        <v>526.66452047824305</v>
      </c>
      <c r="BD215" s="32">
        <f>($B206-SUM(BB201:BB214))/BB215-1</f>
        <v>5.0755018787525135</v>
      </c>
      <c r="BE215" s="33">
        <f>(BC$2-COUNTA(BA201:BA215))/BD215</f>
        <v>0.98512425360956213</v>
      </c>
    </row>
    <row r="216" spans="1:57" hidden="1" outlineLevel="1" x14ac:dyDescent="0.3">
      <c r="A216" s="30"/>
      <c r="B216" s="30"/>
      <c r="C216" s="30"/>
      <c r="D216" s="30"/>
      <c r="E216" s="30"/>
      <c r="F216" s="32"/>
      <c r="G216" s="33"/>
      <c r="H216" s="30"/>
      <c r="I216" s="30"/>
      <c r="J216" s="30"/>
      <c r="K216" s="32"/>
      <c r="L216" s="33"/>
      <c r="M216" s="30"/>
      <c r="N216" s="30"/>
      <c r="O216" s="30"/>
      <c r="P216" s="32"/>
      <c r="Q216" s="33"/>
      <c r="R216" s="30"/>
      <c r="S216" s="30"/>
      <c r="T216" s="30"/>
      <c r="U216" s="32"/>
      <c r="V216" s="33"/>
      <c r="W216" s="30"/>
      <c r="X216" s="30"/>
      <c r="Y216" s="30"/>
      <c r="Z216" s="32"/>
      <c r="AA216" s="33"/>
      <c r="AB216" s="30"/>
      <c r="AC216" s="30">
        <f>SUM($AC201:AC215)-$B206</f>
        <v>3.219611244276166E-10</v>
      </c>
      <c r="AD216" s="30"/>
      <c r="AE216" s="32"/>
      <c r="AF216" s="33"/>
      <c r="AG216" s="30">
        <f>($B$31-SUM(AH201:AH215))*B210</f>
        <v>3.2432520828041014</v>
      </c>
      <c r="AH216" s="30">
        <f t="shared" si="210"/>
        <v>648.65041656113453</v>
      </c>
      <c r="AI216" s="30">
        <f t="shared" si="211"/>
        <v>651.89366864393867</v>
      </c>
      <c r="AJ216" s="32">
        <f>($B206-SUM(AH201:AH215))/AH216-1</f>
        <v>-4.843903056439558E-13</v>
      </c>
      <c r="AK216" s="33">
        <f>(AI$2-COUNTA(AG201:AG216))/AJ216</f>
        <v>0</v>
      </c>
      <c r="AL216" s="30">
        <f>($B$31-SUM(AM201:AM215))*B210</f>
        <v>6.104755293573608</v>
      </c>
      <c r="AM216" s="30">
        <f t="shared" si="212"/>
        <v>608.95314649128784</v>
      </c>
      <c r="AN216" s="30">
        <f t="shared" si="213"/>
        <v>615.05790178486143</v>
      </c>
      <c r="AO216" s="32">
        <f>($B206-SUM(AM201:AM215))/AM216-1</f>
        <v>1.0049999999994901</v>
      </c>
      <c r="AP216" s="33">
        <f>(AN$2-COUNTA(AL201:AL216))/AO216</f>
        <v>0.99502487562239539</v>
      </c>
      <c r="AQ216" s="30">
        <f>($B$31-SUM(AR201:AR215))*B210</f>
        <v>8.6481344590256057</v>
      </c>
      <c r="AR216" s="30">
        <f t="shared" si="214"/>
        <v>573.66917083786973</v>
      </c>
      <c r="AS216" s="30">
        <f t="shared" si="215"/>
        <v>582.31730529689537</v>
      </c>
      <c r="AT216" s="32">
        <f>($B206-SUM(AR201:AR215))/AR216-1</f>
        <v>2.0150249999994299</v>
      </c>
      <c r="AU216" s="33">
        <f>(AS$2-COUNTA(AQ201:AQ216))/AT216</f>
        <v>0.99254351683009689</v>
      </c>
      <c r="AV216" s="30">
        <f>($B$31-SUM(AW201:AW215))*B210</f>
        <v>10.923619706360455</v>
      </c>
      <c r="AW216" s="30">
        <f t="shared" si="216"/>
        <v>542.10165343532526</v>
      </c>
      <c r="AX216" s="30">
        <f t="shared" si="217"/>
        <v>553.02527314168572</v>
      </c>
      <c r="AY216" s="32">
        <f>($B206-SUM(AW201:AW215))/AW216-1</f>
        <v>3.0301001249994099</v>
      </c>
      <c r="AZ216" s="33">
        <f>(AX$2-COUNTA(AV201:AV216))/AY216</f>
        <v>0.99006629360162945</v>
      </c>
      <c r="BA216" s="30">
        <f>($B$31-SUM(BB201:BB215))*B210</f>
        <v>12.971395138139046</v>
      </c>
      <c r="BB216" s="30">
        <f t="shared" si="218"/>
        <v>513.69312534010396</v>
      </c>
      <c r="BC216" s="30">
        <f t="shared" si="219"/>
        <v>526.66452047824305</v>
      </c>
      <c r="BD216" s="32">
        <f>($B206-SUM(BB201:BB215))/BB216-1</f>
        <v>4.0502506256243915</v>
      </c>
      <c r="BE216" s="33">
        <f>(BC$2-COUNTA(BA201:BA216))/BD216</f>
        <v>0.98759320588546418</v>
      </c>
    </row>
    <row r="217" spans="1:57" hidden="1" outlineLevel="1" x14ac:dyDescent="0.3">
      <c r="A217" s="30"/>
      <c r="B217" s="30"/>
      <c r="C217" s="30"/>
      <c r="D217" s="30"/>
      <c r="E217" s="30"/>
      <c r="F217" s="32"/>
      <c r="G217" s="33"/>
      <c r="H217" s="30"/>
      <c r="I217" s="30"/>
      <c r="J217" s="30"/>
      <c r="K217" s="32"/>
      <c r="L217" s="33"/>
      <c r="M217" s="30"/>
      <c r="N217" s="30"/>
      <c r="O217" s="30"/>
      <c r="P217" s="32"/>
      <c r="Q217" s="33"/>
      <c r="R217" s="30"/>
      <c r="S217" s="30"/>
      <c r="T217" s="30"/>
      <c r="U217" s="32"/>
      <c r="V217" s="33"/>
      <c r="W217" s="30"/>
      <c r="X217" s="30"/>
      <c r="Y217" s="30"/>
      <c r="Z217" s="32"/>
      <c r="AA217" s="33"/>
      <c r="AB217" s="30"/>
      <c r="AC217" s="30"/>
      <c r="AD217" s="30"/>
      <c r="AE217" s="32"/>
      <c r="AF217" s="33"/>
      <c r="AG217" s="30"/>
      <c r="AH217" s="30">
        <f>SUM($AH201:AH216)-$B206</f>
        <v>3.1468516681343317E-10</v>
      </c>
      <c r="AI217" s="30"/>
      <c r="AJ217" s="32"/>
      <c r="AK217" s="33"/>
      <c r="AL217" s="30">
        <f>($B$31-SUM(AM201:AM216))*B210</f>
        <v>3.0599895611171726</v>
      </c>
      <c r="AM217" s="30">
        <f t="shared" si="212"/>
        <v>611.99791222374427</v>
      </c>
      <c r="AN217" s="30">
        <f t="shared" si="213"/>
        <v>615.05790178486143</v>
      </c>
      <c r="AO217" s="32">
        <f>($B206-SUM(AM201:AM216))/AM217-1</f>
        <v>-5.0615067692660887E-13</v>
      </c>
      <c r="AP217" s="33">
        <f>(AN$2-COUNTA(AL202:AL217))/AO217</f>
        <v>-1975696261184.688</v>
      </c>
      <c r="AQ217" s="30">
        <f>($B$31-SUM(AR201:AR216))*B210</f>
        <v>5.7797886048362583</v>
      </c>
      <c r="AR217" s="30">
        <f t="shared" si="214"/>
        <v>576.53751669205906</v>
      </c>
      <c r="AS217" s="30">
        <f t="shared" si="215"/>
        <v>582.31730529689537</v>
      </c>
      <c r="AT217" s="32">
        <f>($B206-SUM(AR201:AR216))/AR217-1</f>
        <v>1.0049999999994332</v>
      </c>
      <c r="AU217" s="33">
        <f>(AS$2-COUNTA(AQ201:AQ217))/AT217</f>
        <v>0.99502487562245168</v>
      </c>
      <c r="AV217" s="30">
        <f>($B$31-SUM(AW201:AW216))*B210</f>
        <v>8.2131114391838302</v>
      </c>
      <c r="AW217" s="30">
        <f t="shared" si="216"/>
        <v>544.81216170250184</v>
      </c>
      <c r="AX217" s="30">
        <f t="shared" si="217"/>
        <v>553.02527314168572</v>
      </c>
      <c r="AY217" s="32">
        <f>($B206-SUM(AW201:AW216))/AW217-1</f>
        <v>2.0150249999994139</v>
      </c>
      <c r="AZ217" s="33">
        <f>(AX$2-COUNTA(AV201:AV217))/AY217</f>
        <v>0.99254351683010467</v>
      </c>
      <c r="BA217" s="30">
        <f>($B$31-SUM(BB201:BB216))*B210</f>
        <v>10.402929511438524</v>
      </c>
      <c r="BB217" s="30">
        <f t="shared" si="218"/>
        <v>516.26159096680453</v>
      </c>
      <c r="BC217" s="30">
        <f t="shared" si="219"/>
        <v>526.66452047824305</v>
      </c>
      <c r="BD217" s="32">
        <f>($B206-SUM(BB201:BB216))/BB217-1</f>
        <v>3.030100124999394</v>
      </c>
      <c r="BE217" s="33">
        <f>(BC$2-COUNTA(BA201:BA217))/BD217</f>
        <v>0.99006629360163467</v>
      </c>
    </row>
    <row r="218" spans="1:57" hidden="1" outlineLevel="1" x14ac:dyDescent="0.3">
      <c r="A218" s="30"/>
      <c r="B218" s="30"/>
      <c r="C218" s="30"/>
      <c r="D218" s="30"/>
      <c r="E218" s="30"/>
      <c r="F218" s="32"/>
      <c r="G218" s="33"/>
      <c r="H218" s="30"/>
      <c r="I218" s="30"/>
      <c r="J218" s="30"/>
      <c r="K218" s="32"/>
      <c r="L218" s="33"/>
      <c r="M218" s="30"/>
      <c r="N218" s="30"/>
      <c r="O218" s="30"/>
      <c r="P218" s="32"/>
      <c r="Q218" s="33"/>
      <c r="R218" s="30"/>
      <c r="S218" s="30"/>
      <c r="T218" s="30"/>
      <c r="U218" s="32"/>
      <c r="V218" s="33"/>
      <c r="W218" s="30"/>
      <c r="X218" s="30"/>
      <c r="Y218" s="30"/>
      <c r="Z218" s="32"/>
      <c r="AA218" s="33"/>
      <c r="AB218" s="30"/>
      <c r="AC218" s="30"/>
      <c r="AD218" s="30"/>
      <c r="AE218" s="32"/>
      <c r="AF218" s="33"/>
      <c r="AG218" s="30"/>
      <c r="AH218" s="30"/>
      <c r="AI218" s="30"/>
      <c r="AJ218" s="32"/>
      <c r="AK218" s="33"/>
      <c r="AL218" s="30"/>
      <c r="AM218" s="30">
        <f>SUM($AM201:AM217)-$B206</f>
        <v>3.092281986027956E-10</v>
      </c>
      <c r="AN218" s="30"/>
      <c r="AO218" s="32"/>
      <c r="AP218" s="33"/>
      <c r="AQ218" s="30">
        <f>($B$31-SUM(AR201:AR217))*B210</f>
        <v>2.8971010213759656</v>
      </c>
      <c r="AR218" s="30">
        <f t="shared" si="214"/>
        <v>579.42020427551938</v>
      </c>
      <c r="AS218" s="30">
        <f t="shared" si="215"/>
        <v>582.31730529689537</v>
      </c>
      <c r="AT218" s="32">
        <f>($B206-SUM(AR201:AR217))/AR218-1</f>
        <v>-5.631051180898794E-13</v>
      </c>
      <c r="AU218" s="33">
        <f>(AS$2-COUNTA(AQ201:AQ218))/AT218</f>
        <v>0</v>
      </c>
      <c r="AV218" s="30">
        <f>($B$31-SUM(AW201:AW217))*B210</f>
        <v>5.4890506306713176</v>
      </c>
      <c r="AW218" s="30">
        <f t="shared" si="216"/>
        <v>547.53622251101444</v>
      </c>
      <c r="AX218" s="30">
        <f t="shared" si="217"/>
        <v>553.02527314168572</v>
      </c>
      <c r="AY218" s="32">
        <f>($B206-SUM(AW201:AW217))/AW218-1</f>
        <v>1.004999999999415</v>
      </c>
      <c r="AZ218" s="33">
        <f>(AX$2-COUNTA(AV201:AV218))/AY218</f>
        <v>0.99502487562246966</v>
      </c>
      <c r="BA218" s="30">
        <f>($B$31-SUM(BB201:BB217))*B210</f>
        <v>7.8216215566045051</v>
      </c>
      <c r="BB218" s="30">
        <f t="shared" si="218"/>
        <v>518.84289892163849</v>
      </c>
      <c r="BC218" s="30">
        <f t="shared" si="219"/>
        <v>526.66452047824305</v>
      </c>
      <c r="BD218" s="32">
        <f>($B206-SUM(BB201:BB217))/BB218-1</f>
        <v>2.0150249999993983</v>
      </c>
      <c r="BE218" s="33">
        <f>(BC$2-COUNTA(BA201:BA218))/BD218</f>
        <v>0.99254351683011233</v>
      </c>
    </row>
    <row r="219" spans="1:57" hidden="1" outlineLevel="1" x14ac:dyDescent="0.3">
      <c r="A219" s="30"/>
      <c r="B219" s="30"/>
      <c r="C219" s="30"/>
      <c r="D219" s="30"/>
      <c r="E219" s="30"/>
      <c r="F219" s="32"/>
      <c r="G219" s="33"/>
      <c r="H219" s="30"/>
      <c r="I219" s="30"/>
      <c r="J219" s="30"/>
      <c r="K219" s="32"/>
      <c r="L219" s="33"/>
      <c r="M219" s="30"/>
      <c r="N219" s="30"/>
      <c r="O219" s="30"/>
      <c r="P219" s="32"/>
      <c r="Q219" s="33"/>
      <c r="R219" s="30"/>
      <c r="S219" s="30"/>
      <c r="T219" s="30"/>
      <c r="U219" s="32"/>
      <c r="V219" s="33"/>
      <c r="W219" s="30"/>
      <c r="X219" s="30"/>
      <c r="Y219" s="30"/>
      <c r="Z219" s="32"/>
      <c r="AA219" s="33"/>
      <c r="AB219" s="30"/>
      <c r="AC219" s="30"/>
      <c r="AD219" s="30"/>
      <c r="AE219" s="32"/>
      <c r="AF219" s="33"/>
      <c r="AG219" s="30"/>
      <c r="AH219" s="30"/>
      <c r="AI219" s="30"/>
      <c r="AJ219" s="32"/>
      <c r="AK219" s="33"/>
      <c r="AL219" s="30"/>
      <c r="AM219" s="30"/>
      <c r="AN219" s="30"/>
      <c r="AO219" s="32"/>
      <c r="AP219" s="33"/>
      <c r="AQ219" s="30"/>
      <c r="AR219" s="30">
        <f>SUM($AR201:AR218)-$B206</f>
        <v>3.2559910323470831E-10</v>
      </c>
      <c r="AS219" s="30"/>
      <c r="AT219" s="32"/>
      <c r="AU219" s="33"/>
      <c r="AV219" s="30">
        <f>($B$31-SUM(AW201:AW218))*B210</f>
        <v>2.7513695181162441</v>
      </c>
      <c r="AW219" s="30">
        <f t="shared" si="216"/>
        <v>550.27390362356948</v>
      </c>
      <c r="AX219" s="30">
        <f t="shared" si="217"/>
        <v>553.02527314168572</v>
      </c>
      <c r="AY219" s="32">
        <f>($B206-SUM(AW201:AW218))/AW219-1</f>
        <v>-5.8286708792820718E-13</v>
      </c>
      <c r="AZ219" s="33">
        <f>(AX$2-COUNTA(AV201:AV219))/AY219</f>
        <v>0</v>
      </c>
      <c r="BA219" s="30">
        <f>($B$31-SUM(BB201:BB218))*B210</f>
        <v>5.2274070619963098</v>
      </c>
      <c r="BB219" s="30">
        <f t="shared" si="218"/>
        <v>521.43711341624669</v>
      </c>
      <c r="BC219" s="30">
        <f t="shared" si="219"/>
        <v>526.66452047824305</v>
      </c>
      <c r="BD219" s="32">
        <f>($B206-SUM(BB201:BB218))/BB219-1</f>
        <v>1.0049999999994004</v>
      </c>
      <c r="BE219" s="33">
        <f>(BC$2-COUNTA(BA201:BA219))/BD219</f>
        <v>0.99502487562248421</v>
      </c>
    </row>
    <row r="220" spans="1:57" hidden="1" outlineLevel="1" x14ac:dyDescent="0.3">
      <c r="A220" s="30"/>
      <c r="B220" s="30"/>
      <c r="C220" s="30"/>
      <c r="D220" s="30"/>
      <c r="E220" s="30"/>
      <c r="F220" s="37"/>
      <c r="G220" s="33"/>
      <c r="H220" s="30"/>
      <c r="I220" s="30"/>
      <c r="J220" s="30"/>
      <c r="K220" s="37"/>
      <c r="L220" s="33"/>
      <c r="M220" s="30"/>
      <c r="N220" s="30"/>
      <c r="O220" s="30"/>
      <c r="P220" s="37"/>
      <c r="Q220" s="33"/>
      <c r="R220" s="30"/>
      <c r="S220" s="30"/>
      <c r="T220" s="30"/>
      <c r="U220" s="37"/>
      <c r="V220" s="33"/>
      <c r="W220" s="30"/>
      <c r="X220" s="30"/>
      <c r="Y220" s="30"/>
      <c r="Z220" s="37"/>
      <c r="AA220" s="33"/>
      <c r="AB220" s="30"/>
      <c r="AC220" s="30"/>
      <c r="AD220" s="30"/>
      <c r="AE220" s="37"/>
      <c r="AF220" s="33"/>
      <c r="AG220" s="30"/>
      <c r="AH220" s="30"/>
      <c r="AI220" s="30"/>
      <c r="AJ220" s="37"/>
      <c r="AK220" s="33"/>
      <c r="AL220" s="30"/>
      <c r="AM220" s="30"/>
      <c r="AN220" s="30"/>
      <c r="AO220" s="37"/>
      <c r="AP220" s="33"/>
      <c r="AQ220" s="30"/>
      <c r="AR220" s="30"/>
      <c r="AS220" s="30"/>
      <c r="AT220" s="37"/>
      <c r="AU220" s="33"/>
      <c r="AV220" s="30"/>
      <c r="AW220" s="30">
        <f>SUM($AW201:AW219)-$B206</f>
        <v>3.2014213502407074E-10</v>
      </c>
      <c r="AX220" s="30"/>
      <c r="AY220" s="37"/>
      <c r="AZ220" s="33"/>
      <c r="BA220" s="30">
        <f>($B$31-SUM(BB201:BB219))*B210</f>
        <v>2.6202214949150768</v>
      </c>
      <c r="BB220" s="30">
        <f t="shared" si="218"/>
        <v>524.04429898332796</v>
      </c>
      <c r="BC220" s="30">
        <f t="shared" si="219"/>
        <v>526.66452047824305</v>
      </c>
      <c r="BD220" s="37">
        <f>($B206-SUM(BB201:BB219))/BB220-1</f>
        <v>-5.9663385343355912E-13</v>
      </c>
      <c r="BE220" s="33">
        <f>(BC$2-COUNTA(BA201:BA220))/BD220</f>
        <v>0</v>
      </c>
    </row>
    <row r="221" spans="1:57" hidden="1" outlineLevel="1" x14ac:dyDescent="0.3">
      <c r="BB221" s="2">
        <f>SUM($BB201:BB220)-$B206</f>
        <v>3.1286617740988731E-10</v>
      </c>
    </row>
    <row r="222" spans="1:57" s="38" customFormat="1" ht="6.6" customHeight="1" collapsed="1" x14ac:dyDescent="0.3"/>
    <row r="223" spans="1:57" ht="15" thickBot="1" x14ac:dyDescent="0.35">
      <c r="C223" s="4">
        <v>1</v>
      </c>
      <c r="D223" s="3">
        <f>C223+1</f>
        <v>2</v>
      </c>
      <c r="E223" s="4">
        <f t="shared" ref="E223:AL223" si="220">D223+1</f>
        <v>3</v>
      </c>
      <c r="F223" s="3">
        <f t="shared" si="220"/>
        <v>4</v>
      </c>
      <c r="G223" s="4">
        <f t="shared" si="220"/>
        <v>5</v>
      </c>
      <c r="H223" s="3">
        <f t="shared" si="220"/>
        <v>6</v>
      </c>
      <c r="I223" s="4">
        <f t="shared" si="220"/>
        <v>7</v>
      </c>
      <c r="J223" s="3">
        <f t="shared" si="220"/>
        <v>8</v>
      </c>
      <c r="K223" s="4">
        <f t="shared" si="220"/>
        <v>9</v>
      </c>
      <c r="L223" s="3">
        <f t="shared" si="220"/>
        <v>10</v>
      </c>
      <c r="M223" s="4">
        <f t="shared" si="220"/>
        <v>11</v>
      </c>
      <c r="N223" s="3">
        <f t="shared" si="220"/>
        <v>12</v>
      </c>
      <c r="O223" s="4">
        <f t="shared" si="220"/>
        <v>13</v>
      </c>
      <c r="P223" s="3">
        <f t="shared" si="220"/>
        <v>14</v>
      </c>
      <c r="Q223" s="4">
        <f t="shared" si="220"/>
        <v>15</v>
      </c>
      <c r="R223" s="3">
        <f t="shared" si="220"/>
        <v>16</v>
      </c>
      <c r="S223" s="4">
        <f t="shared" si="220"/>
        <v>17</v>
      </c>
      <c r="T223" s="3">
        <f t="shared" si="220"/>
        <v>18</v>
      </c>
      <c r="U223" s="4">
        <f t="shared" si="220"/>
        <v>19</v>
      </c>
      <c r="V223" s="3">
        <f t="shared" si="220"/>
        <v>20</v>
      </c>
      <c r="W223" s="4">
        <f t="shared" si="220"/>
        <v>21</v>
      </c>
      <c r="X223" s="3">
        <f t="shared" si="220"/>
        <v>22</v>
      </c>
      <c r="Y223" s="4">
        <f t="shared" si="220"/>
        <v>23</v>
      </c>
      <c r="Z223" s="3">
        <f t="shared" si="220"/>
        <v>24</v>
      </c>
      <c r="AA223" s="4">
        <f t="shared" si="220"/>
        <v>25</v>
      </c>
      <c r="AB223" s="3">
        <f t="shared" si="220"/>
        <v>26</v>
      </c>
      <c r="AC223" s="4">
        <f t="shared" si="220"/>
        <v>27</v>
      </c>
      <c r="AD223" s="3">
        <f t="shared" si="220"/>
        <v>28</v>
      </c>
      <c r="AE223" s="4">
        <f t="shared" si="220"/>
        <v>29</v>
      </c>
      <c r="AF223" s="3">
        <f t="shared" si="220"/>
        <v>30</v>
      </c>
      <c r="AG223" s="4">
        <f t="shared" si="220"/>
        <v>31</v>
      </c>
      <c r="AH223" s="3">
        <f t="shared" si="220"/>
        <v>32</v>
      </c>
      <c r="AI223" s="4">
        <f t="shared" si="220"/>
        <v>33</v>
      </c>
      <c r="AJ223" s="3">
        <f t="shared" si="220"/>
        <v>34</v>
      </c>
      <c r="AK223" s="4">
        <f t="shared" si="220"/>
        <v>35</v>
      </c>
      <c r="AL223" s="3">
        <f t="shared" si="220"/>
        <v>36</v>
      </c>
    </row>
    <row r="224" spans="1:57" ht="15" thickBot="1" x14ac:dyDescent="0.35">
      <c r="C224" s="39" t="s">
        <v>15</v>
      </c>
      <c r="D224" s="5">
        <v>5.0000000000000001E-3</v>
      </c>
      <c r="E224" s="39" t="s">
        <v>15</v>
      </c>
      <c r="F224" s="5">
        <v>0.01</v>
      </c>
      <c r="G224" s="39" t="s">
        <v>15</v>
      </c>
      <c r="H224" s="5">
        <v>1.4999999999999999E-2</v>
      </c>
      <c r="I224" s="39" t="s">
        <v>15</v>
      </c>
      <c r="J224" s="5">
        <v>0.02</v>
      </c>
      <c r="K224" s="39" t="s">
        <v>15</v>
      </c>
      <c r="L224" s="5">
        <v>2.5000000000000001E-2</v>
      </c>
      <c r="M224" s="39" t="s">
        <v>15</v>
      </c>
      <c r="N224" s="5">
        <f>J224+0.01</f>
        <v>0.03</v>
      </c>
      <c r="O224" s="39" t="s">
        <v>15</v>
      </c>
      <c r="P224" s="5">
        <v>3.5000000000000003E-2</v>
      </c>
      <c r="Q224" s="39" t="s">
        <v>15</v>
      </c>
      <c r="R224" s="5">
        <f>N224+0.01</f>
        <v>0.04</v>
      </c>
      <c r="S224" s="39" t="s">
        <v>15</v>
      </c>
      <c r="T224" s="5">
        <v>4.4999999999999998E-2</v>
      </c>
      <c r="U224" s="39" t="s">
        <v>15</v>
      </c>
      <c r="V224" s="5">
        <f>R224+0.01</f>
        <v>0.05</v>
      </c>
      <c r="W224" s="39" t="s">
        <v>15</v>
      </c>
      <c r="X224" s="5">
        <v>5.5E-2</v>
      </c>
      <c r="Y224" s="39" t="s">
        <v>15</v>
      </c>
      <c r="Z224" s="5">
        <f>V224+0.01</f>
        <v>6.0000000000000005E-2</v>
      </c>
      <c r="AA224" s="39" t="s">
        <v>15</v>
      </c>
      <c r="AB224" s="5">
        <v>6.5000000000000002E-2</v>
      </c>
      <c r="AC224" s="39" t="s">
        <v>15</v>
      </c>
      <c r="AD224" s="5">
        <f>Z224+0.01</f>
        <v>7.0000000000000007E-2</v>
      </c>
      <c r="AE224" s="39" t="s">
        <v>15</v>
      </c>
      <c r="AF224" s="5">
        <v>7.4999999999999997E-2</v>
      </c>
      <c r="AG224" s="39" t="s">
        <v>15</v>
      </c>
      <c r="AH224" s="5">
        <f>AD224+0.01</f>
        <v>0.08</v>
      </c>
      <c r="AI224" s="39" t="s">
        <v>15</v>
      </c>
      <c r="AJ224" s="5">
        <v>8.5000000000000006E-2</v>
      </c>
      <c r="AK224" s="39" t="s">
        <v>15</v>
      </c>
      <c r="AL224" s="5">
        <f>AH224+0.01</f>
        <v>0.09</v>
      </c>
    </row>
    <row r="225" spans="3:38" ht="24.6" thickBot="1" x14ac:dyDescent="0.35">
      <c r="C225" s="40" t="s">
        <v>17</v>
      </c>
      <c r="D225" s="41" t="s">
        <v>18</v>
      </c>
      <c r="E225" s="42" t="s">
        <v>17</v>
      </c>
      <c r="F225" s="43" t="s">
        <v>18</v>
      </c>
      <c r="G225" s="42" t="s">
        <v>17</v>
      </c>
      <c r="H225" s="43" t="s">
        <v>18</v>
      </c>
      <c r="I225" s="42" t="s">
        <v>17</v>
      </c>
      <c r="J225" s="43" t="s">
        <v>18</v>
      </c>
      <c r="K225" s="42" t="s">
        <v>17</v>
      </c>
      <c r="L225" s="43" t="s">
        <v>18</v>
      </c>
      <c r="M225" s="42" t="s">
        <v>17</v>
      </c>
      <c r="N225" s="43" t="s">
        <v>18</v>
      </c>
      <c r="O225" s="42" t="s">
        <v>17</v>
      </c>
      <c r="P225" s="43" t="s">
        <v>18</v>
      </c>
      <c r="Q225" s="42" t="s">
        <v>17</v>
      </c>
      <c r="R225" s="43" t="s">
        <v>18</v>
      </c>
      <c r="S225" s="42" t="s">
        <v>17</v>
      </c>
      <c r="T225" s="43" t="s">
        <v>18</v>
      </c>
      <c r="U225" s="42" t="s">
        <v>17</v>
      </c>
      <c r="V225" s="43" t="s">
        <v>18</v>
      </c>
      <c r="W225" s="42" t="s">
        <v>17</v>
      </c>
      <c r="X225" s="43" t="s">
        <v>18</v>
      </c>
      <c r="Y225" s="42" t="s">
        <v>17</v>
      </c>
      <c r="Z225" s="43" t="s">
        <v>18</v>
      </c>
      <c r="AA225" s="42" t="s">
        <v>17</v>
      </c>
      <c r="AB225" s="43" t="s">
        <v>18</v>
      </c>
      <c r="AC225" s="42" t="s">
        <v>17</v>
      </c>
      <c r="AD225" s="43" t="s">
        <v>18</v>
      </c>
      <c r="AE225" s="42" t="s">
        <v>17</v>
      </c>
      <c r="AF225" s="43" t="s">
        <v>18</v>
      </c>
      <c r="AG225" s="42" t="s">
        <v>17</v>
      </c>
      <c r="AH225" s="43" t="s">
        <v>18</v>
      </c>
      <c r="AI225" s="42" t="s">
        <v>17</v>
      </c>
      <c r="AJ225" s="43" t="s">
        <v>18</v>
      </c>
      <c r="AK225" s="42" t="s">
        <v>17</v>
      </c>
      <c r="AL225" s="43" t="s">
        <v>18</v>
      </c>
    </row>
    <row r="226" spans="3:38" x14ac:dyDescent="0.3">
      <c r="C226" s="6">
        <v>19.979115437345502</v>
      </c>
      <c r="D226" s="7">
        <v>0.9509930537007002</v>
      </c>
      <c r="E226" s="6">
        <f t="shared" ref="E226:F241" si="221">BD4</f>
        <v>21.019003994796712</v>
      </c>
      <c r="F226" s="7">
        <f t="shared" si="221"/>
        <v>0.9039438788204941</v>
      </c>
      <c r="G226" s="6">
        <v>22.123667103336818</v>
      </c>
      <c r="H226" s="7">
        <v>0.8588088001529508</v>
      </c>
      <c r="I226" s="6">
        <f t="shared" ref="I226:J241" si="222">BD26</f>
        <v>23.297369798917707</v>
      </c>
      <c r="J226" s="7">
        <f t="shared" si="222"/>
        <v>0.81554270563549436</v>
      </c>
      <c r="K226" s="6">
        <v>24.544657611615825</v>
      </c>
      <c r="L226" s="8">
        <v>0.77409920727548465</v>
      </c>
      <c r="M226" s="6">
        <f t="shared" ref="M226:N241" si="223">BD48</f>
        <v>25.870374488980442</v>
      </c>
      <c r="N226" s="7">
        <f t="shared" si="223"/>
        <v>0.73443080648457959</v>
      </c>
      <c r="O226" s="6">
        <v>27.279681813309793</v>
      </c>
      <c r="P226" s="7">
        <v>0.69648906208025763</v>
      </c>
      <c r="Q226" s="6">
        <f t="shared" ref="Q226:R241" si="224">BD70</f>
        <v>28.778078575835529</v>
      </c>
      <c r="R226" s="7">
        <f t="shared" si="224"/>
        <v>0.66022475927055058</v>
      </c>
      <c r="S226" s="6">
        <v>30.371422774164508</v>
      </c>
      <c r="T226" s="8">
        <v>0.62558807801926142</v>
      </c>
      <c r="U226" s="6">
        <f t="shared" ref="U226:V241" si="225">BD92</f>
        <v>32.065954102888412</v>
      </c>
      <c r="V226" s="7">
        <f t="shared" si="225"/>
        <v>0.59252875928892235</v>
      </c>
      <c r="W226" s="6">
        <v>33.86831801098343</v>
      </c>
      <c r="X226" s="7">
        <v>0.56099626777563438</v>
      </c>
      <c r="Y226" s="6">
        <f t="shared" ref="Y226:Z241" si="226">BD113</f>
        <v>35.785591203547462</v>
      </c>
      <c r="Z226" s="7">
        <f t="shared" si="226"/>
        <v>0.53093994987894766</v>
      </c>
      <c r="AA226" s="6">
        <v>37.825308669505723</v>
      </c>
      <c r="AB226" s="7">
        <v>0.50230918578907868</v>
      </c>
      <c r="AC226" s="6">
        <f t="shared" ref="AC226:AD241" si="227">BD135</f>
        <v>39.995492321231133</v>
      </c>
      <c r="AD226" s="7">
        <f t="shared" si="227"/>
        <v>0.47505353471831313</v>
      </c>
      <c r="AE226" s="6">
        <v>42.304681336521476</v>
      </c>
      <c r="AF226" s="7">
        <v>0.44912287245140808</v>
      </c>
      <c r="AG226" s="6">
        <f t="shared" ref="AG226:AH241" si="228">BD157</f>
        <v>44.761964298116332</v>
      </c>
      <c r="AH226" s="7">
        <f t="shared" si="228"/>
        <v>0.42446752053728698</v>
      </c>
      <c r="AI226" s="6">
        <v>47.377013230879982</v>
      </c>
      <c r="AJ226" s="7">
        <v>0.40103836658947389</v>
      </c>
      <c r="AK226" s="6">
        <f t="shared" ref="AK226:AL241" si="229">BD179</f>
        <v>50.160119641981048</v>
      </c>
      <c r="AL226" s="7">
        <f t="shared" si="229"/>
        <v>0.37878697530254946</v>
      </c>
    </row>
    <row r="227" spans="3:38" x14ac:dyDescent="0.3">
      <c r="C227" s="6">
        <v>18.879716853080101</v>
      </c>
      <c r="D227" s="7">
        <v>0.95340412888996373</v>
      </c>
      <c r="E227" s="6">
        <f t="shared" si="221"/>
        <v>19.810895044353185</v>
      </c>
      <c r="F227" s="7">
        <f t="shared" si="221"/>
        <v>0.90859095258952705</v>
      </c>
      <c r="G227" s="6">
        <v>20.796716357967306</v>
      </c>
      <c r="H227" s="7">
        <v>0.86552125297915738</v>
      </c>
      <c r="I227" s="6">
        <f t="shared" si="222"/>
        <v>21.840558626389914</v>
      </c>
      <c r="J227" s="7">
        <f t="shared" si="222"/>
        <v>0.82415474383748721</v>
      </c>
      <c r="K227" s="6">
        <v>22.946007425966659</v>
      </c>
      <c r="L227" s="8">
        <v>0.78445019500998026</v>
      </c>
      <c r="M227" s="6">
        <f t="shared" si="223"/>
        <v>24.116868435903342</v>
      </c>
      <c r="N227" s="7">
        <f t="shared" si="223"/>
        <v>0.74636555935276327</v>
      </c>
      <c r="O227" s="6">
        <v>25.357180495951486</v>
      </c>
      <c r="P227" s="7">
        <v>0.70985810125356286</v>
      </c>
      <c r="Q227" s="6">
        <f t="shared" si="224"/>
        <v>26.671229399841849</v>
      </c>
      <c r="R227" s="7">
        <f t="shared" si="224"/>
        <v>0.67488452557446543</v>
      </c>
      <c r="S227" s="6">
        <v>28.063562463315311</v>
      </c>
      <c r="T227" s="8">
        <v>0.64140110591909349</v>
      </c>
      <c r="U227" s="6">
        <f t="shared" si="225"/>
        <v>29.539003907512779</v>
      </c>
      <c r="V227" s="7">
        <f t="shared" si="225"/>
        <v>0.60936381119547445</v>
      </c>
      <c r="W227" s="6">
        <v>31.102671100458224</v>
      </c>
      <c r="X227" s="7">
        <v>0.57872842952497461</v>
      </c>
      <c r="Y227" s="6">
        <f t="shared" si="226"/>
        <v>32.759991701459853</v>
      </c>
      <c r="Z227" s="7">
        <f t="shared" si="226"/>
        <v>0.54945068863365687</v>
      </c>
      <c r="AA227" s="6">
        <v>34.516721755404447</v>
      </c>
      <c r="AB227" s="7">
        <v>0.52148637195482372</v>
      </c>
      <c r="AC227" s="6">
        <f t="shared" si="227"/>
        <v>36.378964786197308</v>
      </c>
      <c r="AD227" s="7">
        <f t="shared" si="227"/>
        <v>0.49479142976683749</v>
      </c>
      <c r="AE227" s="6">
        <v>38.353191940950218</v>
      </c>
      <c r="AF227" s="7">
        <v>0.46932208478797194</v>
      </c>
      <c r="AG227" s="6">
        <f t="shared" si="228"/>
        <v>40.446263238996593</v>
      </c>
      <c r="AH227" s="7">
        <f t="shared" si="228"/>
        <v>0.44503493174729558</v>
      </c>
      <c r="AI227" s="6">
        <v>42.665449982377872</v>
      </c>
      <c r="AJ227" s="7">
        <v>0.42188703054660265</v>
      </c>
      <c r="AK227" s="6">
        <f t="shared" si="229"/>
        <v>45.018458387138587</v>
      </c>
      <c r="AL227" s="7">
        <f t="shared" si="229"/>
        <v>0.39983599272120912</v>
      </c>
    </row>
    <row r="228" spans="3:38" x14ac:dyDescent="0.3">
      <c r="C228" s="6">
        <v>17.785787913512536</v>
      </c>
      <c r="D228" s="7">
        <v>0.95581933635250749</v>
      </c>
      <c r="E228" s="6">
        <f t="shared" si="221"/>
        <v>18.614747568666516</v>
      </c>
      <c r="F228" s="7">
        <f t="shared" si="221"/>
        <v>0.91325439344745352</v>
      </c>
      <c r="G228" s="6">
        <v>19.489375722135279</v>
      </c>
      <c r="H228" s="7">
        <v>0.87227011487556572</v>
      </c>
      <c r="I228" s="6">
        <f t="shared" si="222"/>
        <v>20.412312378813638</v>
      </c>
      <c r="J228" s="7">
        <f t="shared" si="222"/>
        <v>0.83283068005781902</v>
      </c>
      <c r="K228" s="6">
        <v>21.386348708260158</v>
      </c>
      <c r="L228" s="8">
        <v>0.79489959842626168</v>
      </c>
      <c r="M228" s="6">
        <f t="shared" si="223"/>
        <v>22.414435374663441</v>
      </c>
      <c r="N228" s="7">
        <f t="shared" si="223"/>
        <v>0.7584398052344542</v>
      </c>
      <c r="O228" s="6">
        <v>23.499691300436218</v>
      </c>
      <c r="P228" s="7">
        <v>0.72341375819198239</v>
      </c>
      <c r="Q228" s="6">
        <f t="shared" si="224"/>
        <v>24.645412884463319</v>
      </c>
      <c r="R228" s="7">
        <f t="shared" si="224"/>
        <v>0.68978353414873994</v>
      </c>
      <c r="S228" s="6">
        <v>25.855083696952452</v>
      </c>
      <c r="T228" s="8">
        <v>0.65751092509531484</v>
      </c>
      <c r="U228" s="6">
        <f t="shared" si="225"/>
        <v>27.132384673821687</v>
      </c>
      <c r="V228" s="7">
        <f t="shared" si="225"/>
        <v>0.62655753279225102</v>
      </c>
      <c r="W228" s="6">
        <v>28.481204834557559</v>
      </c>
      <c r="X228" s="7">
        <v>0.59688486139368357</v>
      </c>
      <c r="Y228" s="6">
        <f t="shared" si="226"/>
        <v>29.905652548547053</v>
      </c>
      <c r="Z228" s="7">
        <f t="shared" si="226"/>
        <v>0.56845440748712017</v>
      </c>
      <c r="AA228" s="6">
        <v>31.410067375966605</v>
      </c>
      <c r="AB228" s="7">
        <v>0.5412277470314355</v>
      </c>
      <c r="AC228" s="6">
        <f t="shared" si="227"/>
        <v>32.999032510464772</v>
      </c>
      <c r="AD228" s="7">
        <f t="shared" si="227"/>
        <v>0.51516661873674319</v>
      </c>
      <c r="AE228" s="6">
        <v>34.677387852046699</v>
      </c>
      <c r="AF228" s="7">
        <v>0.49023300349298488</v>
      </c>
      <c r="AG228" s="6">
        <f t="shared" si="228"/>
        <v>36.450243739811683</v>
      </c>
      <c r="AH228" s="7">
        <f t="shared" si="228"/>
        <v>0.46638919951671715</v>
      </c>
      <c r="AI228" s="6">
        <v>38.322995375463442</v>
      </c>
      <c r="AJ228" s="7">
        <v>0.44359789294769908</v>
      </c>
      <c r="AK228" s="6">
        <f t="shared" si="229"/>
        <v>40.301337969851886</v>
      </c>
      <c r="AL228" s="7">
        <f t="shared" si="229"/>
        <v>0.42182222368689459</v>
      </c>
    </row>
    <row r="229" spans="3:38" x14ac:dyDescent="0.3">
      <c r="C229" s="6">
        <v>16.69730140648014</v>
      </c>
      <c r="D229" s="7">
        <v>0.95823867644806837</v>
      </c>
      <c r="E229" s="6">
        <f t="shared" si="221"/>
        <v>17.43044313729358</v>
      </c>
      <c r="F229" s="7">
        <f t="shared" si="221"/>
        <v>0.91793420706367168</v>
      </c>
      <c r="G229" s="6">
        <v>18.201355391266283</v>
      </c>
      <c r="H229" s="7">
        <v>0.8790554140642417</v>
      </c>
      <c r="I229" s="6">
        <f t="shared" si="222"/>
        <v>19.012070959621216</v>
      </c>
      <c r="J229" s="7">
        <f t="shared" si="222"/>
        <v>0.84157060185508448</v>
      </c>
      <c r="K229" s="6">
        <v>19.86473044708308</v>
      </c>
      <c r="L229" s="8">
        <v>0.80544762702025119</v>
      </c>
      <c r="M229" s="6">
        <f t="shared" si="223"/>
        <v>20.76158774239169</v>
      </c>
      <c r="N229" s="7">
        <f t="shared" si="223"/>
        <v>0.77065396917263107</v>
      </c>
      <c r="O229" s="6">
        <v>21.705015749213743</v>
      </c>
      <c r="P229" s="7">
        <v>0.73715680213591162</v>
      </c>
      <c r="Q229" s="6">
        <f t="shared" si="224"/>
        <v>22.697512388907036</v>
      </c>
      <c r="R229" s="7">
        <f t="shared" si="224"/>
        <v>0.70492306495313051</v>
      </c>
      <c r="S229" s="6">
        <v>23.741706887035843</v>
      </c>
      <c r="T229" s="8">
        <v>0.67391953224461709</v>
      </c>
      <c r="U229" s="6">
        <f t="shared" si="225"/>
        <v>24.840366356020656</v>
      </c>
      <c r="V229" s="7">
        <f t="shared" si="225"/>
        <v>0.64411288346888729</v>
      </c>
      <c r="W229" s="6">
        <v>25.99640268678441</v>
      </c>
      <c r="X229" s="7">
        <v>0.6154697706746094</v>
      </c>
      <c r="Y229" s="6">
        <f t="shared" si="226"/>
        <v>27.212879762780229</v>
      </c>
      <c r="Z229" s="7">
        <f t="shared" si="226"/>
        <v>0.58795688436780658</v>
      </c>
      <c r="AA229" s="6">
        <v>28.493021010297284</v>
      </c>
      <c r="AB229" s="7">
        <v>0.56154101715706639</v>
      </c>
      <c r="AC229" s="6">
        <f t="shared" si="227"/>
        <v>29.840217299499788</v>
      </c>
      <c r="AD229" s="7">
        <f t="shared" si="227"/>
        <v>0.53618912487839721</v>
      </c>
      <c r="AE229" s="6">
        <v>31.258035211206241</v>
      </c>
      <c r="AF229" s="7">
        <v>0.51186838494135034</v>
      </c>
      <c r="AG229" s="6">
        <f t="shared" si="228"/>
        <v>32.750225685010818</v>
      </c>
      <c r="AH229" s="7">
        <f t="shared" si="228"/>
        <v>0.48854625167737115</v>
      </c>
      <c r="AI229" s="6">
        <v>34.320733064943269</v>
      </c>
      <c r="AJ229" s="7">
        <v>0.46619050851052812</v>
      </c>
      <c r="AK229" s="6">
        <f t="shared" si="229"/>
        <v>35.973704559497151</v>
      </c>
      <c r="AL229" s="7">
        <f t="shared" si="229"/>
        <v>0.44476931680854531</v>
      </c>
    </row>
    <row r="230" spans="3:38" x14ac:dyDescent="0.3">
      <c r="C230" s="6">
        <v>15.614230255204117</v>
      </c>
      <c r="D230" s="7">
        <v>0.96066214951586248</v>
      </c>
      <c r="E230" s="6">
        <f t="shared" si="221"/>
        <v>16.25786449236988</v>
      </c>
      <c r="F230" s="7">
        <f t="shared" si="221"/>
        <v>0.9226303987857557</v>
      </c>
      <c r="G230" s="6">
        <v>16.932369843612101</v>
      </c>
      <c r="H230" s="7">
        <v>0.88587717717841452</v>
      </c>
      <c r="I230" s="6">
        <f t="shared" si="222"/>
        <v>17.639285254530602</v>
      </c>
      <c r="J230" s="7">
        <f t="shared" si="222"/>
        <v>0.85037459191535503</v>
      </c>
      <c r="K230" s="6">
        <v>18.380224826422513</v>
      </c>
      <c r="L230" s="8">
        <v>0.8160944788029324</v>
      </c>
      <c r="M230" s="6">
        <f t="shared" si="223"/>
        <v>19.156881303292899</v>
      </c>
      <c r="N230" s="7">
        <f t="shared" si="223"/>
        <v>0.78300845333429259</v>
      </c>
      <c r="O230" s="6">
        <v>19.971029709385252</v>
      </c>
      <c r="P230" s="7">
        <v>0.75108796182656767</v>
      </c>
      <c r="Q230" s="6">
        <f t="shared" si="224"/>
        <v>20.824531143179847</v>
      </c>
      <c r="R230" s="7">
        <f t="shared" si="224"/>
        <v>0.72030433227365054</v>
      </c>
      <c r="S230" s="6">
        <v>21.719336734005594</v>
      </c>
      <c r="T230" s="8">
        <v>0.69062882461390984</v>
      </c>
      <c r="U230" s="6">
        <f t="shared" si="225"/>
        <v>22.657491767638721</v>
      </c>
      <c r="V230" s="7">
        <f t="shared" si="225"/>
        <v>0.66203268013206229</v>
      </c>
      <c r="W230" s="6">
        <v>23.641139987473377</v>
      </c>
      <c r="X230" s="7">
        <v>0.6344871697366532</v>
      </c>
      <c r="Y230" s="6">
        <f t="shared" si="226"/>
        <v>24.672528078094555</v>
      </c>
      <c r="Z230" s="7">
        <f t="shared" si="226"/>
        <v>0.60796364087706578</v>
      </c>
      <c r="AA230" s="6">
        <v>25.754010338307314</v>
      </c>
      <c r="AB230" s="7">
        <v>0.58243356288820525</v>
      </c>
      <c r="AC230" s="6">
        <f t="shared" si="227"/>
        <v>26.888053550934384</v>
      </c>
      <c r="AD230" s="7">
        <f t="shared" si="227"/>
        <v>0.55786857057485806</v>
      </c>
      <c r="AE230" s="6">
        <v>28.077242056936022</v>
      </c>
      <c r="AF230" s="7">
        <v>0.534240505872424</v>
      </c>
      <c r="AG230" s="6">
        <f t="shared" si="228"/>
        <v>29.324283041676669</v>
      </c>
      <c r="AH230" s="7">
        <f t="shared" si="228"/>
        <v>0.51152145744472222</v>
      </c>
      <c r="AI230" s="6">
        <v>30.632012041422374</v>
      </c>
      <c r="AJ230" s="7">
        <v>0.48968379810363533</v>
      </c>
      <c r="AK230" s="6">
        <f t="shared" si="229"/>
        <v>32.003398678437769</v>
      </c>
      <c r="AL230" s="7">
        <f t="shared" si="229"/>
        <v>0.46870021995839528</v>
      </c>
    </row>
    <row r="231" spans="3:38" x14ac:dyDescent="0.3">
      <c r="C231" s="6">
        <v>14.536547517616038</v>
      </c>
      <c r="D231" s="7">
        <v>0.96308975587457579</v>
      </c>
      <c r="E231" s="6">
        <f t="shared" si="221"/>
        <v>15.096895536999881</v>
      </c>
      <c r="F231" s="7">
        <f t="shared" si="221"/>
        <v>0.92734297363907836</v>
      </c>
      <c r="G231" s="6">
        <v>15.682137776957738</v>
      </c>
      <c r="H231" s="7">
        <v>0.89273542925828919</v>
      </c>
      <c r="I231" s="6">
        <f t="shared" si="222"/>
        <v>16.293416916206471</v>
      </c>
      <c r="J231" s="7">
        <f t="shared" si="222"/>
        <v>0.85924272802930046</v>
      </c>
      <c r="K231" s="6">
        <v>16.931926659924407</v>
      </c>
      <c r="L231" s="8">
        <v>0.82684034021574859</v>
      </c>
      <c r="M231" s="6">
        <f t="shared" si="223"/>
        <v>17.598913886692138</v>
      </c>
      <c r="N231" s="7">
        <f t="shared" si="223"/>
        <v>0.79550363676626956</v>
      </c>
      <c r="O231" s="6">
        <v>18.295680878633096</v>
      </c>
      <c r="P231" s="7">
        <v>0.76520792491249257</v>
      </c>
      <c r="Q231" s="6">
        <f t="shared" si="224"/>
        <v>19.023587637672929</v>
      </c>
      <c r="R231" s="7">
        <f t="shared" si="224"/>
        <v>0.73592848345153461</v>
      </c>
      <c r="S231" s="6">
        <v>19.784054290914437</v>
      </c>
      <c r="T231" s="8">
        <v>0.70764059753057362</v>
      </c>
      <c r="U231" s="6">
        <f t="shared" si="225"/>
        <v>20.578563588227354</v>
      </c>
      <c r="V231" s="7">
        <f t="shared" si="225"/>
        <v>0.68031959276346976</v>
      </c>
      <c r="W231" s="6">
        <v>21.408663495235437</v>
      </c>
      <c r="X231" s="7">
        <v>0.6539408685234247</v>
      </c>
      <c r="Y231" s="6">
        <f t="shared" si="226"/>
        <v>22.275969884994861</v>
      </c>
      <c r="Z231" s="7">
        <f t="shared" si="226"/>
        <v>0.62847993026918336</v>
      </c>
      <c r="AA231" s="6">
        <v>23.18216933174395</v>
      </c>
      <c r="AB231" s="7">
        <v>0.60391242077718044</v>
      </c>
      <c r="AC231" s="6">
        <f t="shared" si="227"/>
        <v>24.12902201021905</v>
      </c>
      <c r="AD231" s="7">
        <f t="shared" si="227"/>
        <v>0.58021415016616762</v>
      </c>
      <c r="AE231" s="6">
        <v>25.118364704126538</v>
      </c>
      <c r="AF231" s="7">
        <v>0.55736112461572895</v>
      </c>
      <c r="AG231" s="6">
        <f t="shared" si="228"/>
        <v>26.1521139274784</v>
      </c>
      <c r="AH231" s="7">
        <f t="shared" si="228"/>
        <v>0.53532957369423206</v>
      </c>
      <c r="AI231" s="6">
        <v>27.232269162601263</v>
      </c>
      <c r="AJ231" s="7">
        <v>0.51409597622612146</v>
      </c>
      <c r="AK231" s="6">
        <f t="shared" si="229"/>
        <v>28.360916218750241</v>
      </c>
      <c r="AL231" s="7">
        <f t="shared" si="229"/>
        <v>0.49363708464200412</v>
      </c>
    </row>
    <row r="232" spans="3:38" x14ac:dyDescent="0.3">
      <c r="C232" s="6">
        <v>13.464226385687599</v>
      </c>
      <c r="D232" s="7">
        <v>0.96552149582236158</v>
      </c>
      <c r="E232" s="6">
        <f t="shared" si="221"/>
        <v>13.94742132376226</v>
      </c>
      <c r="F232" s="7">
        <f t="shared" si="221"/>
        <v>0.93207193632645657</v>
      </c>
      <c r="G232" s="6">
        <v>14.450382046263782</v>
      </c>
      <c r="H232" s="7">
        <v>0.89963019374710684</v>
      </c>
      <c r="I232" s="6">
        <f t="shared" si="222"/>
        <v>14.973938153143601</v>
      </c>
      <c r="J232" s="7">
        <f t="shared" si="222"/>
        <v>0.86817508307063518</v>
      </c>
      <c r="K232" s="6">
        <v>15.518952838950639</v>
      </c>
      <c r="L232" s="8">
        <v>0.83768538605076615</v>
      </c>
      <c r="M232" s="6">
        <f t="shared" si="223"/>
        <v>16.08632416183703</v>
      </c>
      <c r="N232" s="7">
        <f t="shared" si="223"/>
        <v>0.80813987516433483</v>
      </c>
      <c r="O232" s="6">
        <v>16.676986356167241</v>
      </c>
      <c r="P232" s="7">
        <v>0.77951733738707107</v>
      </c>
      <c r="Q232" s="6">
        <f t="shared" si="224"/>
        <v>17.291911190070124</v>
      </c>
      <c r="R232" s="7">
        <f t="shared" si="224"/>
        <v>0.75179659767540596</v>
      </c>
      <c r="S232" s="6">
        <v>17.932109369296118</v>
      </c>
      <c r="T232" s="8">
        <v>0.72495654204847648</v>
      </c>
      <c r="U232" s="6">
        <f t="shared" si="225"/>
        <v>18.598631988787954</v>
      </c>
      <c r="V232" s="7">
        <f t="shared" si="225"/>
        <v>0.69897614017186604</v>
      </c>
      <c r="W232" s="6">
        <v>19.292572033398518</v>
      </c>
      <c r="X232" s="7">
        <v>0.67383446735328645</v>
      </c>
      <c r="Y232" s="6">
        <f t="shared" si="226"/>
        <v>20.015065929240439</v>
      </c>
      <c r="Z232" s="7">
        <f t="shared" si="226"/>
        <v>0.64951072586815817</v>
      </c>
      <c r="AA232" s="6">
        <v>20.767295147177418</v>
      </c>
      <c r="AB232" s="7">
        <v>0.62598426554200981</v>
      </c>
      <c r="AC232" s="6">
        <f t="shared" si="227"/>
        <v>21.55048786001781</v>
      </c>
      <c r="AD232" s="7">
        <f t="shared" si="227"/>
        <v>0.60323460352462088</v>
      </c>
      <c r="AE232" s="6">
        <v>22.365920655001425</v>
      </c>
      <c r="AF232" s="7">
        <v>0.5812414431995655</v>
      </c>
      <c r="AG232" s="6">
        <f t="shared" si="228"/>
        <v>23.21492030322074</v>
      </c>
      <c r="AH232" s="7">
        <f t="shared" si="228"/>
        <v>0.55998469218076252</v>
      </c>
      <c r="AI232" s="6">
        <v>24.098865587650941</v>
      </c>
      <c r="AJ232" s="7">
        <v>0.53944447935597561</v>
      </c>
      <c r="AK232" s="6">
        <f t="shared" si="229"/>
        <v>25.01918919151397</v>
      </c>
      <c r="AL232" s="7">
        <f t="shared" si="229"/>
        <v>0.5196011709447943</v>
      </c>
    </row>
    <row r="233" spans="3:38" x14ac:dyDescent="0.3">
      <c r="C233" s="6">
        <v>12.397240184763779</v>
      </c>
      <c r="D233" s="7">
        <v>0.96795736963683354</v>
      </c>
      <c r="E233" s="6">
        <f t="shared" si="221"/>
        <v>12.809328043328968</v>
      </c>
      <c r="F233" s="7">
        <f t="shared" si="221"/>
        <v>0.93681729122782031</v>
      </c>
      <c r="G233" s="6">
        <v>13.236829602230324</v>
      </c>
      <c r="H233" s="7">
        <v>0.90656149248745133</v>
      </c>
      <c r="I233" s="6">
        <f t="shared" si="222"/>
        <v>13.680331522689803</v>
      </c>
      <c r="J233" s="7">
        <f t="shared" si="222"/>
        <v>0.87717172497590035</v>
      </c>
      <c r="K233" s="6">
        <v>14.140441794098184</v>
      </c>
      <c r="L233" s="8">
        <v>0.84862977937566686</v>
      </c>
      <c r="M233" s="6">
        <f t="shared" si="223"/>
        <v>14.617790448385461</v>
      </c>
      <c r="N233" s="7">
        <f t="shared" si="223"/>
        <v>0.82091750065588076</v>
      </c>
      <c r="O233" s="6">
        <v>15.113030295813761</v>
      </c>
      <c r="P233" s="7">
        <v>0.79401680305795086</v>
      </c>
      <c r="Q233" s="6">
        <f t="shared" si="224"/>
        <v>15.626837682759735</v>
      </c>
      <c r="R233" s="7">
        <f t="shared" si="224"/>
        <v>0.76790968483911282</v>
      </c>
      <c r="S233" s="6">
        <v>16.159913272053696</v>
      </c>
      <c r="T233" s="8">
        <v>0.74257824271571538</v>
      </c>
      <c r="U233" s="6">
        <f t="shared" si="225"/>
        <v>16.712982846464719</v>
      </c>
      <c r="V233" s="7">
        <f t="shared" si="225"/>
        <v>0.7180046859521757</v>
      </c>
      <c r="W233" s="6">
        <v>17.286798135922766</v>
      </c>
      <c r="X233" s="7">
        <v>0.69417135004679931</v>
      </c>
      <c r="Y233" s="6">
        <f t="shared" si="226"/>
        <v>17.88213766909475</v>
      </c>
      <c r="Z233" s="7">
        <f t="shared" si="226"/>
        <v>0.67106070996977607</v>
      </c>
      <c r="AA233" s="6">
        <v>18.499807649931849</v>
      </c>
      <c r="AB233" s="7">
        <v>0.64865539291400176</v>
      </c>
      <c r="AC233" s="6">
        <f t="shared" si="227"/>
        <v>19.140642859829725</v>
      </c>
      <c r="AD233" s="7">
        <f t="shared" si="227"/>
        <v>0.62693819052359412</v>
      </c>
      <c r="AE233" s="6">
        <v>19.805507586047845</v>
      </c>
      <c r="AF233" s="7">
        <v>0.60589207056998129</v>
      </c>
      <c r="AG233" s="6">
        <f t="shared" si="228"/>
        <v>20.495296577056241</v>
      </c>
      <c r="AH233" s="7">
        <f t="shared" si="228"/>
        <v>0.58550018804966086</v>
      </c>
      <c r="AI233" s="6">
        <v>21.210936025484735</v>
      </c>
      <c r="AJ233" s="7">
        <v>0.56574589568240252</v>
      </c>
      <c r="AK233" s="6">
        <f t="shared" si="229"/>
        <v>21.953384579370621</v>
      </c>
      <c r="AL233" s="7">
        <f t="shared" si="229"/>
        <v>0.54661275379270136</v>
      </c>
    </row>
    <row r="234" spans="3:38" x14ac:dyDescent="0.3">
      <c r="C234" s="9">
        <v>11.335562372899282</v>
      </c>
      <c r="D234" s="8">
        <v>0.97039737757506106</v>
      </c>
      <c r="E234" s="9">
        <f t="shared" si="221"/>
        <v>11.682503013197001</v>
      </c>
      <c r="F234" s="8">
        <f t="shared" si="221"/>
        <v>0.94157904239990176</v>
      </c>
      <c r="G234" s="9">
        <v>12.041211430768792</v>
      </c>
      <c r="H234" s="8">
        <v>0.91352934571780753</v>
      </c>
      <c r="I234" s="9">
        <f t="shared" si="222"/>
        <v>12.41208972812726</v>
      </c>
      <c r="J234" s="8">
        <f t="shared" si="222"/>
        <v>0.88623271672558912</v>
      </c>
      <c r="K234" s="9">
        <v>12.795552969851888</v>
      </c>
      <c r="L234" s="8">
        <v>0.85967367146363571</v>
      </c>
      <c r="M234" s="6">
        <f t="shared" si="223"/>
        <v>13.192029561539281</v>
      </c>
      <c r="N234" s="7">
        <f t="shared" si="223"/>
        <v>0.83383682159642547</v>
      </c>
      <c r="O234" s="9">
        <v>13.601961638467401</v>
      </c>
      <c r="P234" s="8">
        <v>0.80870688304921756</v>
      </c>
      <c r="Q234" s="6">
        <f t="shared" si="224"/>
        <v>14.025805464192054</v>
      </c>
      <c r="R234" s="7">
        <f t="shared" si="224"/>
        <v>0.78426868446757303</v>
      </c>
      <c r="S234" s="9">
        <v>14.464031839285836</v>
      </c>
      <c r="T234" s="8">
        <v>0.76050717546976354</v>
      </c>
      <c r="U234" s="6">
        <f t="shared" si="225"/>
        <v>14.917126520442594</v>
      </c>
      <c r="V234" s="7">
        <f t="shared" si="225"/>
        <v>0.73740743466414127</v>
      </c>
      <c r="W234" s="9">
        <v>15.38559065016376</v>
      </c>
      <c r="X234" s="8">
        <v>0.7149546774067409</v>
      </c>
      <c r="Y234" s="6">
        <f t="shared" si="226"/>
        <v>15.869941197259198</v>
      </c>
      <c r="Z234" s="7">
        <f t="shared" si="226"/>
        <v>0.69313426327627126</v>
      </c>
      <c r="AA234" s="9">
        <v>16.370711408386715</v>
      </c>
      <c r="AB234" s="8">
        <v>0.67193170324685469</v>
      </c>
      <c r="AC234" s="6">
        <f t="shared" si="227"/>
        <v>16.888451270868899</v>
      </c>
      <c r="AD234" s="7">
        <f t="shared" si="227"/>
        <v>0.65133266654083544</v>
      </c>
      <c r="AE234" s="9">
        <v>17.423727987021252</v>
      </c>
      <c r="AF234" s="8">
        <v>0.63132298714682544</v>
      </c>
      <c r="AG234" s="6">
        <f t="shared" si="228"/>
        <v>17.977126460237258</v>
      </c>
      <c r="AH234" s="7">
        <f t="shared" si="228"/>
        <v>0.61188866999018843</v>
      </c>
      <c r="AI234" s="9">
        <v>18.549249793073489</v>
      </c>
      <c r="AJ234" s="8">
        <v>0.59301589674572885</v>
      </c>
      <c r="AK234" s="6">
        <f t="shared" si="229"/>
        <v>19.140719797587725</v>
      </c>
      <c r="AL234" s="7">
        <f t="shared" si="229"/>
        <v>0.57469103128432575</v>
      </c>
    </row>
    <row r="235" spans="3:38" x14ac:dyDescent="0.3">
      <c r="C235" s="6">
        <v>10.279166540198293</v>
      </c>
      <c r="D235" s="8">
        <v>0.97284151987356482</v>
      </c>
      <c r="E235" s="6">
        <f t="shared" si="221"/>
        <v>10.566834666531683</v>
      </c>
      <c r="F235" s="8">
        <f t="shared" si="221"/>
        <v>0.94635719357595161</v>
      </c>
      <c r="G235" s="6">
        <v>10.86326249336827</v>
      </c>
      <c r="H235" s="8">
        <v>0.9205337720693697</v>
      </c>
      <c r="I235" s="6">
        <f t="shared" si="222"/>
        <v>11.168715419732608</v>
      </c>
      <c r="J235" s="8">
        <f t="shared" si="222"/>
        <v>0.8953581163266322</v>
      </c>
      <c r="K235" s="6">
        <v>11.483466312050622</v>
      </c>
      <c r="L235" s="8">
        <v>0.87081720172820221</v>
      </c>
      <c r="M235" s="6">
        <f t="shared" si="223"/>
        <v>11.807795690814837</v>
      </c>
      <c r="N235" s="7">
        <f t="shared" si="223"/>
        <v>0.84689812238019135</v>
      </c>
      <c r="O235" s="6">
        <v>12.141991921224539</v>
      </c>
      <c r="P235" s="8">
        <v>0.82358809533711863</v>
      </c>
      <c r="Q235" s="6">
        <f t="shared" si="224"/>
        <v>12.486351407876976</v>
      </c>
      <c r="R235" s="7">
        <f t="shared" si="224"/>
        <v>0.80087446471284884</v>
      </c>
      <c r="S235" s="6">
        <v>12.841178793574962</v>
      </c>
      <c r="T235" s="8">
        <v>0.77874470566545373</v>
      </c>
      <c r="U235" s="6">
        <f t="shared" si="225"/>
        <v>13.206787162326277</v>
      </c>
      <c r="V235" s="7">
        <f t="shared" si="225"/>
        <v>0.75718642824244431</v>
      </c>
      <c r="W235" s="6">
        <v>13.583498246600721</v>
      </c>
      <c r="X235" s="8">
        <v>0.73618738107486459</v>
      </c>
      <c r="Y235" s="6">
        <f t="shared" si="226"/>
        <v>13.97164263892377</v>
      </c>
      <c r="Z235" s="7">
        <f t="shared" si="226"/>
        <v>0.71573545490928014</v>
      </c>
      <c r="AA235" s="6">
        <v>14.371560007874848</v>
      </c>
      <c r="AB235" s="8">
        <v>0.6958186859687141</v>
      </c>
      <c r="AC235" s="6">
        <f t="shared" si="227"/>
        <v>14.783599318569065</v>
      </c>
      <c r="AD235" s="7">
        <f t="shared" si="227"/>
        <v>0.67642525913424989</v>
      </c>
      <c r="AE235" s="6">
        <v>15.208119057694191</v>
      </c>
      <c r="AF235" s="8">
        <v>0.6575435109406732</v>
      </c>
      <c r="AG235" s="6">
        <f t="shared" si="228"/>
        <v>15.645487463182651</v>
      </c>
      <c r="AH235" s="7">
        <f t="shared" si="228"/>
        <v>0.63916193238032681</v>
      </c>
      <c r="AI235" s="6">
        <v>16.096082758593074</v>
      </c>
      <c r="AJ235" s="8">
        <v>0.62126917151077565</v>
      </c>
      <c r="AK235" s="6">
        <f t="shared" si="229"/>
        <v>16.560293392282322</v>
      </c>
      <c r="AL235" s="7">
        <f t="shared" si="229"/>
        <v>0.60385403586269504</v>
      </c>
    </row>
    <row r="236" spans="3:38" x14ac:dyDescent="0.3">
      <c r="C236" s="6">
        <v>9.2280264081575059</v>
      </c>
      <c r="D236" s="8">
        <v>0.97528979674831318</v>
      </c>
      <c r="E236" s="6">
        <f t="shared" si="221"/>
        <v>9.4622125411204792</v>
      </c>
      <c r="F236" s="8">
        <f t="shared" si="221"/>
        <v>0.95115174816547232</v>
      </c>
      <c r="G236" s="6">
        <v>9.7027216683431217</v>
      </c>
      <c r="H236" s="8">
        <v>0.92757478856310205</v>
      </c>
      <c r="I236" s="6">
        <f t="shared" si="222"/>
        <v>9.9497209997378491</v>
      </c>
      <c r="J236" s="8">
        <f t="shared" si="222"/>
        <v>0.90454797679624666</v>
      </c>
      <c r="K236" s="6">
        <v>10.203381767854264</v>
      </c>
      <c r="L236" s="8">
        <v>0.88206049766308692</v>
      </c>
      <c r="M236" s="6">
        <f t="shared" si="223"/>
        <v>10.463879311470718</v>
      </c>
      <c r="N236" s="8">
        <f t="shared" si="223"/>
        <v>0.86010166326498205</v>
      </c>
      <c r="O236" s="6">
        <v>10.731393160603425</v>
      </c>
      <c r="P236" s="8">
        <v>0.83866091432008738</v>
      </c>
      <c r="Q236" s="6">
        <f t="shared" si="224"/>
        <v>11.00610712295863</v>
      </c>
      <c r="R236" s="7">
        <f t="shared" si="224"/>
        <v>0.81772782142253453</v>
      </c>
      <c r="S236" s="6">
        <v>11.288209371842068</v>
      </c>
      <c r="T236" s="8">
        <v>0.79729208624089631</v>
      </c>
      <c r="U236" s="6">
        <f t="shared" si="225"/>
        <v>11.577892535548834</v>
      </c>
      <c r="V236" s="7">
        <f t="shared" si="225"/>
        <v>0.77734354264960948</v>
      </c>
      <c r="W236" s="6">
        <v>11.875353788247125</v>
      </c>
      <c r="X236" s="8">
        <v>0.75787215778844219</v>
      </c>
      <c r="Y236" s="6">
        <f t="shared" si="226"/>
        <v>12.180794942380921</v>
      </c>
      <c r="Z236" s="7">
        <f t="shared" si="226"/>
        <v>0.73886803304487891</v>
      </c>
      <c r="AA236" s="6">
        <v>12.49442254260549</v>
      </c>
      <c r="AB236" s="8">
        <v>0.7203214049557195</v>
      </c>
      <c r="AC236" s="6">
        <f t="shared" si="227"/>
        <v>12.816447961279501</v>
      </c>
      <c r="AD236" s="7">
        <f t="shared" si="227"/>
        <v>0.70222264602410989</v>
      </c>
      <c r="AE236" s="6">
        <v>13.147087495529474</v>
      </c>
      <c r="AF236" s="8">
        <v>0.68456226544931364</v>
      </c>
      <c r="AG236" s="6">
        <f t="shared" si="228"/>
        <v>13.486562465909861</v>
      </c>
      <c r="AH236" s="7">
        <f t="shared" si="228"/>
        <v>0.66733090976662168</v>
      </c>
      <c r="AI236" s="6">
        <v>13.835099316675645</v>
      </c>
      <c r="AJ236" s="8">
        <v>0.65051936339569094</v>
      </c>
      <c r="AK236" s="6">
        <f t="shared" si="229"/>
        <v>14.192929717690198</v>
      </c>
      <c r="AL236" s="7">
        <f t="shared" si="229"/>
        <v>0.63411854909577392</v>
      </c>
    </row>
    <row r="237" spans="3:38" x14ac:dyDescent="0.3">
      <c r="C237" s="6">
        <v>8.1821158290124441</v>
      </c>
      <c r="D237" s="8">
        <v>0.97774220839471726</v>
      </c>
      <c r="E237" s="6">
        <f t="shared" si="221"/>
        <v>8.368527268436118</v>
      </c>
      <c r="F237" s="8">
        <f t="shared" si="221"/>
        <v>0.95596270925397997</v>
      </c>
      <c r="G237" s="6">
        <v>8.5593316929488878</v>
      </c>
      <c r="H237" s="8">
        <v>0.93465241060704995</v>
      </c>
      <c r="I237" s="6">
        <f t="shared" si="222"/>
        <v>8.75462843111554</v>
      </c>
      <c r="J237" s="8">
        <f t="shared" si="222"/>
        <v>0.91380234614715872</v>
      </c>
      <c r="K237" s="6">
        <v>8.9545187979065997</v>
      </c>
      <c r="L237" s="8">
        <v>0.8934036747871088</v>
      </c>
      <c r="M237" s="6">
        <f t="shared" si="223"/>
        <v>9.1591061276414738</v>
      </c>
      <c r="N237" s="7">
        <f t="shared" si="223"/>
        <v>0.87344768021156771</v>
      </c>
      <c r="O237" s="6">
        <v>9.3684958073463047</v>
      </c>
      <c r="P237" s="8">
        <v>0.85392577042376439</v>
      </c>
      <c r="Q237" s="6">
        <f t="shared" si="224"/>
        <v>9.5827953105371435</v>
      </c>
      <c r="R237" s="7">
        <f t="shared" si="224"/>
        <v>0.83482947728240442</v>
      </c>
      <c r="S237" s="6">
        <v>9.8021142314278151</v>
      </c>
      <c r="T237" s="8">
        <v>0.8161504560261269</v>
      </c>
      <c r="U237" s="6">
        <f t="shared" si="225"/>
        <v>10.026564319570319</v>
      </c>
      <c r="V237" s="7">
        <f t="shared" si="225"/>
        <v>0.79788048478233209</v>
      </c>
      <c r="W237" s="6">
        <v>10.256259514926185</v>
      </c>
      <c r="X237" s="8">
        <v>0.78001146405835431</v>
      </c>
      <c r="Y237" s="6">
        <f t="shared" si="226"/>
        <v>10.491315983378227</v>
      </c>
      <c r="Z237" s="7">
        <f t="shared" si="226"/>
        <v>0.76253541621229315</v>
      </c>
      <c r="AA237" s="6">
        <v>10.73185215268121</v>
      </c>
      <c r="AB237" s="8">
        <v>0.74544448490201265</v>
      </c>
      <c r="AC237" s="6">
        <f t="shared" si="227"/>
        <v>10.977988748859346</v>
      </c>
      <c r="AD237" s="7">
        <f t="shared" si="227"/>
        <v>0.72873093451031545</v>
      </c>
      <c r="AE237" s="6">
        <v>11.229848833050674</v>
      </c>
      <c r="AF237" s="8">
        <v>0.71238714954515903</v>
      </c>
      <c r="AG237" s="6">
        <f t="shared" si="228"/>
        <v>11.487557838805428</v>
      </c>
      <c r="AH237" s="7">
        <f t="shared" si="228"/>
        <v>0.69640563401349598</v>
      </c>
      <c r="AI237" s="6">
        <v>11.751243609839303</v>
      </c>
      <c r="AJ237" s="8">
        <v>0.68077901076798453</v>
      </c>
      <c r="AK237" s="6">
        <f t="shared" si="229"/>
        <v>12.021036438247892</v>
      </c>
      <c r="AL237" s="7">
        <f t="shared" si="229"/>
        <v>0.66550002082566084</v>
      </c>
    </row>
    <row r="238" spans="3:38" x14ac:dyDescent="0.3">
      <c r="C238" s="6">
        <v>7.1414087850870089</v>
      </c>
      <c r="D238" s="8">
        <v>0.98019875498762865</v>
      </c>
      <c r="E238" s="6">
        <f t="shared" si="221"/>
        <v>7.285670562808038</v>
      </c>
      <c r="F238" s="8">
        <f t="shared" si="221"/>
        <v>0.96079007960278473</v>
      </c>
      <c r="G238" s="6">
        <v>7.432839106353585</v>
      </c>
      <c r="H238" s="8">
        <v>0.94176665199390708</v>
      </c>
      <c r="I238" s="6">
        <f t="shared" si="222"/>
        <v>7.582969050113272</v>
      </c>
      <c r="J238" s="8">
        <f t="shared" si="222"/>
        <v>0.92312126737421352</v>
      </c>
      <c r="K238" s="6">
        <v>7.7361159003966815</v>
      </c>
      <c r="L238" s="8">
        <v>0.90484683659419629</v>
      </c>
      <c r="M238" s="6">
        <f t="shared" si="223"/>
        <v>7.8923360462538614</v>
      </c>
      <c r="N238" s="7">
        <f t="shared" si="223"/>
        <v>0.88693638473777181</v>
      </c>
      <c r="O238" s="6">
        <v>8.0516867703829007</v>
      </c>
      <c r="P238" s="8">
        <v>0.86938304974165215</v>
      </c>
      <c r="Q238" s="6">
        <f t="shared" si="224"/>
        <v>8.2142262601318699</v>
      </c>
      <c r="R238" s="7">
        <f t="shared" si="224"/>
        <v>0.85218008103512155</v>
      </c>
      <c r="S238" s="6">
        <v>8.380013618591212</v>
      </c>
      <c r="T238" s="8">
        <v>0.83532083819892289</v>
      </c>
      <c r="U238" s="6">
        <f t="shared" si="225"/>
        <v>8.5491088757812541</v>
      </c>
      <c r="V238" s="7">
        <f t="shared" si="225"/>
        <v>0.81879878964113795</v>
      </c>
      <c r="W238" s="6">
        <v>8.7215729999300358</v>
      </c>
      <c r="X238" s="8">
        <v>0.80260751128909358</v>
      </c>
      <c r="Y238" s="6">
        <f t="shared" si="226"/>
        <v>8.8974679088473838</v>
      </c>
      <c r="Z238" s="7">
        <f t="shared" si="226"/>
        <v>0.78674068529535279</v>
      </c>
      <c r="AA238" s="6">
        <v>9.0768564813908075</v>
      </c>
      <c r="AB238" s="8">
        <v>0.771192098757016</v>
      </c>
      <c r="AC238" s="6">
        <f t="shared" si="227"/>
        <v>9.2598025690274284</v>
      </c>
      <c r="AD238" s="7">
        <f t="shared" si="227"/>
        <v>0.75595564244683688</v>
      </c>
      <c r="AE238" s="6">
        <v>9.4463710074890006</v>
      </c>
      <c r="AF238" s="8">
        <v>0.74102530955543255</v>
      </c>
      <c r="AG238" s="6">
        <f t="shared" si="228"/>
        <v>9.6366276285235433</v>
      </c>
      <c r="AH238" s="7">
        <f t="shared" si="228"/>
        <v>0.72639519444340006</v>
      </c>
      <c r="AI238" s="6">
        <v>9.8306392717412976</v>
      </c>
      <c r="AJ238" s="8">
        <v>0.71205949140274905</v>
      </c>
      <c r="AK238" s="6">
        <f t="shared" si="229"/>
        <v>10.028473796557698</v>
      </c>
      <c r="AL238" s="7">
        <f t="shared" si="229"/>
        <v>0.69801249342674354</v>
      </c>
    </row>
    <row r="239" spans="3:38" x14ac:dyDescent="0.3">
      <c r="C239" s="6">
        <v>6.1058793881462758</v>
      </c>
      <c r="D239" s="8">
        <v>0.98265943668133604</v>
      </c>
      <c r="E239" s="6">
        <f t="shared" si="221"/>
        <v>6.2135352107010284</v>
      </c>
      <c r="F239" s="8">
        <f t="shared" si="221"/>
        <v>0.96563386164879605</v>
      </c>
      <c r="G239" s="6">
        <v>6.3229941934518097</v>
      </c>
      <c r="H239" s="8">
        <v>0.94891752489883552</v>
      </c>
      <c r="I239" s="6">
        <f t="shared" si="222"/>
        <v>6.4342833824639944</v>
      </c>
      <c r="J239" s="8">
        <f t="shared" si="222"/>
        <v>0.93250477844236845</v>
      </c>
      <c r="K239" s="6">
        <v>6.5474301467284688</v>
      </c>
      <c r="L239" s="8">
        <v>0.9163900745085457</v>
      </c>
      <c r="M239" s="6">
        <f t="shared" si="223"/>
        <v>6.6624621808289888</v>
      </c>
      <c r="N239" s="7">
        <f t="shared" si="223"/>
        <v>0.90056796378744164</v>
      </c>
      <c r="O239" s="6">
        <v>6.7794075076163285</v>
      </c>
      <c r="P239" s="8">
        <v>0.88503309371199435</v>
      </c>
      <c r="Q239" s="6">
        <f t="shared" si="224"/>
        <v>6.8982944808960269</v>
      </c>
      <c r="R239" s="7">
        <f t="shared" si="224"/>
        <v>0.86978020677665435</v>
      </c>
      <c r="S239" s="6">
        <v>7.0191517881255621</v>
      </c>
      <c r="T239" s="8">
        <v>0.8548041388918699</v>
      </c>
      <c r="U239" s="6">
        <f t="shared" si="225"/>
        <v>7.1420084531250048</v>
      </c>
      <c r="V239" s="7">
        <f t="shared" si="225"/>
        <v>0.84009981777250409</v>
      </c>
      <c r="W239" s="6">
        <v>7.2668938387962392</v>
      </c>
      <c r="X239" s="8">
        <v>0.82566226135951093</v>
      </c>
      <c r="Y239" s="6">
        <f t="shared" si="226"/>
        <v>7.393837649856021</v>
      </c>
      <c r="Z239" s="7">
        <f t="shared" si="226"/>
        <v>0.81148657627299092</v>
      </c>
      <c r="AA239" s="6">
        <v>7.5228699355782247</v>
      </c>
      <c r="AB239" s="8">
        <v>0.79756795629603383</v>
      </c>
      <c r="AC239" s="6">
        <f t="shared" si="227"/>
        <v>7.654021092548998</v>
      </c>
      <c r="AD239" s="7">
        <f t="shared" si="227"/>
        <v>0.78390168088782153</v>
      </c>
      <c r="AE239" s="6">
        <v>7.7873218674316309</v>
      </c>
      <c r="AF239" s="8">
        <v>0.77048311372532041</v>
      </c>
      <c r="AG239" s="6">
        <f t="shared" si="228"/>
        <v>7.9228033597440231</v>
      </c>
      <c r="AH239" s="7">
        <f t="shared" si="228"/>
        <v>0.75730770127227454</v>
      </c>
      <c r="AI239" s="6">
        <v>8.0604970246463559</v>
      </c>
      <c r="AJ239" s="8">
        <v>0.7443709713748381</v>
      </c>
      <c r="AK239" s="6">
        <f t="shared" si="229"/>
        <v>8.2004346757410076</v>
      </c>
      <c r="AL239" s="7">
        <f t="shared" si="229"/>
        <v>0.73166853188277214</v>
      </c>
    </row>
    <row r="240" spans="3:38" x14ac:dyDescent="0.3">
      <c r="C240" s="6">
        <v>5.0755018787525135</v>
      </c>
      <c r="D240" s="8">
        <v>0.98512425360956213</v>
      </c>
      <c r="E240" s="6">
        <f t="shared" si="221"/>
        <v>5.1520150601000276</v>
      </c>
      <c r="F240" s="8">
        <f t="shared" si="221"/>
        <v>0.97049405750435125</v>
      </c>
      <c r="G240" s="6">
        <v>5.2295509295091724</v>
      </c>
      <c r="H240" s="8">
        <v>0.95610503987754125</v>
      </c>
      <c r="I240" s="6">
        <f t="shared" si="222"/>
        <v>5.3081209631999942</v>
      </c>
      <c r="J240" s="8">
        <f t="shared" si="222"/>
        <v>0.94195291227609024</v>
      </c>
      <c r="K240" s="6">
        <v>5.3877367285155806</v>
      </c>
      <c r="L240" s="8">
        <v>0.92803346784496477</v>
      </c>
      <c r="M240" s="6">
        <f t="shared" si="223"/>
        <v>5.4684098842999891</v>
      </c>
      <c r="N240" s="7">
        <f t="shared" si="223"/>
        <v>0.91434257961444854</v>
      </c>
      <c r="O240" s="6">
        <v>5.5501521812718151</v>
      </c>
      <c r="P240" s="8">
        <v>0.9008761988314079</v>
      </c>
      <c r="Q240" s="6">
        <f t="shared" si="224"/>
        <v>5.6329754624000268</v>
      </c>
      <c r="R240" s="7">
        <f t="shared" si="224"/>
        <v>0.88763035333188955</v>
      </c>
      <c r="S240" s="6">
        <v>5.7168916632780507</v>
      </c>
      <c r="T240" s="8">
        <v>0.87460114595437566</v>
      </c>
      <c r="U240" s="6">
        <f t="shared" si="225"/>
        <v>5.8019128125000048</v>
      </c>
      <c r="V240" s="7">
        <f t="shared" si="225"/>
        <v>0.86178475299175239</v>
      </c>
      <c r="W240" s="6">
        <v>5.8880510320343502</v>
      </c>
      <c r="X240" s="8">
        <v>0.8491774226814871</v>
      </c>
      <c r="Y240" s="6">
        <f t="shared" si="226"/>
        <v>5.9753185376000211</v>
      </c>
      <c r="Z240" s="7">
        <f t="shared" si="226"/>
        <v>0.83677547373202354</v>
      </c>
      <c r="AA240" s="6">
        <v>6.0637276390405859</v>
      </c>
      <c r="AB240" s="8">
        <v>0.82457529388491946</v>
      </c>
      <c r="AC240" s="6">
        <f t="shared" si="227"/>
        <v>6.1532907406999966</v>
      </c>
      <c r="AD240" s="7">
        <f t="shared" si="227"/>
        <v>0.81257333851109426</v>
      </c>
      <c r="AE240" s="6">
        <v>6.2440203417968654</v>
      </c>
      <c r="AF240" s="8">
        <v>0.8007661292405609</v>
      </c>
      <c r="AG240" s="6">
        <f t="shared" si="228"/>
        <v>6.3359290368000192</v>
      </c>
      <c r="AH240" s="7">
        <f t="shared" si="228"/>
        <v>0.7891502526242411</v>
      </c>
      <c r="AI240" s="6">
        <v>6.4290295158030917</v>
      </c>
      <c r="AJ240" s="8">
        <v>0.77772235882718876</v>
      </c>
      <c r="AK240" s="6">
        <f t="shared" si="229"/>
        <v>6.5233345649000052</v>
      </c>
      <c r="AL240" s="7">
        <f t="shared" si="229"/>
        <v>0.76647916035204056</v>
      </c>
    </row>
    <row r="241" spans="3:38" x14ac:dyDescent="0.3">
      <c r="C241" s="6">
        <v>4.0502506256243915</v>
      </c>
      <c r="D241" s="8">
        <v>0.98759320588546418</v>
      </c>
      <c r="E241" s="6">
        <f t="shared" si="221"/>
        <v>4.1010050100000273</v>
      </c>
      <c r="F241" s="8">
        <f t="shared" si="221"/>
        <v>0.97537066895706459</v>
      </c>
      <c r="G241" s="6">
        <v>4.1522669256248008</v>
      </c>
      <c r="H241" s="8">
        <v>0.96332920586460402</v>
      </c>
      <c r="I241" s="6">
        <f t="shared" si="222"/>
        <v>4.2040401599999937</v>
      </c>
      <c r="J241" s="8">
        <f t="shared" si="222"/>
        <v>0.95146569675014858</v>
      </c>
      <c r="K241" s="6">
        <v>4.2563285156249551</v>
      </c>
      <c r="L241" s="8">
        <v>0.93977708377443736</v>
      </c>
      <c r="M241" s="6">
        <f t="shared" si="223"/>
        <v>4.3091358099999892</v>
      </c>
      <c r="N241" s="7">
        <f t="shared" si="223"/>
        <v>0.92826036968187597</v>
      </c>
      <c r="O241" s="6">
        <v>4.3624658756249426</v>
      </c>
      <c r="P241" s="8">
        <v>0.91691261640573463</v>
      </c>
      <c r="Q241" s="6">
        <f t="shared" si="224"/>
        <v>4.4163225600000269</v>
      </c>
      <c r="R241" s="7">
        <f t="shared" si="224"/>
        <v>0.90573094371077267</v>
      </c>
      <c r="S241" s="6">
        <v>4.4707097256249293</v>
      </c>
      <c r="T241" s="8">
        <v>0.89471252787293587</v>
      </c>
      <c r="U241" s="6">
        <f t="shared" si="225"/>
        <v>4.5256312500000053</v>
      </c>
      <c r="V241" s="7">
        <f t="shared" si="225"/>
        <v>0.88385460039414288</v>
      </c>
      <c r="W241" s="6">
        <v>4.5810910256249766</v>
      </c>
      <c r="X241" s="8">
        <v>0.87315444675197196</v>
      </c>
      <c r="Y241" s="6">
        <f t="shared" si="226"/>
        <v>4.6370929600000199</v>
      </c>
      <c r="Z241" s="7">
        <f t="shared" si="226"/>
        <v>0.86260940518216023</v>
      </c>
      <c r="AA241" s="6">
        <v>4.6936409756249633</v>
      </c>
      <c r="AB241" s="8">
        <v>0.85221686549372166</v>
      </c>
      <c r="AC241" s="6">
        <f t="shared" si="227"/>
        <v>4.7507390099999975</v>
      </c>
      <c r="AD241" s="7">
        <f t="shared" si="227"/>
        <v>0.84197426791500429</v>
      </c>
      <c r="AE241" s="6">
        <v>4.8083910156249905</v>
      </c>
      <c r="AF241" s="8">
        <v>0.83187910197026338</v>
      </c>
      <c r="AG241" s="6">
        <f t="shared" si="228"/>
        <v>4.8666009600000182</v>
      </c>
      <c r="AH241" s="7">
        <f t="shared" si="228"/>
        <v>0.8219289053853277</v>
      </c>
      <c r="AI241" s="6">
        <v>4.9253728256249705</v>
      </c>
      <c r="AJ241" s="8">
        <v>0.81212126302184007</v>
      </c>
      <c r="AK241" s="6">
        <f t="shared" si="229"/>
        <v>4.9847106100000049</v>
      </c>
      <c r="AL241" s="7">
        <f t="shared" si="229"/>
        <v>0.80245380583889026</v>
      </c>
    </row>
    <row r="242" spans="3:38" x14ac:dyDescent="0.3">
      <c r="C242" s="6">
        <v>3.030100124999394</v>
      </c>
      <c r="D242" s="8">
        <v>0.99006629360163467</v>
      </c>
      <c r="E242" s="6">
        <f t="shared" ref="E242:F244" si="230">BD20</f>
        <v>3.0604010000000272</v>
      </c>
      <c r="F242" s="8">
        <f t="shared" si="230"/>
        <v>0.98026369746970199</v>
      </c>
      <c r="G242" s="6">
        <v>3.0909033749998045</v>
      </c>
      <c r="H242" s="8">
        <v>0.97059003017206569</v>
      </c>
      <c r="I242" s="6">
        <f t="shared" ref="I242:J244" si="231">BD42</f>
        <v>3.1216079999999931</v>
      </c>
      <c r="J242" s="8">
        <f t="shared" si="231"/>
        <v>0.96104315468182</v>
      </c>
      <c r="K242" s="6">
        <v>3.1525156249999569</v>
      </c>
      <c r="L242" s="8">
        <v>0.95162097729493123</v>
      </c>
      <c r="M242" s="6">
        <f t="shared" ref="M242:N244" si="232">BD64</f>
        <v>3.1836269999999889</v>
      </c>
      <c r="N242" s="7">
        <f t="shared" si="232"/>
        <v>0.94232144657650241</v>
      </c>
      <c r="O242" s="6">
        <v>3.2149428749999442</v>
      </c>
      <c r="P242" s="8">
        <v>0.93314255233852395</v>
      </c>
      <c r="Q242" s="6">
        <f t="shared" ref="Q242:R244" si="233">BD86</f>
        <v>3.2464640000000262</v>
      </c>
      <c r="R242" s="7">
        <f t="shared" si="233"/>
        <v>0.9240823246461306</v>
      </c>
      <c r="S242" s="6">
        <v>3.2781911249999336</v>
      </c>
      <c r="T242" s="8">
        <v>0.91513883285254172</v>
      </c>
      <c r="U242" s="6">
        <f t="shared" ref="U242:V244" si="234">BD108</f>
        <v>3.3101250000000055</v>
      </c>
      <c r="V242" s="7">
        <f t="shared" si="234"/>
        <v>0.90631018466069857</v>
      </c>
      <c r="W242" s="6">
        <v>3.3422663749999773</v>
      </c>
      <c r="X242" s="8">
        <v>0.89759452521195904</v>
      </c>
      <c r="Y242" s="6">
        <f t="shared" ref="Y242:Z244" si="235">BD129</f>
        <v>3.3746160000000192</v>
      </c>
      <c r="Z242" s="7">
        <f t="shared" si="235"/>
        <v>0.88899003619966921</v>
      </c>
      <c r="AA242" s="6">
        <v>3.407174624999965</v>
      </c>
      <c r="AB242" s="8">
        <v>0.8804949350079263</v>
      </c>
      <c r="AC242" s="6">
        <f t="shared" ref="AC242:AD244" si="236">BD151</f>
        <v>3.4399429999999978</v>
      </c>
      <c r="AD242" s="7">
        <f t="shared" si="236"/>
        <v>0.87210747387384091</v>
      </c>
      <c r="AE242" s="6">
        <v>3.4729218749999911</v>
      </c>
      <c r="AF242" s="8">
        <v>0.86382593907327898</v>
      </c>
      <c r="AG242" s="6">
        <f t="shared" ref="AG242:AH244" si="237">BD173</f>
        <v>3.5061120000000185</v>
      </c>
      <c r="AH242" s="7">
        <f t="shared" si="237"/>
        <v>0.85564865012868507</v>
      </c>
      <c r="AI242" s="6">
        <v>3.5395141249999726</v>
      </c>
      <c r="AJ242" s="8">
        <v>0.84757395903880539</v>
      </c>
      <c r="AK242" s="6">
        <f t="shared" ref="AK242:AL244" si="238">BD195</f>
        <v>3.5731290000000042</v>
      </c>
      <c r="AL242" s="7">
        <f t="shared" si="238"/>
        <v>0.83960024952919321</v>
      </c>
    </row>
    <row r="243" spans="3:38" x14ac:dyDescent="0.3">
      <c r="C243" s="6">
        <v>2.0150249999993983</v>
      </c>
      <c r="D243" s="7">
        <v>0.99254351683011233</v>
      </c>
      <c r="E243" s="6">
        <f t="shared" si="230"/>
        <v>2.0301000000000284</v>
      </c>
      <c r="F243" s="7">
        <f t="shared" si="230"/>
        <v>0.98517314418007584</v>
      </c>
      <c r="G243" s="6">
        <v>2.0452249999998076</v>
      </c>
      <c r="H243" s="7">
        <v>0.97788751848827793</v>
      </c>
      <c r="I243" s="6">
        <f t="shared" si="231"/>
        <v>2.0603999999999938</v>
      </c>
      <c r="J243" s="7">
        <f t="shared" si="231"/>
        <v>0.97068530382450302</v>
      </c>
      <c r="K243" s="6">
        <v>2.0756249999999579</v>
      </c>
      <c r="L243" s="8">
        <v>0.96356519120748718</v>
      </c>
      <c r="M243" s="6">
        <f t="shared" si="232"/>
        <v>2.0908999999999889</v>
      </c>
      <c r="N243" s="7">
        <f t="shared" si="232"/>
        <v>0.9565258979386918</v>
      </c>
      <c r="O243" s="6">
        <v>2.1062249999999456</v>
      </c>
      <c r="P243" s="7">
        <v>0.94956616695749585</v>
      </c>
      <c r="Q243" s="6">
        <f t="shared" si="233"/>
        <v>2.1216000000000257</v>
      </c>
      <c r="R243" s="7">
        <f t="shared" si="233"/>
        <v>0.94268476621416653</v>
      </c>
      <c r="S243" s="6">
        <v>2.1370249999999364</v>
      </c>
      <c r="T243" s="8">
        <v>0.93588048806170232</v>
      </c>
      <c r="U243" s="6">
        <f t="shared" si="234"/>
        <v>2.1525000000000052</v>
      </c>
      <c r="V243" s="7">
        <f t="shared" si="234"/>
        <v>0.92915214866434159</v>
      </c>
      <c r="W243" s="6">
        <v>2.1680249999999788</v>
      </c>
      <c r="X243" s="7">
        <v>0.922498587424047</v>
      </c>
      <c r="Y243" s="6">
        <f t="shared" si="235"/>
        <v>2.183600000000018</v>
      </c>
      <c r="Z243" s="7">
        <f t="shared" si="235"/>
        <v>0.91591866642241415</v>
      </c>
      <c r="AA243" s="6">
        <v>2.1992249999999678</v>
      </c>
      <c r="AB243" s="7">
        <v>0.90941126987917531</v>
      </c>
      <c r="AC243" s="6">
        <f t="shared" si="236"/>
        <v>2.214899999999997</v>
      </c>
      <c r="AD243" s="7">
        <f t="shared" si="236"/>
        <v>0.90297530362544709</v>
      </c>
      <c r="AE243" s="6">
        <v>2.230624999999991</v>
      </c>
      <c r="AF243" s="7">
        <v>0.89660969459232642</v>
      </c>
      <c r="AG243" s="6">
        <f t="shared" si="237"/>
        <v>2.2464000000000173</v>
      </c>
      <c r="AH243" s="7">
        <f t="shared" si="237"/>
        <v>0.89031339031338341</v>
      </c>
      <c r="AI243" s="6">
        <v>2.2622249999999742</v>
      </c>
      <c r="AJ243" s="7">
        <v>0.8840853584413676</v>
      </c>
      <c r="AK243" s="6">
        <f t="shared" si="238"/>
        <v>2.2781000000000033</v>
      </c>
      <c r="AL243" s="7">
        <f t="shared" si="238"/>
        <v>0.87792458627803738</v>
      </c>
    </row>
    <row r="244" spans="3:38" ht="15" thickBot="1" x14ac:dyDescent="0.35">
      <c r="C244" s="10">
        <v>1.0049999999994004</v>
      </c>
      <c r="D244" s="11">
        <v>0.99502487562248421</v>
      </c>
      <c r="E244" s="10">
        <f t="shared" si="230"/>
        <v>1.0100000000000264</v>
      </c>
      <c r="F244" s="11">
        <f t="shared" si="230"/>
        <v>0.99009900990096422</v>
      </c>
      <c r="G244" s="10">
        <v>1.0149999999998101</v>
      </c>
      <c r="H244" s="11">
        <v>0.98522167487703172</v>
      </c>
      <c r="I244" s="10">
        <f t="shared" si="231"/>
        <v>1.0199999999999938</v>
      </c>
      <c r="J244" s="11">
        <f t="shared" si="231"/>
        <v>0.98039215686275105</v>
      </c>
      <c r="K244" s="10">
        <v>1.0249999999999577</v>
      </c>
      <c r="L244" s="20">
        <v>0.97560975609760126</v>
      </c>
      <c r="M244" s="10">
        <f t="shared" si="232"/>
        <v>1.02999999999999</v>
      </c>
      <c r="N244" s="11">
        <f t="shared" si="232"/>
        <v>0.97087378640777633</v>
      </c>
      <c r="O244" s="10">
        <v>1.0349999999999469</v>
      </c>
      <c r="P244" s="11">
        <v>0.96618357487927664</v>
      </c>
      <c r="Q244" s="10">
        <f t="shared" si="233"/>
        <v>1.0400000000000253</v>
      </c>
      <c r="R244" s="11">
        <f t="shared" si="233"/>
        <v>0.96153846153843814</v>
      </c>
      <c r="S244" s="10">
        <v>1.0449999999999404</v>
      </c>
      <c r="T244" s="20">
        <v>0.95693779904311671</v>
      </c>
      <c r="U244" s="10">
        <f t="shared" si="234"/>
        <v>1.0500000000000056</v>
      </c>
      <c r="V244" s="11">
        <f t="shared" si="234"/>
        <v>0.95238095238094733</v>
      </c>
      <c r="W244" s="10">
        <v>1.0549999999999811</v>
      </c>
      <c r="X244" s="11">
        <v>0.94786729857821606</v>
      </c>
      <c r="Y244" s="10">
        <f t="shared" si="235"/>
        <v>1.0600000000000169</v>
      </c>
      <c r="Z244" s="11">
        <f t="shared" si="235"/>
        <v>0.94339622641507925</v>
      </c>
      <c r="AA244" s="10">
        <v>1.0649999999999693</v>
      </c>
      <c r="AB244" s="11">
        <v>0.93896713615026184</v>
      </c>
      <c r="AC244" s="10">
        <f t="shared" si="236"/>
        <v>1.0699999999999958</v>
      </c>
      <c r="AD244" s="11">
        <f t="shared" si="236"/>
        <v>0.93457943925234011</v>
      </c>
      <c r="AE244" s="10">
        <v>1.0749999999999917</v>
      </c>
      <c r="AF244" s="11">
        <v>0.93023255813954198</v>
      </c>
      <c r="AG244" s="10">
        <f t="shared" si="237"/>
        <v>1.0800000000000152</v>
      </c>
      <c r="AH244" s="11">
        <f t="shared" si="237"/>
        <v>0.92592592592591294</v>
      </c>
      <c r="AI244" s="10">
        <v>1.0849999999999764</v>
      </c>
      <c r="AJ244" s="11">
        <v>0.9216589861751352</v>
      </c>
      <c r="AK244" s="10">
        <f t="shared" si="238"/>
        <v>1.090000000000003</v>
      </c>
      <c r="AL244" s="11">
        <f t="shared" si="238"/>
        <v>0.91743119266054796</v>
      </c>
    </row>
    <row r="245" spans="3:38" x14ac:dyDescent="0.3">
      <c r="F245" s="2"/>
      <c r="K245" s="2"/>
      <c r="L245" s="2"/>
      <c r="P245" s="2"/>
      <c r="Q245" s="2"/>
      <c r="U245" s="2"/>
      <c r="V245" s="2"/>
      <c r="Z245" s="2"/>
      <c r="AA245" s="2"/>
      <c r="AE245" s="2"/>
      <c r="AF245" s="2"/>
      <c r="AJ245" s="2"/>
      <c r="AK245" s="2"/>
    </row>
    <row r="246" spans="3:38" x14ac:dyDescent="0.3">
      <c r="E246" s="13" t="s">
        <v>0</v>
      </c>
      <c r="F246" s="12">
        <v>1.4999999999999999E-2</v>
      </c>
      <c r="K246" s="2"/>
      <c r="P246" s="2"/>
      <c r="Q246" s="2"/>
      <c r="U246" s="2"/>
    </row>
    <row r="247" spans="3:38" x14ac:dyDescent="0.3">
      <c r="E247" s="13" t="s">
        <v>4</v>
      </c>
      <c r="F247" s="15">
        <v>15</v>
      </c>
      <c r="M247" s="1"/>
      <c r="N247" s="1"/>
      <c r="O247" s="1"/>
      <c r="R247" s="1"/>
    </row>
    <row r="248" spans="3:38" x14ac:dyDescent="0.3">
      <c r="E248" s="13" t="s">
        <v>5</v>
      </c>
      <c r="F248" s="16" t="e">
        <f ca="1">INDIRECT(ADDRESS(MATCH(F247,INDIRECT(CONCATENATE(ADDRESS(4,MATCH(F246,A224:J224,0)-1),":",ADDRESS(22,MATCH(F246,A224:J224,0)-1)),1),-1)+3,MATCH(F246,A224:J224,0)),1)</f>
        <v>#N/A</v>
      </c>
      <c r="I248" s="13" t="s">
        <v>21</v>
      </c>
      <c r="J248" s="17" t="s">
        <v>19</v>
      </c>
    </row>
    <row r="249" spans="3:38" x14ac:dyDescent="0.3">
      <c r="I249" s="89" t="s">
        <v>22</v>
      </c>
      <c r="J249" s="90" t="s">
        <v>7</v>
      </c>
    </row>
    <row r="250" spans="3:38" x14ac:dyDescent="0.3">
      <c r="E250" s="44"/>
    </row>
  </sheetData>
  <hyperlinks>
    <hyperlink ref="AD1" r:id="rId1" xr:uid="{7EF6481F-9FB9-45AE-B151-DAFCE56C6D8A}"/>
  </hyperlinks>
  <pageMargins left="0.7" right="0.7" top="0.75" bottom="0.75" header="0.3" footer="0.3"/>
  <pageSetup paperSize="9"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Solution njhub</vt:lpstr>
      <vt:lpstr>Fichier réel</vt:lpstr>
      <vt:lpstr>Durées résiduelles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Delcausse</dc:creator>
  <cp:lastModifiedBy>thierry Delcausse</cp:lastModifiedBy>
  <dcterms:created xsi:type="dcterms:W3CDTF">2020-05-03T18:06:40Z</dcterms:created>
  <dcterms:modified xsi:type="dcterms:W3CDTF">2020-05-04T07:49:55Z</dcterms:modified>
</cp:coreProperties>
</file>