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hidePivotFieldList="1"/>
  <mc:AlternateContent xmlns:mc="http://schemas.openxmlformats.org/markup-compatibility/2006">
    <mc:Choice Requires="x15">
      <x15ac:absPath xmlns:x15ac="http://schemas.microsoft.com/office/spreadsheetml/2010/11/ac" url="D:\Natacha\PERSO\"/>
    </mc:Choice>
  </mc:AlternateContent>
  <xr:revisionPtr revIDLastSave="0" documentId="13_ncr:1_{BD5363AB-8B04-40F0-8B98-C8783584330E}" xr6:coauthVersionLast="47" xr6:coauthVersionMax="47" xr10:uidLastSave="{00000000-0000-0000-0000-000000000000}"/>
  <bookViews>
    <workbookView xWindow="-120" yWindow="-120" windowWidth="29040" windowHeight="15720" xr2:uid="{5EEE3568-52C8-4F97-B84E-9CF6620353C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" i="1" l="1"/>
  <c r="M9" i="1"/>
  <c r="L9" i="1"/>
  <c r="J9" i="1"/>
  <c r="C9" i="1"/>
  <c r="H9" i="1"/>
  <c r="F9" i="1"/>
  <c r="E9" i="1"/>
  <c r="J5" i="1"/>
  <c r="O5" i="1"/>
  <c r="N5" i="1"/>
  <c r="M5" i="1"/>
  <c r="K5" i="1"/>
  <c r="I5" i="1"/>
  <c r="H5" i="1"/>
  <c r="G5" i="1"/>
  <c r="F5" i="1"/>
  <c r="D5" i="1"/>
  <c r="C5" i="1"/>
  <c r="B5" i="1"/>
  <c r="O7" i="1"/>
  <c r="N7" i="1"/>
  <c r="M7" i="1"/>
  <c r="K7" i="1"/>
  <c r="J7" i="1"/>
  <c r="I7" i="1"/>
  <c r="H7" i="1"/>
  <c r="G7" i="1"/>
  <c r="F7" i="1"/>
  <c r="D7" i="1"/>
  <c r="B7" i="1"/>
  <c r="C7" i="1"/>
  <c r="I3" i="1"/>
  <c r="J3" i="1"/>
  <c r="K3" i="1"/>
  <c r="L3" i="1"/>
  <c r="M3" i="1"/>
  <c r="N3" i="1"/>
  <c r="O3" i="1"/>
  <c r="H3" i="1"/>
  <c r="G3" i="1"/>
  <c r="F3" i="1"/>
  <c r="E3" i="1"/>
  <c r="D3" i="1"/>
  <c r="C3" i="1"/>
  <c r="B3" i="1"/>
</calcChain>
</file>

<file path=xl/sharedStrings.xml><?xml version="1.0" encoding="utf-8"?>
<sst xmlns="http://schemas.openxmlformats.org/spreadsheetml/2006/main" count="52" uniqueCount="29">
  <si>
    <t>HA</t>
  </si>
  <si>
    <t>HO</t>
  </si>
  <si>
    <t>NAT1 / NV11</t>
  </si>
  <si>
    <t>NAT2 / NV9</t>
  </si>
  <si>
    <t>JADE / NV6</t>
  </si>
  <si>
    <t>VINC / NV2</t>
  </si>
  <si>
    <t>01H30</t>
  </si>
  <si>
    <t>03H01</t>
  </si>
  <si>
    <t>04H31</t>
  </si>
  <si>
    <t>07H32</t>
  </si>
  <si>
    <t>09H03</t>
  </si>
  <si>
    <t>10H33</t>
  </si>
  <si>
    <t>06H02</t>
  </si>
  <si>
    <t>01H53</t>
  </si>
  <si>
    <t>03H46</t>
  </si>
  <si>
    <t>05H40</t>
  </si>
  <si>
    <t>07H33</t>
  </si>
  <si>
    <t>09H26</t>
  </si>
  <si>
    <t>11H20</t>
  </si>
  <si>
    <t>01H40</t>
  </si>
  <si>
    <t>03H20</t>
  </si>
  <si>
    <t>5H00</t>
  </si>
  <si>
    <t>06H40</t>
  </si>
  <si>
    <t>08H20</t>
  </si>
  <si>
    <t>10H00</t>
  </si>
  <si>
    <t>05H46</t>
  </si>
  <si>
    <t>08H39</t>
  </si>
  <si>
    <t>11H32</t>
  </si>
  <si>
    <t>02H53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</si>
</sst>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5"/>
      <name val="Calibri"/>
      <family val="2"/>
      <scheme val="minor"/>
    </font>
    <font>
      <b/>
      <sz val="12"/>
      <color theme="7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2"/>
      <color theme="6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i/>
      <sz val="12"/>
      <color rgb="FF7030A0"/>
      <name val="Calibri"/>
      <family val="2"/>
      <scheme val="minor"/>
    </font>
    <font>
      <b/>
      <i/>
      <sz val="12"/>
      <color theme="5"/>
      <name val="Calibri"/>
      <family val="2"/>
      <scheme val="minor"/>
    </font>
    <font>
      <b/>
      <i/>
      <sz val="12"/>
      <color theme="6"/>
      <name val="Calibri"/>
      <family val="2"/>
      <scheme val="minor"/>
    </font>
    <font>
      <b/>
      <i/>
      <sz val="12"/>
      <color theme="7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A8D3C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A8D3C"/>
      <color rgb="FFF97817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>
                <a:solidFill>
                  <a:schemeClr val="accent2">
                    <a:lumMod val="40000"/>
                    <a:lumOff val="60000"/>
                  </a:schemeClr>
                </a:solidFill>
              </a:rPr>
              <a:t>AGRUMES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NAT1 / NV11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extLst>
                <c:ext xmlns:c15="http://schemas.microsoft.com/office/drawing/2012/chart" uri="{02D57815-91ED-43cb-92C2-25804820EDAC}">
                  <c15:fullRef>
                    <c15:sqref>Feuil1!$B$2:$H$2</c15:sqref>
                  </c15:fullRef>
                </c:ext>
              </c:extLst>
              <c:f>Feuil1!$B$2:$H$2</c:f>
              <c:strCache>
                <c:ptCount val="7"/>
                <c:pt idx="0">
                  <c:v>01H30</c:v>
                </c:pt>
                <c:pt idx="1">
                  <c:v>03H01</c:v>
                </c:pt>
                <c:pt idx="2">
                  <c:v>04H31</c:v>
                </c:pt>
                <c:pt idx="3">
                  <c:v>06H02</c:v>
                </c:pt>
                <c:pt idx="4">
                  <c:v>07H32</c:v>
                </c:pt>
                <c:pt idx="5">
                  <c:v>09H03</c:v>
                </c:pt>
                <c:pt idx="6">
                  <c:v>10H33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Feuil1!$B$3:$O$3</c15:sqref>
                  </c15:fullRef>
                </c:ext>
              </c:extLst>
              <c:f>Feuil1!$B$3:$H$3</c:f>
              <c:numCache>
                <c:formatCode>General</c:formatCode>
                <c:ptCount val="7"/>
                <c:pt idx="0">
                  <c:v>191</c:v>
                </c:pt>
                <c:pt idx="1">
                  <c:v>382</c:v>
                </c:pt>
                <c:pt idx="2">
                  <c:v>573</c:v>
                </c:pt>
                <c:pt idx="3">
                  <c:v>764</c:v>
                </c:pt>
                <c:pt idx="4">
                  <c:v>955</c:v>
                </c:pt>
                <c:pt idx="5">
                  <c:v>1146</c:v>
                </c:pt>
                <c:pt idx="6">
                  <c:v>1337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107-4B71-B2BC-6664626C033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dropLines>
        <c:marker val="1"/>
        <c:smooth val="0"/>
        <c:axId val="372061336"/>
        <c:axId val="372062776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Feuil1!$A$4</c15:sqref>
                        </c15:formulaRef>
                      </c:ext>
                    </c:extLst>
                    <c:strCache>
                      <c:ptCount val="1"/>
                      <c:pt idx="0">
                        <c:v>NAT2 / NV9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Feuil1!$B$2:$H$2</c15:sqref>
                        </c15:fullRef>
                        <c15:formulaRef>
                          <c15:sqref>Feuil1!$B$2:$H$2</c15:sqref>
                        </c15:formulaRef>
                      </c:ext>
                    </c:extLst>
                    <c:strCache>
                      <c:ptCount val="7"/>
                      <c:pt idx="0">
                        <c:v>01H30</c:v>
                      </c:pt>
                      <c:pt idx="1">
                        <c:v>03H01</c:v>
                      </c:pt>
                      <c:pt idx="2">
                        <c:v>04H31</c:v>
                      </c:pt>
                      <c:pt idx="3">
                        <c:v>06H02</c:v>
                      </c:pt>
                      <c:pt idx="4">
                        <c:v>07H32</c:v>
                      </c:pt>
                      <c:pt idx="5">
                        <c:v>09H03</c:v>
                      </c:pt>
                      <c:pt idx="6">
                        <c:v>10H33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Feuil1!$B$4:$O$4</c15:sqref>
                        </c15:fullRef>
                        <c15:formulaRef>
                          <c15:sqref>Feuil1!$B$4:$H$4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C107-4B71-B2BC-6664626C033F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Feuil1!$A$6</c15:sqref>
                        </c15:formulaRef>
                      </c:ext>
                    </c:extLst>
                    <c:strCache>
                      <c:ptCount val="1"/>
                      <c:pt idx="0">
                        <c:v>JADE / NV6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Feuil1!$B$2:$H$2</c15:sqref>
                        </c15:fullRef>
                        <c15:formulaRef>
                          <c15:sqref>Feuil1!$B$2:$H$2</c15:sqref>
                        </c15:formulaRef>
                      </c:ext>
                    </c:extLst>
                    <c:strCache>
                      <c:ptCount val="7"/>
                      <c:pt idx="0">
                        <c:v>01H30</c:v>
                      </c:pt>
                      <c:pt idx="1">
                        <c:v>03H01</c:v>
                      </c:pt>
                      <c:pt idx="2">
                        <c:v>04H31</c:v>
                      </c:pt>
                      <c:pt idx="3">
                        <c:v>06H02</c:v>
                      </c:pt>
                      <c:pt idx="4">
                        <c:v>07H32</c:v>
                      </c:pt>
                      <c:pt idx="5">
                        <c:v>09H03</c:v>
                      </c:pt>
                      <c:pt idx="6">
                        <c:v>10H33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Feuil1!$B$5:$O$5</c15:sqref>
                        </c15:fullRef>
                        <c15:formulaRef>
                          <c15:sqref>Feuil1!$B$5:$H$5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191</c:v>
                      </c:pt>
                      <c:pt idx="1">
                        <c:v>382</c:v>
                      </c:pt>
                      <c:pt idx="2">
                        <c:v>573</c:v>
                      </c:pt>
                      <c:pt idx="4">
                        <c:v>764</c:v>
                      </c:pt>
                      <c:pt idx="5">
                        <c:v>955</c:v>
                      </c:pt>
                      <c:pt idx="6">
                        <c:v>1146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C107-4B71-B2BC-6664626C033F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Feuil1!$A$8</c15:sqref>
                        </c15:formulaRef>
                      </c:ext>
                    </c:extLst>
                    <c:strCache>
                      <c:ptCount val="1"/>
                      <c:pt idx="0">
                        <c:v>VINC / NV2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/>
                    </a:solidFill>
                    <a:ln w="9525">
                      <a:solidFill>
                        <a:schemeClr val="accent4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Feuil1!$B$2:$H$2</c15:sqref>
                        </c15:fullRef>
                        <c15:formulaRef>
                          <c15:sqref>Feuil1!$B$2:$H$2</c15:sqref>
                        </c15:formulaRef>
                      </c:ext>
                    </c:extLst>
                    <c:strCache>
                      <c:ptCount val="7"/>
                      <c:pt idx="0">
                        <c:v>01H30</c:v>
                      </c:pt>
                      <c:pt idx="1">
                        <c:v>03H01</c:v>
                      </c:pt>
                      <c:pt idx="2">
                        <c:v>04H31</c:v>
                      </c:pt>
                      <c:pt idx="3">
                        <c:v>06H02</c:v>
                      </c:pt>
                      <c:pt idx="4">
                        <c:v>07H32</c:v>
                      </c:pt>
                      <c:pt idx="5">
                        <c:v>09H03</c:v>
                      </c:pt>
                      <c:pt idx="6">
                        <c:v>10H33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Feuil1!$B$6:$O$6</c15:sqref>
                        </c15:fullRef>
                        <c15:formulaRef>
                          <c15:sqref>Feuil1!$B$6:$H$6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3-C107-4B71-B2BC-6664626C033F}"/>
                  </c:ext>
                </c:extLst>
              </c15:ser>
            </c15:filteredLineSeries>
          </c:ext>
        </c:extLst>
      </c:lineChart>
      <c:catAx>
        <c:axId val="3720613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2062776"/>
        <c:crosses val="autoZero"/>
        <c:auto val="1"/>
        <c:lblAlgn val="ctr"/>
        <c:lblOffset val="100"/>
        <c:noMultiLvlLbl val="0"/>
      </c:catAx>
      <c:valAx>
        <c:axId val="372062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2061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>
                <a:solidFill>
                  <a:schemeClr val="accent6">
                    <a:lumMod val="60000"/>
                    <a:lumOff val="40000"/>
                  </a:schemeClr>
                </a:solidFill>
              </a:rPr>
              <a:t>OLIVES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NAT1 / NV11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Feuil1!$I$2:$O$2</c:f>
              <c:strCache>
                <c:ptCount val="7"/>
                <c:pt idx="0">
                  <c:v>01H30</c:v>
                </c:pt>
                <c:pt idx="1">
                  <c:v>03H01</c:v>
                </c:pt>
                <c:pt idx="2">
                  <c:v>04H31</c:v>
                </c:pt>
                <c:pt idx="3">
                  <c:v>06H02</c:v>
                </c:pt>
                <c:pt idx="4">
                  <c:v>07H32</c:v>
                </c:pt>
                <c:pt idx="5">
                  <c:v>09H03</c:v>
                </c:pt>
                <c:pt idx="6">
                  <c:v>10H33</c:v>
                </c:pt>
              </c:strCache>
            </c:strRef>
          </c:cat>
          <c:val>
            <c:numRef>
              <c:f>Feuil1!$I$3:$O$3</c:f>
              <c:numCache>
                <c:formatCode>General</c:formatCode>
                <c:ptCount val="7"/>
                <c:pt idx="0">
                  <c:v>142</c:v>
                </c:pt>
                <c:pt idx="1">
                  <c:v>284</c:v>
                </c:pt>
                <c:pt idx="2">
                  <c:v>426</c:v>
                </c:pt>
                <c:pt idx="3">
                  <c:v>568</c:v>
                </c:pt>
                <c:pt idx="4">
                  <c:v>710</c:v>
                </c:pt>
                <c:pt idx="5">
                  <c:v>852</c:v>
                </c:pt>
                <c:pt idx="6">
                  <c:v>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AD-4415-9135-6BC913C5104D}"/>
            </c:ext>
          </c:extLst>
        </c:ser>
        <c:ser>
          <c:idx val="1"/>
          <c:order val="1"/>
          <c:tx>
            <c:strRef>
              <c:f>Feuil1!$A$4</c:f>
              <c:strCache>
                <c:ptCount val="1"/>
                <c:pt idx="0">
                  <c:v>NAT2 / NV9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Feuil1!$I$2:$O$2</c:f>
              <c:strCache>
                <c:ptCount val="7"/>
                <c:pt idx="0">
                  <c:v>01H30</c:v>
                </c:pt>
                <c:pt idx="1">
                  <c:v>03H01</c:v>
                </c:pt>
                <c:pt idx="2">
                  <c:v>04H31</c:v>
                </c:pt>
                <c:pt idx="3">
                  <c:v>06H02</c:v>
                </c:pt>
                <c:pt idx="4">
                  <c:v>07H32</c:v>
                </c:pt>
                <c:pt idx="5">
                  <c:v>09H03</c:v>
                </c:pt>
                <c:pt idx="6">
                  <c:v>10H33</c:v>
                </c:pt>
              </c:strCache>
            </c:strRef>
          </c:cat>
          <c:val>
            <c:numRef>
              <c:f>Feuil1!$I$4:$O$4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AD-4415-9135-6BC913C5104D}"/>
            </c:ext>
          </c:extLst>
        </c:ser>
        <c:ser>
          <c:idx val="2"/>
          <c:order val="2"/>
          <c:tx>
            <c:strRef>
              <c:f>Feuil1!$A$6</c:f>
              <c:strCache>
                <c:ptCount val="1"/>
                <c:pt idx="0">
                  <c:v>JADE / NV6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Feuil1!$I$2:$O$2</c:f>
              <c:strCache>
                <c:ptCount val="7"/>
                <c:pt idx="0">
                  <c:v>01H30</c:v>
                </c:pt>
                <c:pt idx="1">
                  <c:v>03H01</c:v>
                </c:pt>
                <c:pt idx="2">
                  <c:v>04H31</c:v>
                </c:pt>
                <c:pt idx="3">
                  <c:v>06H02</c:v>
                </c:pt>
                <c:pt idx="4">
                  <c:v>07H32</c:v>
                </c:pt>
                <c:pt idx="5">
                  <c:v>09H03</c:v>
                </c:pt>
                <c:pt idx="6">
                  <c:v>10H33</c:v>
                </c:pt>
              </c:strCache>
            </c:strRef>
          </c:cat>
          <c:val>
            <c:numRef>
              <c:f>Feuil1!$I$5:$O$5</c:f>
              <c:numCache>
                <c:formatCode>General</c:formatCode>
                <c:ptCount val="7"/>
                <c:pt idx="0">
                  <c:v>142</c:v>
                </c:pt>
                <c:pt idx="1">
                  <c:v>284</c:v>
                </c:pt>
                <c:pt idx="2">
                  <c:v>426</c:v>
                </c:pt>
                <c:pt idx="4">
                  <c:v>568</c:v>
                </c:pt>
                <c:pt idx="5">
                  <c:v>710</c:v>
                </c:pt>
                <c:pt idx="6">
                  <c:v>852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3AD-4415-9135-6BC913C5104D}"/>
            </c:ext>
          </c:extLst>
        </c:ser>
        <c:ser>
          <c:idx val="3"/>
          <c:order val="3"/>
          <c:tx>
            <c:strRef>
              <c:f>Feuil1!$A$8</c:f>
              <c:strCache>
                <c:ptCount val="1"/>
                <c:pt idx="0">
                  <c:v>VINC / NV2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Feuil1!$I$2:$O$2</c:f>
              <c:strCache>
                <c:ptCount val="7"/>
                <c:pt idx="0">
                  <c:v>01H30</c:v>
                </c:pt>
                <c:pt idx="1">
                  <c:v>03H01</c:v>
                </c:pt>
                <c:pt idx="2">
                  <c:v>04H31</c:v>
                </c:pt>
                <c:pt idx="3">
                  <c:v>06H02</c:v>
                </c:pt>
                <c:pt idx="4">
                  <c:v>07H32</c:v>
                </c:pt>
                <c:pt idx="5">
                  <c:v>09H03</c:v>
                </c:pt>
                <c:pt idx="6">
                  <c:v>10H33</c:v>
                </c:pt>
              </c:strCache>
            </c:strRef>
          </c:cat>
          <c:val>
            <c:numRef>
              <c:f>Feuil1!$I$6:$O$6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3AD-4415-9135-6BC913C5104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dropLines>
        <c:marker val="1"/>
        <c:smooth val="0"/>
        <c:axId val="114514072"/>
        <c:axId val="114516952"/>
      </c:lineChart>
      <c:catAx>
        <c:axId val="114514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4516952"/>
        <c:crosses val="autoZero"/>
        <c:auto val="1"/>
        <c:lblAlgn val="ctr"/>
        <c:lblOffset val="100"/>
        <c:noMultiLvlLbl val="0"/>
      </c:catAx>
      <c:valAx>
        <c:axId val="114516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4514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123825</xdr:rowOff>
    </xdr:from>
    <xdr:to>
      <xdr:col>8</xdr:col>
      <xdr:colOff>9526</xdr:colOff>
      <xdr:row>28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EAAE3BB-E64F-DF50-D7B7-21EA4791098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19050</xdr:colOff>
      <xdr:row>9</xdr:row>
      <xdr:rowOff>123825</xdr:rowOff>
    </xdr:from>
    <xdr:to>
      <xdr:col>15</xdr:col>
      <xdr:colOff>0</xdr:colOff>
      <xdr:row>27</xdr:row>
      <xdr:rowOff>180975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ED64C5D-129B-D1DE-A1E0-24270A50A5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Personnalisé 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7030A0"/>
      </a:accent1>
      <a:accent2>
        <a:srgbClr val="F68CF1"/>
      </a:accent2>
      <a:accent3>
        <a:srgbClr val="A8D08D"/>
      </a:accent3>
      <a:accent4>
        <a:srgbClr val="85C0FB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96D1C-880C-45D5-9D43-CFA7D8D8E7E4}">
  <dimension ref="A1:V26"/>
  <sheetViews>
    <sheetView tabSelected="1" workbookViewId="0">
      <selection activeCell="A16" sqref="A16"/>
    </sheetView>
  </sheetViews>
  <sheetFormatPr baseColWidth="10" defaultRowHeight="15" x14ac:dyDescent="0.25"/>
  <cols>
    <col min="1" max="1" width="14.85546875" style="1" customWidth="1"/>
    <col min="2" max="14" width="11.42578125" style="1"/>
    <col min="15" max="15" width="11.42578125" style="1" customWidth="1"/>
    <col min="16" max="21" width="16.28515625" style="1" bestFit="1" customWidth="1"/>
    <col min="22" max="22" width="17.28515625" style="1" bestFit="1" customWidth="1"/>
    <col min="23" max="16384" width="11.42578125" style="1"/>
  </cols>
  <sheetData>
    <row r="1" spans="1:22" ht="27.75" customHeight="1" x14ac:dyDescent="0.25">
      <c r="A1" s="2"/>
      <c r="B1" s="13" t="s">
        <v>0</v>
      </c>
      <c r="C1" s="14"/>
      <c r="D1" s="14"/>
      <c r="E1" s="14"/>
      <c r="F1" s="14"/>
      <c r="G1" s="14"/>
      <c r="H1" s="14"/>
      <c r="I1" s="4" t="s">
        <v>1</v>
      </c>
      <c r="J1" s="4"/>
      <c r="K1" s="4"/>
      <c r="L1" s="4"/>
      <c r="M1" s="4"/>
      <c r="N1" s="4"/>
      <c r="O1" s="5"/>
    </row>
    <row r="2" spans="1:22" ht="27.75" customHeight="1" x14ac:dyDescent="0.25">
      <c r="A2" s="6" t="s">
        <v>2</v>
      </c>
      <c r="B2" s="27" t="s">
        <v>6</v>
      </c>
      <c r="C2" s="27" t="s">
        <v>7</v>
      </c>
      <c r="D2" s="27" t="s">
        <v>8</v>
      </c>
      <c r="E2" s="27" t="s">
        <v>12</v>
      </c>
      <c r="F2" s="27" t="s">
        <v>9</v>
      </c>
      <c r="G2" s="27" t="s">
        <v>10</v>
      </c>
      <c r="H2" s="28" t="s">
        <v>11</v>
      </c>
      <c r="I2" s="29" t="s">
        <v>6</v>
      </c>
      <c r="J2" s="27" t="s">
        <v>7</v>
      </c>
      <c r="K2" s="27" t="s">
        <v>8</v>
      </c>
      <c r="L2" s="27" t="s">
        <v>12</v>
      </c>
      <c r="M2" s="27" t="s">
        <v>9</v>
      </c>
      <c r="N2" s="27" t="s">
        <v>10</v>
      </c>
      <c r="O2" s="27" t="s">
        <v>11</v>
      </c>
    </row>
    <row r="3" spans="1:22" ht="27.75" customHeight="1" thickBot="1" x14ac:dyDescent="0.3">
      <c r="A3" s="7"/>
      <c r="B3" s="15">
        <f>170+21</f>
        <v>191</v>
      </c>
      <c r="C3" s="15">
        <f>340+42</f>
        <v>382</v>
      </c>
      <c r="D3" s="15">
        <f>510+63</f>
        <v>573</v>
      </c>
      <c r="E3" s="15">
        <f>680+84</f>
        <v>764</v>
      </c>
      <c r="F3" s="15">
        <f>850+105</f>
        <v>955</v>
      </c>
      <c r="G3" s="15">
        <f>1020+126</f>
        <v>1146</v>
      </c>
      <c r="H3" s="16">
        <f>1190+147</f>
        <v>1337</v>
      </c>
      <c r="I3" s="17">
        <f>130+12</f>
        <v>142</v>
      </c>
      <c r="J3" s="15">
        <f>260+24</f>
        <v>284</v>
      </c>
      <c r="K3" s="15">
        <f>390+36</f>
        <v>426</v>
      </c>
      <c r="L3" s="15">
        <f>520+48</f>
        <v>568</v>
      </c>
      <c r="M3" s="15">
        <f>650+60</f>
        <v>710</v>
      </c>
      <c r="N3" s="15">
        <f>780+72</f>
        <v>852</v>
      </c>
      <c r="O3" s="15">
        <f>910+84</f>
        <v>994</v>
      </c>
    </row>
    <row r="4" spans="1:22" ht="27.75" customHeight="1" x14ac:dyDescent="0.25">
      <c r="A4" s="8" t="s">
        <v>3</v>
      </c>
      <c r="B4" s="30" t="s">
        <v>19</v>
      </c>
      <c r="C4" s="30" t="s">
        <v>20</v>
      </c>
      <c r="D4" s="30" t="s">
        <v>21</v>
      </c>
      <c r="E4" s="30"/>
      <c r="F4" s="30" t="s">
        <v>22</v>
      </c>
      <c r="G4" s="30" t="s">
        <v>23</v>
      </c>
      <c r="H4" s="31" t="s">
        <v>24</v>
      </c>
      <c r="I4" s="32" t="s">
        <v>19</v>
      </c>
      <c r="J4" s="30" t="s">
        <v>20</v>
      </c>
      <c r="K4" s="30" t="s">
        <v>21</v>
      </c>
      <c r="L4" s="30"/>
      <c r="M4" s="30" t="s">
        <v>22</v>
      </c>
      <c r="N4" s="30" t="s">
        <v>23</v>
      </c>
      <c r="O4" s="30" t="s">
        <v>24</v>
      </c>
    </row>
    <row r="5" spans="1:22" ht="27.75" customHeight="1" thickBot="1" x14ac:dyDescent="0.3">
      <c r="A5" s="9"/>
      <c r="B5" s="18">
        <f>170+21</f>
        <v>191</v>
      </c>
      <c r="C5" s="18">
        <f>340+42</f>
        <v>382</v>
      </c>
      <c r="D5" s="18">
        <f>510+63</f>
        <v>573</v>
      </c>
      <c r="E5" s="18"/>
      <c r="F5" s="18">
        <f>680+84</f>
        <v>764</v>
      </c>
      <c r="G5" s="18">
        <f>850+105</f>
        <v>955</v>
      </c>
      <c r="H5" s="19">
        <f>1020+126</f>
        <v>1146</v>
      </c>
      <c r="I5" s="20">
        <f>130+12</f>
        <v>142</v>
      </c>
      <c r="J5" s="18">
        <f>260+24</f>
        <v>284</v>
      </c>
      <c r="K5" s="18">
        <f>390+36</f>
        <v>426</v>
      </c>
      <c r="L5" s="18"/>
      <c r="M5" s="18">
        <f>520+48</f>
        <v>568</v>
      </c>
      <c r="N5" s="18">
        <f>650+60</f>
        <v>710</v>
      </c>
      <c r="O5" s="18">
        <f>780+72</f>
        <v>852</v>
      </c>
    </row>
    <row r="6" spans="1:22" ht="27.75" customHeight="1" x14ac:dyDescent="0.25">
      <c r="A6" s="11" t="s">
        <v>4</v>
      </c>
      <c r="B6" s="33" t="s">
        <v>13</v>
      </c>
      <c r="C6" s="33" t="s">
        <v>14</v>
      </c>
      <c r="D6" s="33" t="s">
        <v>15</v>
      </c>
      <c r="E6" s="33"/>
      <c r="F6" s="33" t="s">
        <v>16</v>
      </c>
      <c r="G6" s="33" t="s">
        <v>17</v>
      </c>
      <c r="H6" s="34" t="s">
        <v>18</v>
      </c>
      <c r="I6" s="35" t="s">
        <v>13</v>
      </c>
      <c r="J6" s="33" t="s">
        <v>14</v>
      </c>
      <c r="K6" s="33" t="s">
        <v>15</v>
      </c>
      <c r="L6" s="33"/>
      <c r="M6" s="33" t="s">
        <v>16</v>
      </c>
      <c r="N6" s="33" t="s">
        <v>17</v>
      </c>
      <c r="O6" s="33" t="s">
        <v>18</v>
      </c>
    </row>
    <row r="7" spans="1:22" ht="27.75" customHeight="1" thickBot="1" x14ac:dyDescent="0.3">
      <c r="A7" s="12"/>
      <c r="B7" s="21">
        <f>170+12</f>
        <v>182</v>
      </c>
      <c r="C7" s="21">
        <f>340+24</f>
        <v>364</v>
      </c>
      <c r="D7" s="21">
        <f>510+36</f>
        <v>546</v>
      </c>
      <c r="E7" s="21"/>
      <c r="F7" s="21">
        <f>680+48</f>
        <v>728</v>
      </c>
      <c r="G7" s="21">
        <f>850+60</f>
        <v>910</v>
      </c>
      <c r="H7" s="22">
        <f>1020+72</f>
        <v>1092</v>
      </c>
      <c r="I7" s="23">
        <f>130+4</f>
        <v>134</v>
      </c>
      <c r="J7" s="21">
        <f>260+8</f>
        <v>268</v>
      </c>
      <c r="K7" s="21">
        <f>390+12</f>
        <v>402</v>
      </c>
      <c r="L7" s="21"/>
      <c r="M7" s="21">
        <f>520+16</f>
        <v>536</v>
      </c>
      <c r="N7" s="21">
        <f>650+20</f>
        <v>670</v>
      </c>
      <c r="O7" s="21">
        <f>780+24</f>
        <v>804</v>
      </c>
    </row>
    <row r="8" spans="1:22" ht="27.75" customHeight="1" x14ac:dyDescent="0.25">
      <c r="A8" s="10" t="s">
        <v>5</v>
      </c>
      <c r="B8" s="36"/>
      <c r="C8" s="36" t="s">
        <v>28</v>
      </c>
      <c r="D8" s="36"/>
      <c r="E8" s="36" t="s">
        <v>25</v>
      </c>
      <c r="F8" s="36" t="s">
        <v>26</v>
      </c>
      <c r="G8" s="36"/>
      <c r="H8" s="37" t="s">
        <v>27</v>
      </c>
      <c r="I8" s="38"/>
      <c r="J8" s="36" t="s">
        <v>28</v>
      </c>
      <c r="K8" s="36"/>
      <c r="L8" s="36" t="s">
        <v>25</v>
      </c>
      <c r="M8" s="36" t="s">
        <v>26</v>
      </c>
      <c r="N8" s="36"/>
      <c r="O8" s="36" t="s">
        <v>27</v>
      </c>
    </row>
    <row r="9" spans="1:22" ht="27.75" customHeight="1" x14ac:dyDescent="0.25">
      <c r="A9" s="3"/>
      <c r="B9" s="24"/>
      <c r="C9" s="24">
        <f>170+6</f>
        <v>176</v>
      </c>
      <c r="D9" s="24"/>
      <c r="E9" s="24">
        <f>340+12</f>
        <v>352</v>
      </c>
      <c r="F9" s="24">
        <f>510+18</f>
        <v>528</v>
      </c>
      <c r="G9" s="24"/>
      <c r="H9" s="25">
        <f>680+24</f>
        <v>704</v>
      </c>
      <c r="I9" s="26"/>
      <c r="J9" s="24">
        <f>130+4</f>
        <v>134</v>
      </c>
      <c r="K9" s="24"/>
      <c r="L9" s="24">
        <f>260+8</f>
        <v>268</v>
      </c>
      <c r="M9" s="24">
        <f>390+12</f>
        <v>402</v>
      </c>
      <c r="N9" s="24"/>
      <c r="O9" s="24">
        <f>520+16</f>
        <v>536</v>
      </c>
      <c r="P9"/>
      <c r="Q9"/>
      <c r="R9"/>
      <c r="S9"/>
      <c r="T9"/>
      <c r="U9"/>
      <c r="V9"/>
    </row>
    <row r="10" spans="1:22" x14ac:dyDescent="0.25">
      <c r="O10"/>
      <c r="P10"/>
      <c r="Q10"/>
      <c r="R10"/>
      <c r="S10"/>
      <c r="T10"/>
      <c r="U10"/>
      <c r="V10"/>
    </row>
    <row r="11" spans="1:22" x14ac:dyDescent="0.25">
      <c r="O11"/>
      <c r="P11"/>
      <c r="Q11"/>
    </row>
    <row r="12" spans="1:22" x14ac:dyDescent="0.25">
      <c r="O12"/>
      <c r="P12"/>
      <c r="Q12"/>
    </row>
    <row r="13" spans="1:22" x14ac:dyDescent="0.25">
      <c r="O13"/>
      <c r="P13"/>
      <c r="Q13"/>
    </row>
    <row r="14" spans="1:22" x14ac:dyDescent="0.25">
      <c r="O14"/>
      <c r="P14"/>
      <c r="Q14"/>
    </row>
    <row r="15" spans="1:22" x14ac:dyDescent="0.25">
      <c r="O15"/>
      <c r="P15"/>
      <c r="Q15"/>
    </row>
    <row r="16" spans="1:22" x14ac:dyDescent="0.25">
      <c r="O16"/>
      <c r="P16"/>
      <c r="Q16"/>
    </row>
    <row r="17" spans="15:17" x14ac:dyDescent="0.25">
      <c r="O17"/>
      <c r="P17"/>
      <c r="Q17"/>
    </row>
    <row r="18" spans="15:17" x14ac:dyDescent="0.25">
      <c r="O18"/>
      <c r="P18"/>
      <c r="Q18"/>
    </row>
    <row r="19" spans="15:17" x14ac:dyDescent="0.25">
      <c r="O19"/>
      <c r="P19"/>
      <c r="Q19"/>
    </row>
    <row r="20" spans="15:17" x14ac:dyDescent="0.25">
      <c r="O20"/>
      <c r="P20"/>
      <c r="Q20"/>
    </row>
    <row r="21" spans="15:17" x14ac:dyDescent="0.25">
      <c r="O21"/>
      <c r="P21"/>
      <c r="Q21"/>
    </row>
    <row r="22" spans="15:17" x14ac:dyDescent="0.25">
      <c r="O22"/>
      <c r="P22"/>
      <c r="Q22"/>
    </row>
    <row r="23" spans="15:17" x14ac:dyDescent="0.25">
      <c r="O23"/>
      <c r="P23"/>
      <c r="Q23"/>
    </row>
    <row r="24" spans="15:17" x14ac:dyDescent="0.25">
      <c r="O24"/>
      <c r="P24"/>
      <c r="Q24"/>
    </row>
    <row r="25" spans="15:17" x14ac:dyDescent="0.25">
      <c r="O25"/>
      <c r="P25"/>
      <c r="Q25"/>
    </row>
    <row r="26" spans="15:17" x14ac:dyDescent="0.25">
      <c r="O26"/>
      <c r="P26"/>
      <c r="Q26"/>
    </row>
  </sheetData>
  <mergeCells count="6">
    <mergeCell ref="A8:A9"/>
    <mergeCell ref="B1:H1"/>
    <mergeCell ref="I1:O1"/>
    <mergeCell ref="A2:A3"/>
    <mergeCell ref="A4:A5"/>
    <mergeCell ref="A6:A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l'atelier 46</dc:creator>
  <cp:lastModifiedBy>l'atelier 46</cp:lastModifiedBy>
  <dcterms:created xsi:type="dcterms:W3CDTF">2026-02-18T07:42:56Z</dcterms:created>
  <dcterms:modified xsi:type="dcterms:W3CDTF">2026-03-16T13:51:32Z</dcterms:modified>
</cp:coreProperties>
</file>