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\Downloads\"/>
    </mc:Choice>
  </mc:AlternateContent>
  <xr:revisionPtr revIDLastSave="0" documentId="8_{1A40B82A-FBFF-4769-8A01-C18E672A00F4}" xr6:coauthVersionLast="45" xr6:coauthVersionMax="45" xr10:uidLastSave="{00000000-0000-0000-0000-000000000000}"/>
  <bookViews>
    <workbookView xWindow="-108" yWindow="-108" windowWidth="23256" windowHeight="13176" activeTab="2" xr2:uid="{A6730ACC-DFBD-4006-9D14-BA772606A8DE}"/>
  </bookViews>
  <sheets>
    <sheet name="Hoja 3" sheetId="11" r:id="rId1"/>
    <sheet name="Hoja 2" sheetId="10" r:id="rId2"/>
    <sheet name="Gala" sheetId="2" r:id="rId3"/>
    <sheet name="Lista nombres" sheetId="5" r:id="rId4"/>
    <sheet name="Formulas" sheetId="4" r:id="rId5"/>
  </sheets>
  <definedNames>
    <definedName name="_xlnm._FilterDatabase" localSheetId="3" hidden="1">'Lista nombres'!$A$1:$A$15</definedName>
    <definedName name="hembrasmacho">Formulas!$A$2:$A$3</definedName>
    <definedName name="hoja2" localSheetId="1">OFFSET('Hoja 2'!$M$8,0,0,COUNTA('Hoja 2'!$M:$M)-1)</definedName>
    <definedName name="hoja3" localSheetId="0">OFFSET('Hoja 3'!$M$8,0,0,COUNTA('Hoja 3'!$M:$M)-1)</definedName>
    <definedName name="nombrepedgala">OFFSET(Gala!$M$8,0,0,COUNTA(Gala!$M:$M)-1)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5" l="1"/>
  <c r="B3" i="5"/>
  <c r="B4" i="5"/>
  <c r="B5" i="5"/>
  <c r="B6" i="5"/>
  <c r="B7" i="5"/>
  <c r="B8" i="5"/>
  <c r="B9" i="5"/>
  <c r="B10" i="5"/>
  <c r="B11" i="5"/>
  <c r="B12" i="5"/>
  <c r="B13" i="5"/>
  <c r="B14" i="5"/>
  <c r="B15" i="5"/>
  <c r="N10" i="2" l="1"/>
  <c r="N9" i="2"/>
  <c r="N8" i="2" l="1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32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17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2" i="5"/>
  <c r="S26" i="11"/>
  <c r="S25" i="11"/>
  <c r="S24" i="11"/>
  <c r="S23" i="11"/>
  <c r="S22" i="11"/>
  <c r="S21" i="11"/>
  <c r="N21" i="11"/>
  <c r="K21" i="11"/>
  <c r="S20" i="11"/>
  <c r="N20" i="11"/>
  <c r="K20" i="11"/>
  <c r="S19" i="11"/>
  <c r="N19" i="11"/>
  <c r="K19" i="11"/>
  <c r="S18" i="11"/>
  <c r="N18" i="11"/>
  <c r="K18" i="11"/>
  <c r="S17" i="11"/>
  <c r="N17" i="11"/>
  <c r="K17" i="11"/>
  <c r="S16" i="11"/>
  <c r="N16" i="11"/>
  <c r="K16" i="11"/>
  <c r="S15" i="11"/>
  <c r="N15" i="11"/>
  <c r="K15" i="11"/>
  <c r="S14" i="11"/>
  <c r="N14" i="11"/>
  <c r="K14" i="11"/>
  <c r="S13" i="11"/>
  <c r="N13" i="11"/>
  <c r="K13" i="11"/>
  <c r="S12" i="11"/>
  <c r="N12" i="11"/>
  <c r="K12" i="11"/>
  <c r="S11" i="11"/>
  <c r="N11" i="11"/>
  <c r="K11" i="11"/>
  <c r="S10" i="11"/>
  <c r="N10" i="11"/>
  <c r="K10" i="11"/>
  <c r="S9" i="11"/>
  <c r="N9" i="11"/>
  <c r="K9" i="11"/>
  <c r="S8" i="11"/>
  <c r="N8" i="11"/>
  <c r="K8" i="11"/>
  <c r="D5" i="11"/>
  <c r="D4" i="11"/>
  <c r="K1" i="11"/>
  <c r="S26" i="10"/>
  <c r="S25" i="10"/>
  <c r="S24" i="10"/>
  <c r="S23" i="10"/>
  <c r="S22" i="10"/>
  <c r="S21" i="10"/>
  <c r="N21" i="10"/>
  <c r="K21" i="10"/>
  <c r="S20" i="10"/>
  <c r="N20" i="10"/>
  <c r="K20" i="10"/>
  <c r="S19" i="10"/>
  <c r="N19" i="10"/>
  <c r="K19" i="10"/>
  <c r="S18" i="10"/>
  <c r="N18" i="10"/>
  <c r="K18" i="10"/>
  <c r="S17" i="10"/>
  <c r="N17" i="10"/>
  <c r="K17" i="10"/>
  <c r="S16" i="10"/>
  <c r="N16" i="10"/>
  <c r="K16" i="10"/>
  <c r="S15" i="10"/>
  <c r="N15" i="10"/>
  <c r="K15" i="10"/>
  <c r="S14" i="10"/>
  <c r="N14" i="10"/>
  <c r="K14" i="10"/>
  <c r="S13" i="10"/>
  <c r="N13" i="10"/>
  <c r="K13" i="10"/>
  <c r="S12" i="10"/>
  <c r="N12" i="10"/>
  <c r="K12" i="10"/>
  <c r="S11" i="10"/>
  <c r="N11" i="10"/>
  <c r="K11" i="10"/>
  <c r="S10" i="10"/>
  <c r="N10" i="10"/>
  <c r="K10" i="10"/>
  <c r="S9" i="10"/>
  <c r="N9" i="10"/>
  <c r="K9" i="10"/>
  <c r="S8" i="10"/>
  <c r="N8" i="10"/>
  <c r="K8" i="10"/>
  <c r="D5" i="10"/>
  <c r="D4" i="10"/>
  <c r="S23" i="2"/>
  <c r="S24" i="2"/>
  <c r="S25" i="2"/>
  <c r="S26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8" i="2"/>
  <c r="K2" i="11" l="1"/>
  <c r="K3" i="11" s="1"/>
  <c r="K2" i="10"/>
  <c r="K1" i="10"/>
  <c r="K2" i="2"/>
  <c r="N11" i="2"/>
  <c r="N12" i="2"/>
  <c r="N13" i="2"/>
  <c r="N14" i="2"/>
  <c r="N15" i="2"/>
  <c r="N16" i="2"/>
  <c r="N17" i="2"/>
  <c r="N18" i="2"/>
  <c r="N19" i="2"/>
  <c r="N20" i="2"/>
  <c r="N21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8" i="2"/>
  <c r="K3" i="10" l="1"/>
  <c r="K1" i="2"/>
  <c r="K3" i="2" s="1"/>
  <c r="D4" i="2" l="1"/>
  <c r="D5" i="2"/>
</calcChain>
</file>

<file path=xl/sharedStrings.xml><?xml version="1.0" encoding="utf-8"?>
<sst xmlns="http://schemas.openxmlformats.org/spreadsheetml/2006/main" count="127" uniqueCount="57">
  <si>
    <t>CAMADA</t>
  </si>
  <si>
    <t>Macho</t>
  </si>
  <si>
    <t>Hembras</t>
  </si>
  <si>
    <t>Machos</t>
  </si>
  <si>
    <t>Clientes</t>
  </si>
  <si>
    <t>Precio</t>
  </si>
  <si>
    <t>Vendido</t>
  </si>
  <si>
    <t>hembra/macho</t>
  </si>
  <si>
    <t>Hembra</t>
  </si>
  <si>
    <t>Paco Javier Mendoza</t>
  </si>
  <si>
    <t>Jm mauberna</t>
  </si>
  <si>
    <t>Nbre Pedigree</t>
  </si>
  <si>
    <t>GALA</t>
  </si>
  <si>
    <t>Colours of the Night</t>
  </si>
  <si>
    <t>Belong to You</t>
  </si>
  <si>
    <t>Soul Groove</t>
  </si>
  <si>
    <t>When the Times Comes </t>
  </si>
  <si>
    <t>All Night Long</t>
  </si>
  <si>
    <t>Miss Summer</t>
  </si>
  <si>
    <t>Turn me On</t>
  </si>
  <si>
    <t>Something About You</t>
  </si>
  <si>
    <t>Blue Moon Rising</t>
  </si>
  <si>
    <t>Colour in your Heart</t>
  </si>
  <si>
    <t>Run to the Sun</t>
  </si>
  <si>
    <t>Sunset Skies</t>
  </si>
  <si>
    <t>Goodnight Moon</t>
  </si>
  <si>
    <t>Take my Soul</t>
  </si>
  <si>
    <t>Microchip</t>
  </si>
  <si>
    <t>Gastos</t>
  </si>
  <si>
    <r>
      <rPr>
        <b/>
        <sz val="18"/>
        <color theme="1"/>
        <rFont val="Montserrat Light"/>
        <family val="3"/>
      </rPr>
      <t>GALA</t>
    </r>
    <r>
      <rPr>
        <sz val="18"/>
        <color theme="1"/>
        <rFont val="Montserrat Light"/>
        <family val="3"/>
      </rPr>
      <t xml:space="preserve">
</t>
    </r>
  </si>
  <si>
    <t>Sexo</t>
  </si>
  <si>
    <t>BAKIO</t>
  </si>
  <si>
    <t>INGRESSO</t>
  </si>
  <si>
    <t>GASTOS</t>
  </si>
  <si>
    <t>RESULTADO</t>
  </si>
  <si>
    <t>Debe</t>
  </si>
  <si>
    <t>Sinal</t>
  </si>
  <si>
    <t>Lista Pedigree</t>
  </si>
  <si>
    <t>Referencias:</t>
  </si>
  <si>
    <t>"Stay at home" Playlist</t>
  </si>
  <si>
    <t>Cesarea</t>
  </si>
  <si>
    <t>X-Ray</t>
  </si>
  <si>
    <t>Gala Stop</t>
  </si>
  <si>
    <t>Pañales</t>
  </si>
  <si>
    <t>1° Vacuna</t>
  </si>
  <si>
    <t>2° Vacuna</t>
  </si>
  <si>
    <t>Chip</t>
  </si>
  <si>
    <t>Procox</t>
  </si>
  <si>
    <t>Atlas Chip</t>
  </si>
  <si>
    <t>Rabia</t>
  </si>
  <si>
    <t>Passeporte</t>
  </si>
  <si>
    <t>Stud 120</t>
  </si>
  <si>
    <t>Test</t>
  </si>
  <si>
    <t xml:space="preserve">Dontal </t>
  </si>
  <si>
    <t xml:space="preserve">Satisfy Puppy </t>
  </si>
  <si>
    <t xml:space="preserve">Hoja 2 </t>
  </si>
  <si>
    <t>Hoja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</si>
</sst>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#,##0\ &quot;€&quot;;\-#,##0\ &quot;€&quot;"/>
    <numFmt numFmtId="164" formatCode="[$-F800]dddd\,\ mmmm\ dd\,\ yyyy"/>
    <numFmt numFmtId="165" formatCode="#,##0\ &quot;€&quot;"/>
    <numFmt numFmtId="166" formatCode="_-* #,##0\ [$€-40C]_-;\-* #,##0\ [$€-40C]_-;_-* &quot;-&quot;??\ [$€-40C]_-;_-@_-"/>
    <numFmt numFmtId="167" formatCode="#,##0.00\ &quot;€&quot;"/>
  </numFmts>
  <fonts count="21">
    <font>
      <sz val="11"/>
      <color theme="1"/>
      <name val="Calibri"/>
      <family val="2"/>
      <scheme val="minor"/>
    </font>
    <font>
      <sz val="11"/>
      <color theme="1"/>
      <name val="Montserrat Light"/>
      <family val="3"/>
    </font>
    <font>
      <sz val="11"/>
      <name val="Montserrat Light"/>
      <family val="3"/>
    </font>
    <font>
      <i/>
      <sz val="8"/>
      <color theme="1"/>
      <name val="Montserrat Light"/>
      <family val="3"/>
    </font>
    <font>
      <sz val="10"/>
      <color theme="1"/>
      <name val="Montserrat Light"/>
      <family val="3"/>
    </font>
    <font>
      <b/>
      <sz val="11"/>
      <color theme="1"/>
      <name val="Montserrat Light"/>
      <family val="3"/>
    </font>
    <font>
      <sz val="14"/>
      <color theme="1"/>
      <name val="Montserrat Light"/>
      <family val="3"/>
    </font>
    <font>
      <sz val="18"/>
      <color theme="1"/>
      <name val="Montserrat Light"/>
      <family val="3"/>
    </font>
    <font>
      <b/>
      <sz val="18"/>
      <color theme="1"/>
      <name val="Montserrat Light"/>
      <family val="3"/>
    </font>
    <font>
      <i/>
      <sz val="11"/>
      <name val="Montserrat Light"/>
      <family val="3"/>
    </font>
    <font>
      <sz val="14"/>
      <color rgb="FFFF99CC"/>
      <name val="Montserrat Light"/>
      <family val="3"/>
    </font>
    <font>
      <sz val="14"/>
      <color rgb="FF0070C0"/>
      <name val="Montserrat Light"/>
      <family val="3"/>
    </font>
    <font>
      <sz val="10"/>
      <color theme="1"/>
      <name val="Montserrat"/>
    </font>
    <font>
      <sz val="10"/>
      <name val="Montserrat Light"/>
      <family val="3"/>
    </font>
    <font>
      <sz val="9"/>
      <color theme="1"/>
      <name val="Montserrat Light"/>
      <family val="3"/>
    </font>
    <font>
      <b/>
      <sz val="9"/>
      <color theme="1"/>
      <name val="Montserrat Light"/>
      <family val="3"/>
    </font>
    <font>
      <b/>
      <sz val="11"/>
      <color theme="1"/>
      <name val="Montserrat Ultra Light"/>
      <family val="3"/>
    </font>
    <font>
      <sz val="11"/>
      <color theme="1"/>
      <name val="Montserrat Ultra Light"/>
      <family val="3"/>
    </font>
    <font>
      <sz val="8"/>
      <color theme="1"/>
      <name val="Montserrat Light"/>
      <family val="3"/>
    </font>
    <font>
      <b/>
      <sz val="8"/>
      <color theme="1"/>
      <name val="Montserrat Light"/>
      <family val="3"/>
    </font>
    <font>
      <sz val="10"/>
      <color theme="0"/>
      <name val="Montserrat Light"/>
      <family val="3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/>
    <xf numFmtId="0" fontId="4" fillId="0" borderId="0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65" fontId="4" fillId="0" borderId="11" xfId="0" applyNumberFormat="1" applyFont="1" applyBorder="1" applyAlignment="1">
      <alignment horizontal="right" vertical="center"/>
    </xf>
    <xf numFmtId="165" fontId="4" fillId="5" borderId="11" xfId="0" applyNumberFormat="1" applyFont="1" applyFill="1" applyBorder="1" applyAlignment="1">
      <alignment horizontal="right" vertical="center"/>
    </xf>
    <xf numFmtId="165" fontId="4" fillId="5" borderId="13" xfId="0" applyNumberFormat="1" applyFont="1" applyFill="1" applyBorder="1" applyAlignment="1">
      <alignment horizontal="right" vertical="center"/>
    </xf>
    <xf numFmtId="165" fontId="4" fillId="0" borderId="10" xfId="0" applyNumberFormat="1" applyFont="1" applyBorder="1" applyAlignment="1">
      <alignment horizontal="right" vertical="center"/>
    </xf>
    <xf numFmtId="165" fontId="4" fillId="5" borderId="10" xfId="0" applyNumberFormat="1" applyFont="1" applyFill="1" applyBorder="1" applyAlignment="1">
      <alignment horizontal="right" vertical="center"/>
    </xf>
    <xf numFmtId="165" fontId="4" fillId="5" borderId="12" xfId="0" applyNumberFormat="1" applyFont="1" applyFill="1" applyBorder="1" applyAlignment="1">
      <alignment horizontal="right" vertical="center"/>
    </xf>
    <xf numFmtId="166" fontId="4" fillId="0" borderId="6" xfId="0" applyNumberFormat="1" applyFont="1" applyBorder="1"/>
    <xf numFmtId="0" fontId="9" fillId="4" borderId="9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left"/>
    </xf>
    <xf numFmtId="0" fontId="4" fillId="0" borderId="20" xfId="0" applyFont="1" applyBorder="1" applyAlignment="1">
      <alignment horizontal="left"/>
    </xf>
    <xf numFmtId="0" fontId="4" fillId="7" borderId="30" xfId="0" applyFont="1" applyFill="1" applyBorder="1" applyAlignment="1">
      <alignment horizontal="right" vertical="center"/>
    </xf>
    <xf numFmtId="0" fontId="1" fillId="8" borderId="20" xfId="0" applyFont="1" applyFill="1" applyBorder="1" applyAlignment="1">
      <alignment vertical="center"/>
    </xf>
    <xf numFmtId="166" fontId="1" fillId="8" borderId="22" xfId="0" applyNumberFormat="1" applyFont="1" applyFill="1" applyBorder="1" applyAlignment="1">
      <alignment horizontal="right" vertical="center"/>
    </xf>
    <xf numFmtId="0" fontId="1" fillId="9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right" vertical="center"/>
    </xf>
    <xf numFmtId="166" fontId="4" fillId="3" borderId="32" xfId="0" applyNumberFormat="1" applyFont="1" applyFill="1" applyBorder="1" applyAlignment="1">
      <alignment horizontal="right" vertical="center"/>
    </xf>
    <xf numFmtId="0" fontId="0" fillId="3" borderId="0" xfId="0" applyFill="1"/>
    <xf numFmtId="0" fontId="4" fillId="0" borderId="10" xfId="0" applyFont="1" applyBorder="1" applyAlignment="1">
      <alignment horizontal="right" vertical="center"/>
    </xf>
    <xf numFmtId="0" fontId="4" fillId="5" borderId="10" xfId="0" applyFont="1" applyFill="1" applyBorder="1" applyAlignment="1">
      <alignment horizontal="right" vertical="center"/>
    </xf>
    <xf numFmtId="0" fontId="4" fillId="5" borderId="12" xfId="0" applyFont="1" applyFill="1" applyBorder="1" applyAlignment="1">
      <alignment horizontal="right" vertical="center"/>
    </xf>
    <xf numFmtId="166" fontId="4" fillId="0" borderId="0" xfId="0" applyNumberFormat="1" applyFont="1" applyFill="1" applyBorder="1" applyAlignment="1">
      <alignment horizontal="right" vertical="center"/>
    </xf>
    <xf numFmtId="165" fontId="4" fillId="0" borderId="0" xfId="0" applyNumberFormat="1" applyFont="1" applyFill="1" applyBorder="1" applyAlignment="1">
      <alignment horizontal="right" vertical="center"/>
    </xf>
    <xf numFmtId="166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/>
    <xf numFmtId="0" fontId="4" fillId="0" borderId="33" xfId="0" applyFont="1" applyBorder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5" fillId="0" borderId="24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4" fillId="0" borderId="35" xfId="0" applyFont="1" applyBorder="1" applyAlignment="1">
      <alignment horizontal="left"/>
    </xf>
    <xf numFmtId="0" fontId="4" fillId="0" borderId="34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3" xfId="0" applyFont="1" applyBorder="1" applyAlignment="1">
      <alignment horizontal="center" vertical="center"/>
    </xf>
    <xf numFmtId="0" fontId="4" fillId="0" borderId="30" xfId="0" applyFont="1" applyBorder="1" applyAlignment="1">
      <alignment horizontal="right" vertical="center"/>
    </xf>
    <xf numFmtId="0" fontId="4" fillId="0" borderId="6" xfId="0" applyFont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5" fontId="4" fillId="7" borderId="31" xfId="0" applyNumberFormat="1" applyFont="1" applyFill="1" applyBorder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167" fontId="18" fillId="0" borderId="1" xfId="0" applyNumberFormat="1" applyFont="1" applyBorder="1" applyAlignment="1">
      <alignment horizontal="right" vertical="center"/>
    </xf>
    <xf numFmtId="0" fontId="19" fillId="5" borderId="1" xfId="0" applyFont="1" applyFill="1" applyBorder="1" applyAlignment="1">
      <alignment horizontal="center" vertical="center"/>
    </xf>
    <xf numFmtId="167" fontId="18" fillId="5" borderId="1" xfId="0" applyNumberFormat="1" applyFont="1" applyFill="1" applyBorder="1" applyAlignment="1">
      <alignment horizontal="right" vertical="center"/>
    </xf>
    <xf numFmtId="0" fontId="4" fillId="0" borderId="39" xfId="0" applyFont="1" applyBorder="1" applyAlignment="1">
      <alignment horizontal="left" vertical="center"/>
    </xf>
    <xf numFmtId="0" fontId="19" fillId="0" borderId="40" xfId="0" applyFont="1" applyBorder="1" applyAlignment="1">
      <alignment horizontal="center" vertical="center"/>
    </xf>
    <xf numFmtId="167" fontId="18" fillId="0" borderId="40" xfId="0" applyNumberFormat="1" applyFont="1" applyBorder="1" applyAlignment="1">
      <alignment horizontal="right" vertical="center"/>
    </xf>
    <xf numFmtId="0" fontId="4" fillId="5" borderId="42" xfId="0" applyFont="1" applyFill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19" fillId="0" borderId="45" xfId="0" applyFont="1" applyBorder="1" applyAlignment="1">
      <alignment horizontal="center" vertical="center"/>
    </xf>
    <xf numFmtId="167" fontId="18" fillId="0" borderId="45" xfId="0" applyNumberFormat="1" applyFont="1" applyBorder="1" applyAlignment="1">
      <alignment horizontal="right" vertical="center"/>
    </xf>
    <xf numFmtId="3" fontId="12" fillId="5" borderId="6" xfId="0" applyNumberFormat="1" applyFont="1" applyFill="1" applyBorder="1" applyAlignment="1">
      <alignment horizontal="right" vertical="center"/>
    </xf>
    <xf numFmtId="3" fontId="12" fillId="0" borderId="6" xfId="0" applyNumberFormat="1" applyFont="1" applyBorder="1" applyAlignment="1">
      <alignment horizontal="right" vertical="center"/>
    </xf>
    <xf numFmtId="3" fontId="12" fillId="5" borderId="7" xfId="0" applyNumberFormat="1" applyFont="1" applyFill="1" applyBorder="1" applyAlignment="1">
      <alignment horizontal="right" vertical="center"/>
    </xf>
    <xf numFmtId="0" fontId="1" fillId="0" borderId="0" xfId="0" applyFont="1" applyBorder="1"/>
    <xf numFmtId="0" fontId="4" fillId="0" borderId="42" xfId="0" applyFont="1" applyFill="1" applyBorder="1" applyAlignment="1">
      <alignment horizontal="left" vertical="center"/>
    </xf>
    <xf numFmtId="166" fontId="4" fillId="5" borderId="6" xfId="0" applyNumberFormat="1" applyFont="1" applyFill="1" applyBorder="1"/>
    <xf numFmtId="166" fontId="4" fillId="5" borderId="7" xfId="0" applyNumberFormat="1" applyFont="1" applyFill="1" applyBorder="1"/>
    <xf numFmtId="0" fontId="4" fillId="0" borderId="6" xfId="0" applyFont="1" applyBorder="1" applyAlignment="1">
      <alignment horizontal="left"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49" fontId="4" fillId="0" borderId="10" xfId="0" applyNumberFormat="1" applyFont="1" applyBorder="1" applyAlignment="1">
      <alignment horizontal="left" vertical="center"/>
    </xf>
    <xf numFmtId="49" fontId="4" fillId="5" borderId="10" xfId="0" applyNumberFormat="1" applyFont="1" applyFill="1" applyBorder="1" applyAlignment="1">
      <alignment horizontal="left" vertical="center"/>
    </xf>
    <xf numFmtId="0" fontId="4" fillId="0" borderId="0" xfId="0" applyFont="1"/>
    <xf numFmtId="0" fontId="5" fillId="2" borderId="30" xfId="0" applyFont="1" applyFill="1" applyBorder="1" applyAlignment="1">
      <alignment horizontal="center" vertical="center"/>
    </xf>
    <xf numFmtId="16" fontId="4" fillId="0" borderId="2" xfId="0" applyNumberFormat="1" applyFont="1" applyBorder="1" applyAlignment="1">
      <alignment horizontal="left" vertical="center"/>
    </xf>
    <xf numFmtId="16" fontId="4" fillId="5" borderId="2" xfId="0" applyNumberFormat="1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left" vertical="center"/>
    </xf>
    <xf numFmtId="16" fontId="4" fillId="5" borderId="49" xfId="0" applyNumberFormat="1" applyFont="1" applyFill="1" applyBorder="1" applyAlignment="1">
      <alignment horizontal="left" vertical="center"/>
    </xf>
    <xf numFmtId="3" fontId="20" fillId="0" borderId="47" xfId="0" applyNumberFormat="1" applyFont="1" applyBorder="1" applyAlignment="1">
      <alignment horizontal="left" vertical="center"/>
    </xf>
    <xf numFmtId="3" fontId="20" fillId="5" borderId="47" xfId="0" applyNumberFormat="1" applyFont="1" applyFill="1" applyBorder="1" applyAlignment="1">
      <alignment horizontal="left" vertical="center"/>
    </xf>
    <xf numFmtId="3" fontId="20" fillId="5" borderId="50" xfId="0" applyNumberFormat="1" applyFont="1" applyFill="1" applyBorder="1" applyAlignment="1">
      <alignment horizontal="left" vertical="center"/>
    </xf>
    <xf numFmtId="0" fontId="1" fillId="3" borderId="37" xfId="0" applyFont="1" applyFill="1" applyBorder="1" applyAlignment="1">
      <alignment vertical="center"/>
    </xf>
    <xf numFmtId="0" fontId="16" fillId="5" borderId="10" xfId="0" applyFont="1" applyFill="1" applyBorder="1" applyAlignment="1">
      <alignment horizontal="left"/>
    </xf>
    <xf numFmtId="0" fontId="16" fillId="5" borderId="2" xfId="0" applyFont="1" applyFill="1" applyBorder="1" applyAlignment="1">
      <alignment horizontal="left"/>
    </xf>
    <xf numFmtId="0" fontId="16" fillId="5" borderId="28" xfId="0" applyFont="1" applyFill="1" applyBorder="1" applyAlignment="1">
      <alignment horizontal="left"/>
    </xf>
    <xf numFmtId="167" fontId="4" fillId="5" borderId="1" xfId="0" applyNumberFormat="1" applyFont="1" applyFill="1" applyBorder="1" applyAlignment="1">
      <alignment horizontal="right"/>
    </xf>
    <xf numFmtId="167" fontId="4" fillId="5" borderId="43" xfId="0" applyNumberFormat="1" applyFont="1" applyFill="1" applyBorder="1" applyAlignment="1">
      <alignment horizontal="right"/>
    </xf>
    <xf numFmtId="0" fontId="6" fillId="2" borderId="8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164" fontId="2" fillId="2" borderId="18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7" fillId="8" borderId="21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5" fillId="7" borderId="36" xfId="0" applyFont="1" applyFill="1" applyBorder="1" applyAlignment="1">
      <alignment horizontal="center"/>
    </xf>
    <xf numFmtId="0" fontId="5" fillId="7" borderId="38" xfId="0" applyFont="1" applyFill="1" applyBorder="1" applyAlignment="1">
      <alignment horizontal="center"/>
    </xf>
    <xf numFmtId="0" fontId="5" fillId="7" borderId="37" xfId="0" applyFont="1" applyFill="1" applyBorder="1" applyAlignment="1">
      <alignment horizontal="center"/>
    </xf>
    <xf numFmtId="0" fontId="17" fillId="0" borderId="10" xfId="0" applyFont="1" applyBorder="1" applyAlignment="1">
      <alignment horizontal="left"/>
    </xf>
    <xf numFmtId="0" fontId="17" fillId="0" borderId="2" xfId="0" applyFont="1" applyBorder="1" applyAlignment="1">
      <alignment horizontal="left"/>
    </xf>
    <xf numFmtId="0" fontId="17" fillId="0" borderId="28" xfId="0" applyFont="1" applyBorder="1" applyAlignment="1">
      <alignment horizontal="left"/>
    </xf>
    <xf numFmtId="167" fontId="4" fillId="0" borderId="40" xfId="0" applyNumberFormat="1" applyFont="1" applyBorder="1" applyAlignment="1">
      <alignment horizontal="right"/>
    </xf>
    <xf numFmtId="167" fontId="4" fillId="0" borderId="41" xfId="0" applyNumberFormat="1" applyFont="1" applyBorder="1" applyAlignment="1">
      <alignment horizontal="right"/>
    </xf>
    <xf numFmtId="0" fontId="5" fillId="0" borderId="10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28" xfId="0" applyFont="1" applyBorder="1" applyAlignment="1">
      <alignment horizontal="left"/>
    </xf>
    <xf numFmtId="167" fontId="4" fillId="0" borderId="1" xfId="0" applyNumberFormat="1" applyFont="1" applyBorder="1" applyAlignment="1">
      <alignment horizontal="right"/>
    </xf>
    <xf numFmtId="167" fontId="4" fillId="0" borderId="43" xfId="0" applyNumberFormat="1" applyFont="1" applyBorder="1" applyAlignment="1">
      <alignment horizontal="right"/>
    </xf>
    <xf numFmtId="0" fontId="5" fillId="5" borderId="10" xfId="0" applyFont="1" applyFill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0" fontId="5" fillId="5" borderId="28" xfId="0" applyFont="1" applyFill="1" applyBorder="1" applyAlignment="1">
      <alignment horizontal="left"/>
    </xf>
    <xf numFmtId="0" fontId="5" fillId="5" borderId="12" xfId="0" applyFont="1" applyFill="1" applyBorder="1" applyAlignment="1">
      <alignment horizontal="left"/>
    </xf>
    <xf numFmtId="0" fontId="5" fillId="5" borderId="15" xfId="0" applyFont="1" applyFill="1" applyBorder="1" applyAlignment="1">
      <alignment horizontal="left"/>
    </xf>
    <xf numFmtId="0" fontId="5" fillId="5" borderId="29" xfId="0" applyFont="1" applyFill="1" applyBorder="1" applyAlignment="1">
      <alignment horizontal="left"/>
    </xf>
    <xf numFmtId="167" fontId="4" fillId="0" borderId="45" xfId="0" applyNumberFormat="1" applyFont="1" applyBorder="1" applyAlignment="1">
      <alignment horizontal="right"/>
    </xf>
    <xf numFmtId="167" fontId="4" fillId="0" borderId="46" xfId="0" applyNumberFormat="1" applyFont="1" applyBorder="1" applyAlignment="1">
      <alignment horizontal="right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Montserrat Light"/>
        <family val="3"/>
        <scheme val="none"/>
      </font>
      <numFmt numFmtId="3" formatCode="#,##0"/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dashed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ontserrat Light"/>
        <family val="3"/>
        <scheme val="none"/>
      </font>
      <numFmt numFmtId="21" formatCode="dd\-mmm"/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ashed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F55C3D"/>
        </patternFill>
      </fill>
    </dxf>
    <dxf>
      <font>
        <color auto="1"/>
      </font>
      <fill>
        <patternFill>
          <bgColor rgb="FFFF3F3F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33CC"/>
      </font>
      <fill>
        <patternFill>
          <fgColor auto="1"/>
        </patternFill>
      </fill>
    </dxf>
    <dxf>
      <font>
        <color auto="1"/>
      </font>
      <fill>
        <patternFill>
          <bgColor rgb="FFFF3F3F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33CC"/>
      </font>
      <fill>
        <patternFill>
          <fgColor auto="1"/>
        </patternFill>
      </fill>
    </dxf>
    <dxf>
      <font>
        <color auto="1"/>
      </font>
      <fill>
        <patternFill>
          <bgColor rgb="FFFF3F3F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33CC"/>
      </font>
      <fill>
        <patternFill>
          <fgColor auto="1"/>
        </patternFill>
      </fill>
    </dxf>
  </dxfs>
  <tableStyles count="0" defaultTableStyle="TableStyleMedium2" defaultPivotStyle="PivotStyleLight16"/>
  <colors>
    <mruColors>
      <color rgb="FFF55C3D"/>
      <color rgb="FFEA310C"/>
      <color rgb="FFE32F0B"/>
      <color rgb="FFF43D18"/>
      <color rgb="FFFF5050"/>
      <color rgb="FFFF3F3F"/>
      <color rgb="FFEA0000"/>
      <color rgb="FFFF33CC"/>
      <color rgb="FFFF00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A8DF81-50F9-4578-AFC5-F0DAB6F069AB}" name="galamicrochip" displayName="galamicrochip" ref="A1:B15" totalsRowShown="0" headerRowBorderDxfId="4" tableBorderDxfId="3" totalsRowBorderDxfId="2">
  <autoFilter ref="A1:B15" xr:uid="{466221BD-BE87-4C58-B893-C43E71E6D9F1}"/>
  <tableColumns count="2">
    <tableColumn id="1" xr3:uid="{A86BA45D-1699-4398-90D8-46E0CC9ECBA5}" name="GALA" dataDxfId="1">
      <calculatedColumnFormula>Gala!M8</calculatedColumnFormula>
    </tableColumn>
    <tableColumn id="2" xr3:uid="{8744D45D-3FC3-4625-8E94-F30E1C51A9C6}" name="Microchip" dataDxfId="0">
      <calculatedColumnFormula>Gala!I8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B5F0B-EFE3-4A0B-858E-C238BCCB499C}">
  <dimension ref="A1:T43"/>
  <sheetViews>
    <sheetView workbookViewId="0">
      <selection activeCell="G29" sqref="G29"/>
    </sheetView>
  </sheetViews>
  <sheetFormatPr baseColWidth="10" defaultColWidth="11.44140625" defaultRowHeight="14.4"/>
  <cols>
    <col min="1" max="1" width="16.5546875" style="3" bestFit="1" customWidth="1"/>
    <col min="2" max="2" width="2.88671875" style="3" bestFit="1" customWidth="1"/>
    <col min="3" max="3" width="7.88671875" style="3" customWidth="1"/>
    <col min="4" max="4" width="2.5546875" style="3" bestFit="1" customWidth="1"/>
    <col min="5" max="5" width="9.44140625" style="3" customWidth="1"/>
    <col min="6" max="6" width="10.109375" style="3" bestFit="1" customWidth="1"/>
    <col min="7" max="7" width="8.88671875" style="3" bestFit="1" customWidth="1"/>
    <col min="8" max="8" width="7.33203125" style="3" bestFit="1" customWidth="1"/>
    <col min="9" max="9" width="22" style="3" bestFit="1" customWidth="1"/>
    <col min="10" max="10" width="24.44140625" style="3" bestFit="1" customWidth="1"/>
    <col min="11" max="11" width="10.88671875" style="3" bestFit="1" customWidth="1"/>
    <col min="12" max="12" width="7" style="33" customWidth="1"/>
    <col min="13" max="13" width="24.44140625" style="3" bestFit="1" customWidth="1"/>
    <col min="14" max="14" width="2.5546875" style="3" bestFit="1" customWidth="1"/>
    <col min="15" max="15" width="4.33203125" style="3" customWidth="1"/>
    <col min="16" max="16" width="14.33203125" style="3" bestFit="1" customWidth="1"/>
    <col min="17" max="17" width="2.109375" style="3" bestFit="1" customWidth="1"/>
    <col min="18" max="18" width="7.33203125" style="3" bestFit="1" customWidth="1"/>
    <col min="19" max="20" width="5.6640625" style="3" customWidth="1"/>
    <col min="21" max="16384" width="11.44140625" style="3"/>
  </cols>
  <sheetData>
    <row r="1" spans="1:20" ht="23.25" customHeight="1">
      <c r="A1" s="92" t="s">
        <v>0</v>
      </c>
      <c r="B1" s="93"/>
      <c r="C1" s="93"/>
      <c r="D1" s="94"/>
      <c r="E1" s="94"/>
      <c r="F1" s="95"/>
      <c r="G1" s="95"/>
      <c r="H1" s="95"/>
      <c r="I1" s="2"/>
      <c r="J1" s="24" t="s">
        <v>32</v>
      </c>
      <c r="K1" s="25">
        <f>SUM(K8:K21)</f>
        <v>0</v>
      </c>
      <c r="L1" s="30"/>
      <c r="P1" s="67"/>
    </row>
    <row r="2" spans="1:20" ht="24" customHeight="1">
      <c r="A2" s="96"/>
      <c r="B2" s="97"/>
      <c r="C2" s="97"/>
      <c r="D2" s="100"/>
      <c r="E2" s="100"/>
      <c r="F2" s="100"/>
      <c r="G2" s="100"/>
      <c r="H2" s="101"/>
      <c r="J2" s="19" t="s">
        <v>33</v>
      </c>
      <c r="K2" s="51">
        <f>SUM(S8:T26)</f>
        <v>0</v>
      </c>
      <c r="L2" s="31"/>
      <c r="P2" s="67"/>
    </row>
    <row r="3" spans="1:20" ht="24" customHeight="1" thickBot="1">
      <c r="A3" s="98"/>
      <c r="B3" s="99"/>
      <c r="C3" s="99"/>
      <c r="D3" s="102"/>
      <c r="E3" s="102"/>
      <c r="F3" s="102"/>
      <c r="G3" s="102"/>
      <c r="H3" s="103"/>
      <c r="J3" s="20" t="s">
        <v>34</v>
      </c>
      <c r="K3" s="21">
        <f>K1-K2</f>
        <v>0</v>
      </c>
      <c r="L3" s="32"/>
      <c r="P3" s="67"/>
    </row>
    <row r="4" spans="1:20">
      <c r="A4" s="17"/>
      <c r="B4" s="37"/>
      <c r="C4" s="104" t="s">
        <v>6</v>
      </c>
      <c r="D4" s="39">
        <f>COUNTIFS($F$8:$F$21,"hembra")</f>
        <v>0</v>
      </c>
      <c r="E4" s="41"/>
      <c r="F4" s="4"/>
      <c r="M4" s="36" t="s">
        <v>38</v>
      </c>
      <c r="P4" s="67"/>
    </row>
    <row r="5" spans="1:20" ht="15" thickBot="1">
      <c r="A5" s="18"/>
      <c r="B5" s="38"/>
      <c r="C5" s="105"/>
      <c r="D5" s="40">
        <f>COUNTIFS($F$8:$F$21,"macho")</f>
        <v>0</v>
      </c>
      <c r="E5" s="41"/>
      <c r="M5" s="35" t="s">
        <v>39</v>
      </c>
      <c r="P5" s="67"/>
    </row>
    <row r="6" spans="1:20" ht="15" thickBot="1">
      <c r="P6" s="67"/>
    </row>
    <row r="7" spans="1:20" s="1" customFormat="1" ht="15" customHeight="1" thickBot="1">
      <c r="A7" s="106" t="s">
        <v>4</v>
      </c>
      <c r="B7" s="107"/>
      <c r="C7" s="107"/>
      <c r="D7" s="107"/>
      <c r="E7" s="108"/>
      <c r="F7" s="23" t="s">
        <v>30</v>
      </c>
      <c r="G7" s="15" t="s">
        <v>5</v>
      </c>
      <c r="H7" s="14" t="s">
        <v>36</v>
      </c>
      <c r="I7" s="22" t="s">
        <v>27</v>
      </c>
      <c r="J7" s="23" t="s">
        <v>11</v>
      </c>
      <c r="K7" s="16" t="s">
        <v>35</v>
      </c>
      <c r="L7" s="33"/>
      <c r="M7" s="109" t="s">
        <v>37</v>
      </c>
      <c r="N7" s="110"/>
      <c r="P7" s="111" t="s">
        <v>28</v>
      </c>
      <c r="Q7" s="112"/>
      <c r="R7" s="112"/>
      <c r="S7" s="112"/>
      <c r="T7" s="113"/>
    </row>
    <row r="8" spans="1:20">
      <c r="A8" s="114"/>
      <c r="B8" s="115"/>
      <c r="C8" s="115"/>
      <c r="D8" s="115"/>
      <c r="E8" s="116"/>
      <c r="F8" s="44"/>
      <c r="G8" s="10"/>
      <c r="H8" s="7"/>
      <c r="I8" s="65"/>
      <c r="J8" s="71"/>
      <c r="K8" s="13">
        <f>G8-H8</f>
        <v>0</v>
      </c>
      <c r="M8" s="43"/>
      <c r="N8" s="34">
        <f>COUNTIF($J$8:J21,$M$8:M21)</f>
        <v>0</v>
      </c>
      <c r="P8" s="56" t="s">
        <v>40</v>
      </c>
      <c r="Q8" s="57"/>
      <c r="R8" s="58">
        <v>0</v>
      </c>
      <c r="S8" s="117">
        <f>Q8*R8</f>
        <v>0</v>
      </c>
      <c r="T8" s="118"/>
    </row>
    <row r="9" spans="1:20">
      <c r="A9" s="87"/>
      <c r="B9" s="88"/>
      <c r="C9" s="88"/>
      <c r="D9" s="88"/>
      <c r="E9" s="89"/>
      <c r="F9" s="45"/>
      <c r="G9" s="11"/>
      <c r="H9" s="8"/>
      <c r="I9" s="64"/>
      <c r="J9" s="72"/>
      <c r="K9" s="69">
        <f t="shared" ref="K9:K21" si="0">G9-H9</f>
        <v>0</v>
      </c>
      <c r="M9" s="28"/>
      <c r="N9" s="5">
        <f>COUNTIF($J$8:J22,$M$8:M22)</f>
        <v>0</v>
      </c>
      <c r="P9" s="59" t="s">
        <v>44</v>
      </c>
      <c r="Q9" s="54"/>
      <c r="R9" s="55">
        <v>3</v>
      </c>
      <c r="S9" s="90">
        <f t="shared" ref="S9:S22" si="1">Q9*R9</f>
        <v>0</v>
      </c>
      <c r="T9" s="91"/>
    </row>
    <row r="10" spans="1:20">
      <c r="A10" s="119"/>
      <c r="B10" s="120"/>
      <c r="C10" s="120"/>
      <c r="D10" s="120"/>
      <c r="E10" s="121"/>
      <c r="F10" s="44"/>
      <c r="G10" s="10"/>
      <c r="H10" s="7"/>
      <c r="I10" s="65"/>
      <c r="J10" s="71"/>
      <c r="K10" s="13">
        <f t="shared" si="0"/>
        <v>0</v>
      </c>
      <c r="M10" s="27"/>
      <c r="N10" s="5">
        <f>COUNTIF($J$8:J23,$M$8:M23)</f>
        <v>0</v>
      </c>
      <c r="P10" s="68" t="s">
        <v>45</v>
      </c>
      <c r="Q10" s="52"/>
      <c r="R10" s="53">
        <v>15</v>
      </c>
      <c r="S10" s="122">
        <f t="shared" si="1"/>
        <v>0</v>
      </c>
      <c r="T10" s="123"/>
    </row>
    <row r="11" spans="1:20">
      <c r="A11" s="124"/>
      <c r="B11" s="125"/>
      <c r="C11" s="125"/>
      <c r="D11" s="125"/>
      <c r="E11" s="126"/>
      <c r="F11" s="45"/>
      <c r="G11" s="11"/>
      <c r="H11" s="8"/>
      <c r="I11" s="64"/>
      <c r="J11" s="72"/>
      <c r="K11" s="69">
        <f t="shared" si="0"/>
        <v>0</v>
      </c>
      <c r="M11" s="28"/>
      <c r="N11" s="5">
        <f>COUNTIF($J$8:J24,$M$8:M24)</f>
        <v>0</v>
      </c>
      <c r="P11" s="59" t="s">
        <v>48</v>
      </c>
      <c r="Q11" s="54"/>
      <c r="R11" s="55">
        <v>0</v>
      </c>
      <c r="S11" s="90">
        <f t="shared" si="1"/>
        <v>0</v>
      </c>
      <c r="T11" s="91"/>
    </row>
    <row r="12" spans="1:20">
      <c r="A12" s="119"/>
      <c r="B12" s="120"/>
      <c r="C12" s="120"/>
      <c r="D12" s="120"/>
      <c r="E12" s="121"/>
      <c r="F12" s="46"/>
      <c r="G12" s="10"/>
      <c r="H12" s="7"/>
      <c r="I12" s="65"/>
      <c r="J12" s="71"/>
      <c r="K12" s="13">
        <f t="shared" si="0"/>
        <v>0</v>
      </c>
      <c r="M12" s="27"/>
      <c r="N12" s="5">
        <f>COUNTIF($J$8:J25,$M$8:M25)</f>
        <v>0</v>
      </c>
      <c r="P12" s="68" t="s">
        <v>46</v>
      </c>
      <c r="Q12" s="52"/>
      <c r="R12" s="53">
        <v>16.8</v>
      </c>
      <c r="S12" s="122">
        <f t="shared" si="1"/>
        <v>0</v>
      </c>
      <c r="T12" s="123"/>
    </row>
    <row r="13" spans="1:20">
      <c r="A13" s="124"/>
      <c r="B13" s="125"/>
      <c r="C13" s="125"/>
      <c r="D13" s="125"/>
      <c r="E13" s="126"/>
      <c r="F13" s="45"/>
      <c r="G13" s="11"/>
      <c r="H13" s="8"/>
      <c r="I13" s="64"/>
      <c r="J13" s="72"/>
      <c r="K13" s="69">
        <f t="shared" si="0"/>
        <v>0</v>
      </c>
      <c r="M13" s="28"/>
      <c r="N13" s="5">
        <f>COUNTIF($J$8:J26,$M$8:M26)</f>
        <v>0</v>
      </c>
      <c r="P13" s="59" t="s">
        <v>53</v>
      </c>
      <c r="Q13" s="54"/>
      <c r="R13" s="55">
        <v>15.5</v>
      </c>
      <c r="S13" s="90">
        <f t="shared" si="1"/>
        <v>0</v>
      </c>
      <c r="T13" s="91"/>
    </row>
    <row r="14" spans="1:20">
      <c r="A14" s="119"/>
      <c r="B14" s="120"/>
      <c r="C14" s="120"/>
      <c r="D14" s="120"/>
      <c r="E14" s="121"/>
      <c r="F14" s="44"/>
      <c r="G14" s="10"/>
      <c r="H14" s="7"/>
      <c r="I14" s="65"/>
      <c r="J14" s="71"/>
      <c r="K14" s="13">
        <f t="shared" si="0"/>
        <v>0</v>
      </c>
      <c r="M14" s="27"/>
      <c r="N14" s="5">
        <f>COUNTIF($J$8:J27,$M$8:M27)</f>
        <v>0</v>
      </c>
      <c r="P14" s="68" t="s">
        <v>42</v>
      </c>
      <c r="Q14" s="52"/>
      <c r="R14" s="53">
        <v>0</v>
      </c>
      <c r="S14" s="122">
        <f t="shared" si="1"/>
        <v>0</v>
      </c>
      <c r="T14" s="123"/>
    </row>
    <row r="15" spans="1:20">
      <c r="A15" s="124"/>
      <c r="B15" s="125"/>
      <c r="C15" s="125"/>
      <c r="D15" s="125"/>
      <c r="E15" s="126"/>
      <c r="F15" s="45"/>
      <c r="G15" s="11"/>
      <c r="H15" s="8"/>
      <c r="I15" s="64"/>
      <c r="J15" s="72"/>
      <c r="K15" s="69">
        <f t="shared" si="0"/>
        <v>0</v>
      </c>
      <c r="M15" s="28"/>
      <c r="N15" s="5">
        <f>COUNTIF($J$8:J28,$M$8:M28)</f>
        <v>0</v>
      </c>
      <c r="P15" s="59" t="s">
        <v>43</v>
      </c>
      <c r="Q15" s="54"/>
      <c r="R15" s="55">
        <v>0</v>
      </c>
      <c r="S15" s="90">
        <f t="shared" si="1"/>
        <v>0</v>
      </c>
      <c r="T15" s="91"/>
    </row>
    <row r="16" spans="1:20">
      <c r="A16" s="119"/>
      <c r="B16" s="120"/>
      <c r="C16" s="120"/>
      <c r="D16" s="120"/>
      <c r="E16" s="121"/>
      <c r="F16" s="44"/>
      <c r="G16" s="10"/>
      <c r="H16" s="7"/>
      <c r="I16" s="65"/>
      <c r="J16" s="71"/>
      <c r="K16" s="13">
        <f t="shared" si="0"/>
        <v>0</v>
      </c>
      <c r="M16" s="27"/>
      <c r="N16" s="5">
        <f>COUNTIF($J$8:J29,$M$8:M29)</f>
        <v>0</v>
      </c>
      <c r="P16" s="68" t="s">
        <v>50</v>
      </c>
      <c r="Q16" s="52"/>
      <c r="R16" s="53">
        <v>5</v>
      </c>
      <c r="S16" s="122">
        <f t="shared" si="1"/>
        <v>0</v>
      </c>
      <c r="T16" s="123"/>
    </row>
    <row r="17" spans="1:20">
      <c r="A17" s="124"/>
      <c r="B17" s="125"/>
      <c r="C17" s="125"/>
      <c r="D17" s="125"/>
      <c r="E17" s="126"/>
      <c r="F17" s="45"/>
      <c r="G17" s="11"/>
      <c r="H17" s="8"/>
      <c r="I17" s="64"/>
      <c r="J17" s="72"/>
      <c r="K17" s="69">
        <f t="shared" si="0"/>
        <v>0</v>
      </c>
      <c r="M17" s="28"/>
      <c r="N17" s="5">
        <f>COUNTIF($J$8:J30,$M$8:M30)</f>
        <v>0</v>
      </c>
      <c r="P17" s="59" t="s">
        <v>47</v>
      </c>
      <c r="Q17" s="54"/>
      <c r="R17" s="55">
        <v>0</v>
      </c>
      <c r="S17" s="90">
        <f t="shared" si="1"/>
        <v>0</v>
      </c>
      <c r="T17" s="91"/>
    </row>
    <row r="18" spans="1:20">
      <c r="A18" s="119"/>
      <c r="B18" s="120"/>
      <c r="C18" s="120"/>
      <c r="D18" s="120"/>
      <c r="E18" s="121"/>
      <c r="F18" s="44"/>
      <c r="G18" s="10"/>
      <c r="H18" s="7"/>
      <c r="I18" s="65"/>
      <c r="J18" s="71"/>
      <c r="K18" s="13">
        <f t="shared" si="0"/>
        <v>0</v>
      </c>
      <c r="M18" s="27"/>
      <c r="N18" s="5">
        <f>COUNTIF($J$8:J31,$M$8:M31)</f>
        <v>0</v>
      </c>
      <c r="P18" s="68" t="s">
        <v>49</v>
      </c>
      <c r="Q18" s="52"/>
      <c r="R18" s="53">
        <v>0</v>
      </c>
      <c r="S18" s="122">
        <f t="shared" si="1"/>
        <v>0</v>
      </c>
      <c r="T18" s="123"/>
    </row>
    <row r="19" spans="1:20">
      <c r="A19" s="124"/>
      <c r="B19" s="125"/>
      <c r="C19" s="125"/>
      <c r="D19" s="125"/>
      <c r="E19" s="126"/>
      <c r="F19" s="45"/>
      <c r="G19" s="11"/>
      <c r="H19" s="8"/>
      <c r="I19" s="64"/>
      <c r="J19" s="72"/>
      <c r="K19" s="69">
        <f t="shared" si="0"/>
        <v>0</v>
      </c>
      <c r="M19" s="28"/>
      <c r="N19" s="5">
        <f>COUNTIF($J$8:J32,$M$8:M32)</f>
        <v>0</v>
      </c>
      <c r="P19" s="59" t="s">
        <v>54</v>
      </c>
      <c r="Q19" s="54"/>
      <c r="R19" s="55">
        <v>0</v>
      </c>
      <c r="S19" s="90">
        <f t="shared" si="1"/>
        <v>0</v>
      </c>
      <c r="T19" s="91"/>
    </row>
    <row r="20" spans="1:20">
      <c r="A20" s="119"/>
      <c r="B20" s="120"/>
      <c r="C20" s="120"/>
      <c r="D20" s="120"/>
      <c r="E20" s="121"/>
      <c r="F20" s="44"/>
      <c r="G20" s="10"/>
      <c r="H20" s="7"/>
      <c r="I20" s="65"/>
      <c r="J20" s="71"/>
      <c r="K20" s="13">
        <f t="shared" si="0"/>
        <v>0</v>
      </c>
      <c r="M20" s="27"/>
      <c r="N20" s="5">
        <f>COUNTIF($J$8:J33,$M$8:M33)</f>
        <v>0</v>
      </c>
      <c r="P20" s="68" t="s">
        <v>51</v>
      </c>
      <c r="Q20" s="52"/>
      <c r="R20" s="53">
        <v>0</v>
      </c>
      <c r="S20" s="122">
        <f t="shared" si="1"/>
        <v>0</v>
      </c>
      <c r="T20" s="123"/>
    </row>
    <row r="21" spans="1:20" ht="15" thickBot="1">
      <c r="A21" s="127"/>
      <c r="B21" s="128"/>
      <c r="C21" s="128"/>
      <c r="D21" s="128"/>
      <c r="E21" s="129"/>
      <c r="F21" s="47"/>
      <c r="G21" s="12"/>
      <c r="H21" s="9"/>
      <c r="I21" s="66"/>
      <c r="J21" s="73"/>
      <c r="K21" s="70">
        <f t="shared" si="0"/>
        <v>0</v>
      </c>
      <c r="M21" s="29"/>
      <c r="N21" s="42">
        <f>COUNTIF($J$8:J34,$M$8:M34)</f>
        <v>0</v>
      </c>
      <c r="P21" s="59" t="s">
        <v>52</v>
      </c>
      <c r="Q21" s="54"/>
      <c r="R21" s="55">
        <v>0</v>
      </c>
      <c r="S21" s="90">
        <f t="shared" si="1"/>
        <v>0</v>
      </c>
      <c r="T21" s="91"/>
    </row>
    <row r="22" spans="1:20">
      <c r="P22" s="68" t="s">
        <v>41</v>
      </c>
      <c r="Q22" s="52"/>
      <c r="R22" s="53">
        <v>0</v>
      </c>
      <c r="S22" s="122">
        <f t="shared" si="1"/>
        <v>0</v>
      </c>
      <c r="T22" s="123"/>
    </row>
    <row r="23" spans="1:20">
      <c r="P23" s="59"/>
      <c r="Q23" s="54"/>
      <c r="R23" s="55">
        <v>0</v>
      </c>
      <c r="S23" s="90">
        <f>Q23*R23</f>
        <v>0</v>
      </c>
      <c r="T23" s="91"/>
    </row>
    <row r="24" spans="1:20" ht="15" customHeight="1">
      <c r="P24" s="60"/>
      <c r="Q24" s="52"/>
      <c r="R24" s="53">
        <v>0</v>
      </c>
      <c r="S24" s="122">
        <f t="shared" ref="S24:S26" si="2">Q24*R24</f>
        <v>0</v>
      </c>
      <c r="T24" s="123"/>
    </row>
    <row r="25" spans="1:20">
      <c r="P25" s="59"/>
      <c r="Q25" s="54"/>
      <c r="R25" s="55">
        <v>0</v>
      </c>
      <c r="S25" s="90">
        <f t="shared" si="2"/>
        <v>0</v>
      </c>
      <c r="T25" s="91"/>
    </row>
    <row r="26" spans="1:20" ht="15" thickBot="1">
      <c r="P26" s="61"/>
      <c r="Q26" s="62"/>
      <c r="R26" s="63">
        <v>0</v>
      </c>
      <c r="S26" s="130">
        <f t="shared" si="2"/>
        <v>0</v>
      </c>
      <c r="T26" s="131"/>
    </row>
    <row r="43" spans="1:1">
      <c r="A43" s="50"/>
    </row>
  </sheetData>
  <mergeCells count="42">
    <mergeCell ref="S22:T22"/>
    <mergeCell ref="S23:T23"/>
    <mergeCell ref="S24:T24"/>
    <mergeCell ref="S25:T25"/>
    <mergeCell ref="S26:T26"/>
    <mergeCell ref="A19:E19"/>
    <mergeCell ref="S19:T19"/>
    <mergeCell ref="A20:E20"/>
    <mergeCell ref="S20:T20"/>
    <mergeCell ref="A21:E21"/>
    <mergeCell ref="S21:T21"/>
    <mergeCell ref="A16:E16"/>
    <mergeCell ref="S16:T16"/>
    <mergeCell ref="A17:E17"/>
    <mergeCell ref="S17:T17"/>
    <mergeCell ref="A18:E18"/>
    <mergeCell ref="S18:T18"/>
    <mergeCell ref="A13:E13"/>
    <mergeCell ref="S13:T13"/>
    <mergeCell ref="A14:E14"/>
    <mergeCell ref="S14:T14"/>
    <mergeCell ref="A15:E15"/>
    <mergeCell ref="S15:T15"/>
    <mergeCell ref="A10:E10"/>
    <mergeCell ref="S10:T10"/>
    <mergeCell ref="A11:E11"/>
    <mergeCell ref="S11:T11"/>
    <mergeCell ref="A12:E12"/>
    <mergeCell ref="S12:T12"/>
    <mergeCell ref="A9:E9"/>
    <mergeCell ref="S9:T9"/>
    <mergeCell ref="A1:C1"/>
    <mergeCell ref="D1:H1"/>
    <mergeCell ref="A2:C3"/>
    <mergeCell ref="D2:H2"/>
    <mergeCell ref="D3:H3"/>
    <mergeCell ref="C4:C5"/>
    <mergeCell ref="A7:E7"/>
    <mergeCell ref="M7:N7"/>
    <mergeCell ref="P7:T7"/>
    <mergeCell ref="A8:E8"/>
    <mergeCell ref="S8:T8"/>
  </mergeCells>
  <conditionalFormatting sqref="F8:F21">
    <cfRule type="containsText" dxfId="17" priority="3" operator="containsText" text="Hembra">
      <formula>NOT(ISERROR(SEARCH("Hembra",F8)))</formula>
    </cfRule>
  </conditionalFormatting>
  <conditionalFormatting sqref="J8:J21">
    <cfRule type="duplicateValues" dxfId="16" priority="4"/>
  </conditionalFormatting>
  <conditionalFormatting sqref="N8:N21">
    <cfRule type="containsText" dxfId="15" priority="1" operator="containsText" text="0">
      <formula>NOT(ISERROR(SEARCH("0",N8)))</formula>
    </cfRule>
    <cfRule type="cellIs" dxfId="14" priority="2" operator="greaterThan">
      <formula>0</formula>
    </cfRule>
  </conditionalFormatting>
  <dataValidations count="2">
    <dataValidation type="list" allowBlank="1" showInputMessage="1" showErrorMessage="1" sqref="F8:F21" xr:uid="{DEAA063C-88C6-4F31-AA57-E5E6E483788D}">
      <formula1>hembrasmacho</formula1>
    </dataValidation>
    <dataValidation type="list" allowBlank="1" showInputMessage="1" showErrorMessage="1" sqref="J8:J21" xr:uid="{05232D9B-5095-4C7E-A009-D1A2B0126BD8}">
      <formula1>hoja3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93A46-E327-4CB7-8527-C4B3A6E62153}">
  <dimension ref="A1:T43"/>
  <sheetViews>
    <sheetView workbookViewId="0">
      <selection activeCell="L30" sqref="L30"/>
    </sheetView>
  </sheetViews>
  <sheetFormatPr baseColWidth="10" defaultColWidth="11.44140625" defaultRowHeight="14.4"/>
  <cols>
    <col min="1" max="1" width="16.5546875" style="3" bestFit="1" customWidth="1"/>
    <col min="2" max="2" width="2.88671875" style="3" bestFit="1" customWidth="1"/>
    <col min="3" max="3" width="7.88671875" style="3" customWidth="1"/>
    <col min="4" max="4" width="2.5546875" style="3" bestFit="1" customWidth="1"/>
    <col min="5" max="5" width="9.44140625" style="3" customWidth="1"/>
    <col min="6" max="6" width="10.109375" style="3" bestFit="1" customWidth="1"/>
    <col min="7" max="7" width="8.88671875" style="3" bestFit="1" customWidth="1"/>
    <col min="8" max="8" width="7.33203125" style="3" bestFit="1" customWidth="1"/>
    <col min="9" max="9" width="22" style="3" bestFit="1" customWidth="1"/>
    <col min="10" max="10" width="24.44140625" style="3" bestFit="1" customWidth="1"/>
    <col min="11" max="11" width="10.88671875" style="3" bestFit="1" customWidth="1"/>
    <col min="12" max="12" width="7" style="33" customWidth="1"/>
    <col min="13" max="13" width="24.44140625" style="3" bestFit="1" customWidth="1"/>
    <col min="14" max="14" width="2.5546875" style="3" bestFit="1" customWidth="1"/>
    <col min="15" max="15" width="4.33203125" style="3" customWidth="1"/>
    <col min="16" max="16" width="14.33203125" style="3" bestFit="1" customWidth="1"/>
    <col min="17" max="17" width="2.109375" style="3" bestFit="1" customWidth="1"/>
    <col min="18" max="18" width="7.33203125" style="3" bestFit="1" customWidth="1"/>
    <col min="19" max="20" width="5.6640625" style="3" customWidth="1"/>
    <col min="21" max="16384" width="11.44140625" style="3"/>
  </cols>
  <sheetData>
    <row r="1" spans="1:20" ht="23.25" customHeight="1">
      <c r="A1" s="92" t="s">
        <v>0</v>
      </c>
      <c r="B1" s="93"/>
      <c r="C1" s="93"/>
      <c r="D1" s="94"/>
      <c r="E1" s="94"/>
      <c r="F1" s="95"/>
      <c r="G1" s="95"/>
      <c r="H1" s="95"/>
      <c r="I1" s="2"/>
      <c r="J1" s="24" t="s">
        <v>32</v>
      </c>
      <c r="K1" s="25">
        <f>SUM(K8:K21)</f>
        <v>0</v>
      </c>
      <c r="L1" s="30"/>
      <c r="P1" s="67"/>
    </row>
    <row r="2" spans="1:20" ht="24" customHeight="1">
      <c r="A2" s="96"/>
      <c r="B2" s="97"/>
      <c r="C2" s="97"/>
      <c r="D2" s="100"/>
      <c r="E2" s="100"/>
      <c r="F2" s="100"/>
      <c r="G2" s="100"/>
      <c r="H2" s="101"/>
      <c r="J2" s="19" t="s">
        <v>33</v>
      </c>
      <c r="K2" s="51">
        <f>SUM(S8:T26)</f>
        <v>0</v>
      </c>
      <c r="L2" s="31"/>
      <c r="P2" s="67"/>
    </row>
    <row r="3" spans="1:20" ht="24" customHeight="1" thickBot="1">
      <c r="A3" s="98"/>
      <c r="B3" s="99"/>
      <c r="C3" s="99"/>
      <c r="D3" s="102"/>
      <c r="E3" s="102"/>
      <c r="F3" s="102"/>
      <c r="G3" s="102"/>
      <c r="H3" s="103"/>
      <c r="J3" s="20" t="s">
        <v>34</v>
      </c>
      <c r="K3" s="21">
        <f>K1-K2</f>
        <v>0</v>
      </c>
      <c r="L3" s="32"/>
      <c r="P3" s="67"/>
    </row>
    <row r="4" spans="1:20">
      <c r="A4" s="17" t="s">
        <v>2</v>
      </c>
      <c r="B4" s="37"/>
      <c r="C4" s="104" t="s">
        <v>6</v>
      </c>
      <c r="D4" s="39">
        <f>COUNTIFS($F$8:$F$21,"hembra")</f>
        <v>0</v>
      </c>
      <c r="E4" s="41"/>
      <c r="F4" s="4"/>
      <c r="M4" s="36" t="s">
        <v>38</v>
      </c>
      <c r="P4" s="67"/>
    </row>
    <row r="5" spans="1:20" ht="15" thickBot="1">
      <c r="A5" s="18" t="s">
        <v>3</v>
      </c>
      <c r="B5" s="38"/>
      <c r="C5" s="105"/>
      <c r="D5" s="40">
        <f>COUNTIFS($F$8:$F$21,"macho")</f>
        <v>0</v>
      </c>
      <c r="E5" s="41"/>
      <c r="M5" s="35" t="s">
        <v>39</v>
      </c>
      <c r="P5" s="67"/>
    </row>
    <row r="6" spans="1:20" ht="15" thickBot="1">
      <c r="P6" s="67"/>
    </row>
    <row r="7" spans="1:20" s="1" customFormat="1" ht="15" customHeight="1" thickBot="1">
      <c r="A7" s="106" t="s">
        <v>4</v>
      </c>
      <c r="B7" s="107"/>
      <c r="C7" s="107"/>
      <c r="D7" s="107"/>
      <c r="E7" s="108"/>
      <c r="F7" s="23" t="s">
        <v>30</v>
      </c>
      <c r="G7" s="15" t="s">
        <v>5</v>
      </c>
      <c r="H7" s="14" t="s">
        <v>36</v>
      </c>
      <c r="I7" s="22" t="s">
        <v>27</v>
      </c>
      <c r="J7" s="23" t="s">
        <v>11</v>
      </c>
      <c r="K7" s="16" t="s">
        <v>35</v>
      </c>
      <c r="L7" s="33"/>
      <c r="M7" s="109" t="s">
        <v>37</v>
      </c>
      <c r="N7" s="110"/>
      <c r="P7" s="111" t="s">
        <v>28</v>
      </c>
      <c r="Q7" s="112"/>
      <c r="R7" s="112"/>
      <c r="S7" s="112"/>
      <c r="T7" s="113"/>
    </row>
    <row r="8" spans="1:20">
      <c r="A8" s="114"/>
      <c r="B8" s="115"/>
      <c r="C8" s="115"/>
      <c r="D8" s="115"/>
      <c r="E8" s="116"/>
      <c r="F8" s="44"/>
      <c r="G8" s="10"/>
      <c r="H8" s="7"/>
      <c r="I8" s="65"/>
      <c r="J8" s="71"/>
      <c r="K8" s="13">
        <f>G8-H8</f>
        <v>0</v>
      </c>
      <c r="M8" s="43"/>
      <c r="N8" s="34">
        <f>COUNTIF($J$8:J21,$M$8:M21)</f>
        <v>0</v>
      </c>
      <c r="P8" s="56" t="s">
        <v>40</v>
      </c>
      <c r="Q8" s="57"/>
      <c r="R8" s="58">
        <v>0</v>
      </c>
      <c r="S8" s="117">
        <f>Q8*R8</f>
        <v>0</v>
      </c>
      <c r="T8" s="118"/>
    </row>
    <row r="9" spans="1:20">
      <c r="A9" s="87"/>
      <c r="B9" s="88"/>
      <c r="C9" s="88"/>
      <c r="D9" s="88"/>
      <c r="E9" s="89"/>
      <c r="F9" s="45"/>
      <c r="G9" s="11"/>
      <c r="H9" s="8"/>
      <c r="I9" s="64"/>
      <c r="J9" s="72"/>
      <c r="K9" s="69">
        <f t="shared" ref="K9:K21" si="0">G9-H9</f>
        <v>0</v>
      </c>
      <c r="M9" s="28"/>
      <c r="N9" s="5">
        <f>COUNTIF($J$8:J22,$M$8:M22)</f>
        <v>0</v>
      </c>
      <c r="P9" s="59" t="s">
        <v>44</v>
      </c>
      <c r="Q9" s="54"/>
      <c r="R9" s="55">
        <v>3</v>
      </c>
      <c r="S9" s="90">
        <f t="shared" ref="S9:S22" si="1">Q9*R9</f>
        <v>0</v>
      </c>
      <c r="T9" s="91"/>
    </row>
    <row r="10" spans="1:20">
      <c r="A10" s="119"/>
      <c r="B10" s="120"/>
      <c r="C10" s="120"/>
      <c r="D10" s="120"/>
      <c r="E10" s="121"/>
      <c r="F10" s="44"/>
      <c r="G10" s="10"/>
      <c r="H10" s="7"/>
      <c r="I10" s="65"/>
      <c r="J10" s="71"/>
      <c r="K10" s="13">
        <f t="shared" si="0"/>
        <v>0</v>
      </c>
      <c r="M10" s="27"/>
      <c r="N10" s="5">
        <f>COUNTIF($J$8:J23,$M$8:M23)</f>
        <v>0</v>
      </c>
      <c r="P10" s="68" t="s">
        <v>45</v>
      </c>
      <c r="Q10" s="52"/>
      <c r="R10" s="53">
        <v>15</v>
      </c>
      <c r="S10" s="122">
        <f t="shared" si="1"/>
        <v>0</v>
      </c>
      <c r="T10" s="123"/>
    </row>
    <row r="11" spans="1:20">
      <c r="A11" s="124"/>
      <c r="B11" s="125"/>
      <c r="C11" s="125"/>
      <c r="D11" s="125"/>
      <c r="E11" s="126"/>
      <c r="F11" s="45"/>
      <c r="G11" s="11"/>
      <c r="H11" s="8"/>
      <c r="I11" s="64"/>
      <c r="J11" s="72"/>
      <c r="K11" s="69">
        <f t="shared" si="0"/>
        <v>0</v>
      </c>
      <c r="M11" s="28"/>
      <c r="N11" s="5">
        <f>COUNTIF($J$8:J24,$M$8:M24)</f>
        <v>0</v>
      </c>
      <c r="P11" s="59" t="s">
        <v>48</v>
      </c>
      <c r="Q11" s="54"/>
      <c r="R11" s="55">
        <v>0</v>
      </c>
      <c r="S11" s="90">
        <f t="shared" si="1"/>
        <v>0</v>
      </c>
      <c r="T11" s="91"/>
    </row>
    <row r="12" spans="1:20">
      <c r="A12" s="119"/>
      <c r="B12" s="120"/>
      <c r="C12" s="120"/>
      <c r="D12" s="120"/>
      <c r="E12" s="121"/>
      <c r="F12" s="46"/>
      <c r="G12" s="10"/>
      <c r="H12" s="7"/>
      <c r="I12" s="65"/>
      <c r="J12" s="71"/>
      <c r="K12" s="13">
        <f t="shared" si="0"/>
        <v>0</v>
      </c>
      <c r="M12" s="27"/>
      <c r="N12" s="5">
        <f>COUNTIF($J$8:J25,$M$8:M25)</f>
        <v>0</v>
      </c>
      <c r="P12" s="68" t="s">
        <v>46</v>
      </c>
      <c r="Q12" s="52"/>
      <c r="R12" s="53">
        <v>16.8</v>
      </c>
      <c r="S12" s="122">
        <f t="shared" si="1"/>
        <v>0</v>
      </c>
      <c r="T12" s="123"/>
    </row>
    <row r="13" spans="1:20">
      <c r="A13" s="124"/>
      <c r="B13" s="125"/>
      <c r="C13" s="125"/>
      <c r="D13" s="125"/>
      <c r="E13" s="126"/>
      <c r="F13" s="45"/>
      <c r="G13" s="11"/>
      <c r="H13" s="8"/>
      <c r="I13" s="64"/>
      <c r="J13" s="72"/>
      <c r="K13" s="69">
        <f t="shared" si="0"/>
        <v>0</v>
      </c>
      <c r="M13" s="28"/>
      <c r="N13" s="5">
        <f>COUNTIF($J$8:J26,$M$8:M26)</f>
        <v>0</v>
      </c>
      <c r="P13" s="59" t="s">
        <v>53</v>
      </c>
      <c r="Q13" s="54"/>
      <c r="R13" s="55">
        <v>15.5</v>
      </c>
      <c r="S13" s="90">
        <f t="shared" si="1"/>
        <v>0</v>
      </c>
      <c r="T13" s="91"/>
    </row>
    <row r="14" spans="1:20">
      <c r="A14" s="119"/>
      <c r="B14" s="120"/>
      <c r="C14" s="120"/>
      <c r="D14" s="120"/>
      <c r="E14" s="121"/>
      <c r="F14" s="44"/>
      <c r="G14" s="10"/>
      <c r="H14" s="7"/>
      <c r="I14" s="65"/>
      <c r="J14" s="71"/>
      <c r="K14" s="13">
        <f t="shared" si="0"/>
        <v>0</v>
      </c>
      <c r="M14" s="27"/>
      <c r="N14" s="5">
        <f>COUNTIF($J$8:J27,$M$8:M27)</f>
        <v>0</v>
      </c>
      <c r="P14" s="68" t="s">
        <v>42</v>
      </c>
      <c r="Q14" s="52"/>
      <c r="R14" s="53">
        <v>0</v>
      </c>
      <c r="S14" s="122">
        <f t="shared" si="1"/>
        <v>0</v>
      </c>
      <c r="T14" s="123"/>
    </row>
    <row r="15" spans="1:20">
      <c r="A15" s="124"/>
      <c r="B15" s="125"/>
      <c r="C15" s="125"/>
      <c r="D15" s="125"/>
      <c r="E15" s="126"/>
      <c r="F15" s="45"/>
      <c r="G15" s="11"/>
      <c r="H15" s="8"/>
      <c r="I15" s="64"/>
      <c r="J15" s="72"/>
      <c r="K15" s="69">
        <f t="shared" si="0"/>
        <v>0</v>
      </c>
      <c r="M15" s="28"/>
      <c r="N15" s="5">
        <f>COUNTIF($J$8:J28,$M$8:M28)</f>
        <v>0</v>
      </c>
      <c r="P15" s="59" t="s">
        <v>43</v>
      </c>
      <c r="Q15" s="54"/>
      <c r="R15" s="55">
        <v>0</v>
      </c>
      <c r="S15" s="90">
        <f t="shared" si="1"/>
        <v>0</v>
      </c>
      <c r="T15" s="91"/>
    </row>
    <row r="16" spans="1:20">
      <c r="A16" s="119"/>
      <c r="B16" s="120"/>
      <c r="C16" s="120"/>
      <c r="D16" s="120"/>
      <c r="E16" s="121"/>
      <c r="F16" s="44"/>
      <c r="G16" s="10"/>
      <c r="H16" s="7"/>
      <c r="I16" s="65"/>
      <c r="J16" s="71"/>
      <c r="K16" s="13">
        <f t="shared" si="0"/>
        <v>0</v>
      </c>
      <c r="M16" s="27"/>
      <c r="N16" s="5">
        <f>COUNTIF($J$8:J29,$M$8:M29)</f>
        <v>0</v>
      </c>
      <c r="P16" s="68" t="s">
        <v>50</v>
      </c>
      <c r="Q16" s="52"/>
      <c r="R16" s="53">
        <v>5</v>
      </c>
      <c r="S16" s="122">
        <f t="shared" si="1"/>
        <v>0</v>
      </c>
      <c r="T16" s="123"/>
    </row>
    <row r="17" spans="1:20">
      <c r="A17" s="124"/>
      <c r="B17" s="125"/>
      <c r="C17" s="125"/>
      <c r="D17" s="125"/>
      <c r="E17" s="126"/>
      <c r="F17" s="45"/>
      <c r="G17" s="11"/>
      <c r="H17" s="8"/>
      <c r="I17" s="64"/>
      <c r="J17" s="72"/>
      <c r="K17" s="69">
        <f t="shared" si="0"/>
        <v>0</v>
      </c>
      <c r="M17" s="28"/>
      <c r="N17" s="5">
        <f>COUNTIF($J$8:J30,$M$8:M30)</f>
        <v>0</v>
      </c>
      <c r="P17" s="59" t="s">
        <v>47</v>
      </c>
      <c r="Q17" s="54"/>
      <c r="R17" s="55">
        <v>0</v>
      </c>
      <c r="S17" s="90">
        <f t="shared" si="1"/>
        <v>0</v>
      </c>
      <c r="T17" s="91"/>
    </row>
    <row r="18" spans="1:20">
      <c r="A18" s="119"/>
      <c r="B18" s="120"/>
      <c r="C18" s="120"/>
      <c r="D18" s="120"/>
      <c r="E18" s="121"/>
      <c r="F18" s="44"/>
      <c r="G18" s="10"/>
      <c r="H18" s="7"/>
      <c r="I18" s="65"/>
      <c r="J18" s="71"/>
      <c r="K18" s="13">
        <f t="shared" si="0"/>
        <v>0</v>
      </c>
      <c r="M18" s="27"/>
      <c r="N18" s="5">
        <f>COUNTIF($J$8:J31,$M$8:M31)</f>
        <v>0</v>
      </c>
      <c r="P18" s="68" t="s">
        <v>49</v>
      </c>
      <c r="Q18" s="52"/>
      <c r="R18" s="53">
        <v>0</v>
      </c>
      <c r="S18" s="122">
        <f t="shared" si="1"/>
        <v>0</v>
      </c>
      <c r="T18" s="123"/>
    </row>
    <row r="19" spans="1:20">
      <c r="A19" s="124"/>
      <c r="B19" s="125"/>
      <c r="C19" s="125"/>
      <c r="D19" s="125"/>
      <c r="E19" s="126"/>
      <c r="F19" s="45"/>
      <c r="G19" s="11"/>
      <c r="H19" s="8"/>
      <c r="I19" s="64"/>
      <c r="J19" s="72"/>
      <c r="K19" s="69">
        <f t="shared" si="0"/>
        <v>0</v>
      </c>
      <c r="M19" s="28"/>
      <c r="N19" s="5">
        <f>COUNTIF($J$8:J32,$M$8:M32)</f>
        <v>0</v>
      </c>
      <c r="P19" s="59" t="s">
        <v>54</v>
      </c>
      <c r="Q19" s="54"/>
      <c r="R19" s="55">
        <v>0</v>
      </c>
      <c r="S19" s="90">
        <f t="shared" si="1"/>
        <v>0</v>
      </c>
      <c r="T19" s="91"/>
    </row>
    <row r="20" spans="1:20">
      <c r="A20" s="119"/>
      <c r="B20" s="120"/>
      <c r="C20" s="120"/>
      <c r="D20" s="120"/>
      <c r="E20" s="121"/>
      <c r="F20" s="44"/>
      <c r="G20" s="10"/>
      <c r="H20" s="7"/>
      <c r="I20" s="65"/>
      <c r="J20" s="71"/>
      <c r="K20" s="13">
        <f t="shared" si="0"/>
        <v>0</v>
      </c>
      <c r="M20" s="27"/>
      <c r="N20" s="5">
        <f>COUNTIF($J$8:J33,$M$8:M33)</f>
        <v>0</v>
      </c>
      <c r="P20" s="68" t="s">
        <v>51</v>
      </c>
      <c r="Q20" s="52"/>
      <c r="R20" s="53">
        <v>0</v>
      </c>
      <c r="S20" s="122">
        <f t="shared" si="1"/>
        <v>0</v>
      </c>
      <c r="T20" s="123"/>
    </row>
    <row r="21" spans="1:20" ht="15" thickBot="1">
      <c r="A21" s="127"/>
      <c r="B21" s="128"/>
      <c r="C21" s="128"/>
      <c r="D21" s="128"/>
      <c r="E21" s="129"/>
      <c r="F21" s="47"/>
      <c r="G21" s="12"/>
      <c r="H21" s="9"/>
      <c r="I21" s="66"/>
      <c r="J21" s="73"/>
      <c r="K21" s="70">
        <f t="shared" si="0"/>
        <v>0</v>
      </c>
      <c r="M21" s="29"/>
      <c r="N21" s="42">
        <f>COUNTIF($J$8:J34,$M$8:M34)</f>
        <v>0</v>
      </c>
      <c r="P21" s="59" t="s">
        <v>52</v>
      </c>
      <c r="Q21" s="54"/>
      <c r="R21" s="55">
        <v>0</v>
      </c>
      <c r="S21" s="90">
        <f t="shared" si="1"/>
        <v>0</v>
      </c>
      <c r="T21" s="91"/>
    </row>
    <row r="22" spans="1:20">
      <c r="P22" s="68" t="s">
        <v>41</v>
      </c>
      <c r="Q22" s="52"/>
      <c r="R22" s="53">
        <v>0</v>
      </c>
      <c r="S22" s="122">
        <f t="shared" si="1"/>
        <v>0</v>
      </c>
      <c r="T22" s="123"/>
    </row>
    <row r="23" spans="1:20">
      <c r="P23" s="59"/>
      <c r="Q23" s="54"/>
      <c r="R23" s="55">
        <v>0</v>
      </c>
      <c r="S23" s="90">
        <f>Q23*R23</f>
        <v>0</v>
      </c>
      <c r="T23" s="91"/>
    </row>
    <row r="24" spans="1:20" ht="15" customHeight="1">
      <c r="P24" s="60"/>
      <c r="Q24" s="52"/>
      <c r="R24" s="53">
        <v>0</v>
      </c>
      <c r="S24" s="122">
        <f t="shared" ref="S24:S26" si="2">Q24*R24</f>
        <v>0</v>
      </c>
      <c r="T24" s="123"/>
    </row>
    <row r="25" spans="1:20">
      <c r="P25" s="59"/>
      <c r="Q25" s="54"/>
      <c r="R25" s="55">
        <v>0</v>
      </c>
      <c r="S25" s="90">
        <f t="shared" si="2"/>
        <v>0</v>
      </c>
      <c r="T25" s="91"/>
    </row>
    <row r="26" spans="1:20" ht="15" thickBot="1">
      <c r="P26" s="61"/>
      <c r="Q26" s="62"/>
      <c r="R26" s="63">
        <v>0</v>
      </c>
      <c r="S26" s="130">
        <f t="shared" si="2"/>
        <v>0</v>
      </c>
      <c r="T26" s="131"/>
    </row>
    <row r="43" spans="1:1">
      <c r="A43" s="50"/>
    </row>
  </sheetData>
  <mergeCells count="42">
    <mergeCell ref="S22:T22"/>
    <mergeCell ref="S23:T23"/>
    <mergeCell ref="S24:T24"/>
    <mergeCell ref="S25:T25"/>
    <mergeCell ref="S26:T26"/>
    <mergeCell ref="A19:E19"/>
    <mergeCell ref="S19:T19"/>
    <mergeCell ref="A20:E20"/>
    <mergeCell ref="S20:T20"/>
    <mergeCell ref="A21:E21"/>
    <mergeCell ref="S21:T21"/>
    <mergeCell ref="A16:E16"/>
    <mergeCell ref="S16:T16"/>
    <mergeCell ref="A17:E17"/>
    <mergeCell ref="S17:T17"/>
    <mergeCell ref="A18:E18"/>
    <mergeCell ref="S18:T18"/>
    <mergeCell ref="A13:E13"/>
    <mergeCell ref="S13:T13"/>
    <mergeCell ref="A14:E14"/>
    <mergeCell ref="S14:T14"/>
    <mergeCell ref="A15:E15"/>
    <mergeCell ref="S15:T15"/>
    <mergeCell ref="A10:E10"/>
    <mergeCell ref="S10:T10"/>
    <mergeCell ref="A11:E11"/>
    <mergeCell ref="S11:T11"/>
    <mergeCell ref="A12:E12"/>
    <mergeCell ref="S12:T12"/>
    <mergeCell ref="A9:E9"/>
    <mergeCell ref="S9:T9"/>
    <mergeCell ref="A1:C1"/>
    <mergeCell ref="D1:H1"/>
    <mergeCell ref="A2:C3"/>
    <mergeCell ref="D2:H2"/>
    <mergeCell ref="D3:H3"/>
    <mergeCell ref="C4:C5"/>
    <mergeCell ref="A7:E7"/>
    <mergeCell ref="M7:N7"/>
    <mergeCell ref="P7:T7"/>
    <mergeCell ref="A8:E8"/>
    <mergeCell ref="S8:T8"/>
  </mergeCells>
  <conditionalFormatting sqref="F8:F21">
    <cfRule type="containsText" dxfId="13" priority="3" operator="containsText" text="Hembra">
      <formula>NOT(ISERROR(SEARCH("Hembra",F8)))</formula>
    </cfRule>
  </conditionalFormatting>
  <conditionalFormatting sqref="J8:J21">
    <cfRule type="duplicateValues" dxfId="12" priority="4"/>
  </conditionalFormatting>
  <conditionalFormatting sqref="N8:N21">
    <cfRule type="containsText" dxfId="11" priority="1" operator="containsText" text="0">
      <formula>NOT(ISERROR(SEARCH("0",N8)))</formula>
    </cfRule>
    <cfRule type="cellIs" dxfId="10" priority="2" operator="greaterThan">
      <formula>0</formula>
    </cfRule>
  </conditionalFormatting>
  <dataValidations count="2">
    <dataValidation type="list" allowBlank="1" showInputMessage="1" showErrorMessage="1" sqref="J8:J21" xr:uid="{BB19663B-9A0C-4BCD-8446-F50CF14B4881}">
      <formula1>hoja2</formula1>
    </dataValidation>
    <dataValidation type="list" allowBlank="1" showInputMessage="1" showErrorMessage="1" sqref="F8:F21" xr:uid="{FB132495-6C94-4533-9354-0CAEBD3A6F70}">
      <formula1>hembrasmacho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E649C-6A78-4A27-9559-D26BF6C2DA71}">
  <dimension ref="A1:T43"/>
  <sheetViews>
    <sheetView tabSelected="1" workbookViewId="0">
      <selection activeCell="I8" sqref="I8"/>
    </sheetView>
  </sheetViews>
  <sheetFormatPr baseColWidth="10" defaultColWidth="11.44140625" defaultRowHeight="14.4"/>
  <cols>
    <col min="1" max="1" width="16.5546875" style="3" bestFit="1" customWidth="1"/>
    <col min="2" max="2" width="2.88671875" style="3" bestFit="1" customWidth="1"/>
    <col min="3" max="3" width="7.88671875" style="3" customWidth="1"/>
    <col min="4" max="4" width="2.5546875" style="3" bestFit="1" customWidth="1"/>
    <col min="5" max="5" width="9.44140625" style="3" customWidth="1"/>
    <col min="6" max="6" width="10.109375" style="3" bestFit="1" customWidth="1"/>
    <col min="7" max="7" width="8.88671875" style="3" bestFit="1" customWidth="1"/>
    <col min="8" max="8" width="7.33203125" style="3" bestFit="1" customWidth="1"/>
    <col min="9" max="9" width="22" style="3" bestFit="1" customWidth="1"/>
    <col min="10" max="10" width="24.44140625" style="3" bestFit="1" customWidth="1"/>
    <col min="11" max="11" width="10.88671875" style="3" bestFit="1" customWidth="1"/>
    <col min="12" max="12" width="7" style="33" customWidth="1"/>
    <col min="13" max="13" width="24.44140625" style="3" bestFit="1" customWidth="1"/>
    <col min="14" max="14" width="2.5546875" style="3" bestFit="1" customWidth="1"/>
    <col min="15" max="15" width="4.33203125" style="3" customWidth="1"/>
    <col min="16" max="16" width="14.33203125" style="3" bestFit="1" customWidth="1"/>
    <col min="17" max="17" width="2.109375" style="3" bestFit="1" customWidth="1"/>
    <col min="18" max="18" width="7.33203125" style="3" bestFit="1" customWidth="1"/>
    <col min="19" max="20" width="5.6640625" style="3" customWidth="1"/>
    <col min="21" max="16384" width="11.44140625" style="3"/>
  </cols>
  <sheetData>
    <row r="1" spans="1:20" ht="23.25" customHeight="1">
      <c r="A1" s="92" t="s">
        <v>0</v>
      </c>
      <c r="B1" s="93"/>
      <c r="C1" s="93"/>
      <c r="D1" s="94">
        <v>43881</v>
      </c>
      <c r="E1" s="94"/>
      <c r="F1" s="95"/>
      <c r="G1" s="95"/>
      <c r="H1" s="95"/>
      <c r="I1" s="2"/>
      <c r="J1" s="24" t="s">
        <v>32</v>
      </c>
      <c r="K1" s="25">
        <f>SUM(K8:K21)</f>
        <v>3600</v>
      </c>
      <c r="L1" s="30"/>
      <c r="P1" s="67"/>
    </row>
    <row r="2" spans="1:20" ht="24" customHeight="1">
      <c r="A2" s="96" t="s">
        <v>29</v>
      </c>
      <c r="B2" s="97"/>
      <c r="C2" s="97"/>
      <c r="D2" s="100"/>
      <c r="E2" s="100"/>
      <c r="F2" s="100"/>
      <c r="G2" s="100"/>
      <c r="H2" s="101"/>
      <c r="J2" s="19" t="s">
        <v>33</v>
      </c>
      <c r="K2" s="51">
        <f>SUM(S8:T26)</f>
        <v>333.9</v>
      </c>
      <c r="L2" s="31"/>
      <c r="P2" s="67"/>
    </row>
    <row r="3" spans="1:20" ht="24" customHeight="1" thickBot="1">
      <c r="A3" s="98"/>
      <c r="B3" s="99"/>
      <c r="C3" s="99"/>
      <c r="D3" s="102" t="s">
        <v>31</v>
      </c>
      <c r="E3" s="102"/>
      <c r="F3" s="102"/>
      <c r="G3" s="102"/>
      <c r="H3" s="103"/>
      <c r="J3" s="20" t="s">
        <v>34</v>
      </c>
      <c r="K3" s="21">
        <f>K1-K2</f>
        <v>3266.1</v>
      </c>
      <c r="L3" s="32"/>
      <c r="P3" s="67"/>
    </row>
    <row r="4" spans="1:20">
      <c r="A4" s="17" t="s">
        <v>2</v>
      </c>
      <c r="B4" s="37">
        <v>3</v>
      </c>
      <c r="C4" s="104" t="s">
        <v>6</v>
      </c>
      <c r="D4" s="39">
        <f>COUNTIFS($F$8:$F$21,"hembra")</f>
        <v>2</v>
      </c>
      <c r="E4" s="41"/>
      <c r="F4" s="4"/>
      <c r="M4" s="36" t="s">
        <v>38</v>
      </c>
      <c r="P4" s="67"/>
    </row>
    <row r="5" spans="1:20" ht="15" thickBot="1">
      <c r="A5" s="18" t="s">
        <v>3</v>
      </c>
      <c r="B5" s="38">
        <v>4</v>
      </c>
      <c r="C5" s="105"/>
      <c r="D5" s="40">
        <f>COUNTIFS($F$8:$F$21,"macho")</f>
        <v>0</v>
      </c>
      <c r="E5" s="41"/>
      <c r="M5" s="35" t="s">
        <v>39</v>
      </c>
      <c r="P5" s="67"/>
    </row>
    <row r="6" spans="1:20" ht="15" thickBot="1">
      <c r="P6" s="67"/>
    </row>
    <row r="7" spans="1:20" s="1" customFormat="1" ht="15" customHeight="1" thickBot="1">
      <c r="A7" s="106" t="s">
        <v>4</v>
      </c>
      <c r="B7" s="107"/>
      <c r="C7" s="107"/>
      <c r="D7" s="107"/>
      <c r="E7" s="108"/>
      <c r="F7" s="23" t="s">
        <v>30</v>
      </c>
      <c r="G7" s="15" t="s">
        <v>5</v>
      </c>
      <c r="H7" s="14" t="s">
        <v>36</v>
      </c>
      <c r="I7" s="22" t="s">
        <v>27</v>
      </c>
      <c r="J7" s="23" t="s">
        <v>11</v>
      </c>
      <c r="K7" s="16" t="s">
        <v>35</v>
      </c>
      <c r="L7" s="33"/>
      <c r="M7" s="49" t="s">
        <v>37</v>
      </c>
      <c r="N7" s="86"/>
      <c r="P7" s="111" t="s">
        <v>28</v>
      </c>
      <c r="Q7" s="112"/>
      <c r="R7" s="112"/>
      <c r="S7" s="112"/>
      <c r="T7" s="113"/>
    </row>
    <row r="8" spans="1:20">
      <c r="A8" s="114" t="s">
        <v>9</v>
      </c>
      <c r="B8" s="115"/>
      <c r="C8" s="115"/>
      <c r="D8" s="115"/>
      <c r="E8" s="116"/>
      <c r="F8" s="44" t="s">
        <v>8</v>
      </c>
      <c r="G8" s="10">
        <v>2000</v>
      </c>
      <c r="H8" s="7">
        <v>200</v>
      </c>
      <c r="I8" s="65">
        <v>941000024949048</v>
      </c>
      <c r="J8" s="71" t="s">
        <v>14</v>
      </c>
      <c r="K8" s="13">
        <f>G8-H8</f>
        <v>1800</v>
      </c>
      <c r="M8" s="43" t="s">
        <v>17</v>
      </c>
      <c r="N8" s="34">
        <f>COUNTIF($J$8:J21,$M$8:M21)</f>
        <v>0</v>
      </c>
      <c r="P8" s="56" t="s">
        <v>40</v>
      </c>
      <c r="Q8" s="57"/>
      <c r="R8" s="58">
        <v>0</v>
      </c>
      <c r="S8" s="117">
        <f>Q8*R8</f>
        <v>0</v>
      </c>
      <c r="T8" s="118"/>
    </row>
    <row r="9" spans="1:20">
      <c r="A9" s="87" t="s">
        <v>10</v>
      </c>
      <c r="B9" s="88"/>
      <c r="C9" s="88"/>
      <c r="D9" s="88"/>
      <c r="E9" s="89"/>
      <c r="F9" s="45" t="s">
        <v>8</v>
      </c>
      <c r="G9" s="11">
        <v>1800</v>
      </c>
      <c r="H9" s="8"/>
      <c r="I9" s="64">
        <v>941000247069250</v>
      </c>
      <c r="J9" s="72" t="s">
        <v>24</v>
      </c>
      <c r="K9" s="69">
        <f t="shared" ref="K9:K21" si="0">G9-H9</f>
        <v>1800</v>
      </c>
      <c r="M9" s="28" t="s">
        <v>14</v>
      </c>
      <c r="N9" s="5">
        <f>COUNTIF($J$8:J22,$M$8:M22)</f>
        <v>1</v>
      </c>
      <c r="P9" s="59" t="s">
        <v>44</v>
      </c>
      <c r="Q9" s="54">
        <v>8</v>
      </c>
      <c r="R9" s="55">
        <v>3</v>
      </c>
      <c r="S9" s="90">
        <f t="shared" ref="S9:S22" si="1">Q9*R9</f>
        <v>24</v>
      </c>
      <c r="T9" s="91"/>
    </row>
    <row r="10" spans="1:20">
      <c r="A10" s="119"/>
      <c r="B10" s="120"/>
      <c r="C10" s="120"/>
      <c r="D10" s="120"/>
      <c r="E10" s="121"/>
      <c r="F10" s="44"/>
      <c r="G10" s="10"/>
      <c r="H10" s="7"/>
      <c r="I10" s="65"/>
      <c r="J10" s="71"/>
      <c r="K10" s="13">
        <f t="shared" si="0"/>
        <v>0</v>
      </c>
      <c r="M10" s="27" t="s">
        <v>21</v>
      </c>
      <c r="N10" s="5">
        <f>COUNTIF($J$8:J23,$M$8:M23)</f>
        <v>0</v>
      </c>
      <c r="P10" s="68" t="s">
        <v>45</v>
      </c>
      <c r="Q10" s="52">
        <v>8</v>
      </c>
      <c r="R10" s="53">
        <v>15</v>
      </c>
      <c r="S10" s="122">
        <f t="shared" si="1"/>
        <v>120</v>
      </c>
      <c r="T10" s="123"/>
    </row>
    <row r="11" spans="1:20">
      <c r="A11" s="124"/>
      <c r="B11" s="125"/>
      <c r="C11" s="125"/>
      <c r="D11" s="125"/>
      <c r="E11" s="126"/>
      <c r="F11" s="45"/>
      <c r="G11" s="11"/>
      <c r="H11" s="8"/>
      <c r="I11" s="64"/>
      <c r="J11" s="72"/>
      <c r="K11" s="69">
        <f t="shared" si="0"/>
        <v>0</v>
      </c>
      <c r="M11" s="28" t="s">
        <v>22</v>
      </c>
      <c r="N11" s="5">
        <f>COUNTIF($J$8:J24,$M$8:M24)</f>
        <v>0</v>
      </c>
      <c r="P11" s="59" t="s">
        <v>48</v>
      </c>
      <c r="Q11" s="54"/>
      <c r="R11" s="55">
        <v>0</v>
      </c>
      <c r="S11" s="90">
        <f t="shared" si="1"/>
        <v>0</v>
      </c>
      <c r="T11" s="91"/>
    </row>
    <row r="12" spans="1:20">
      <c r="A12" s="119"/>
      <c r="B12" s="120"/>
      <c r="C12" s="120"/>
      <c r="D12" s="120"/>
      <c r="E12" s="121"/>
      <c r="F12" s="46"/>
      <c r="G12" s="10"/>
      <c r="H12" s="7"/>
      <c r="I12" s="65"/>
      <c r="J12" s="71"/>
      <c r="K12" s="13">
        <f t="shared" si="0"/>
        <v>0</v>
      </c>
      <c r="M12" s="27" t="s">
        <v>13</v>
      </c>
      <c r="N12" s="5">
        <f>COUNTIF($J$8:J25,$M$8:M25)</f>
        <v>0</v>
      </c>
      <c r="P12" s="68" t="s">
        <v>46</v>
      </c>
      <c r="Q12" s="52">
        <v>8</v>
      </c>
      <c r="R12" s="53">
        <v>16.8</v>
      </c>
      <c r="S12" s="122">
        <f t="shared" si="1"/>
        <v>134.4</v>
      </c>
      <c r="T12" s="123"/>
    </row>
    <row r="13" spans="1:20">
      <c r="A13" s="124"/>
      <c r="B13" s="125"/>
      <c r="C13" s="125"/>
      <c r="D13" s="125"/>
      <c r="E13" s="126"/>
      <c r="F13" s="45"/>
      <c r="G13" s="11"/>
      <c r="H13" s="8"/>
      <c r="I13" s="64"/>
      <c r="J13" s="72"/>
      <c r="K13" s="69">
        <f t="shared" si="0"/>
        <v>0</v>
      </c>
      <c r="M13" s="28" t="s">
        <v>25</v>
      </c>
      <c r="N13" s="5">
        <f>COUNTIF($J$8:J26,$M$8:M26)</f>
        <v>0</v>
      </c>
      <c r="P13" s="59" t="s">
        <v>53</v>
      </c>
      <c r="Q13" s="54">
        <v>1</v>
      </c>
      <c r="R13" s="55">
        <v>15.5</v>
      </c>
      <c r="S13" s="90">
        <f t="shared" si="1"/>
        <v>15.5</v>
      </c>
      <c r="T13" s="91"/>
    </row>
    <row r="14" spans="1:20">
      <c r="A14" s="119"/>
      <c r="B14" s="120"/>
      <c r="C14" s="120"/>
      <c r="D14" s="120"/>
      <c r="E14" s="121"/>
      <c r="F14" s="44"/>
      <c r="G14" s="10"/>
      <c r="H14" s="7"/>
      <c r="I14" s="65"/>
      <c r="J14" s="71"/>
      <c r="K14" s="13">
        <f t="shared" si="0"/>
        <v>0</v>
      </c>
      <c r="M14" s="27" t="s">
        <v>18</v>
      </c>
      <c r="N14" s="5">
        <f>COUNTIF($J$8:J27,$M$8:M27)</f>
        <v>0</v>
      </c>
      <c r="P14" s="68" t="s">
        <v>42</v>
      </c>
      <c r="Q14" s="52"/>
      <c r="R14" s="53">
        <v>0</v>
      </c>
      <c r="S14" s="122">
        <f t="shared" si="1"/>
        <v>0</v>
      </c>
      <c r="T14" s="123"/>
    </row>
    <row r="15" spans="1:20">
      <c r="A15" s="124"/>
      <c r="B15" s="125"/>
      <c r="C15" s="125"/>
      <c r="D15" s="125"/>
      <c r="E15" s="126"/>
      <c r="F15" s="45"/>
      <c r="G15" s="11"/>
      <c r="H15" s="8"/>
      <c r="I15" s="64"/>
      <c r="J15" s="72"/>
      <c r="K15" s="69">
        <f t="shared" si="0"/>
        <v>0</v>
      </c>
      <c r="M15" s="28" t="s">
        <v>23</v>
      </c>
      <c r="N15" s="5">
        <f>COUNTIF($J$8:J28,$M$8:M28)</f>
        <v>0</v>
      </c>
      <c r="P15" s="59" t="s">
        <v>43</v>
      </c>
      <c r="Q15" s="54"/>
      <c r="R15" s="55">
        <v>0</v>
      </c>
      <c r="S15" s="90">
        <f t="shared" si="1"/>
        <v>0</v>
      </c>
      <c r="T15" s="91"/>
    </row>
    <row r="16" spans="1:20">
      <c r="A16" s="119"/>
      <c r="B16" s="120"/>
      <c r="C16" s="120"/>
      <c r="D16" s="120"/>
      <c r="E16" s="121"/>
      <c r="F16" s="44"/>
      <c r="G16" s="10"/>
      <c r="H16" s="7"/>
      <c r="I16" s="65">
        <v>941000247006000</v>
      </c>
      <c r="J16" s="71" t="s">
        <v>19</v>
      </c>
      <c r="K16" s="13">
        <f t="shared" si="0"/>
        <v>0</v>
      </c>
      <c r="M16" s="27" t="s">
        <v>20</v>
      </c>
      <c r="N16" s="5">
        <f>COUNTIF($J$8:J29,$M$8:M29)</f>
        <v>0</v>
      </c>
      <c r="P16" s="68" t="s">
        <v>50</v>
      </c>
      <c r="Q16" s="52">
        <v>8</v>
      </c>
      <c r="R16" s="53">
        <v>5</v>
      </c>
      <c r="S16" s="122">
        <f t="shared" si="1"/>
        <v>40</v>
      </c>
      <c r="T16" s="123"/>
    </row>
    <row r="17" spans="1:20">
      <c r="A17" s="124"/>
      <c r="B17" s="125"/>
      <c r="C17" s="125"/>
      <c r="D17" s="125"/>
      <c r="E17" s="126"/>
      <c r="F17" s="45"/>
      <c r="G17" s="11"/>
      <c r="H17" s="8"/>
      <c r="I17" s="64"/>
      <c r="J17" s="72"/>
      <c r="K17" s="69">
        <f t="shared" si="0"/>
        <v>0</v>
      </c>
      <c r="M17" s="28" t="s">
        <v>15</v>
      </c>
      <c r="N17" s="5">
        <f>COUNTIF($J$8:J30,$M$8:M30)</f>
        <v>0</v>
      </c>
      <c r="P17" s="59" t="s">
        <v>47</v>
      </c>
      <c r="Q17" s="54"/>
      <c r="R17" s="55">
        <v>0</v>
      </c>
      <c r="S17" s="90">
        <f t="shared" si="1"/>
        <v>0</v>
      </c>
      <c r="T17" s="91"/>
    </row>
    <row r="18" spans="1:20">
      <c r="A18" s="119"/>
      <c r="B18" s="120"/>
      <c r="C18" s="120"/>
      <c r="D18" s="120"/>
      <c r="E18" s="121"/>
      <c r="F18" s="44"/>
      <c r="G18" s="10"/>
      <c r="H18" s="7"/>
      <c r="I18" s="65"/>
      <c r="J18" s="71"/>
      <c r="K18" s="13">
        <f t="shared" si="0"/>
        <v>0</v>
      </c>
      <c r="M18" s="27" t="s">
        <v>24</v>
      </c>
      <c r="N18" s="5">
        <f>COUNTIF($J$8:J31,$M$8:M31)</f>
        <v>1</v>
      </c>
      <c r="P18" s="68" t="s">
        <v>49</v>
      </c>
      <c r="Q18" s="52"/>
      <c r="R18" s="53">
        <v>0</v>
      </c>
      <c r="S18" s="122">
        <f t="shared" si="1"/>
        <v>0</v>
      </c>
      <c r="T18" s="123"/>
    </row>
    <row r="19" spans="1:20">
      <c r="A19" s="124"/>
      <c r="B19" s="125"/>
      <c r="C19" s="125"/>
      <c r="D19" s="125"/>
      <c r="E19" s="126"/>
      <c r="F19" s="45"/>
      <c r="G19" s="11"/>
      <c r="H19" s="8"/>
      <c r="I19" s="64"/>
      <c r="J19" s="72"/>
      <c r="K19" s="69">
        <f t="shared" si="0"/>
        <v>0</v>
      </c>
      <c r="M19" s="28" t="s">
        <v>26</v>
      </c>
      <c r="N19" s="5">
        <f>COUNTIF($J$8:J32,$M$8:M32)</f>
        <v>0</v>
      </c>
      <c r="P19" s="59" t="s">
        <v>54</v>
      </c>
      <c r="Q19" s="54"/>
      <c r="R19" s="55">
        <v>0</v>
      </c>
      <c r="S19" s="90">
        <f t="shared" si="1"/>
        <v>0</v>
      </c>
      <c r="T19" s="91"/>
    </row>
    <row r="20" spans="1:20">
      <c r="A20" s="119"/>
      <c r="B20" s="120"/>
      <c r="C20" s="120"/>
      <c r="D20" s="120"/>
      <c r="E20" s="121"/>
      <c r="F20" s="44"/>
      <c r="G20" s="10"/>
      <c r="H20" s="7"/>
      <c r="I20" s="65"/>
      <c r="J20" s="71"/>
      <c r="K20" s="13">
        <f t="shared" si="0"/>
        <v>0</v>
      </c>
      <c r="M20" s="27" t="s">
        <v>19</v>
      </c>
      <c r="N20" s="5">
        <f>COUNTIF($J$8:J33,$M$8:M33)</f>
        <v>1</v>
      </c>
      <c r="P20" s="68" t="s">
        <v>51</v>
      </c>
      <c r="Q20" s="52">
        <v>8</v>
      </c>
      <c r="R20" s="53">
        <v>0</v>
      </c>
      <c r="S20" s="122">
        <f t="shared" si="1"/>
        <v>0</v>
      </c>
      <c r="T20" s="123"/>
    </row>
    <row r="21" spans="1:20" ht="15" thickBot="1">
      <c r="A21" s="127"/>
      <c r="B21" s="128"/>
      <c r="C21" s="128"/>
      <c r="D21" s="128"/>
      <c r="E21" s="129"/>
      <c r="F21" s="47"/>
      <c r="G21" s="12"/>
      <c r="H21" s="9"/>
      <c r="I21" s="66"/>
      <c r="J21" s="73"/>
      <c r="K21" s="70">
        <f t="shared" si="0"/>
        <v>0</v>
      </c>
      <c r="M21" s="29" t="s">
        <v>16</v>
      </c>
      <c r="N21" s="42">
        <f>COUNTIF($J$8:J34,$M$8:M34)</f>
        <v>0</v>
      </c>
      <c r="P21" s="59" t="s">
        <v>52</v>
      </c>
      <c r="Q21" s="54"/>
      <c r="R21" s="55">
        <v>0</v>
      </c>
      <c r="S21" s="90">
        <f t="shared" si="1"/>
        <v>0</v>
      </c>
      <c r="T21" s="91"/>
    </row>
    <row r="22" spans="1:20">
      <c r="P22" s="68" t="s">
        <v>41</v>
      </c>
      <c r="Q22" s="52"/>
      <c r="R22" s="53">
        <v>0</v>
      </c>
      <c r="S22" s="122">
        <f t="shared" si="1"/>
        <v>0</v>
      </c>
      <c r="T22" s="123"/>
    </row>
    <row r="23" spans="1:20">
      <c r="P23" s="59"/>
      <c r="Q23" s="54"/>
      <c r="R23" s="55">
        <v>0</v>
      </c>
      <c r="S23" s="90">
        <f>Q23*R23</f>
        <v>0</v>
      </c>
      <c r="T23" s="91"/>
    </row>
    <row r="24" spans="1:20" ht="15" customHeight="1">
      <c r="P24" s="60"/>
      <c r="Q24" s="52"/>
      <c r="R24" s="53">
        <v>0</v>
      </c>
      <c r="S24" s="122">
        <f t="shared" ref="S24:S26" si="2">Q24*R24</f>
        <v>0</v>
      </c>
      <c r="T24" s="123"/>
    </row>
    <row r="25" spans="1:20">
      <c r="P25" s="59"/>
      <c r="Q25" s="54"/>
      <c r="R25" s="55">
        <v>0</v>
      </c>
      <c r="S25" s="90">
        <f t="shared" si="2"/>
        <v>0</v>
      </c>
      <c r="T25" s="91"/>
    </row>
    <row r="26" spans="1:20" ht="15" thickBot="1">
      <c r="P26" s="61"/>
      <c r="Q26" s="62"/>
      <c r="R26" s="63">
        <v>0</v>
      </c>
      <c r="S26" s="130">
        <f t="shared" si="2"/>
        <v>0</v>
      </c>
      <c r="T26" s="131"/>
    </row>
    <row r="43" spans="1:1">
      <c r="A43" s="50"/>
    </row>
  </sheetData>
  <sortState xmlns:xlrd2="http://schemas.microsoft.com/office/spreadsheetml/2017/richdata2" ref="P9:P26">
    <sortCondition ref="P8"/>
  </sortState>
  <mergeCells count="41">
    <mergeCell ref="S17:T17"/>
    <mergeCell ref="S18:T18"/>
    <mergeCell ref="S24:T24"/>
    <mergeCell ref="S25:T25"/>
    <mergeCell ref="S26:T26"/>
    <mergeCell ref="S19:T19"/>
    <mergeCell ref="S20:T20"/>
    <mergeCell ref="S21:T21"/>
    <mergeCell ref="S22:T22"/>
    <mergeCell ref="S23:T23"/>
    <mergeCell ref="P7:T7"/>
    <mergeCell ref="S8:T8"/>
    <mergeCell ref="A19:E19"/>
    <mergeCell ref="D2:H2"/>
    <mergeCell ref="D3:H3"/>
    <mergeCell ref="A2:C3"/>
    <mergeCell ref="A15:E15"/>
    <mergeCell ref="A17:E17"/>
    <mergeCell ref="S9:T9"/>
    <mergeCell ref="S10:T10"/>
    <mergeCell ref="S11:T11"/>
    <mergeCell ref="S12:T12"/>
    <mergeCell ref="S13:T13"/>
    <mergeCell ref="S14:T14"/>
    <mergeCell ref="S15:T15"/>
    <mergeCell ref="S16:T16"/>
    <mergeCell ref="D1:H1"/>
    <mergeCell ref="A1:C1"/>
    <mergeCell ref="A21:E21"/>
    <mergeCell ref="C4:C5"/>
    <mergeCell ref="A7:E7"/>
    <mergeCell ref="A8:E8"/>
    <mergeCell ref="A9:E9"/>
    <mergeCell ref="A10:E10"/>
    <mergeCell ref="A12:E12"/>
    <mergeCell ref="A14:E14"/>
    <mergeCell ref="A16:E16"/>
    <mergeCell ref="A18:E18"/>
    <mergeCell ref="A20:E20"/>
    <mergeCell ref="A11:E11"/>
    <mergeCell ref="A13:E13"/>
  </mergeCells>
  <conditionalFormatting sqref="F8:F21">
    <cfRule type="containsText" dxfId="9" priority="8" operator="containsText" text="Hembra">
      <formula>NOT(ISERROR(SEARCH("Hembra",F8)))</formula>
    </cfRule>
  </conditionalFormatting>
  <conditionalFormatting sqref="J8:J21">
    <cfRule type="duplicateValues" dxfId="8" priority="11"/>
  </conditionalFormatting>
  <conditionalFormatting sqref="N8:N21">
    <cfRule type="containsText" dxfId="7" priority="1" operator="containsText" text="0">
      <formula>NOT(ISERROR(SEARCH("0",N8)))</formula>
    </cfRule>
    <cfRule type="cellIs" dxfId="6" priority="2" operator="greaterThan">
      <formula>0</formula>
    </cfRule>
  </conditionalFormatting>
  <dataValidations count="2">
    <dataValidation type="list" allowBlank="1" showInputMessage="1" showErrorMessage="1" sqref="F8:F21" xr:uid="{BE0AA029-6C2D-47FF-B1F7-43DD4342F1AC}">
      <formula1>hembrasmacho</formula1>
    </dataValidation>
    <dataValidation type="list" allowBlank="1" showInputMessage="1" showErrorMessage="1" sqref="J8:J21" xr:uid="{11CF71F5-1857-47EC-B32D-8D88132280AC}">
      <formula1>nombrepedgala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F9C56-A0DA-4586-986C-0B105BE617D8}">
  <dimension ref="A1:D45"/>
  <sheetViews>
    <sheetView workbookViewId="0">
      <selection activeCell="B4" sqref="B4"/>
    </sheetView>
  </sheetViews>
  <sheetFormatPr baseColWidth="10" defaultRowHeight="14.4"/>
  <cols>
    <col min="1" max="1" width="28.5546875" style="3" customWidth="1"/>
    <col min="2" max="2" width="28.5546875" style="76" customWidth="1"/>
    <col min="3" max="4" width="28.5546875" style="3" customWidth="1"/>
  </cols>
  <sheetData>
    <row r="1" spans="1:2" ht="12" customHeight="1">
      <c r="A1" s="80" t="s">
        <v>12</v>
      </c>
      <c r="B1" s="81" t="s">
        <v>27</v>
      </c>
    </row>
    <row r="2" spans="1:2" ht="12" customHeight="1">
      <c r="A2" s="78" t="str">
        <f>Gala!M8</f>
        <v>All Night Long</v>
      </c>
      <c r="B2" s="83">
        <f>Gala!I8</f>
        <v>941000024949048</v>
      </c>
    </row>
    <row r="3" spans="1:2" ht="12" customHeight="1">
      <c r="A3" s="79" t="str">
        <f>Gala!M9</f>
        <v>Belong to You</v>
      </c>
      <c r="B3" s="84">
        <f>Gala!I9</f>
        <v>941000247069250</v>
      </c>
    </row>
    <row r="4" spans="1:2" ht="12" customHeight="1">
      <c r="A4" s="78" t="str">
        <f>Gala!M10</f>
        <v>Blue Moon Rising</v>
      </c>
      <c r="B4" s="83">
        <f>Gala!I10</f>
        <v>0</v>
      </c>
    </row>
    <row r="5" spans="1:2" ht="12" customHeight="1">
      <c r="A5" s="79" t="str">
        <f>Gala!M11</f>
        <v>Colour in your Heart</v>
      </c>
      <c r="B5" s="84">
        <f>Gala!I11</f>
        <v>0</v>
      </c>
    </row>
    <row r="6" spans="1:2" ht="12" customHeight="1">
      <c r="A6" s="78" t="str">
        <f>Gala!M12</f>
        <v>Colours of the Night</v>
      </c>
      <c r="B6" s="83">
        <f>Gala!I12</f>
        <v>0</v>
      </c>
    </row>
    <row r="7" spans="1:2" ht="12" customHeight="1">
      <c r="A7" s="79" t="str">
        <f>Gala!M13</f>
        <v>Goodnight Moon</v>
      </c>
      <c r="B7" s="84">
        <f>Gala!I13</f>
        <v>0</v>
      </c>
    </row>
    <row r="8" spans="1:2" ht="12" customHeight="1">
      <c r="A8" s="78" t="str">
        <f>Gala!M14</f>
        <v>Miss Summer</v>
      </c>
      <c r="B8" s="83">
        <f>Gala!I14</f>
        <v>0</v>
      </c>
    </row>
    <row r="9" spans="1:2" ht="12" customHeight="1">
      <c r="A9" s="79" t="str">
        <f>Gala!M15</f>
        <v>Run to the Sun</v>
      </c>
      <c r="B9" s="84">
        <f>Gala!I15</f>
        <v>0</v>
      </c>
    </row>
    <row r="10" spans="1:2" ht="12" customHeight="1">
      <c r="A10" s="78" t="str">
        <f>Gala!M16</f>
        <v>Something About You</v>
      </c>
      <c r="B10" s="83">
        <f>Gala!I16</f>
        <v>941000247006000</v>
      </c>
    </row>
    <row r="11" spans="1:2" ht="12" customHeight="1">
      <c r="A11" s="79" t="str">
        <f>Gala!M17</f>
        <v>Soul Groove</v>
      </c>
      <c r="B11" s="84">
        <f>Gala!I17</f>
        <v>0</v>
      </c>
    </row>
    <row r="12" spans="1:2" ht="12" customHeight="1">
      <c r="A12" s="78" t="str">
        <f>Gala!M18</f>
        <v>Sunset Skies</v>
      </c>
      <c r="B12" s="83">
        <f>Gala!I18</f>
        <v>0</v>
      </c>
    </row>
    <row r="13" spans="1:2" ht="12" customHeight="1">
      <c r="A13" s="79" t="str">
        <f>Gala!M19</f>
        <v>Take my Soul</v>
      </c>
      <c r="B13" s="84">
        <f>Gala!I19</f>
        <v>0</v>
      </c>
    </row>
    <row r="14" spans="1:2" ht="12" customHeight="1">
      <c r="A14" s="78" t="str">
        <f>Gala!M20</f>
        <v>Turn me On</v>
      </c>
      <c r="B14" s="83">
        <f>Gala!I20</f>
        <v>0</v>
      </c>
    </row>
    <row r="15" spans="1:2" ht="12" customHeight="1">
      <c r="A15" s="82" t="str">
        <f>Gala!M21</f>
        <v>When the Times Comes </v>
      </c>
      <c r="B15" s="85">
        <f>Gala!I21</f>
        <v>0</v>
      </c>
    </row>
    <row r="16" spans="1:2" ht="12" customHeight="1">
      <c r="A16" s="77" t="s">
        <v>55</v>
      </c>
    </row>
    <row r="17" spans="1:1" ht="12" customHeight="1">
      <c r="A17" s="74">
        <f>'Hoja 2'!M8</f>
        <v>0</v>
      </c>
    </row>
    <row r="18" spans="1:1" ht="12" customHeight="1">
      <c r="A18" s="75">
        <f>'Hoja 2'!M9</f>
        <v>0</v>
      </c>
    </row>
    <row r="19" spans="1:1" ht="12" customHeight="1">
      <c r="A19" s="74">
        <f>'Hoja 2'!M10</f>
        <v>0</v>
      </c>
    </row>
    <row r="20" spans="1:1" ht="12" customHeight="1">
      <c r="A20" s="75">
        <f>'Hoja 2'!M11</f>
        <v>0</v>
      </c>
    </row>
    <row r="21" spans="1:1" ht="12" customHeight="1">
      <c r="A21" s="74">
        <f>'Hoja 2'!M12</f>
        <v>0</v>
      </c>
    </row>
    <row r="22" spans="1:1" ht="12" customHeight="1">
      <c r="A22" s="75">
        <f>'Hoja 2'!M13</f>
        <v>0</v>
      </c>
    </row>
    <row r="23" spans="1:1" ht="12" customHeight="1">
      <c r="A23" s="74">
        <f>'Hoja 2'!M14</f>
        <v>0</v>
      </c>
    </row>
    <row r="24" spans="1:1" ht="12" customHeight="1">
      <c r="A24" s="75">
        <f>'Hoja 2'!M15</f>
        <v>0</v>
      </c>
    </row>
    <row r="25" spans="1:1" ht="12" customHeight="1">
      <c r="A25" s="74">
        <f>'Hoja 2'!M16</f>
        <v>0</v>
      </c>
    </row>
    <row r="26" spans="1:1" ht="12" customHeight="1">
      <c r="A26" s="75">
        <f>'Hoja 2'!M17</f>
        <v>0</v>
      </c>
    </row>
    <row r="27" spans="1:1" ht="12" customHeight="1">
      <c r="A27" s="74">
        <f>'Hoja 2'!M18</f>
        <v>0</v>
      </c>
    </row>
    <row r="28" spans="1:1" ht="12" customHeight="1">
      <c r="A28" s="75">
        <f>'Hoja 2'!M19</f>
        <v>0</v>
      </c>
    </row>
    <row r="29" spans="1:1" ht="12" customHeight="1">
      <c r="A29" s="74">
        <f>'Hoja 2'!M20</f>
        <v>0</v>
      </c>
    </row>
    <row r="30" spans="1:1" ht="12" customHeight="1" thickBot="1">
      <c r="A30" s="75">
        <f>'Hoja 2'!M21</f>
        <v>0</v>
      </c>
    </row>
    <row r="31" spans="1:1" ht="12" customHeight="1">
      <c r="A31" s="6" t="s">
        <v>56</v>
      </c>
    </row>
    <row r="32" spans="1:1" ht="12" customHeight="1">
      <c r="A32" s="74">
        <f>'Hoja 3'!M8</f>
        <v>0</v>
      </c>
    </row>
    <row r="33" spans="1:1" ht="12" customHeight="1">
      <c r="A33" s="75">
        <f>'Hoja 3'!M9</f>
        <v>0</v>
      </c>
    </row>
    <row r="34" spans="1:1" ht="12" customHeight="1">
      <c r="A34" s="74">
        <f>'Hoja 3'!M10</f>
        <v>0</v>
      </c>
    </row>
    <row r="35" spans="1:1" ht="12" customHeight="1">
      <c r="A35" s="75">
        <f>'Hoja 3'!M11</f>
        <v>0</v>
      </c>
    </row>
    <row r="36" spans="1:1" ht="12" customHeight="1">
      <c r="A36" s="74">
        <f>'Hoja 3'!M12</f>
        <v>0</v>
      </c>
    </row>
    <row r="37" spans="1:1" ht="12" customHeight="1">
      <c r="A37" s="75">
        <f>'Hoja 3'!M13</f>
        <v>0</v>
      </c>
    </row>
    <row r="38" spans="1:1" ht="12" customHeight="1">
      <c r="A38" s="74">
        <f>'Hoja 3'!M14</f>
        <v>0</v>
      </c>
    </row>
    <row r="39" spans="1:1" ht="12" customHeight="1">
      <c r="A39" s="75">
        <f>'Hoja 3'!M15</f>
        <v>0</v>
      </c>
    </row>
    <row r="40" spans="1:1" ht="12" customHeight="1">
      <c r="A40" s="74">
        <f>'Hoja 3'!M16</f>
        <v>0</v>
      </c>
    </row>
    <row r="41" spans="1:1" ht="12" customHeight="1">
      <c r="A41" s="75">
        <f>'Hoja 3'!M17</f>
        <v>0</v>
      </c>
    </row>
    <row r="42" spans="1:1" ht="12" customHeight="1">
      <c r="A42" s="74">
        <f>'Hoja 3'!M18</f>
        <v>0</v>
      </c>
    </row>
    <row r="43" spans="1:1" ht="12" customHeight="1">
      <c r="A43" s="75">
        <f>'Hoja 3'!M19</f>
        <v>0</v>
      </c>
    </row>
    <row r="44" spans="1:1" ht="12" customHeight="1">
      <c r="A44" s="74">
        <f>'Hoja 3'!M20</f>
        <v>0</v>
      </c>
    </row>
    <row r="45" spans="1:1" ht="12" customHeight="1">
      <c r="A45" s="75">
        <f>'Hoja 3'!M21</f>
        <v>0</v>
      </c>
    </row>
  </sheetData>
  <sortState xmlns:xlrd2="http://schemas.microsoft.com/office/spreadsheetml/2017/richdata2" ref="A2:A15">
    <sortCondition ref="A2"/>
  </sortState>
  <conditionalFormatting sqref="A17:A30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32:A4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6E38B6B-513B-4AB6-8DFB-8FA0DA0CB328}">
            <xm:f>Gala!$N8=1</xm:f>
            <x14:dxf>
              <fill>
                <patternFill>
                  <bgColor rgb="FFF55C3D"/>
                </patternFill>
              </fill>
            </x14:dxf>
          </x14:cfRule>
          <xm:sqref>A2:B15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9497C-BC1E-49AF-89C5-5E941E1D4052}">
  <dimension ref="A1:B3"/>
  <sheetViews>
    <sheetView workbookViewId="0">
      <selection activeCell="F17" sqref="F17"/>
    </sheetView>
  </sheetViews>
  <sheetFormatPr baseColWidth="10" defaultRowHeight="14.4"/>
  <cols>
    <col min="1" max="1" width="14.5546875" bestFit="1" customWidth="1"/>
    <col min="2" max="2" width="17.44140625" bestFit="1" customWidth="1"/>
  </cols>
  <sheetData>
    <row r="1" spans="1:2">
      <c r="A1" s="26" t="s">
        <v>7</v>
      </c>
      <c r="B1" s="48"/>
    </row>
    <row r="2" spans="1:2">
      <c r="A2" t="s">
        <v>8</v>
      </c>
    </row>
    <row r="3" spans="1:2">
      <c r="A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Hoja 3</vt:lpstr>
      <vt:lpstr>Hoja 2</vt:lpstr>
      <vt:lpstr>Gala</vt:lpstr>
      <vt:lpstr>Lista nombres</vt:lpstr>
      <vt:lpstr>Formulas</vt:lpstr>
      <vt:lpstr>hembrasmacho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</dc:creator>
  <cp:lastModifiedBy>Philippe STAELEN</cp:lastModifiedBy>
  <dcterms:created xsi:type="dcterms:W3CDTF">2020-04-26T16:01:40Z</dcterms:created>
  <dcterms:modified xsi:type="dcterms:W3CDTF">2020-05-03T14:49:12Z</dcterms:modified>
</cp:coreProperties>
</file>