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nel\Documents\MRCE FINLANDE _ France\COURS FRANCE IUT NANTES\M15 Organisation gestion d'équipe\SUJET INDIVIDUEL CHAMPAGNE 2020\Infos exportations\"/>
    </mc:Choice>
  </mc:AlternateContent>
  <xr:revisionPtr revIDLastSave="0" documentId="13_ncr:1_{7CA9A7B0-F78E-4955-8FCF-93D1B5F62DD9}" xr6:coauthVersionLast="45" xr6:coauthVersionMax="45" xr10:uidLastSave="{00000000-0000-0000-0000-000000000000}"/>
  <bookViews>
    <workbookView xWindow="-120" yWindow="-120" windowWidth="24240" windowHeight="13140" firstSheet="3" activeTab="5" xr2:uid="{00000000-000D-0000-FFFF-FFFF00000000}"/>
  </bookViews>
  <sheets>
    <sheet name="Données" sheetId="1" r:id="rId1"/>
    <sheet name="Evolution annees Europe" sheetId="13" r:id="rId2"/>
    <sheet name="Evolution annees Monde" sheetId="14" r:id="rId3"/>
    <sheet name="Rangs 2017 &amp; 2018 Monde" sheetId="12" r:id="rId4"/>
    <sheet name="Rangs 2017 Europe" sheetId="9" r:id="rId5"/>
    <sheet name="Rangs 2018 Europe" sheetId="11" r:id="rId6"/>
  </sheets>
  <definedNames>
    <definedName name="total_2017">'Rangs 2017 &amp; 2018 Monde'!$C$11</definedName>
    <definedName name="total_2018">'Rangs 2017 &amp; 2018 Monde'!$C$22</definedName>
  </definedNames>
  <calcPr calcId="191029"/>
  <pivotCaches>
    <pivotCache cacheId="35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5" i="1" l="1"/>
  <c r="I56" i="1" l="1"/>
  <c r="G56" i="1"/>
  <c r="F195" i="1" l="1"/>
  <c r="H56" i="1"/>
  <c r="H195" i="1" s="1"/>
  <c r="F56" i="1"/>
  <c r="E56" i="1" l="1"/>
  <c r="E195" i="1" s="1"/>
  <c r="D56" i="1"/>
  <c r="D195" i="1" s="1"/>
</calcChain>
</file>

<file path=xl/sharedStrings.xml><?xml version="1.0" encoding="utf-8"?>
<sst xmlns="http://schemas.openxmlformats.org/spreadsheetml/2006/main" count="604" uniqueCount="225">
  <si>
    <t>Albanie</t>
  </si>
  <si>
    <t>Allemagne</t>
  </si>
  <si>
    <t>Andorre</t>
  </si>
  <si>
    <t>Autriche</t>
  </si>
  <si>
    <t>Belarus</t>
  </si>
  <si>
    <t>Belgique</t>
  </si>
  <si>
    <t>Bosnie Herségovine</t>
  </si>
  <si>
    <t>Bulgarie</t>
  </si>
  <si>
    <t>Ceuta</t>
  </si>
  <si>
    <t>Chypre</t>
  </si>
  <si>
    <t>Croatie</t>
  </si>
  <si>
    <t>Danemark</t>
  </si>
  <si>
    <t>Espagne</t>
  </si>
  <si>
    <t>Estonie</t>
  </si>
  <si>
    <t>Finlande</t>
  </si>
  <si>
    <t>Gibraltar</t>
  </si>
  <si>
    <t>Grèce</t>
  </si>
  <si>
    <t>Guernesey</t>
  </si>
  <si>
    <t>Hongrie</t>
  </si>
  <si>
    <t>Iles Canaries</t>
  </si>
  <si>
    <t>Irlande</t>
  </si>
  <si>
    <t>Islande</t>
  </si>
  <si>
    <t>Italie</t>
  </si>
  <si>
    <t>Kosovo</t>
  </si>
  <si>
    <t>Lichtenstein</t>
  </si>
  <si>
    <t>Lituanie</t>
  </si>
  <si>
    <t>Malte</t>
  </si>
  <si>
    <t>Moldavie</t>
  </si>
  <si>
    <t>Monténégro</t>
  </si>
  <si>
    <t>Norvège</t>
  </si>
  <si>
    <t>Pays bas</t>
  </si>
  <si>
    <t>Poloqne</t>
  </si>
  <si>
    <t>Portugal</t>
  </si>
  <si>
    <t>Roumanie</t>
  </si>
  <si>
    <t>Royaume-Uni</t>
  </si>
  <si>
    <t>Russie</t>
  </si>
  <si>
    <t>Saint Marin</t>
  </si>
  <si>
    <t>Slovénie</t>
  </si>
  <si>
    <t>Suède</t>
  </si>
  <si>
    <t>Suisse</t>
  </si>
  <si>
    <t>Turquie</t>
  </si>
  <si>
    <t>Ukraine</t>
  </si>
  <si>
    <t>Europe</t>
  </si>
  <si>
    <t>Jersey</t>
  </si>
  <si>
    <t>Lettonie</t>
  </si>
  <si>
    <t>Luxembourg</t>
  </si>
  <si>
    <t>Macédoine</t>
  </si>
  <si>
    <t>Serbie</t>
  </si>
  <si>
    <t>Slovaquie</t>
  </si>
  <si>
    <t>Tchèque république</t>
  </si>
  <si>
    <t>Arabie saoudite</t>
  </si>
  <si>
    <t>Arménie</t>
  </si>
  <si>
    <t>Bahreïn</t>
  </si>
  <si>
    <t>Azerbaidjan</t>
  </si>
  <si>
    <t>Bangladesh</t>
  </si>
  <si>
    <t>Bunei darussalam</t>
  </si>
  <si>
    <t>Chine</t>
  </si>
  <si>
    <t>Corée du sud</t>
  </si>
  <si>
    <t>Emirats arabes unis</t>
  </si>
  <si>
    <t>Géorgie</t>
  </si>
  <si>
    <t>Hongkong</t>
  </si>
  <si>
    <t>Inde</t>
  </si>
  <si>
    <t>Indonésie</t>
  </si>
  <si>
    <t>Iraq</t>
  </si>
  <si>
    <t>Israel</t>
  </si>
  <si>
    <t>Japon</t>
  </si>
  <si>
    <t>Jordanie</t>
  </si>
  <si>
    <t>Kazakhstan</t>
  </si>
  <si>
    <t>Kirghizistan</t>
  </si>
  <si>
    <t>Laos</t>
  </si>
  <si>
    <t>Liban</t>
  </si>
  <si>
    <t>Macao</t>
  </si>
  <si>
    <t>Malaisie</t>
  </si>
  <si>
    <t>Maldives</t>
  </si>
  <si>
    <t>Mongolie</t>
  </si>
  <si>
    <t>Myanmar</t>
  </si>
  <si>
    <t>Népal</t>
  </si>
  <si>
    <t>Oman</t>
  </si>
  <si>
    <t>Ouzbékistan</t>
  </si>
  <si>
    <t>Pakistan</t>
  </si>
  <si>
    <t>Philippines</t>
  </si>
  <si>
    <t>Qatar</t>
  </si>
  <si>
    <t>Singapour</t>
  </si>
  <si>
    <t>Sri lanka</t>
  </si>
  <si>
    <t>Syrie</t>
  </si>
  <si>
    <t>Tadjikistan</t>
  </si>
  <si>
    <t>Taïwan</t>
  </si>
  <si>
    <t>Thaïlande</t>
  </si>
  <si>
    <t>Turkménistan</t>
  </si>
  <si>
    <t>Viet nam</t>
  </si>
  <si>
    <t>Afghanistan</t>
  </si>
  <si>
    <t>Asie</t>
  </si>
  <si>
    <t>Anguilla</t>
  </si>
  <si>
    <t>Antilles néerlandaises</t>
  </si>
  <si>
    <t>Argentine</t>
  </si>
  <si>
    <t>Aruba</t>
  </si>
  <si>
    <t>Bahamas</t>
  </si>
  <si>
    <t>Barbade</t>
  </si>
  <si>
    <t>Belize</t>
  </si>
  <si>
    <t>Bermudes</t>
  </si>
  <si>
    <t>Bolivie</t>
  </si>
  <si>
    <t>Brésil</t>
  </si>
  <si>
    <t>Caimanes,iles</t>
  </si>
  <si>
    <t>Canada</t>
  </si>
  <si>
    <t>Chili</t>
  </si>
  <si>
    <t>Colombie</t>
  </si>
  <si>
    <t>Cuba</t>
  </si>
  <si>
    <t>Curaçao</t>
  </si>
  <si>
    <t>Dominicaine république</t>
  </si>
  <si>
    <t>Dominique</t>
  </si>
  <si>
    <t>El salvador</t>
  </si>
  <si>
    <t>Equateur</t>
  </si>
  <si>
    <t>Etats-unis</t>
  </si>
  <si>
    <t>Grenade</t>
  </si>
  <si>
    <t>Groenland</t>
  </si>
  <si>
    <t>Guatémala</t>
  </si>
  <si>
    <t>Guyana</t>
  </si>
  <si>
    <t>Haïti</t>
  </si>
  <si>
    <t>Honduras</t>
  </si>
  <si>
    <t>Iles vierges britanniques</t>
  </si>
  <si>
    <t>Iles vierges états unis</t>
  </si>
  <si>
    <t>Jamaïque</t>
  </si>
  <si>
    <t>Mexique</t>
  </si>
  <si>
    <t>Nicaragua</t>
  </si>
  <si>
    <t>Panama</t>
  </si>
  <si>
    <t>Paraguay</t>
  </si>
  <si>
    <t>Pérou</t>
  </si>
  <si>
    <t>Porto Rico</t>
  </si>
  <si>
    <t>Sainte Lucie</t>
  </si>
  <si>
    <t>Saint martin néerlandaise</t>
  </si>
  <si>
    <t>Suriname</t>
  </si>
  <si>
    <t>Saint Vincent et les grenadines</t>
  </si>
  <si>
    <t>Uruguay</t>
  </si>
  <si>
    <t>Vénézuela</t>
  </si>
  <si>
    <t>Amérique</t>
  </si>
  <si>
    <t>Costa rica</t>
  </si>
  <si>
    <t>Saint kitts et nevis</t>
  </si>
  <si>
    <t>Cambodge</t>
  </si>
  <si>
    <t>Antigua et barbuda</t>
  </si>
  <si>
    <t>Trinité et Tobago</t>
  </si>
  <si>
    <t>Turks et caïques Iles</t>
  </si>
  <si>
    <t>Afrique</t>
  </si>
  <si>
    <t>Afrique du sud</t>
  </si>
  <si>
    <t>Algérie</t>
  </si>
  <si>
    <t>Angola</t>
  </si>
  <si>
    <t>Bénin</t>
  </si>
  <si>
    <t>Burkina faso</t>
  </si>
  <si>
    <t>Burundi</t>
  </si>
  <si>
    <t>Cameroun</t>
  </si>
  <si>
    <t>Cap-Vert</t>
  </si>
  <si>
    <t>Centrafricaine, république</t>
  </si>
  <si>
    <t>Comores</t>
  </si>
  <si>
    <t>Congo république populaire</t>
  </si>
  <si>
    <t>Congo république démocratique</t>
  </si>
  <si>
    <t>Cote d'Ivoire</t>
  </si>
  <si>
    <t>Djibouti</t>
  </si>
  <si>
    <t>Egypte</t>
  </si>
  <si>
    <t>Erythrée</t>
  </si>
  <si>
    <t>Ethiopie</t>
  </si>
  <si>
    <t>Gabon</t>
  </si>
  <si>
    <t>Gambie</t>
  </si>
  <si>
    <t>Ghana</t>
  </si>
  <si>
    <t>Guinée</t>
  </si>
  <si>
    <t>Guinée équatoriale</t>
  </si>
  <si>
    <t>Kenya</t>
  </si>
  <si>
    <t>Libéria</t>
  </si>
  <si>
    <t>Madagascar</t>
  </si>
  <si>
    <t>Mali</t>
  </si>
  <si>
    <t>Maroc</t>
  </si>
  <si>
    <t>Maurice</t>
  </si>
  <si>
    <t>Mauritanie</t>
  </si>
  <si>
    <t>Mozambique</t>
  </si>
  <si>
    <t>Namibie</t>
  </si>
  <si>
    <t>Niger</t>
  </si>
  <si>
    <t>Nigéria</t>
  </si>
  <si>
    <t>Ouganda</t>
  </si>
  <si>
    <t>Rwanda</t>
  </si>
  <si>
    <t>Sao tomé et principe</t>
  </si>
  <si>
    <t>Sénégal</t>
  </si>
  <si>
    <t>Seychelles</t>
  </si>
  <si>
    <t>Sierra Léone</t>
  </si>
  <si>
    <t>Soudan</t>
  </si>
  <si>
    <t>Tanzanie</t>
  </si>
  <si>
    <t>Tchad</t>
  </si>
  <si>
    <t>Togo</t>
  </si>
  <si>
    <t>Tunisie</t>
  </si>
  <si>
    <t>Zambie</t>
  </si>
  <si>
    <t>Zimbabwe</t>
  </si>
  <si>
    <t>Guinée Bissau</t>
  </si>
  <si>
    <t>Océanie</t>
  </si>
  <si>
    <t>Australie</t>
  </si>
  <si>
    <t>Fidji</t>
  </si>
  <si>
    <t>Guam</t>
  </si>
  <si>
    <t>Nouvelle-Zélande</t>
  </si>
  <si>
    <t>Papouasie nouvelle guinée</t>
  </si>
  <si>
    <t>Vanuatu</t>
  </si>
  <si>
    <t>OUTRE MER</t>
  </si>
  <si>
    <t>Provisions de Bord</t>
  </si>
  <si>
    <t>PBORD</t>
  </si>
  <si>
    <t>VALEUR EUROS 2017</t>
  </si>
  <si>
    <t>VALEUR EUROS 2018</t>
  </si>
  <si>
    <t>Dept régions collectivités</t>
  </si>
  <si>
    <t>RANG 2018</t>
  </si>
  <si>
    <t>PAYS</t>
  </si>
  <si>
    <t>ZONE GEO</t>
  </si>
  <si>
    <t>en nombre de bouteilles 75 cl</t>
  </si>
  <si>
    <t>*Données annuelles</t>
  </si>
  <si>
    <t>2015*</t>
  </si>
  <si>
    <t>2016*</t>
  </si>
  <si>
    <t>2017*</t>
  </si>
  <si>
    <t>2018*</t>
  </si>
  <si>
    <t>Étiquettes de lignes</t>
  </si>
  <si>
    <t>Total général</t>
  </si>
  <si>
    <t>Somme de VALEUR EUROS 2017</t>
  </si>
  <si>
    <t>Somme de VALEUR EUROS 2017_2</t>
  </si>
  <si>
    <t>Rangs</t>
  </si>
  <si>
    <t>Somme de VALEUR EUROS 2018_2</t>
  </si>
  <si>
    <t>Part en %</t>
  </si>
  <si>
    <t>Rangs 2017</t>
  </si>
  <si>
    <t>Rangs 2018</t>
  </si>
  <si>
    <t>Somme de VALEUR EUROS 2018</t>
  </si>
  <si>
    <t>Somme de 2015*</t>
  </si>
  <si>
    <t>Somme de 2016*</t>
  </si>
  <si>
    <t>Somme de 2017*</t>
  </si>
  <si>
    <t>Somme de 2018*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</si>
</sst>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">
    <xf numFmtId="0" fontId="0" fillId="0" borderId="0" xfId="0"/>
    <xf numFmtId="166" fontId="0" fillId="0" borderId="0" xfId="1" applyNumberFormat="1" applyFont="1"/>
    <xf numFmtId="164" fontId="0" fillId="0" borderId="0" xfId="2" applyFont="1"/>
    <xf numFmtId="164" fontId="0" fillId="0" borderId="0" xfId="0" applyNumberFormat="1" applyFont="1"/>
    <xf numFmtId="164" fontId="0" fillId="0" borderId="0" xfId="2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  <xf numFmtId="164" fontId="1" fillId="0" borderId="0" xfId="2" applyNumberFormat="1" applyFont="1"/>
    <xf numFmtId="16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0" fontId="0" fillId="0" borderId="0" xfId="0" applyNumberFormat="1"/>
    <xf numFmtId="168" fontId="0" fillId="0" borderId="0" xfId="0" applyNumberFormat="1"/>
  </cellXfs>
  <cellStyles count="3">
    <cellStyle name="Milliers" xfId="1" builtinId="3"/>
    <cellStyle name="Monétaire" xfId="2" builtinId="4"/>
    <cellStyle name="Normal" xfId="0" builtinId="0"/>
  </cellStyles>
  <dxfs count="21">
    <dxf>
      <numFmt numFmtId="14" formatCode="0.00%"/>
    </dxf>
    <dxf>
      <numFmt numFmtId="167" formatCode="_-* #,##0.00\ [$€-40C]_-;\-* #,##0.00\ [$€-40C]_-;_-* &quot;-&quot;??\ [$€-40C]_-;_-@_-"/>
    </dxf>
    <dxf>
      <numFmt numFmtId="14" formatCode="0.00%"/>
    </dxf>
    <dxf>
      <numFmt numFmtId="167" formatCode="_-* #,##0.00\ [$€-40C]_-;\-* #,##0.00\ [$€-40C]_-;_-* &quot;-&quot;??\ [$€-40C]_-;_-@_-"/>
    </dxf>
    <dxf>
      <numFmt numFmtId="168" formatCode="_-* #,##0\ [$€-40C]_-;\-* #,##0\ [$€-40C]_-;_-* &quot;-&quot;??\ [$€-40C]_-;_-@_-"/>
    </dxf>
    <dxf>
      <numFmt numFmtId="168" formatCode="_-* #,##0\ [$€-40C]_-;\-* #,##0\ [$€-40C]_-;_-* &quot;-&quot;??\ [$€-40C]_-;_-@_-"/>
    </dxf>
    <dxf>
      <numFmt numFmtId="14" formatCode="0.00%"/>
    </dxf>
    <dxf>
      <numFmt numFmtId="168" formatCode="_-* #,##0\ [$€-40C]_-;\-* #,##0\ [$€-40C]_-;_-* &quot;-&quot;??\ [$€-40C]_-;_-@_-"/>
    </dxf>
    <dxf>
      <numFmt numFmtId="14" formatCode="0.00%"/>
    </dxf>
    <dxf>
      <numFmt numFmtId="167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\ _€_-;\-* #,##0\ _€_-;_-* &quot;-&quot;??\ _€_-;_-@_-"/>
    </dxf>
    <dxf>
      <alignment horizontal="center" vertical="bottom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rnel" refreshedDate="43947.454904629631" createdVersion="6" refreshedVersion="6" minRefreshableVersion="3" recordCount="193" xr:uid="{DCE144B4-1EE6-488C-A706-F639FD3C2672}">
  <cacheSource type="worksheet">
    <worksheetSource name="Tableau1"/>
  </cacheSource>
  <cacheFields count="11">
    <cacheField name="PAYS" numFmtId="0">
      <sharedItems count="193">
        <s v="Afghanistan"/>
        <s v="Afrique du sud"/>
        <s v="Albanie"/>
        <s v="Algérie"/>
        <s v="Allemagne"/>
        <s v="Andorre"/>
        <s v="Angola"/>
        <s v="Anguilla"/>
        <s v="Antigua et barbuda"/>
        <s v="Antilles néerlandaises"/>
        <s v="Arabie saoudite"/>
        <s v="Argentine"/>
        <s v="Arménie"/>
        <s v="Aruba"/>
        <s v="Australie"/>
        <s v="Autriche"/>
        <s v="Azerbaidjan"/>
        <s v="Bahamas"/>
        <s v="Bahreïn"/>
        <s v="Bangladesh"/>
        <s v="Barbade"/>
        <s v="Belarus"/>
        <s v="Belgique"/>
        <s v="Belize"/>
        <s v="Bénin"/>
        <s v="Bermudes"/>
        <s v="Bolivie"/>
        <s v="Bosnie Herségovine"/>
        <s v="Brésil"/>
        <s v="Bulgarie"/>
        <s v="Bunei darussalam"/>
        <s v="Burkina faso"/>
        <s v="Burundi"/>
        <s v="Caimanes,iles"/>
        <s v="Cambodge"/>
        <s v="Cameroun"/>
        <s v="Canada"/>
        <s v="Cap-Vert"/>
        <s v="Centrafricaine, république"/>
        <s v="Ceuta"/>
        <s v="Chili"/>
        <s v="Chine"/>
        <s v="Chypre"/>
        <s v="Colombie"/>
        <s v="Comores"/>
        <s v="Congo république démocratique"/>
        <s v="Congo république populaire"/>
        <s v="Corée du sud"/>
        <s v="Costa rica"/>
        <s v="Cote d'Ivoire"/>
        <s v="Croatie"/>
        <s v="Cuba"/>
        <s v="Curaçao"/>
        <s v="Danemark"/>
        <s v="Dept régions collectivités"/>
        <s v="Djibouti"/>
        <s v="Dominicaine république"/>
        <s v="Dominique"/>
        <s v="Egypte"/>
        <s v="El salvador"/>
        <s v="Emirats arabes unis"/>
        <s v="Equateur"/>
        <s v="Erythrée"/>
        <s v="Espagne"/>
        <s v="Estonie"/>
        <s v="Etats-unis"/>
        <s v="Ethiopie"/>
        <s v="Fidji"/>
        <s v="Finlande"/>
        <s v="Gabon"/>
        <s v="Gambie"/>
        <s v="Géorgie"/>
        <s v="Ghana"/>
        <s v="Gibraltar"/>
        <s v="Grèce"/>
        <s v="Grenade"/>
        <s v="Groenland"/>
        <s v="Guam"/>
        <s v="Guatémala"/>
        <s v="Guernesey"/>
        <s v="Guinée"/>
        <s v="Guinée Bissau"/>
        <s v="Guinée équatoriale"/>
        <s v="Guyana"/>
        <s v="Haïti"/>
        <s v="Honduras"/>
        <s v="Hongkong"/>
        <s v="Hongrie"/>
        <s v="Iles Canaries"/>
        <s v="Iles vierges britanniques"/>
        <s v="Iles vierges états unis"/>
        <s v="Inde"/>
        <s v="Indonésie"/>
        <s v="Iraq"/>
        <s v="Irlande"/>
        <s v="Islande"/>
        <s v="Israel"/>
        <s v="Italie"/>
        <s v="Jamaïque"/>
        <s v="Japon"/>
        <s v="Jersey"/>
        <s v="Jordanie"/>
        <s v="Kazakhstan"/>
        <s v="Kenya"/>
        <s v="Kirghizistan"/>
        <s v="Kosovo"/>
        <s v="Laos"/>
        <s v="Lettonie"/>
        <s v="Liban"/>
        <s v="Libéria"/>
        <s v="Lichtenstein"/>
        <s v="Lituanie"/>
        <s v="Luxembourg"/>
        <s v="Macao"/>
        <s v="Macédoine"/>
        <s v="Madagascar"/>
        <s v="Malaisie"/>
        <s v="Maldives"/>
        <s v="Mali"/>
        <s v="Malte"/>
        <s v="Maroc"/>
        <s v="Maurice"/>
        <s v="Mauritanie"/>
        <s v="Mexique"/>
        <s v="Moldavie"/>
        <s v="Mongolie"/>
        <s v="Monténégro"/>
        <s v="Mozambique"/>
        <s v="Myanmar"/>
        <s v="Namibie"/>
        <s v="Népal"/>
        <s v="Nicaragua"/>
        <s v="Niger"/>
        <s v="Nigéria"/>
        <s v="Norvège"/>
        <s v="Nouvelle-Zélande"/>
        <s v="Oman"/>
        <s v="Ouganda"/>
        <s v="Ouzbékistan"/>
        <s v="Pakistan"/>
        <s v="Panama"/>
        <s v="Papouasie nouvelle guinée"/>
        <s v="Paraguay"/>
        <s v="Pays bas"/>
        <s v="Pérou"/>
        <s v="Philippines"/>
        <s v="Poloqne"/>
        <s v="Porto Rico"/>
        <s v="Portugal"/>
        <s v="Provisions de Bord"/>
        <s v="Qatar"/>
        <s v="Roumanie"/>
        <s v="Royaume-Uni"/>
        <s v="Russie"/>
        <s v="Rwanda"/>
        <s v="Saint kitts et nevis"/>
        <s v="Saint Marin"/>
        <s v="Saint martin néerlandaise"/>
        <s v="Saint Vincent et les grenadines"/>
        <s v="Sainte Lucie"/>
        <s v="Sao tomé et principe"/>
        <s v="Sénégal"/>
        <s v="Serbie"/>
        <s v="Seychelles"/>
        <s v="Sierra Léone"/>
        <s v="Singapour"/>
        <s v="Slovaquie"/>
        <s v="Slovénie"/>
        <s v="Soudan"/>
        <s v="Sri lanka"/>
        <s v="Suède"/>
        <s v="Suisse"/>
        <s v="Suriname"/>
        <s v="Syrie"/>
        <s v="Tadjikistan"/>
        <s v="Taïwan"/>
        <s v="Tanzanie"/>
        <s v="Tchad"/>
        <s v="Tchèque république"/>
        <s v="Thaïlande"/>
        <s v="Togo"/>
        <s v="Trinité et Tobago"/>
        <s v="Tunisie"/>
        <s v="Turkménistan"/>
        <s v="Turks et caïques Iles"/>
        <s v="Turquie"/>
        <s v="Ukraine"/>
        <s v="Uruguay"/>
        <s v="Vanuatu"/>
        <s v="Vénézuela"/>
        <s v="Viet nam"/>
        <s v="Zambie"/>
        <s v="Zimbabwe"/>
      </sharedItems>
    </cacheField>
    <cacheField name="RANG 2018" numFmtId="0">
      <sharedItems containsNonDate="0" containsString="0" containsBlank="1" count="1">
        <m/>
      </sharedItems>
    </cacheField>
    <cacheField name="ZONE GEO" numFmtId="0">
      <sharedItems count="7">
        <s v="Asie"/>
        <s v="Afrique"/>
        <s v="Europe"/>
        <s v="Amérique"/>
        <s v="Océanie"/>
        <s v="OUTRE MER"/>
        <s v="PBORD"/>
      </sharedItems>
    </cacheField>
    <cacheField name="2015*" numFmtId="166">
      <sharedItems containsSemiMixedTypes="0" containsString="0" containsNumber="1" containsInteger="1" minValue="0" maxValue="34155288" count="185">
        <n v="180"/>
        <n v="701961"/>
        <n v="9396"/>
        <n v="34350"/>
        <n v="11905299"/>
        <n v="68954"/>
        <n v="248862"/>
        <n v="5556"/>
        <n v="12630"/>
        <n v="0"/>
        <n v="187"/>
        <n v="147944"/>
        <n v="4104"/>
        <n v="21679"/>
        <n v="8109704"/>
        <n v="1231823"/>
        <n v="20266"/>
        <n v="59874"/>
        <n v="23343"/>
        <n v="60"/>
        <n v="76874"/>
        <n v="37728"/>
        <n v="9209120"/>
        <n v="246"/>
        <n v="66322"/>
        <n v="39373"/>
        <n v="5970"/>
        <n v="14387"/>
        <n v="826835"/>
        <n v="58814"/>
        <n v="43879"/>
        <n v="72"/>
        <n v="35029"/>
        <n v="31279"/>
        <n v="187404"/>
        <n v="1928314"/>
        <n v="3756"/>
        <n v="5468"/>
        <n v="3936"/>
        <n v="54207"/>
        <n v="1299351"/>
        <n v="88211"/>
        <n v="59209"/>
        <n v="348"/>
        <n v="130285"/>
        <n v="198488"/>
        <n v="710622"/>
        <n v="21346"/>
        <n v="265606"/>
        <n v="80751"/>
        <n v="15100"/>
        <n v="3051"/>
        <n v="1364359"/>
        <n v="5097612"/>
        <n v="4290"/>
        <n v="143422"/>
        <n v="20815"/>
        <n v="5172"/>
        <n v="1896580"/>
        <n v="4884"/>
        <n v="3909111"/>
        <n v="203491"/>
        <n v="20508304"/>
        <n v="29802"/>
        <n v="5308"/>
        <n v="991265"/>
        <n v="177053"/>
        <n v="6"/>
        <n v="42651"/>
        <n v="148062"/>
        <n v="10006"/>
        <n v="294740"/>
        <n v="1884"/>
        <n v="1017"/>
        <n v="300"/>
        <n v="8076"/>
        <n v="18413"/>
        <n v="7578"/>
        <n v="39833"/>
        <n v="16921"/>
        <n v="943"/>
        <n v="1678110"/>
        <n v="60489"/>
        <n v="4247"/>
        <n v="19413"/>
        <n v="24710"/>
        <n v="355238"/>
        <n v="111841"/>
        <n v="4344"/>
        <n v="445111"/>
        <n v="34629"/>
        <n v="93741"/>
        <n v="6359572"/>
        <n v="29364"/>
        <n v="11798646"/>
        <n v="45819"/>
        <n v="12647"/>
        <n v="37695"/>
        <n v="59075"/>
        <n v="9336"/>
        <n v="5995"/>
        <n v="255042"/>
        <n v="198195"/>
        <n v="1514"/>
        <n v="2580"/>
        <n v="180327"/>
        <n v="658037"/>
        <n v="44951"/>
        <n v="4880"/>
        <n v="7493"/>
        <n v="334325"/>
        <n v="94648"/>
        <n v="13434"/>
        <n v="73801"/>
        <n v="235160"/>
        <n v="154213"/>
        <n v="2904"/>
        <n v="1208652"/>
        <n v="19424"/>
        <n v="11440"/>
        <n v="15003"/>
        <n v="252"/>
        <n v="8654"/>
        <n v="33833"/>
        <n v="1426"/>
        <n v="6550"/>
        <n v="5330"/>
        <n v="623302"/>
        <n v="773929"/>
        <n v="501965"/>
        <n v="5244"/>
        <n v="294"/>
        <n v="26826"/>
        <n v="48"/>
        <n v="103841"/>
        <n v="390"/>
        <n v="6037"/>
        <n v="2268853"/>
        <n v="32977"/>
        <n v="119884"/>
        <n v="387458"/>
        <n v="234763"/>
        <n v="601866"/>
        <n v="923138"/>
        <n v="252483"/>
        <n v="145413"/>
        <n v="34155288"/>
        <n v="1101319"/>
        <n v="720"/>
        <n v="7696"/>
        <n v="5043"/>
        <n v="61357"/>
        <n v="6528"/>
        <n v="30664"/>
        <n v="192"/>
        <n v="45742"/>
        <n v="45325"/>
        <n v="33406"/>
        <n v="6828"/>
        <n v="1285259"/>
        <n v="61530"/>
        <n v="43031"/>
        <n v="3330"/>
        <n v="24647"/>
        <n v="2924770"/>
        <n v="5410084"/>
        <n v="4200"/>
        <n v="489254"/>
        <n v="513"/>
        <n v="9684"/>
        <n v="352431"/>
        <n v="258073"/>
        <n v="127696"/>
        <n v="91344"/>
        <n v="15076"/>
        <n v="12"/>
        <n v="27948"/>
        <n v="253648"/>
        <n v="102685"/>
        <n v="59080"/>
        <n v="5011"/>
        <n v="14207"/>
        <n v="105952"/>
        <n v="378"/>
        <n v="742"/>
      </sharedItems>
    </cacheField>
    <cacheField name="2016*" numFmtId="166">
      <sharedItems containsSemiMixedTypes="0" containsString="0" containsNumber="1" containsInteger="1" minValue="11" maxValue="31189753" count="192">
        <n v="193"/>
        <n v="855770"/>
        <n v="16009"/>
        <n v="16039"/>
        <n v="12486572"/>
        <n v="73902"/>
        <n v="111992"/>
        <n v="5442"/>
        <n v="10382"/>
        <n v="791"/>
        <n v="243"/>
        <n v="73762"/>
        <n v="4990"/>
        <n v="22637"/>
        <n v="7385968"/>
        <n v="1311208"/>
        <n v="17586"/>
        <n v="44979"/>
        <n v="13008"/>
        <n v="132"/>
        <n v="57019"/>
        <n v="38070"/>
        <n v="8331410"/>
        <n v="11"/>
        <n v="98388"/>
        <n v="49207"/>
        <n v="6528"/>
        <n v="9573"/>
        <n v="563990"/>
        <n v="69438"/>
        <n v="198"/>
        <n v="57174"/>
        <n v="348"/>
        <n v="55715"/>
        <n v="23015"/>
        <n v="155431"/>
        <n v="2162406"/>
        <n v="8680"/>
        <n v="5375"/>
        <n v="2730"/>
        <n v="54637"/>
        <n v="1302065"/>
        <n v="97918"/>
        <n v="136706"/>
        <n v="474"/>
        <n v="83100"/>
        <n v="142857"/>
        <n v="825091"/>
        <n v="27103"/>
        <n v="243317"/>
        <n v="92626"/>
        <n v="13099"/>
        <n v="7065"/>
        <n v="1369027"/>
        <n v="4808641"/>
        <n v="12282"/>
        <n v="136094"/>
        <n v="480"/>
        <n v="6330"/>
        <n v="4350"/>
        <n v="1894508"/>
        <n v="8328"/>
        <n v="72"/>
        <n v="3994176"/>
        <n v="259023"/>
        <n v="21805677"/>
        <n v="48140"/>
        <n v="13341"/>
        <n v="1032069"/>
        <n v="128238"/>
        <n v="1386"/>
        <n v="52199"/>
        <n v="83613"/>
        <n v="10428"/>
        <n v="367953"/>
        <n v="903"/>
        <n v="156"/>
        <n v="548"/>
        <n v="10906"/>
        <n v="13531"/>
        <n v="8992"/>
        <n v="720"/>
        <n v="47936"/>
        <n v="600"/>
        <n v="17613"/>
        <n v="1702"/>
        <n v="1692773"/>
        <n v="71786"/>
        <n v="4073"/>
        <n v="19366"/>
        <n v="20001"/>
        <n v="390743"/>
        <n v="114881"/>
        <n v="314"/>
        <n v="523088"/>
        <n v="44040"/>
        <n v="96191"/>
        <n v="6632788"/>
        <n v="21448"/>
        <n v="10948555"/>
        <n v="43988"/>
        <n v="9980"/>
        <n v="35848"/>
        <n v="53648"/>
        <n v="8982"/>
        <n v="594"/>
        <n v="6294"/>
        <n v="107597"/>
        <n v="180400"/>
        <n v="1056"/>
        <n v="3739"/>
        <n v="197767"/>
        <n v="577325"/>
        <n v="90688"/>
        <n v="7646"/>
        <n v="11086"/>
        <n v="325453"/>
        <n v="75580"/>
        <n v="15520"/>
        <n v="85168"/>
        <n v="192241"/>
        <n v="183106"/>
        <n v="2100"/>
        <n v="1581597"/>
        <n v="19359"/>
        <n v="4847"/>
        <n v="29587"/>
        <n v="7679"/>
        <n v="19423"/>
        <n v="47829"/>
        <n v="1512"/>
        <n v="4972"/>
        <n v="3915"/>
        <n v="475726"/>
        <n v="744599"/>
        <n v="646934"/>
        <n v="8096"/>
        <n v="936"/>
        <n v="24942"/>
        <n v="48"/>
        <n v="118858"/>
        <n v="180"/>
        <n v="87259"/>
        <n v="2356500"/>
        <n v="29360"/>
        <n v="81803"/>
        <n v="387115"/>
        <n v="211421"/>
        <n v="502368"/>
        <n v="963057"/>
        <n v="302646"/>
        <n v="136647"/>
        <n v="31189753"/>
        <n v="1340439"/>
        <n v="5679"/>
        <n v="5807"/>
        <n v="5887"/>
        <n v="50688"/>
        <n v="4902"/>
        <n v="26090"/>
        <n v="204"/>
        <n v="50978"/>
        <n v="45066"/>
        <n v="36913"/>
        <n v="12483"/>
        <n v="1264747"/>
        <n v="71485"/>
        <n v="51315"/>
        <n v="5082"/>
        <n v="20484"/>
        <n v="2966876"/>
        <n v="5700367"/>
        <n v="7600"/>
        <n v="168"/>
        <n v="144"/>
        <n v="515790"/>
        <n v="3351"/>
        <n v="386556"/>
        <n v="313614"/>
        <n v="132366"/>
        <n v="82904"/>
        <n v="23388"/>
        <n v="129"/>
        <n v="26791"/>
        <n v="115150"/>
        <n v="105674"/>
        <n v="41551"/>
        <n v="4162"/>
        <n v="13539"/>
        <n v="142296"/>
        <n v="66"/>
        <n v="546"/>
      </sharedItems>
    </cacheField>
    <cacheField name="2017*" numFmtId="166">
      <sharedItems containsString="0" containsBlank="1" containsNumber="1" containsInteger="1" minValue="78" maxValue="27762045" count="173">
        <m/>
        <n v="766862"/>
        <n v="15909"/>
        <n v="32172"/>
        <n v="12285167"/>
        <n v="76454"/>
        <n v="122605"/>
        <n v="78"/>
        <n v="14334"/>
        <n v="2098"/>
        <n v="153141"/>
        <n v="1842"/>
        <n v="24160"/>
        <n v="8534351"/>
        <n v="1518540"/>
        <n v="17986"/>
        <n v="44074"/>
        <n v="20934"/>
        <n v="62169"/>
        <n v="41892"/>
        <n v="9074781"/>
        <n v="1614"/>
        <n v="84742"/>
        <n v="58335"/>
        <n v="3264"/>
        <n v="9435"/>
        <n v="575562"/>
        <n v="70669"/>
        <n v="77967"/>
        <n v="46893"/>
        <n v="19864"/>
        <n v="170040"/>
        <n v="2246801"/>
        <n v="3956"/>
        <n v="3319"/>
        <n v="540"/>
        <n v="24424"/>
        <n v="1974255"/>
        <n v="100271"/>
        <n v="78667"/>
        <n v="1174"/>
        <n v="113605"/>
        <n v="109620"/>
        <n v="1078445"/>
        <n v="30666"/>
        <n v="293593"/>
        <n v="102049"/>
        <n v="28236"/>
        <n v="3901"/>
        <n v="1530468"/>
        <n v="5040241"/>
        <n v="9710"/>
        <n v="193757"/>
        <n v="9192"/>
        <n v="2838"/>
        <n v="2008664"/>
        <n v="2754"/>
        <n v="4117023"/>
        <n v="322360"/>
        <n v="23096645"/>
        <n v="45710"/>
        <n v="10045"/>
        <n v="1135022"/>
        <n v="115766"/>
        <n v="29999"/>
        <n v="108891"/>
        <n v="7836"/>
        <n v="364909"/>
        <n v="735"/>
        <n v="625"/>
        <n v="3587"/>
        <n v="9145"/>
        <n v="11736"/>
        <n v="35026"/>
        <n v="16399"/>
        <n v="1944"/>
        <n v="1829406"/>
        <n v="78695"/>
        <n v="3184"/>
        <n v="10985"/>
        <n v="20570"/>
        <n v="392052"/>
        <n v="116079"/>
        <n v="5976"/>
        <n v="474853"/>
        <n v="66419"/>
        <n v="77550"/>
        <n v="7366563"/>
        <n v="31892"/>
        <n v="12873465"/>
        <n v="34875"/>
        <n v="6845"/>
        <n v="49106"/>
        <n v="64074"/>
        <n v="10272"/>
        <n v="6876"/>
        <n v="135856"/>
        <n v="200646"/>
        <n v="4340"/>
        <n v="203417"/>
        <n v="558238"/>
        <n v="53645"/>
        <n v="5586"/>
        <n v="8698"/>
        <n v="358260"/>
        <n v="126440"/>
        <n v="16809"/>
        <n v="86917"/>
        <n v="278901"/>
        <n v="118026"/>
        <n v="2346"/>
        <n v="1652840"/>
        <n v="21014"/>
        <n v="5800"/>
        <n v="27206"/>
        <n v="20214"/>
        <n v="1494"/>
        <n v="3478"/>
        <n v="4066"/>
        <n v="593097"/>
        <n v="751605"/>
        <n v="717490"/>
        <n v="39130"/>
        <n v="546"/>
        <n v="25504"/>
        <n v="360"/>
        <n v="129836"/>
        <n v="95182"/>
        <n v="2536816"/>
        <n v="30783"/>
        <n v="95278"/>
        <n v="387860"/>
        <n v="228372"/>
        <n v="600700"/>
        <n v="875899"/>
        <n v="427556"/>
        <n v="149832"/>
        <n v="27762045"/>
        <n v="1652737"/>
        <n v="3210"/>
        <n v="5679"/>
        <n v="4494"/>
        <n v="31771"/>
        <n v="5610"/>
        <n v="44233"/>
        <n v="48692"/>
        <n v="45845"/>
        <n v="32420"/>
        <n v="2528"/>
        <n v="1133819"/>
        <n v="76068"/>
        <n v="50762"/>
        <n v="19572"/>
        <n v="3311843"/>
        <n v="5599700"/>
        <n v="10032"/>
        <n v="463869"/>
        <n v="19430"/>
        <n v="3555"/>
        <n v="390578"/>
        <n v="413163"/>
        <n v="114225"/>
        <n v="55576"/>
        <n v="26985"/>
        <n v="24708"/>
        <n v="175010"/>
        <n v="134122"/>
        <n v="67759"/>
        <n v="5409"/>
        <n v="18752"/>
        <n v="145575"/>
        <n v="1984"/>
        <n v="372"/>
      </sharedItems>
    </cacheField>
    <cacheField name="2018*" numFmtId="166">
      <sharedItems containsString="0" containsBlank="1" containsNumber="1" containsInteger="1" minValue="544" maxValue="26762068"/>
    </cacheField>
    <cacheField name="VALEUR EUROS 2017" numFmtId="0">
      <sharedItems containsString="0" containsBlank="1" containsNumber="1" containsInteger="1" minValue="12108" maxValue="585806365" count="133">
        <m/>
        <n v="527973"/>
        <n v="196830698"/>
        <n v="1443410"/>
        <n v="282509"/>
        <n v="46215"/>
        <n v="5234404"/>
        <n v="58326"/>
        <n v="624029"/>
        <n v="131753136"/>
        <n v="29536004"/>
        <n v="544086"/>
        <n v="1158705"/>
        <n v="399808"/>
        <n v="1492739"/>
        <n v="1066098"/>
        <n v="142174385"/>
        <n v="25323"/>
        <n v="1465425"/>
        <n v="46871"/>
        <n v="243350"/>
        <n v="11796004"/>
        <n v="1793505"/>
        <n v="1170015"/>
        <n v="308063"/>
        <n v="54913057"/>
        <n v="12108"/>
        <n v="658692"/>
        <n v="36495304"/>
        <n v="2306563"/>
        <n v="2034678"/>
        <n v="26683086"/>
        <n v="823013"/>
        <n v="2778463"/>
        <n v="873509"/>
        <n v="92269"/>
        <n v="29199509"/>
        <n v="66683455"/>
        <n v="4596437"/>
        <n v="96862"/>
        <n v="49452512"/>
        <n v="43992"/>
        <n v="82842845"/>
        <n v="6591349"/>
        <n v="585806365"/>
        <n v="129365"/>
        <n v="18192542"/>
        <n v="698516"/>
        <n v="204083"/>
        <n v="9476012"/>
        <n v="22170"/>
        <n v="25675"/>
        <n v="88320"/>
        <n v="145562"/>
        <n v="369019"/>
        <n v="48843"/>
        <n v="41093290"/>
        <n v="2018748"/>
        <n v="45744"/>
        <n v="277842"/>
        <n v="553459"/>
        <n v="6060214"/>
        <n v="2192393"/>
        <n v="137522"/>
        <n v="8507861"/>
        <n v="1402655"/>
        <n v="2005497"/>
        <n v="152283252"/>
        <n v="820446"/>
        <n v="306721718"/>
        <n v="692032"/>
        <n v="159339"/>
        <n v="1315081"/>
        <n v="238512"/>
        <n v="132808"/>
        <n v="2376829"/>
        <n v="4864714"/>
        <n v="90555"/>
        <n v="3496481"/>
        <n v="9605413"/>
        <n v="1070535"/>
        <n v="137126"/>
        <n v="6955302"/>
        <n v="2093370"/>
        <n v="2065162"/>
        <n v="26377894"/>
        <n v="463550"/>
        <n v="80146"/>
        <n v="449271"/>
        <n v="258695"/>
        <n v="20347"/>
        <n v="72546"/>
        <n v="14503137"/>
        <n v="11076517"/>
        <n v="577780"/>
        <n v="627879"/>
        <n v="3695417"/>
        <n v="2426319"/>
        <n v="44140443"/>
        <n v="916009"/>
        <n v="2202962"/>
        <n v="6079674"/>
        <n v="5910151"/>
        <n v="12447643"/>
        <n v="11271449"/>
        <n v="5859891"/>
        <n v="4063042"/>
        <n v="415196133"/>
        <n v="29657592"/>
        <n v="172878"/>
        <n v="72994"/>
        <n v="972716"/>
        <n v="166217"/>
        <n v="1030311"/>
        <n v="1307800"/>
        <n v="22555817"/>
        <n v="1882557"/>
        <n v="1044321"/>
        <n v="320139"/>
        <n v="53091009"/>
        <n v="112168769"/>
        <n v="268102"/>
        <n v="11861375"/>
        <n v="7166439"/>
        <n v="9213642"/>
        <n v="1450580"/>
        <n v="686428"/>
        <n v="3308323"/>
        <n v="3365689"/>
        <n v="1714533"/>
        <n v="98448"/>
        <n v="431954"/>
        <n v="2947943"/>
      </sharedItems>
    </cacheField>
    <cacheField name="VALEUR EUROS 2018" numFmtId="0">
      <sharedItems containsString="0" containsBlank="1" containsNumber="1" containsInteger="1" minValue="10734" maxValue="577074210" count="169">
        <m/>
        <n v="24969576"/>
        <n v="839330"/>
        <n v="536708"/>
        <n v="203013338"/>
        <n v="1252921"/>
        <n v="1297920"/>
        <n v="12310"/>
        <n v="235906"/>
        <n v="5187630"/>
        <n v="163457"/>
        <n v="668960"/>
        <n v="123256810"/>
        <n v="29252088"/>
        <n v="576884"/>
        <n v="1824665"/>
        <n v="225221"/>
        <n v="1035056"/>
        <n v="1246465"/>
        <n v="144933821"/>
        <n v="1820566"/>
        <n v="1007150"/>
        <n v="332149"/>
        <n v="8258737"/>
        <n v="1964462"/>
        <n v="2489686"/>
        <n v="1243793"/>
        <n v="393753"/>
        <n v="4212020"/>
        <n v="56918039"/>
        <n v="52943"/>
        <n v="10734"/>
        <n v="1304060"/>
        <n v="40894111"/>
        <n v="2683125"/>
        <n v="727651"/>
        <n v="18097"/>
        <n v="2500645"/>
        <n v="4318981"/>
        <n v="26810196"/>
        <n v="732342"/>
        <n v="5678039"/>
        <n v="2924871"/>
        <n v="789912"/>
        <n v="79779"/>
        <n v="26894886"/>
        <n v="63699399"/>
        <n v="218956"/>
        <n v="3124651"/>
        <n v="358821"/>
        <n v="108579"/>
        <n v="50779198"/>
        <n v="604636"/>
        <n v="85183823"/>
        <n v="8338198"/>
        <n v="577074210"/>
        <n v="1010226"/>
        <n v="256688"/>
        <n v="16550820"/>
        <n v="2332937"/>
        <n v="973105"/>
        <n v="2059062"/>
        <n v="156217"/>
        <n v="10924568"/>
        <n v="86001"/>
        <n v="21031"/>
        <n v="307188"/>
        <n v="133057"/>
        <n v="346772"/>
        <n v="929721"/>
        <n v="268180"/>
        <n v="73507"/>
        <n v="46730364"/>
        <n v="2324438"/>
        <n v="64356"/>
        <n v="221722"/>
        <n v="176077"/>
        <n v="5892926"/>
        <n v="2089164"/>
        <n v="29668"/>
        <n v="9374724"/>
        <n v="1514332"/>
        <n v="1991410"/>
        <n v="158622349"/>
        <n v="525867"/>
        <n v="318820914"/>
        <n v="679422"/>
        <n v="205273"/>
        <n v="957172"/>
        <n v="1101591"/>
        <n v="275316"/>
        <n v="103119"/>
        <n v="3405525"/>
        <n v="4479189"/>
        <n v="90454"/>
        <n v="2657732"/>
        <n v="9621350"/>
        <n v="1775785"/>
        <n v="129176"/>
        <n v="79501"/>
        <n v="6819964"/>
        <n v="2454242"/>
        <n v="372346"/>
        <n v="2269505"/>
        <n v="3691527"/>
        <n v="1902816"/>
        <n v="54670"/>
        <n v="27040864"/>
        <n v="340470"/>
        <n v="111563"/>
        <n v="475592"/>
        <n v="106760"/>
        <n v="20755"/>
        <n v="40559"/>
        <n v="131867"/>
        <n v="17614439"/>
        <n v="15847405"/>
        <n v="12843603"/>
        <n v="756501"/>
        <n v="27957"/>
        <n v="696519"/>
        <n v="21841"/>
        <n v="2709785"/>
        <n v="232403"/>
        <n v="49259989"/>
        <n v="605716"/>
        <n v="2411167"/>
        <n v="5680298"/>
        <n v="7398460"/>
        <n v="13024942"/>
        <n v="13286422"/>
        <n v="5893882"/>
        <n v="4724495"/>
        <n v="406178472"/>
        <n v="32701072"/>
        <n v="206869"/>
        <n v="126443"/>
        <n v="98275"/>
        <n v="986724"/>
        <n v="220096"/>
        <n v="1079504"/>
        <n v="815369"/>
        <n v="1496378"/>
        <n v="595213"/>
        <n v="88027"/>
        <n v="25922381"/>
        <n v="1870729"/>
        <n v="1088843"/>
        <n v="559018"/>
        <n v="51940302"/>
        <n v="120874771"/>
        <n v="327589"/>
        <n v="11012161"/>
        <n v="145237"/>
        <n v="67718"/>
        <n v="8133652"/>
        <n v="10033097"/>
        <n v="2828261"/>
        <n v="1523784"/>
        <n v="218098"/>
        <n v="822237"/>
        <n v="4125362"/>
        <n v="3674374"/>
        <n v="827578"/>
        <n v="101664"/>
        <n v="705832"/>
        <n v="3449027"/>
        <n v="29737"/>
        <n v="20824"/>
      </sharedItems>
    </cacheField>
    <cacheField name="Champ1" numFmtId="0" formula=" 0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 pivotCacheId="137249194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3">
  <r>
    <x v="0"/>
    <x v="0"/>
    <x v="0"/>
    <x v="0"/>
    <x v="0"/>
    <x v="0"/>
    <m/>
    <x v="0"/>
    <x v="0"/>
  </r>
  <r>
    <x v="1"/>
    <x v="0"/>
    <x v="1"/>
    <x v="1"/>
    <x v="1"/>
    <x v="1"/>
    <n v="1061612"/>
    <x v="0"/>
    <x v="1"/>
  </r>
  <r>
    <x v="2"/>
    <x v="0"/>
    <x v="2"/>
    <x v="2"/>
    <x v="2"/>
    <x v="2"/>
    <n v="25466"/>
    <x v="1"/>
    <x v="2"/>
  </r>
  <r>
    <x v="3"/>
    <x v="0"/>
    <x v="1"/>
    <x v="3"/>
    <x v="3"/>
    <x v="3"/>
    <n v="28612"/>
    <x v="0"/>
    <x v="3"/>
  </r>
  <r>
    <x v="4"/>
    <x v="0"/>
    <x v="2"/>
    <x v="4"/>
    <x v="4"/>
    <x v="4"/>
    <n v="12144521"/>
    <x v="2"/>
    <x v="4"/>
  </r>
  <r>
    <x v="5"/>
    <x v="0"/>
    <x v="2"/>
    <x v="5"/>
    <x v="5"/>
    <x v="5"/>
    <n v="61824"/>
    <x v="3"/>
    <x v="5"/>
  </r>
  <r>
    <x v="6"/>
    <x v="0"/>
    <x v="1"/>
    <x v="6"/>
    <x v="6"/>
    <x v="6"/>
    <n v="62636"/>
    <x v="0"/>
    <x v="6"/>
  </r>
  <r>
    <x v="7"/>
    <x v="0"/>
    <x v="3"/>
    <x v="7"/>
    <x v="7"/>
    <x v="7"/>
    <n v="628"/>
    <x v="0"/>
    <x v="7"/>
  </r>
  <r>
    <x v="8"/>
    <x v="0"/>
    <x v="3"/>
    <x v="8"/>
    <x v="8"/>
    <x v="8"/>
    <n v="11452"/>
    <x v="4"/>
    <x v="8"/>
  </r>
  <r>
    <x v="9"/>
    <x v="0"/>
    <x v="3"/>
    <x v="9"/>
    <x v="9"/>
    <x v="9"/>
    <m/>
    <x v="5"/>
    <x v="0"/>
  </r>
  <r>
    <x v="10"/>
    <x v="0"/>
    <x v="0"/>
    <x v="10"/>
    <x v="10"/>
    <x v="0"/>
    <m/>
    <x v="0"/>
    <x v="0"/>
  </r>
  <r>
    <x v="11"/>
    <x v="0"/>
    <x v="3"/>
    <x v="11"/>
    <x v="11"/>
    <x v="10"/>
    <n v="169986"/>
    <x v="6"/>
    <x v="9"/>
  </r>
  <r>
    <x v="12"/>
    <x v="0"/>
    <x v="0"/>
    <x v="12"/>
    <x v="12"/>
    <x v="11"/>
    <n v="6465"/>
    <x v="7"/>
    <x v="10"/>
  </r>
  <r>
    <x v="13"/>
    <x v="0"/>
    <x v="3"/>
    <x v="13"/>
    <x v="13"/>
    <x v="12"/>
    <n v="25853"/>
    <x v="8"/>
    <x v="11"/>
  </r>
  <r>
    <x v="14"/>
    <x v="0"/>
    <x v="4"/>
    <x v="14"/>
    <x v="14"/>
    <x v="13"/>
    <n v="8383879"/>
    <x v="9"/>
    <x v="12"/>
  </r>
  <r>
    <x v="15"/>
    <x v="0"/>
    <x v="2"/>
    <x v="15"/>
    <x v="15"/>
    <x v="14"/>
    <n v="1409349"/>
    <x v="10"/>
    <x v="13"/>
  </r>
  <r>
    <x v="16"/>
    <x v="0"/>
    <x v="0"/>
    <x v="16"/>
    <x v="16"/>
    <x v="15"/>
    <n v="20086"/>
    <x v="11"/>
    <x v="14"/>
  </r>
  <r>
    <x v="17"/>
    <x v="0"/>
    <x v="3"/>
    <x v="17"/>
    <x v="17"/>
    <x v="16"/>
    <n v="70166"/>
    <x v="12"/>
    <x v="15"/>
  </r>
  <r>
    <x v="18"/>
    <x v="0"/>
    <x v="0"/>
    <x v="18"/>
    <x v="18"/>
    <x v="17"/>
    <n v="9696"/>
    <x v="13"/>
    <x v="16"/>
  </r>
  <r>
    <x v="19"/>
    <x v="0"/>
    <x v="0"/>
    <x v="19"/>
    <x v="19"/>
    <x v="0"/>
    <m/>
    <x v="0"/>
    <x v="0"/>
  </r>
  <r>
    <x v="20"/>
    <x v="0"/>
    <x v="3"/>
    <x v="20"/>
    <x v="20"/>
    <x v="18"/>
    <n v="42146"/>
    <x v="14"/>
    <x v="17"/>
  </r>
  <r>
    <x v="21"/>
    <x v="0"/>
    <x v="2"/>
    <x v="21"/>
    <x v="21"/>
    <x v="19"/>
    <n v="47909"/>
    <x v="15"/>
    <x v="18"/>
  </r>
  <r>
    <x v="22"/>
    <x v="0"/>
    <x v="2"/>
    <x v="22"/>
    <x v="22"/>
    <x v="20"/>
    <n v="9092105"/>
    <x v="16"/>
    <x v="19"/>
  </r>
  <r>
    <x v="23"/>
    <x v="0"/>
    <x v="3"/>
    <x v="23"/>
    <x v="23"/>
    <x v="21"/>
    <m/>
    <x v="17"/>
    <x v="0"/>
  </r>
  <r>
    <x v="24"/>
    <x v="0"/>
    <x v="1"/>
    <x v="24"/>
    <x v="24"/>
    <x v="22"/>
    <n v="87756"/>
    <x v="0"/>
    <x v="20"/>
  </r>
  <r>
    <x v="25"/>
    <x v="0"/>
    <x v="3"/>
    <x v="25"/>
    <x v="25"/>
    <x v="23"/>
    <n v="40809"/>
    <x v="18"/>
    <x v="21"/>
  </r>
  <r>
    <x v="26"/>
    <x v="0"/>
    <x v="3"/>
    <x v="26"/>
    <x v="26"/>
    <x v="24"/>
    <m/>
    <x v="19"/>
    <x v="0"/>
  </r>
  <r>
    <x v="27"/>
    <x v="0"/>
    <x v="2"/>
    <x v="27"/>
    <x v="27"/>
    <x v="25"/>
    <n v="12834"/>
    <x v="20"/>
    <x v="22"/>
  </r>
  <r>
    <x v="28"/>
    <x v="0"/>
    <x v="3"/>
    <x v="28"/>
    <x v="28"/>
    <x v="26"/>
    <n v="462341"/>
    <x v="21"/>
    <x v="23"/>
  </r>
  <r>
    <x v="29"/>
    <x v="0"/>
    <x v="2"/>
    <x v="29"/>
    <x v="29"/>
    <x v="27"/>
    <n v="76008"/>
    <x v="22"/>
    <x v="24"/>
  </r>
  <r>
    <x v="30"/>
    <x v="0"/>
    <x v="0"/>
    <x v="9"/>
    <x v="30"/>
    <x v="0"/>
    <m/>
    <x v="0"/>
    <x v="0"/>
  </r>
  <r>
    <x v="31"/>
    <x v="0"/>
    <x v="1"/>
    <x v="30"/>
    <x v="31"/>
    <x v="28"/>
    <n v="118624"/>
    <x v="0"/>
    <x v="25"/>
  </r>
  <r>
    <x v="32"/>
    <x v="0"/>
    <x v="1"/>
    <x v="31"/>
    <x v="32"/>
    <x v="0"/>
    <m/>
    <x v="0"/>
    <x v="0"/>
  </r>
  <r>
    <x v="33"/>
    <x v="0"/>
    <x v="3"/>
    <x v="32"/>
    <x v="33"/>
    <x v="29"/>
    <n v="48946"/>
    <x v="23"/>
    <x v="26"/>
  </r>
  <r>
    <x v="34"/>
    <x v="0"/>
    <x v="0"/>
    <x v="33"/>
    <x v="34"/>
    <x v="30"/>
    <n v="23808"/>
    <x v="24"/>
    <x v="27"/>
  </r>
  <r>
    <x v="35"/>
    <x v="0"/>
    <x v="1"/>
    <x v="34"/>
    <x v="35"/>
    <x v="31"/>
    <n v="156212"/>
    <x v="0"/>
    <x v="28"/>
  </r>
  <r>
    <x v="36"/>
    <x v="0"/>
    <x v="3"/>
    <x v="35"/>
    <x v="36"/>
    <x v="32"/>
    <n v="2353845"/>
    <x v="25"/>
    <x v="29"/>
  </r>
  <r>
    <x v="37"/>
    <x v="0"/>
    <x v="1"/>
    <x v="36"/>
    <x v="37"/>
    <x v="33"/>
    <n v="2256"/>
    <x v="0"/>
    <x v="30"/>
  </r>
  <r>
    <x v="38"/>
    <x v="0"/>
    <x v="1"/>
    <x v="37"/>
    <x v="38"/>
    <x v="34"/>
    <n v="5372"/>
    <x v="0"/>
    <x v="31"/>
  </r>
  <r>
    <x v="39"/>
    <x v="0"/>
    <x v="2"/>
    <x v="38"/>
    <x v="39"/>
    <x v="35"/>
    <m/>
    <x v="26"/>
    <x v="0"/>
  </r>
  <r>
    <x v="40"/>
    <x v="0"/>
    <x v="3"/>
    <x v="39"/>
    <x v="40"/>
    <x v="36"/>
    <n v="50470"/>
    <x v="27"/>
    <x v="32"/>
  </r>
  <r>
    <x v="41"/>
    <x v="0"/>
    <x v="0"/>
    <x v="40"/>
    <x v="41"/>
    <x v="37"/>
    <n v="2173758"/>
    <x v="28"/>
    <x v="33"/>
  </r>
  <r>
    <x v="42"/>
    <x v="0"/>
    <x v="2"/>
    <x v="41"/>
    <x v="42"/>
    <x v="38"/>
    <n v="112033"/>
    <x v="29"/>
    <x v="34"/>
  </r>
  <r>
    <x v="43"/>
    <x v="0"/>
    <x v="3"/>
    <x v="42"/>
    <x v="43"/>
    <x v="39"/>
    <n v="27883"/>
    <x v="30"/>
    <x v="35"/>
  </r>
  <r>
    <x v="44"/>
    <x v="0"/>
    <x v="1"/>
    <x v="43"/>
    <x v="44"/>
    <x v="40"/>
    <n v="996"/>
    <x v="0"/>
    <x v="36"/>
  </r>
  <r>
    <x v="45"/>
    <x v="0"/>
    <x v="1"/>
    <x v="44"/>
    <x v="45"/>
    <x v="41"/>
    <n v="117294"/>
    <x v="0"/>
    <x v="37"/>
  </r>
  <r>
    <x v="46"/>
    <x v="0"/>
    <x v="1"/>
    <x v="45"/>
    <x v="46"/>
    <x v="42"/>
    <n v="171349"/>
    <x v="0"/>
    <x v="38"/>
  </r>
  <r>
    <x v="47"/>
    <x v="0"/>
    <x v="0"/>
    <x v="46"/>
    <x v="47"/>
    <x v="43"/>
    <n v="1037787"/>
    <x v="31"/>
    <x v="39"/>
  </r>
  <r>
    <x v="48"/>
    <x v="0"/>
    <x v="3"/>
    <x v="47"/>
    <x v="48"/>
    <x v="44"/>
    <n v="27180"/>
    <x v="32"/>
    <x v="40"/>
  </r>
  <r>
    <x v="49"/>
    <x v="0"/>
    <x v="1"/>
    <x v="48"/>
    <x v="49"/>
    <x v="45"/>
    <n v="303250"/>
    <x v="0"/>
    <x v="41"/>
  </r>
  <r>
    <x v="50"/>
    <x v="0"/>
    <x v="2"/>
    <x v="49"/>
    <x v="50"/>
    <x v="46"/>
    <n v="102516"/>
    <x v="33"/>
    <x v="42"/>
  </r>
  <r>
    <x v="51"/>
    <x v="0"/>
    <x v="3"/>
    <x v="50"/>
    <x v="51"/>
    <x v="47"/>
    <n v="29371"/>
    <x v="34"/>
    <x v="43"/>
  </r>
  <r>
    <x v="52"/>
    <x v="0"/>
    <x v="3"/>
    <x v="51"/>
    <x v="52"/>
    <x v="48"/>
    <n v="3378"/>
    <x v="35"/>
    <x v="44"/>
  </r>
  <r>
    <x v="53"/>
    <x v="0"/>
    <x v="2"/>
    <x v="52"/>
    <x v="53"/>
    <x v="49"/>
    <n v="1355798"/>
    <x v="36"/>
    <x v="45"/>
  </r>
  <r>
    <x v="54"/>
    <x v="0"/>
    <x v="5"/>
    <x v="53"/>
    <x v="54"/>
    <x v="50"/>
    <n v="4652872"/>
    <x v="37"/>
    <x v="46"/>
  </r>
  <r>
    <x v="55"/>
    <x v="0"/>
    <x v="1"/>
    <x v="54"/>
    <x v="55"/>
    <x v="51"/>
    <n v="15168"/>
    <x v="0"/>
    <x v="47"/>
  </r>
  <r>
    <x v="56"/>
    <x v="0"/>
    <x v="3"/>
    <x v="55"/>
    <x v="56"/>
    <x v="52"/>
    <n v="131469"/>
    <x v="38"/>
    <x v="48"/>
  </r>
  <r>
    <x v="57"/>
    <x v="0"/>
    <x v="3"/>
    <x v="9"/>
    <x v="57"/>
    <x v="0"/>
    <m/>
    <x v="0"/>
    <x v="0"/>
  </r>
  <r>
    <x v="58"/>
    <x v="0"/>
    <x v="1"/>
    <x v="56"/>
    <x v="58"/>
    <x v="53"/>
    <n v="14802"/>
    <x v="0"/>
    <x v="49"/>
  </r>
  <r>
    <x v="59"/>
    <x v="0"/>
    <x v="3"/>
    <x v="57"/>
    <x v="59"/>
    <x v="54"/>
    <n v="4620"/>
    <x v="39"/>
    <x v="50"/>
  </r>
  <r>
    <x v="60"/>
    <x v="0"/>
    <x v="0"/>
    <x v="58"/>
    <x v="60"/>
    <x v="55"/>
    <n v="1984169"/>
    <x v="40"/>
    <x v="51"/>
  </r>
  <r>
    <x v="61"/>
    <x v="0"/>
    <x v="3"/>
    <x v="59"/>
    <x v="61"/>
    <x v="56"/>
    <n v="27132"/>
    <x v="41"/>
    <x v="52"/>
  </r>
  <r>
    <x v="62"/>
    <x v="0"/>
    <x v="1"/>
    <x v="9"/>
    <x v="62"/>
    <x v="0"/>
    <m/>
    <x v="0"/>
    <x v="0"/>
  </r>
  <r>
    <x v="63"/>
    <x v="0"/>
    <x v="2"/>
    <x v="60"/>
    <x v="63"/>
    <x v="57"/>
    <n v="4175763"/>
    <x v="42"/>
    <x v="53"/>
  </r>
  <r>
    <x v="64"/>
    <x v="0"/>
    <x v="2"/>
    <x v="61"/>
    <x v="64"/>
    <x v="58"/>
    <n v="387508"/>
    <x v="43"/>
    <x v="54"/>
  </r>
  <r>
    <x v="65"/>
    <x v="0"/>
    <x v="3"/>
    <x v="62"/>
    <x v="65"/>
    <x v="59"/>
    <n v="23714793"/>
    <x v="44"/>
    <x v="55"/>
  </r>
  <r>
    <x v="66"/>
    <x v="0"/>
    <x v="1"/>
    <x v="63"/>
    <x v="66"/>
    <x v="60"/>
    <n v="64603"/>
    <x v="0"/>
    <x v="56"/>
  </r>
  <r>
    <x v="67"/>
    <x v="0"/>
    <x v="4"/>
    <x v="64"/>
    <x v="67"/>
    <x v="61"/>
    <n v="17577"/>
    <x v="45"/>
    <x v="57"/>
  </r>
  <r>
    <x v="68"/>
    <x v="0"/>
    <x v="2"/>
    <x v="65"/>
    <x v="68"/>
    <x v="62"/>
    <n v="1007221"/>
    <x v="46"/>
    <x v="58"/>
  </r>
  <r>
    <x v="69"/>
    <x v="0"/>
    <x v="1"/>
    <x v="66"/>
    <x v="69"/>
    <x v="63"/>
    <n v="133494"/>
    <x v="0"/>
    <x v="59"/>
  </r>
  <r>
    <x v="70"/>
    <x v="0"/>
    <x v="1"/>
    <x v="67"/>
    <x v="70"/>
    <x v="0"/>
    <m/>
    <x v="0"/>
    <x v="0"/>
  </r>
  <r>
    <x v="71"/>
    <x v="0"/>
    <x v="0"/>
    <x v="68"/>
    <x v="71"/>
    <x v="64"/>
    <n v="36989"/>
    <x v="47"/>
    <x v="60"/>
  </r>
  <r>
    <x v="72"/>
    <x v="0"/>
    <x v="1"/>
    <x v="69"/>
    <x v="72"/>
    <x v="65"/>
    <n v="74796"/>
    <x v="0"/>
    <x v="61"/>
  </r>
  <r>
    <x v="73"/>
    <x v="0"/>
    <x v="2"/>
    <x v="70"/>
    <x v="73"/>
    <x v="66"/>
    <n v="5588"/>
    <x v="48"/>
    <x v="62"/>
  </r>
  <r>
    <x v="74"/>
    <x v="0"/>
    <x v="2"/>
    <x v="71"/>
    <x v="74"/>
    <x v="67"/>
    <n v="399442"/>
    <x v="49"/>
    <x v="63"/>
  </r>
  <r>
    <x v="75"/>
    <x v="0"/>
    <x v="3"/>
    <x v="72"/>
    <x v="75"/>
    <x v="68"/>
    <n v="3225"/>
    <x v="50"/>
    <x v="64"/>
  </r>
  <r>
    <x v="76"/>
    <x v="0"/>
    <x v="3"/>
    <x v="73"/>
    <x v="76"/>
    <x v="69"/>
    <n v="544"/>
    <x v="51"/>
    <x v="65"/>
  </r>
  <r>
    <x v="77"/>
    <x v="0"/>
    <x v="4"/>
    <x v="74"/>
    <x v="77"/>
    <x v="0"/>
    <m/>
    <x v="0"/>
    <x v="0"/>
  </r>
  <r>
    <x v="78"/>
    <x v="0"/>
    <x v="3"/>
    <x v="75"/>
    <x v="78"/>
    <x v="70"/>
    <n v="12471"/>
    <x v="52"/>
    <x v="66"/>
  </r>
  <r>
    <x v="79"/>
    <x v="0"/>
    <x v="2"/>
    <x v="76"/>
    <x v="79"/>
    <x v="71"/>
    <n v="7855"/>
    <x v="53"/>
    <x v="67"/>
  </r>
  <r>
    <x v="80"/>
    <x v="0"/>
    <x v="1"/>
    <x v="77"/>
    <x v="80"/>
    <x v="72"/>
    <n v="13187"/>
    <x v="0"/>
    <x v="68"/>
  </r>
  <r>
    <x v="81"/>
    <x v="0"/>
    <x v="1"/>
    <x v="9"/>
    <x v="81"/>
    <x v="0"/>
    <m/>
    <x v="0"/>
    <x v="0"/>
  </r>
  <r>
    <x v="82"/>
    <x v="0"/>
    <x v="1"/>
    <x v="78"/>
    <x v="82"/>
    <x v="73"/>
    <n v="35882"/>
    <x v="0"/>
    <x v="69"/>
  </r>
  <r>
    <x v="83"/>
    <x v="0"/>
    <x v="3"/>
    <x v="9"/>
    <x v="83"/>
    <x v="0"/>
    <m/>
    <x v="0"/>
    <x v="0"/>
  </r>
  <r>
    <x v="84"/>
    <x v="0"/>
    <x v="3"/>
    <x v="79"/>
    <x v="84"/>
    <x v="74"/>
    <n v="11814"/>
    <x v="54"/>
    <x v="70"/>
  </r>
  <r>
    <x v="85"/>
    <x v="0"/>
    <x v="3"/>
    <x v="80"/>
    <x v="85"/>
    <x v="75"/>
    <n v="2678"/>
    <x v="55"/>
    <x v="71"/>
  </r>
  <r>
    <x v="86"/>
    <x v="0"/>
    <x v="0"/>
    <x v="81"/>
    <x v="86"/>
    <x v="76"/>
    <n v="2049236"/>
    <x v="56"/>
    <x v="72"/>
  </r>
  <r>
    <x v="87"/>
    <x v="0"/>
    <x v="2"/>
    <x v="82"/>
    <x v="87"/>
    <x v="77"/>
    <n v="97701"/>
    <x v="57"/>
    <x v="73"/>
  </r>
  <r>
    <x v="88"/>
    <x v="0"/>
    <x v="2"/>
    <x v="83"/>
    <x v="88"/>
    <x v="78"/>
    <n v="5181"/>
    <x v="58"/>
    <x v="74"/>
  </r>
  <r>
    <x v="89"/>
    <x v="0"/>
    <x v="3"/>
    <x v="84"/>
    <x v="89"/>
    <x v="79"/>
    <n v="5769"/>
    <x v="59"/>
    <x v="75"/>
  </r>
  <r>
    <x v="90"/>
    <x v="0"/>
    <x v="3"/>
    <x v="85"/>
    <x v="90"/>
    <x v="80"/>
    <n v="8166"/>
    <x v="60"/>
    <x v="76"/>
  </r>
  <r>
    <x v="91"/>
    <x v="0"/>
    <x v="0"/>
    <x v="86"/>
    <x v="91"/>
    <x v="81"/>
    <n v="361848"/>
    <x v="61"/>
    <x v="77"/>
  </r>
  <r>
    <x v="92"/>
    <x v="0"/>
    <x v="0"/>
    <x v="87"/>
    <x v="92"/>
    <x v="82"/>
    <n v="124827"/>
    <x v="62"/>
    <x v="78"/>
  </r>
  <r>
    <x v="93"/>
    <x v="0"/>
    <x v="0"/>
    <x v="88"/>
    <x v="93"/>
    <x v="83"/>
    <n v="1274"/>
    <x v="63"/>
    <x v="79"/>
  </r>
  <r>
    <x v="94"/>
    <x v="0"/>
    <x v="2"/>
    <x v="89"/>
    <x v="94"/>
    <x v="84"/>
    <n v="512485"/>
    <x v="64"/>
    <x v="80"/>
  </r>
  <r>
    <x v="95"/>
    <x v="0"/>
    <x v="2"/>
    <x v="90"/>
    <x v="95"/>
    <x v="85"/>
    <n v="71961"/>
    <x v="65"/>
    <x v="81"/>
  </r>
  <r>
    <x v="96"/>
    <x v="0"/>
    <x v="0"/>
    <x v="91"/>
    <x v="96"/>
    <x v="86"/>
    <n v="80113"/>
    <x v="66"/>
    <x v="82"/>
  </r>
  <r>
    <x v="97"/>
    <x v="0"/>
    <x v="2"/>
    <x v="92"/>
    <x v="97"/>
    <x v="87"/>
    <n v="7362506"/>
    <x v="67"/>
    <x v="83"/>
  </r>
  <r>
    <x v="98"/>
    <x v="0"/>
    <x v="3"/>
    <x v="93"/>
    <x v="98"/>
    <x v="88"/>
    <n v="21262"/>
    <x v="68"/>
    <x v="84"/>
  </r>
  <r>
    <x v="99"/>
    <x v="0"/>
    <x v="0"/>
    <x v="94"/>
    <x v="99"/>
    <x v="89"/>
    <n v="13588106"/>
    <x v="69"/>
    <x v="85"/>
  </r>
  <r>
    <x v="100"/>
    <x v="0"/>
    <x v="2"/>
    <x v="95"/>
    <x v="100"/>
    <x v="90"/>
    <n v="35631"/>
    <x v="70"/>
    <x v="86"/>
  </r>
  <r>
    <x v="101"/>
    <x v="0"/>
    <x v="0"/>
    <x v="96"/>
    <x v="101"/>
    <x v="91"/>
    <n v="10622"/>
    <x v="71"/>
    <x v="87"/>
  </r>
  <r>
    <x v="102"/>
    <x v="0"/>
    <x v="0"/>
    <x v="97"/>
    <x v="102"/>
    <x v="92"/>
    <n v="35304"/>
    <x v="72"/>
    <x v="88"/>
  </r>
  <r>
    <x v="103"/>
    <x v="0"/>
    <x v="1"/>
    <x v="98"/>
    <x v="103"/>
    <x v="93"/>
    <n v="57334"/>
    <x v="0"/>
    <x v="89"/>
  </r>
  <r>
    <x v="104"/>
    <x v="0"/>
    <x v="0"/>
    <x v="99"/>
    <x v="104"/>
    <x v="94"/>
    <n v="11081"/>
    <x v="73"/>
    <x v="90"/>
  </r>
  <r>
    <x v="105"/>
    <x v="0"/>
    <x v="2"/>
    <x v="43"/>
    <x v="105"/>
    <x v="0"/>
    <m/>
    <x v="0"/>
    <x v="0"/>
  </r>
  <r>
    <x v="106"/>
    <x v="0"/>
    <x v="0"/>
    <x v="100"/>
    <x v="106"/>
    <x v="95"/>
    <n v="4962"/>
    <x v="74"/>
    <x v="91"/>
  </r>
  <r>
    <x v="107"/>
    <x v="0"/>
    <x v="2"/>
    <x v="101"/>
    <x v="107"/>
    <x v="96"/>
    <n v="192083"/>
    <x v="75"/>
    <x v="92"/>
  </r>
  <r>
    <x v="108"/>
    <x v="0"/>
    <x v="0"/>
    <x v="102"/>
    <x v="108"/>
    <x v="97"/>
    <n v="198060"/>
    <x v="76"/>
    <x v="93"/>
  </r>
  <r>
    <x v="109"/>
    <x v="0"/>
    <x v="1"/>
    <x v="103"/>
    <x v="109"/>
    <x v="0"/>
    <m/>
    <x v="0"/>
    <x v="0"/>
  </r>
  <r>
    <x v="110"/>
    <x v="0"/>
    <x v="2"/>
    <x v="104"/>
    <x v="110"/>
    <x v="98"/>
    <n v="4087"/>
    <x v="77"/>
    <x v="94"/>
  </r>
  <r>
    <x v="111"/>
    <x v="0"/>
    <x v="2"/>
    <x v="105"/>
    <x v="111"/>
    <x v="99"/>
    <n v="166687"/>
    <x v="78"/>
    <x v="95"/>
  </r>
  <r>
    <x v="112"/>
    <x v="0"/>
    <x v="2"/>
    <x v="106"/>
    <x v="112"/>
    <x v="100"/>
    <n v="543567"/>
    <x v="79"/>
    <x v="96"/>
  </r>
  <r>
    <x v="113"/>
    <x v="0"/>
    <x v="0"/>
    <x v="107"/>
    <x v="113"/>
    <x v="101"/>
    <n v="80368"/>
    <x v="80"/>
    <x v="97"/>
  </r>
  <r>
    <x v="114"/>
    <x v="0"/>
    <x v="2"/>
    <x v="108"/>
    <x v="114"/>
    <x v="102"/>
    <n v="5053"/>
    <x v="81"/>
    <x v="98"/>
  </r>
  <r>
    <x v="115"/>
    <x v="0"/>
    <x v="1"/>
    <x v="109"/>
    <x v="115"/>
    <x v="103"/>
    <n v="4842"/>
    <x v="0"/>
    <x v="99"/>
  </r>
  <r>
    <x v="116"/>
    <x v="0"/>
    <x v="0"/>
    <x v="110"/>
    <x v="116"/>
    <x v="104"/>
    <n v="323505"/>
    <x v="82"/>
    <x v="100"/>
  </r>
  <r>
    <x v="117"/>
    <x v="0"/>
    <x v="0"/>
    <x v="111"/>
    <x v="117"/>
    <x v="105"/>
    <n v="146848"/>
    <x v="83"/>
    <x v="101"/>
  </r>
  <r>
    <x v="118"/>
    <x v="0"/>
    <x v="1"/>
    <x v="112"/>
    <x v="118"/>
    <x v="106"/>
    <n v="17028"/>
    <x v="0"/>
    <x v="102"/>
  </r>
  <r>
    <x v="119"/>
    <x v="0"/>
    <x v="2"/>
    <x v="113"/>
    <x v="119"/>
    <x v="107"/>
    <n v="91125"/>
    <x v="84"/>
    <x v="103"/>
  </r>
  <r>
    <x v="120"/>
    <x v="0"/>
    <x v="1"/>
    <x v="114"/>
    <x v="120"/>
    <x v="108"/>
    <n v="177966"/>
    <x v="0"/>
    <x v="104"/>
  </r>
  <r>
    <x v="121"/>
    <x v="0"/>
    <x v="1"/>
    <x v="115"/>
    <x v="121"/>
    <x v="109"/>
    <n v="118115"/>
    <x v="0"/>
    <x v="105"/>
  </r>
  <r>
    <x v="122"/>
    <x v="0"/>
    <x v="1"/>
    <x v="116"/>
    <x v="122"/>
    <x v="110"/>
    <n v="2610"/>
    <x v="0"/>
    <x v="106"/>
  </r>
  <r>
    <x v="123"/>
    <x v="0"/>
    <x v="3"/>
    <x v="117"/>
    <x v="123"/>
    <x v="111"/>
    <n v="1724024"/>
    <x v="85"/>
    <x v="107"/>
  </r>
  <r>
    <x v="124"/>
    <x v="0"/>
    <x v="2"/>
    <x v="118"/>
    <x v="124"/>
    <x v="112"/>
    <n v="15879"/>
    <x v="86"/>
    <x v="108"/>
  </r>
  <r>
    <x v="125"/>
    <x v="0"/>
    <x v="0"/>
    <x v="119"/>
    <x v="125"/>
    <x v="113"/>
    <n v="8179"/>
    <x v="87"/>
    <x v="109"/>
  </r>
  <r>
    <x v="126"/>
    <x v="0"/>
    <x v="2"/>
    <x v="120"/>
    <x v="126"/>
    <x v="114"/>
    <n v="26066"/>
    <x v="88"/>
    <x v="110"/>
  </r>
  <r>
    <x v="127"/>
    <x v="0"/>
    <x v="1"/>
    <x v="121"/>
    <x v="127"/>
    <x v="0"/>
    <m/>
    <x v="0"/>
    <x v="0"/>
  </r>
  <r>
    <x v="128"/>
    <x v="0"/>
    <x v="0"/>
    <x v="122"/>
    <x v="128"/>
    <x v="115"/>
    <n v="7770"/>
    <x v="89"/>
    <x v="111"/>
  </r>
  <r>
    <x v="129"/>
    <x v="0"/>
    <x v="1"/>
    <x v="123"/>
    <x v="129"/>
    <x v="0"/>
    <m/>
    <x v="0"/>
    <x v="0"/>
  </r>
  <r>
    <x v="130"/>
    <x v="0"/>
    <x v="0"/>
    <x v="124"/>
    <x v="130"/>
    <x v="116"/>
    <n v="1572"/>
    <x v="90"/>
    <x v="112"/>
  </r>
  <r>
    <x v="131"/>
    <x v="0"/>
    <x v="3"/>
    <x v="125"/>
    <x v="131"/>
    <x v="117"/>
    <n v="1885"/>
    <x v="91"/>
    <x v="113"/>
  </r>
  <r>
    <x v="132"/>
    <x v="0"/>
    <x v="1"/>
    <x v="126"/>
    <x v="132"/>
    <x v="118"/>
    <n v="5604"/>
    <x v="0"/>
    <x v="114"/>
  </r>
  <r>
    <x v="133"/>
    <x v="0"/>
    <x v="1"/>
    <x v="127"/>
    <x v="133"/>
    <x v="119"/>
    <n v="582243"/>
    <x v="0"/>
    <x v="115"/>
  </r>
  <r>
    <x v="134"/>
    <x v="0"/>
    <x v="2"/>
    <x v="128"/>
    <x v="134"/>
    <x v="120"/>
    <n v="828942"/>
    <x v="92"/>
    <x v="116"/>
  </r>
  <r>
    <x v="135"/>
    <x v="0"/>
    <x v="4"/>
    <x v="129"/>
    <x v="135"/>
    <x v="121"/>
    <n v="831347"/>
    <x v="93"/>
    <x v="117"/>
  </r>
  <r>
    <x v="136"/>
    <x v="0"/>
    <x v="0"/>
    <x v="130"/>
    <x v="136"/>
    <x v="122"/>
    <n v="50112"/>
    <x v="94"/>
    <x v="118"/>
  </r>
  <r>
    <x v="137"/>
    <x v="0"/>
    <x v="1"/>
    <x v="131"/>
    <x v="137"/>
    <x v="123"/>
    <n v="1866"/>
    <x v="0"/>
    <x v="119"/>
  </r>
  <r>
    <x v="138"/>
    <x v="0"/>
    <x v="0"/>
    <x v="132"/>
    <x v="138"/>
    <x v="124"/>
    <n v="27545"/>
    <x v="95"/>
    <x v="120"/>
  </r>
  <r>
    <x v="139"/>
    <x v="0"/>
    <x v="0"/>
    <x v="133"/>
    <x v="139"/>
    <x v="125"/>
    <n v="870"/>
    <x v="0"/>
    <x v="121"/>
  </r>
  <r>
    <x v="140"/>
    <x v="0"/>
    <x v="3"/>
    <x v="134"/>
    <x v="140"/>
    <x v="126"/>
    <n v="104022"/>
    <x v="96"/>
    <x v="122"/>
  </r>
  <r>
    <x v="141"/>
    <x v="0"/>
    <x v="4"/>
    <x v="135"/>
    <x v="141"/>
    <x v="0"/>
    <m/>
    <x v="0"/>
    <x v="0"/>
  </r>
  <r>
    <x v="142"/>
    <x v="0"/>
    <x v="3"/>
    <x v="136"/>
    <x v="142"/>
    <x v="127"/>
    <n v="10837"/>
    <x v="97"/>
    <x v="123"/>
  </r>
  <r>
    <x v="143"/>
    <x v="0"/>
    <x v="2"/>
    <x v="137"/>
    <x v="143"/>
    <x v="128"/>
    <n v="2695053"/>
    <x v="98"/>
    <x v="124"/>
  </r>
  <r>
    <x v="144"/>
    <x v="0"/>
    <x v="3"/>
    <x v="138"/>
    <x v="144"/>
    <x v="129"/>
    <n v="25991"/>
    <x v="99"/>
    <x v="125"/>
  </r>
  <r>
    <x v="145"/>
    <x v="0"/>
    <x v="0"/>
    <x v="139"/>
    <x v="145"/>
    <x v="130"/>
    <n v="107448"/>
    <x v="100"/>
    <x v="126"/>
  </r>
  <r>
    <x v="146"/>
    <x v="0"/>
    <x v="2"/>
    <x v="140"/>
    <x v="146"/>
    <x v="131"/>
    <n v="363480"/>
    <x v="101"/>
    <x v="127"/>
  </r>
  <r>
    <x v="147"/>
    <x v="0"/>
    <x v="3"/>
    <x v="141"/>
    <x v="147"/>
    <x v="132"/>
    <n v="280982"/>
    <x v="102"/>
    <x v="128"/>
  </r>
  <r>
    <x v="148"/>
    <x v="0"/>
    <x v="2"/>
    <x v="142"/>
    <x v="148"/>
    <x v="133"/>
    <n v="624067"/>
    <x v="103"/>
    <x v="129"/>
  </r>
  <r>
    <x v="149"/>
    <x v="0"/>
    <x v="6"/>
    <x v="143"/>
    <x v="149"/>
    <x v="134"/>
    <n v="1011335"/>
    <x v="104"/>
    <x v="130"/>
  </r>
  <r>
    <x v="150"/>
    <x v="0"/>
    <x v="0"/>
    <x v="144"/>
    <x v="150"/>
    <x v="135"/>
    <n v="399092"/>
    <x v="105"/>
    <x v="131"/>
  </r>
  <r>
    <x v="151"/>
    <x v="0"/>
    <x v="2"/>
    <x v="145"/>
    <x v="151"/>
    <x v="136"/>
    <n v="170390"/>
    <x v="106"/>
    <x v="132"/>
  </r>
  <r>
    <x v="152"/>
    <x v="0"/>
    <x v="2"/>
    <x v="146"/>
    <x v="152"/>
    <x v="137"/>
    <n v="26762068"/>
    <x v="107"/>
    <x v="133"/>
  </r>
  <r>
    <x v="153"/>
    <x v="0"/>
    <x v="2"/>
    <x v="147"/>
    <x v="153"/>
    <x v="138"/>
    <n v="1868595"/>
    <x v="108"/>
    <x v="134"/>
  </r>
  <r>
    <x v="154"/>
    <x v="0"/>
    <x v="1"/>
    <x v="148"/>
    <x v="154"/>
    <x v="139"/>
    <n v="11945"/>
    <x v="0"/>
    <x v="135"/>
  </r>
  <r>
    <x v="155"/>
    <x v="0"/>
    <x v="3"/>
    <x v="149"/>
    <x v="155"/>
    <x v="140"/>
    <n v="4525"/>
    <x v="109"/>
    <x v="136"/>
  </r>
  <r>
    <x v="156"/>
    <x v="0"/>
    <x v="2"/>
    <x v="150"/>
    <x v="156"/>
    <x v="141"/>
    <n v="5568"/>
    <x v="110"/>
    <x v="137"/>
  </r>
  <r>
    <x v="157"/>
    <x v="0"/>
    <x v="3"/>
    <x v="151"/>
    <x v="157"/>
    <x v="142"/>
    <n v="42010"/>
    <x v="111"/>
    <x v="138"/>
  </r>
  <r>
    <x v="158"/>
    <x v="0"/>
    <x v="3"/>
    <x v="152"/>
    <x v="158"/>
    <x v="143"/>
    <n v="5772"/>
    <x v="112"/>
    <x v="139"/>
  </r>
  <r>
    <x v="159"/>
    <x v="0"/>
    <x v="3"/>
    <x v="153"/>
    <x v="159"/>
    <x v="144"/>
    <n v="45951"/>
    <x v="113"/>
    <x v="140"/>
  </r>
  <r>
    <x v="160"/>
    <x v="0"/>
    <x v="1"/>
    <x v="154"/>
    <x v="160"/>
    <x v="0"/>
    <m/>
    <x v="0"/>
    <x v="0"/>
  </r>
  <r>
    <x v="161"/>
    <x v="0"/>
    <x v="1"/>
    <x v="155"/>
    <x v="161"/>
    <x v="145"/>
    <n v="46412"/>
    <x v="0"/>
    <x v="141"/>
  </r>
  <r>
    <x v="162"/>
    <x v="0"/>
    <x v="2"/>
    <x v="156"/>
    <x v="162"/>
    <x v="146"/>
    <n v="53573"/>
    <x v="114"/>
    <x v="142"/>
  </r>
  <r>
    <x v="163"/>
    <x v="0"/>
    <x v="1"/>
    <x v="157"/>
    <x v="163"/>
    <x v="147"/>
    <n v="33551"/>
    <x v="0"/>
    <x v="143"/>
  </r>
  <r>
    <x v="164"/>
    <x v="0"/>
    <x v="1"/>
    <x v="158"/>
    <x v="164"/>
    <x v="148"/>
    <n v="3396"/>
    <x v="0"/>
    <x v="144"/>
  </r>
  <r>
    <x v="165"/>
    <x v="0"/>
    <x v="0"/>
    <x v="159"/>
    <x v="165"/>
    <x v="149"/>
    <n v="1305512"/>
    <x v="115"/>
    <x v="145"/>
  </r>
  <r>
    <x v="166"/>
    <x v="0"/>
    <x v="2"/>
    <x v="160"/>
    <x v="166"/>
    <x v="150"/>
    <n v="71030"/>
    <x v="116"/>
    <x v="146"/>
  </r>
  <r>
    <x v="167"/>
    <x v="0"/>
    <x v="2"/>
    <x v="161"/>
    <x v="167"/>
    <x v="151"/>
    <n v="53281"/>
    <x v="117"/>
    <x v="147"/>
  </r>
  <r>
    <x v="168"/>
    <x v="0"/>
    <x v="1"/>
    <x v="162"/>
    <x v="168"/>
    <x v="0"/>
    <m/>
    <x v="0"/>
    <x v="0"/>
  </r>
  <r>
    <x v="169"/>
    <x v="0"/>
    <x v="0"/>
    <x v="163"/>
    <x v="169"/>
    <x v="152"/>
    <n v="29474"/>
    <x v="118"/>
    <x v="148"/>
  </r>
  <r>
    <x v="170"/>
    <x v="0"/>
    <x v="2"/>
    <x v="164"/>
    <x v="170"/>
    <x v="153"/>
    <n v="3164765"/>
    <x v="119"/>
    <x v="149"/>
  </r>
  <r>
    <x v="171"/>
    <x v="0"/>
    <x v="2"/>
    <x v="165"/>
    <x v="171"/>
    <x v="154"/>
    <n v="5778996"/>
    <x v="120"/>
    <x v="150"/>
  </r>
  <r>
    <x v="172"/>
    <x v="0"/>
    <x v="3"/>
    <x v="166"/>
    <x v="172"/>
    <x v="155"/>
    <n v="12566"/>
    <x v="121"/>
    <x v="151"/>
  </r>
  <r>
    <x v="173"/>
    <x v="0"/>
    <x v="0"/>
    <x v="154"/>
    <x v="173"/>
    <x v="0"/>
    <m/>
    <x v="0"/>
    <x v="0"/>
  </r>
  <r>
    <x v="174"/>
    <x v="0"/>
    <x v="0"/>
    <x v="74"/>
    <x v="174"/>
    <x v="0"/>
    <m/>
    <x v="0"/>
    <x v="0"/>
  </r>
  <r>
    <x v="175"/>
    <x v="0"/>
    <x v="0"/>
    <x v="167"/>
    <x v="175"/>
    <x v="156"/>
    <n v="431590"/>
    <x v="122"/>
    <x v="152"/>
  </r>
  <r>
    <x v="176"/>
    <x v="0"/>
    <x v="1"/>
    <x v="168"/>
    <x v="77"/>
    <x v="157"/>
    <n v="6132"/>
    <x v="0"/>
    <x v="153"/>
  </r>
  <r>
    <x v="177"/>
    <x v="0"/>
    <x v="1"/>
    <x v="169"/>
    <x v="176"/>
    <x v="158"/>
    <n v="4069"/>
    <x v="0"/>
    <x v="154"/>
  </r>
  <r>
    <x v="178"/>
    <x v="0"/>
    <x v="2"/>
    <x v="170"/>
    <x v="177"/>
    <x v="159"/>
    <n v="431256"/>
    <x v="123"/>
    <x v="155"/>
  </r>
  <r>
    <x v="179"/>
    <x v="0"/>
    <x v="0"/>
    <x v="171"/>
    <x v="178"/>
    <x v="160"/>
    <n v="467561"/>
    <x v="124"/>
    <x v="156"/>
  </r>
  <r>
    <x v="180"/>
    <x v="0"/>
    <x v="1"/>
    <x v="172"/>
    <x v="179"/>
    <x v="161"/>
    <n v="138683"/>
    <x v="0"/>
    <x v="157"/>
  </r>
  <r>
    <x v="181"/>
    <x v="0"/>
    <x v="3"/>
    <x v="173"/>
    <x v="180"/>
    <x v="162"/>
    <n v="58006"/>
    <x v="125"/>
    <x v="158"/>
  </r>
  <r>
    <x v="182"/>
    <x v="0"/>
    <x v="1"/>
    <x v="174"/>
    <x v="181"/>
    <x v="163"/>
    <n v="10738"/>
    <x v="0"/>
    <x v="159"/>
  </r>
  <r>
    <x v="183"/>
    <x v="0"/>
    <x v="0"/>
    <x v="175"/>
    <x v="182"/>
    <x v="0"/>
    <m/>
    <x v="0"/>
    <x v="0"/>
  </r>
  <r>
    <x v="184"/>
    <x v="0"/>
    <x v="3"/>
    <x v="176"/>
    <x v="183"/>
    <x v="164"/>
    <n v="30705"/>
    <x v="126"/>
    <x v="160"/>
  </r>
  <r>
    <x v="185"/>
    <x v="0"/>
    <x v="2"/>
    <x v="177"/>
    <x v="184"/>
    <x v="165"/>
    <n v="254694"/>
    <x v="127"/>
    <x v="161"/>
  </r>
  <r>
    <x v="186"/>
    <x v="0"/>
    <x v="2"/>
    <x v="178"/>
    <x v="185"/>
    <x v="166"/>
    <n v="137589"/>
    <x v="128"/>
    <x v="162"/>
  </r>
  <r>
    <x v="187"/>
    <x v="0"/>
    <x v="3"/>
    <x v="179"/>
    <x v="186"/>
    <x v="167"/>
    <n v="35221"/>
    <x v="129"/>
    <x v="163"/>
  </r>
  <r>
    <x v="188"/>
    <x v="0"/>
    <x v="4"/>
    <x v="180"/>
    <x v="187"/>
    <x v="168"/>
    <n v="5161"/>
    <x v="130"/>
    <x v="164"/>
  </r>
  <r>
    <x v="189"/>
    <x v="0"/>
    <x v="3"/>
    <x v="181"/>
    <x v="188"/>
    <x v="169"/>
    <n v="29908"/>
    <x v="131"/>
    <x v="165"/>
  </r>
  <r>
    <x v="190"/>
    <x v="0"/>
    <x v="0"/>
    <x v="182"/>
    <x v="189"/>
    <x v="170"/>
    <n v="183221"/>
    <x v="132"/>
    <x v="166"/>
  </r>
  <r>
    <x v="191"/>
    <x v="0"/>
    <x v="1"/>
    <x v="183"/>
    <x v="190"/>
    <x v="171"/>
    <n v="1452"/>
    <x v="0"/>
    <x v="167"/>
  </r>
  <r>
    <x v="192"/>
    <x v="0"/>
    <x v="1"/>
    <x v="184"/>
    <x v="191"/>
    <x v="172"/>
    <n v="1584"/>
    <x v="0"/>
    <x v="1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A55938-66B5-4F7E-983F-27BBD50C3352}" name="Tableau croisé dynamique1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54" firstHeaderRow="0" firstDataRow="1" firstDataCol="1"/>
  <pivotFields count="11">
    <pivotField axis="axisRow" showAll="0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showAll="0">
      <items count="2">
        <item x="0"/>
        <item t="default"/>
      </items>
    </pivotField>
    <pivotField axis="axisRow" showAll="0">
      <items count="8">
        <item h="1" sd="0" x="1"/>
        <item h="1" x="3"/>
        <item h="1" x="0"/>
        <item x="2"/>
        <item h="1" x="4"/>
        <item h="1" x="5"/>
        <item h="1" x="6"/>
        <item t="default"/>
      </items>
    </pivotField>
    <pivotField dataField="1" numFmtId="166" showAll="0"/>
    <pivotField dataField="1" numFmtId="166" showAll="0"/>
    <pivotField dataField="1" showAll="0"/>
    <pivotField dataField="1" showAll="0"/>
    <pivotField dataField="1"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2">
    <field x="2"/>
    <field x="0"/>
  </rowFields>
  <rowItems count="51">
    <i>
      <x v="3"/>
    </i>
    <i r="1">
      <x v="2"/>
    </i>
    <i r="1">
      <x v="4"/>
    </i>
    <i r="1">
      <x v="5"/>
    </i>
    <i r="1">
      <x v="15"/>
    </i>
    <i r="1">
      <x v="21"/>
    </i>
    <i r="1">
      <x v="22"/>
    </i>
    <i r="1">
      <x v="27"/>
    </i>
    <i r="1">
      <x v="29"/>
    </i>
    <i r="1">
      <x v="39"/>
    </i>
    <i r="1">
      <x v="42"/>
    </i>
    <i r="1">
      <x v="50"/>
    </i>
    <i r="1">
      <x v="53"/>
    </i>
    <i r="1">
      <x v="63"/>
    </i>
    <i r="1">
      <x v="64"/>
    </i>
    <i r="1">
      <x v="68"/>
    </i>
    <i r="1">
      <x v="73"/>
    </i>
    <i r="1">
      <x v="74"/>
    </i>
    <i r="1">
      <x v="79"/>
    </i>
    <i r="1">
      <x v="87"/>
    </i>
    <i r="1">
      <x v="88"/>
    </i>
    <i r="1">
      <x v="94"/>
    </i>
    <i r="1">
      <x v="95"/>
    </i>
    <i r="1">
      <x v="97"/>
    </i>
    <i r="1">
      <x v="100"/>
    </i>
    <i r="1">
      <x v="105"/>
    </i>
    <i r="1">
      <x v="107"/>
    </i>
    <i r="1">
      <x v="110"/>
    </i>
    <i r="1">
      <x v="111"/>
    </i>
    <i r="1">
      <x v="112"/>
    </i>
    <i r="1">
      <x v="114"/>
    </i>
    <i r="1">
      <x v="119"/>
    </i>
    <i r="1">
      <x v="124"/>
    </i>
    <i r="1">
      <x v="126"/>
    </i>
    <i r="1">
      <x v="134"/>
    </i>
    <i r="1">
      <x v="143"/>
    </i>
    <i r="1">
      <x v="146"/>
    </i>
    <i r="1">
      <x v="148"/>
    </i>
    <i r="1">
      <x v="151"/>
    </i>
    <i r="1">
      <x v="152"/>
    </i>
    <i r="1">
      <x v="153"/>
    </i>
    <i r="1">
      <x v="156"/>
    </i>
    <i r="1">
      <x v="162"/>
    </i>
    <i r="1">
      <x v="166"/>
    </i>
    <i r="1">
      <x v="167"/>
    </i>
    <i r="1">
      <x v="170"/>
    </i>
    <i r="1">
      <x v="171"/>
    </i>
    <i r="1">
      <x v="178"/>
    </i>
    <i r="1">
      <x v="185"/>
    </i>
    <i r="1">
      <x v="18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2015*" fld="3" baseField="0" baseItem="0"/>
    <dataField name="Somme de 2016*" fld="4" baseField="0" baseItem="0"/>
    <dataField name="Somme de 2017*" fld="5" baseField="0" baseItem="0"/>
    <dataField name="Somme de 2018*" fld="6" baseField="0" baseItem="0"/>
    <dataField name="Somme de VALEUR EUROS 2017" fld="7" baseField="0" baseItem="0"/>
    <dataField name="Somme de VALEUR EUROS 2018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4ECECE-BB9B-40F3-926A-BA6A67C0757F}" name="Tableau croisé dynamique12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11" firstHeaderRow="0" firstDataRow="1" firstDataCol="1"/>
  <pivotFields count="11">
    <pivotField showAll="0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showAll="0"/>
    <pivotField axis="axisRow" showAll="0">
      <items count="8">
        <item x="1"/>
        <item x="3"/>
        <item x="0"/>
        <item x="2"/>
        <item x="4"/>
        <item x="5"/>
        <item x="6"/>
        <item t="default"/>
      </items>
    </pivotField>
    <pivotField dataField="1" numFmtId="166" showAll="0"/>
    <pivotField dataField="1" numFmtId="166" showAll="0"/>
    <pivotField dataField="1" showAll="0"/>
    <pivotField dataField="1" showAll="0"/>
    <pivotField dataField="1"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2015*" fld="3" baseField="0" baseItem="0"/>
    <dataField name="Somme de 2016*" fld="4" baseField="0" baseItem="0"/>
    <dataField name="Somme de 2017*" fld="5" baseField="0" baseItem="0"/>
    <dataField name="Somme de 2018*" fld="6" baseField="0" baseItem="0"/>
    <dataField name="Somme de VALEUR EUROS 2017" fld="7" baseField="0" baseItem="0"/>
    <dataField name="Somme de VALEUR EUROS 2018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6C501D-EFAD-4A81-B5E6-B0CCE568F2E0}" name="Tableau croisé dynamique8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4:D22" firstHeaderRow="0" firstDataRow="1" firstDataCol="1"/>
  <pivotFields count="11">
    <pivotField showAll="0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showAll="0"/>
    <pivotField axis="axisRow" showAll="0" sortType="descending">
      <items count="8">
        <item x="1"/>
        <item x="3"/>
        <item x="0"/>
        <item x="2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6" showAll="0"/>
    <pivotField numFmtId="166" showAll="0"/>
    <pivotField showAll="0"/>
    <pivotField showAll="0"/>
    <pivotField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8">
    <i>
      <x v="3"/>
    </i>
    <i>
      <x v="1"/>
    </i>
    <i>
      <x v="2"/>
    </i>
    <i>
      <x v="4"/>
    </i>
    <i>
      <x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angs 2018" fld="8" baseField="2" baseItem="0">
      <extLst>
        <ext xmlns:x14="http://schemas.microsoft.com/office/spreadsheetml/2009/9/main" uri="{E15A36E0-9728-4e99-A89B-3F7291B0FE68}">
          <x14:dataField pivotShowAs="rankDescending"/>
        </ext>
      </extLst>
    </dataField>
    <dataField name="Somme de VALEUR EUROS 2018_2" fld="8" baseField="0" baseItem="0" numFmtId="168"/>
    <dataField name="Part en %" fld="8" showDataAs="percentOfTotal" baseField="2" baseItem="3" numFmtId="10"/>
  </dataFields>
  <formats count="3">
    <format dxfId="6">
      <pivotArea outline="0" fieldPosition="0">
        <references count="1">
          <reference field="4294967294" count="1">
            <x v="2"/>
          </reference>
        </references>
      </pivotArea>
    </format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13E50A-E6CE-4A01-9080-36928F60035C}" name="Tableau croisé dynamique7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1" firstHeaderRow="0" firstDataRow="1" firstDataCol="1"/>
  <pivotFields count="11">
    <pivotField showAll="0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showAll="0">
      <items count="2">
        <item x="0"/>
        <item t="default"/>
      </items>
    </pivotField>
    <pivotField axis="axisRow" showAll="0" sortType="descending">
      <items count="8">
        <item x="1"/>
        <item x="3"/>
        <item x="0"/>
        <item x="2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6" showAll="0"/>
    <pivotField numFmtId="166" showAll="0"/>
    <pivotField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8">
    <i>
      <x v="3"/>
    </i>
    <i>
      <x v="1"/>
    </i>
    <i>
      <x v="2"/>
    </i>
    <i>
      <x v="4"/>
    </i>
    <i>
      <x v="5"/>
    </i>
    <i>
      <x v="6"/>
    </i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angs 2017" fld="7" baseField="2" baseItem="0">
      <extLst>
        <ext xmlns:x14="http://schemas.microsoft.com/office/spreadsheetml/2009/9/main" uri="{E15A36E0-9728-4e99-A89B-3F7291B0FE68}">
          <x14:dataField pivotShowAs="rankDescending"/>
        </ext>
      </extLst>
    </dataField>
    <dataField name="Somme de VALEUR EUROS 2017_2" fld="7" baseField="0" baseItem="0" numFmtId="168"/>
    <dataField name="Part en %" fld="7" showDataAs="percentOfTotal" baseField="2" baseItem="3" numFmtId="10"/>
  </dataFields>
  <formats count="3">
    <format dxfId="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">
      <pivotArea outline="0" fieldPosition="0">
        <references count="1">
          <reference field="4294967294" count="1">
            <x v="2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F0921A-A70C-41CF-8418-2CBFD9A4EAC9}" name="Tableau croisé dynamique5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54" firstHeaderRow="0" firstDataRow="1" firstDataCol="1"/>
  <pivotFields count="11">
    <pivotField axis="axisRow" showAll="0" sortType="descending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2">
        <item x="0"/>
        <item t="default"/>
      </items>
    </pivotField>
    <pivotField axis="axisRow" showAll="0">
      <items count="8">
        <item h="1" x="1"/>
        <item h="1" x="3"/>
        <item h="1" x="0"/>
        <item x="2"/>
        <item h="1" x="4"/>
        <item h="1" x="5"/>
        <item h="1" x="6"/>
        <item t="default"/>
      </items>
    </pivotField>
    <pivotField numFmtId="166" showAll="0"/>
    <pivotField numFmtId="166" showAll="0"/>
    <pivotField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</pivotFields>
  <rowFields count="2">
    <field x="2"/>
    <field x="0"/>
  </rowFields>
  <rowItems count="51">
    <i>
      <x v="3"/>
    </i>
    <i r="1">
      <x v="152"/>
    </i>
    <i r="1">
      <x v="4"/>
    </i>
    <i r="1">
      <x v="97"/>
    </i>
    <i r="1">
      <x v="22"/>
    </i>
    <i r="1">
      <x v="171"/>
    </i>
    <i r="1">
      <x v="63"/>
    </i>
    <i r="1">
      <x v="170"/>
    </i>
    <i r="1">
      <x v="143"/>
    </i>
    <i r="1">
      <x v="153"/>
    </i>
    <i r="1">
      <x v="15"/>
    </i>
    <i r="1">
      <x v="53"/>
    </i>
    <i r="1">
      <x v="68"/>
    </i>
    <i r="1">
      <x v="134"/>
    </i>
    <i r="1">
      <x v="148"/>
    </i>
    <i r="1">
      <x v="112"/>
    </i>
    <i r="1">
      <x v="74"/>
    </i>
    <i r="1">
      <x v="94"/>
    </i>
    <i r="1">
      <x v="178"/>
    </i>
    <i r="1">
      <x v="64"/>
    </i>
    <i r="1">
      <x v="146"/>
    </i>
    <i r="1">
      <x v="151"/>
    </i>
    <i r="1">
      <x v="111"/>
    </i>
    <i r="1">
      <x v="186"/>
    </i>
    <i r="1">
      <x v="185"/>
    </i>
    <i r="1">
      <x v="50"/>
    </i>
    <i r="1">
      <x v="107"/>
    </i>
    <i r="1">
      <x v="42"/>
    </i>
    <i r="1">
      <x v="119"/>
    </i>
    <i r="1">
      <x v="87"/>
    </i>
    <i r="1">
      <x v="166"/>
    </i>
    <i r="1">
      <x v="29"/>
    </i>
    <i r="1">
      <x v="5"/>
    </i>
    <i r="1">
      <x v="95"/>
    </i>
    <i r="1">
      <x v="162"/>
    </i>
    <i r="1">
      <x v="21"/>
    </i>
    <i r="1">
      <x v="167"/>
    </i>
    <i r="1">
      <x v="100"/>
    </i>
    <i r="1">
      <x v="2"/>
    </i>
    <i r="1">
      <x v="124"/>
    </i>
    <i r="1">
      <x v="126"/>
    </i>
    <i r="1">
      <x v="27"/>
    </i>
    <i r="1">
      <x v="73"/>
    </i>
    <i r="1">
      <x v="79"/>
    </i>
    <i r="1">
      <x v="114"/>
    </i>
    <i r="1">
      <x v="110"/>
    </i>
    <i r="1">
      <x v="156"/>
    </i>
    <i r="1">
      <x v="88"/>
    </i>
    <i r="1">
      <x v="39"/>
    </i>
    <i r="1">
      <x v="10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angs" fld="7" baseField="0" baseItem="0">
      <extLst>
        <ext xmlns:x14="http://schemas.microsoft.com/office/spreadsheetml/2009/9/main" uri="{E15A36E0-9728-4e99-A89B-3F7291B0FE68}">
          <x14:dataField pivotShowAs="rankDescending"/>
        </ext>
      </extLst>
    </dataField>
    <dataField name="Somme de VALEUR EUROS 2017" fld="7" baseField="0" baseItem="65" numFmtId="167"/>
    <dataField name="Part en %" fld="7" showDataAs="percentOfTotal" baseField="0" baseItem="152" numFmtId="10"/>
  </dataFields>
  <formats count="2"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12E924-A50D-4322-AF64-F419418A1051}" name="Tableau croisé dynamique6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54" firstHeaderRow="0" firstDataRow="1" firstDataCol="1"/>
  <pivotFields count="11">
    <pivotField axis="axisRow" showAll="0" sortType="descending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axis="axisRow" showAll="0">
      <items count="8">
        <item h="1" x="1"/>
        <item h="1" x="3"/>
        <item h="1" x="0"/>
        <item x="2"/>
        <item h="1" x="4"/>
        <item h="1" x="5"/>
        <item h="1" x="6"/>
        <item t="default"/>
      </items>
    </pivotField>
    <pivotField numFmtId="166" showAll="0"/>
    <pivotField numFmtId="166" showAll="0"/>
    <pivotField showAll="0"/>
    <pivotField showAll="0"/>
    <pivotField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2">
    <field x="2"/>
    <field x="0"/>
  </rowFields>
  <rowItems count="51">
    <i>
      <x v="3"/>
    </i>
    <i r="1">
      <x v="152"/>
    </i>
    <i r="1">
      <x v="4"/>
    </i>
    <i r="1">
      <x v="97"/>
    </i>
    <i r="1">
      <x v="22"/>
    </i>
    <i r="1">
      <x v="171"/>
    </i>
    <i r="1">
      <x v="63"/>
    </i>
    <i r="1">
      <x v="170"/>
    </i>
    <i r="1">
      <x v="143"/>
    </i>
    <i r="1">
      <x v="153"/>
    </i>
    <i r="1">
      <x v="15"/>
    </i>
    <i r="1">
      <x v="53"/>
    </i>
    <i r="1">
      <x v="68"/>
    </i>
    <i r="1">
      <x v="134"/>
    </i>
    <i r="1">
      <x v="148"/>
    </i>
    <i r="1">
      <x v="74"/>
    </i>
    <i r="1">
      <x v="112"/>
    </i>
    <i r="1">
      <x v="94"/>
    </i>
    <i r="1">
      <x v="64"/>
    </i>
    <i r="1">
      <x v="178"/>
    </i>
    <i r="1">
      <x v="146"/>
    </i>
    <i r="1">
      <x v="151"/>
    </i>
    <i r="1">
      <x v="185"/>
    </i>
    <i r="1">
      <x v="186"/>
    </i>
    <i r="1">
      <x v="107"/>
    </i>
    <i r="1">
      <x v="50"/>
    </i>
    <i r="1">
      <x v="42"/>
    </i>
    <i r="1">
      <x v="111"/>
    </i>
    <i r="1">
      <x v="87"/>
    </i>
    <i r="1">
      <x v="119"/>
    </i>
    <i r="1">
      <x v="29"/>
    </i>
    <i r="1">
      <x v="166"/>
    </i>
    <i r="1">
      <x v="95"/>
    </i>
    <i r="1">
      <x v="162"/>
    </i>
    <i r="1">
      <x v="5"/>
    </i>
    <i r="1">
      <x v="21"/>
    </i>
    <i r="1">
      <x v="167"/>
    </i>
    <i r="1">
      <x v="2"/>
    </i>
    <i r="1">
      <x v="100"/>
    </i>
    <i r="1">
      <x v="126"/>
    </i>
    <i r="1">
      <x v="124"/>
    </i>
    <i r="1">
      <x v="27"/>
    </i>
    <i r="1">
      <x v="73"/>
    </i>
    <i r="1">
      <x v="79"/>
    </i>
    <i r="1">
      <x v="114"/>
    </i>
    <i r="1">
      <x v="156"/>
    </i>
    <i r="1">
      <x v="110"/>
    </i>
    <i r="1">
      <x v="88"/>
    </i>
    <i r="1">
      <x v="39"/>
    </i>
    <i r="1">
      <x v="10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angs" fld="8" baseField="0" baseItem="2">
      <extLst>
        <ext xmlns:x14="http://schemas.microsoft.com/office/spreadsheetml/2009/9/main" uri="{E15A36E0-9728-4e99-A89B-3F7291B0FE68}">
          <x14:dataField pivotShowAs="rankDescending"/>
        </ext>
      </extLst>
    </dataField>
    <dataField name="Somme de VALEUR EUROS 2018_2" fld="8" baseField="0" baseItem="0" numFmtId="167"/>
    <dataField name="Part en %" fld="8" showDataAs="percentOfTotal" baseField="2" baseItem="3" numFmtId="10"/>
  </dataFields>
  <formats count="2"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195" totalsRowCount="1" headerRowDxfId="20">
  <autoFilter ref="A1:I194" xr:uid="{00000000-0009-0000-0100-000001000000}"/>
  <sortState xmlns:xlrd2="http://schemas.microsoft.com/office/spreadsheetml/2017/richdata2" ref="A2:I194">
    <sortCondition ref="A1:A194"/>
  </sortState>
  <tableColumns count="9">
    <tableColumn id="1" xr3:uid="{00000000-0010-0000-0000-000001000000}" name="PAYS"/>
    <tableColumn id="6" xr3:uid="{00000000-0010-0000-0000-000006000000}" name="RANG 2018"/>
    <tableColumn id="2" xr3:uid="{00000000-0010-0000-0000-000002000000}" name="ZONE GEO"/>
    <tableColumn id="3" xr3:uid="{00000000-0010-0000-0000-000003000000}" name="2015*" totalsRowFunction="sum" dataDxfId="19" totalsRowDxfId="18" dataCellStyle="Milliers" totalsRowCellStyle="Milliers"/>
    <tableColumn id="4" xr3:uid="{00000000-0010-0000-0000-000004000000}" name="2016*" totalsRowFunction="sum" dataDxfId="17" totalsRowDxfId="16" dataCellStyle="Milliers" totalsRowCellStyle="Milliers"/>
    <tableColumn id="5" xr3:uid="{00000000-0010-0000-0000-000005000000}" name="2017*" totalsRowFunction="sum" totalsRowDxfId="15" totalsRowCellStyle="Milliers"/>
    <tableColumn id="8" xr3:uid="{F845F069-4818-4DD0-94ED-D82A214269F4}" name="2018*" dataDxfId="14" totalsRowDxfId="13" dataCellStyle="Milliers" totalsRowCellStyle="Milliers"/>
    <tableColumn id="7" xr3:uid="{524813C5-B67B-4D60-BEE3-39D42CBD1A37}" name="VALEUR EUROS 2017" totalsRowFunction="sum" totalsRowDxfId="12"/>
    <tableColumn id="9" xr3:uid="{3A846A04-D7CE-4C13-A069-53DC0BA6CF87}" name="VALEUR EUROS 2018" totalsRowFunction="sum" dataDxfId="11" totalsRowDxfId="10" totalsRow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5"/>
  <sheetViews>
    <sheetView topLeftCell="A2" workbookViewId="0">
      <selection sqref="A1:I195"/>
    </sheetView>
  </sheetViews>
  <sheetFormatPr baseColWidth="10" defaultRowHeight="15" x14ac:dyDescent="0.25"/>
  <cols>
    <col min="1" max="1" width="24.5703125" customWidth="1"/>
    <col min="2" max="2" width="14.5703125" customWidth="1"/>
    <col min="3" max="3" width="14.140625" customWidth="1"/>
    <col min="4" max="4" width="14.85546875" style="1" customWidth="1"/>
    <col min="5" max="5" width="14.7109375" style="1" customWidth="1"/>
    <col min="6" max="6" width="14.140625" style="1" customWidth="1"/>
    <col min="7" max="7" width="14" style="1" customWidth="1"/>
    <col min="8" max="8" width="19.140625" style="2" customWidth="1"/>
    <col min="9" max="9" width="25.28515625" style="2" customWidth="1"/>
  </cols>
  <sheetData>
    <row r="1" spans="1:11" s="5" customFormat="1" ht="30" x14ac:dyDescent="0.25">
      <c r="A1" s="5" t="s">
        <v>203</v>
      </c>
      <c r="B1" s="5" t="s">
        <v>202</v>
      </c>
      <c r="C1" s="5" t="s">
        <v>204</v>
      </c>
      <c r="D1" s="6" t="s">
        <v>207</v>
      </c>
      <c r="E1" s="6" t="s">
        <v>208</v>
      </c>
      <c r="F1" s="6" t="s">
        <v>209</v>
      </c>
      <c r="G1" s="6" t="s">
        <v>210</v>
      </c>
      <c r="H1" s="4" t="s">
        <v>199</v>
      </c>
      <c r="I1" s="4" t="s">
        <v>200</v>
      </c>
    </row>
    <row r="2" spans="1:11" x14ac:dyDescent="0.25">
      <c r="A2" t="s">
        <v>90</v>
      </c>
      <c r="C2" t="s">
        <v>91</v>
      </c>
      <c r="D2" s="1">
        <v>180</v>
      </c>
      <c r="E2" s="1">
        <v>193</v>
      </c>
    </row>
    <row r="3" spans="1:11" x14ac:dyDescent="0.25">
      <c r="A3" t="s">
        <v>142</v>
      </c>
      <c r="C3" t="s">
        <v>141</v>
      </c>
      <c r="D3" s="1">
        <v>701961</v>
      </c>
      <c r="E3" s="1">
        <v>855770</v>
      </c>
      <c r="F3" s="1">
        <v>766862</v>
      </c>
      <c r="G3" s="1">
        <v>1061612</v>
      </c>
      <c r="H3"/>
      <c r="I3" s="2">
        <v>24969576</v>
      </c>
    </row>
    <row r="4" spans="1:11" x14ac:dyDescent="0.25">
      <c r="A4" t="s">
        <v>0</v>
      </c>
      <c r="C4" t="s">
        <v>42</v>
      </c>
      <c r="D4" s="1">
        <v>9396</v>
      </c>
      <c r="E4" s="1">
        <v>16009</v>
      </c>
      <c r="F4" s="1">
        <v>15909</v>
      </c>
      <c r="G4" s="1">
        <v>25466</v>
      </c>
      <c r="H4" s="2">
        <v>527973</v>
      </c>
      <c r="I4" s="2">
        <v>839330</v>
      </c>
      <c r="K4" t="s">
        <v>206</v>
      </c>
    </row>
    <row r="5" spans="1:11" x14ac:dyDescent="0.25">
      <c r="A5" t="s">
        <v>143</v>
      </c>
      <c r="C5" t="s">
        <v>141</v>
      </c>
      <c r="D5" s="1">
        <v>34350</v>
      </c>
      <c r="E5" s="1">
        <v>16039</v>
      </c>
      <c r="F5" s="1">
        <v>32172</v>
      </c>
      <c r="G5" s="1">
        <v>28612</v>
      </c>
      <c r="H5"/>
      <c r="I5" s="2">
        <v>536708</v>
      </c>
      <c r="K5" t="s">
        <v>205</v>
      </c>
    </row>
    <row r="6" spans="1:11" x14ac:dyDescent="0.25">
      <c r="A6" t="s">
        <v>1</v>
      </c>
      <c r="C6" t="s">
        <v>42</v>
      </c>
      <c r="D6" s="1">
        <v>11905299</v>
      </c>
      <c r="E6" s="1">
        <v>12486572</v>
      </c>
      <c r="F6" s="1">
        <v>12285167</v>
      </c>
      <c r="G6" s="1">
        <v>12144521</v>
      </c>
      <c r="H6" s="2">
        <v>196830698</v>
      </c>
      <c r="I6" s="2">
        <v>203013338</v>
      </c>
    </row>
    <row r="7" spans="1:11" x14ac:dyDescent="0.25">
      <c r="A7" t="s">
        <v>2</v>
      </c>
      <c r="C7" t="s">
        <v>42</v>
      </c>
      <c r="D7" s="1">
        <v>68954</v>
      </c>
      <c r="E7" s="1">
        <v>73902</v>
      </c>
      <c r="F7" s="1">
        <v>76454</v>
      </c>
      <c r="G7" s="1">
        <v>61824</v>
      </c>
      <c r="H7" s="2">
        <v>1443410</v>
      </c>
      <c r="I7" s="2">
        <v>1252921</v>
      </c>
    </row>
    <row r="8" spans="1:11" x14ac:dyDescent="0.25">
      <c r="A8" t="s">
        <v>144</v>
      </c>
      <c r="C8" t="s">
        <v>141</v>
      </c>
      <c r="D8" s="1">
        <v>248862</v>
      </c>
      <c r="E8" s="1">
        <v>111992</v>
      </c>
      <c r="F8" s="1">
        <v>122605</v>
      </c>
      <c r="G8" s="1">
        <v>62636</v>
      </c>
      <c r="H8"/>
      <c r="I8" s="2">
        <v>1297920</v>
      </c>
    </row>
    <row r="9" spans="1:11" x14ac:dyDescent="0.25">
      <c r="A9" t="s">
        <v>92</v>
      </c>
      <c r="C9" t="s">
        <v>134</v>
      </c>
      <c r="D9" s="1">
        <v>5556</v>
      </c>
      <c r="E9" s="1">
        <v>5442</v>
      </c>
      <c r="F9" s="1">
        <v>78</v>
      </c>
      <c r="G9" s="1">
        <v>628</v>
      </c>
      <c r="I9" s="2">
        <v>12310</v>
      </c>
    </row>
    <row r="10" spans="1:11" x14ac:dyDescent="0.25">
      <c r="A10" t="s">
        <v>138</v>
      </c>
      <c r="C10" t="s">
        <v>134</v>
      </c>
      <c r="D10" s="1">
        <v>12630</v>
      </c>
      <c r="E10" s="1">
        <v>10382</v>
      </c>
      <c r="F10" s="1">
        <v>14334</v>
      </c>
      <c r="G10" s="1">
        <v>11452</v>
      </c>
      <c r="H10" s="2">
        <v>282509</v>
      </c>
      <c r="I10" s="2">
        <v>235906</v>
      </c>
    </row>
    <row r="11" spans="1:11" x14ac:dyDescent="0.25">
      <c r="A11" t="s">
        <v>93</v>
      </c>
      <c r="C11" t="s">
        <v>134</v>
      </c>
      <c r="D11" s="1">
        <v>0</v>
      </c>
      <c r="E11" s="1">
        <v>791</v>
      </c>
      <c r="F11" s="1">
        <v>2098</v>
      </c>
      <c r="H11" s="2">
        <v>46215</v>
      </c>
    </row>
    <row r="12" spans="1:11" x14ac:dyDescent="0.25">
      <c r="A12" t="s">
        <v>50</v>
      </c>
      <c r="C12" t="s">
        <v>91</v>
      </c>
      <c r="D12" s="1">
        <v>187</v>
      </c>
      <c r="E12" s="1">
        <v>243</v>
      </c>
    </row>
    <row r="13" spans="1:11" x14ac:dyDescent="0.25">
      <c r="A13" t="s">
        <v>94</v>
      </c>
      <c r="C13" t="s">
        <v>134</v>
      </c>
      <c r="D13" s="1">
        <v>147944</v>
      </c>
      <c r="E13" s="1">
        <v>73762</v>
      </c>
      <c r="F13" s="1">
        <v>153141</v>
      </c>
      <c r="G13" s="1">
        <v>169986</v>
      </c>
      <c r="H13" s="2">
        <v>5234404</v>
      </c>
      <c r="I13" s="2">
        <v>5187630</v>
      </c>
    </row>
    <row r="14" spans="1:11" x14ac:dyDescent="0.25">
      <c r="A14" t="s">
        <v>51</v>
      </c>
      <c r="C14" t="s">
        <v>91</v>
      </c>
      <c r="D14" s="1">
        <v>4104</v>
      </c>
      <c r="E14" s="1">
        <v>4990</v>
      </c>
      <c r="F14" s="1">
        <v>1842</v>
      </c>
      <c r="G14" s="1">
        <v>6465</v>
      </c>
      <c r="H14" s="2">
        <v>58326</v>
      </c>
      <c r="I14" s="2">
        <v>163457</v>
      </c>
    </row>
    <row r="15" spans="1:11" x14ac:dyDescent="0.25">
      <c r="A15" t="s">
        <v>95</v>
      </c>
      <c r="C15" t="s">
        <v>134</v>
      </c>
      <c r="D15" s="1">
        <v>21679</v>
      </c>
      <c r="E15" s="1">
        <v>22637</v>
      </c>
      <c r="F15" s="1">
        <v>24160</v>
      </c>
      <c r="G15" s="1">
        <v>25853</v>
      </c>
      <c r="H15" s="2">
        <v>624029</v>
      </c>
      <c r="I15" s="2">
        <v>668960</v>
      </c>
    </row>
    <row r="16" spans="1:11" x14ac:dyDescent="0.25">
      <c r="A16" t="s">
        <v>190</v>
      </c>
      <c r="C16" t="s">
        <v>189</v>
      </c>
      <c r="D16" s="1">
        <v>8109704</v>
      </c>
      <c r="E16" s="1">
        <v>7385968</v>
      </c>
      <c r="F16" s="1">
        <v>8534351</v>
      </c>
      <c r="G16" s="1">
        <v>8383879</v>
      </c>
      <c r="H16" s="2">
        <v>131753136</v>
      </c>
      <c r="I16" s="2">
        <v>123256810</v>
      </c>
    </row>
    <row r="17" spans="1:9" x14ac:dyDescent="0.25">
      <c r="A17" t="s">
        <v>3</v>
      </c>
      <c r="C17" t="s">
        <v>42</v>
      </c>
      <c r="D17" s="1">
        <v>1231823</v>
      </c>
      <c r="E17" s="1">
        <v>1311208</v>
      </c>
      <c r="F17" s="1">
        <v>1518540</v>
      </c>
      <c r="G17" s="1">
        <v>1409349</v>
      </c>
      <c r="H17" s="2">
        <v>29536004</v>
      </c>
      <c r="I17" s="2">
        <v>29252088</v>
      </c>
    </row>
    <row r="18" spans="1:9" x14ac:dyDescent="0.25">
      <c r="A18" t="s">
        <v>53</v>
      </c>
      <c r="C18" t="s">
        <v>91</v>
      </c>
      <c r="D18" s="1">
        <v>20266</v>
      </c>
      <c r="E18" s="1">
        <v>17586</v>
      </c>
      <c r="F18" s="1">
        <v>17986</v>
      </c>
      <c r="G18" s="1">
        <v>20086</v>
      </c>
      <c r="H18" s="2">
        <v>544086</v>
      </c>
      <c r="I18" s="2">
        <v>576884</v>
      </c>
    </row>
    <row r="19" spans="1:9" x14ac:dyDescent="0.25">
      <c r="A19" t="s">
        <v>96</v>
      </c>
      <c r="C19" t="s">
        <v>134</v>
      </c>
      <c r="D19" s="1">
        <v>59874</v>
      </c>
      <c r="E19" s="1">
        <v>44979</v>
      </c>
      <c r="F19" s="1">
        <v>44074</v>
      </c>
      <c r="G19" s="1">
        <v>70166</v>
      </c>
      <c r="H19" s="2">
        <v>1158705</v>
      </c>
      <c r="I19" s="2">
        <v>1824665</v>
      </c>
    </row>
    <row r="20" spans="1:9" x14ac:dyDescent="0.25">
      <c r="A20" t="s">
        <v>52</v>
      </c>
      <c r="C20" t="s">
        <v>91</v>
      </c>
      <c r="D20" s="1">
        <v>23343</v>
      </c>
      <c r="E20" s="1">
        <v>13008</v>
      </c>
      <c r="F20" s="1">
        <v>20934</v>
      </c>
      <c r="G20" s="1">
        <v>9696</v>
      </c>
      <c r="H20" s="2">
        <v>399808</v>
      </c>
      <c r="I20" s="2">
        <v>225221</v>
      </c>
    </row>
    <row r="21" spans="1:9" x14ac:dyDescent="0.25">
      <c r="A21" t="s">
        <v>54</v>
      </c>
      <c r="C21" t="s">
        <v>91</v>
      </c>
      <c r="D21" s="1">
        <v>60</v>
      </c>
      <c r="E21" s="1">
        <v>132</v>
      </c>
    </row>
    <row r="22" spans="1:9" x14ac:dyDescent="0.25">
      <c r="A22" t="s">
        <v>97</v>
      </c>
      <c r="C22" t="s">
        <v>134</v>
      </c>
      <c r="D22" s="1">
        <v>76874</v>
      </c>
      <c r="E22" s="1">
        <v>57019</v>
      </c>
      <c r="F22" s="1">
        <v>62169</v>
      </c>
      <c r="G22" s="1">
        <v>42146</v>
      </c>
      <c r="H22" s="2">
        <v>1492739</v>
      </c>
      <c r="I22" s="2">
        <v>1035056</v>
      </c>
    </row>
    <row r="23" spans="1:9" x14ac:dyDescent="0.25">
      <c r="A23" t="s">
        <v>4</v>
      </c>
      <c r="C23" t="s">
        <v>42</v>
      </c>
      <c r="D23" s="1">
        <v>37728</v>
      </c>
      <c r="E23" s="1">
        <v>38070</v>
      </c>
      <c r="F23" s="1">
        <v>41892</v>
      </c>
      <c r="G23" s="1">
        <v>47909</v>
      </c>
      <c r="H23" s="2">
        <v>1066098</v>
      </c>
      <c r="I23" s="2">
        <v>1246465</v>
      </c>
    </row>
    <row r="24" spans="1:9" x14ac:dyDescent="0.25">
      <c r="A24" t="s">
        <v>5</v>
      </c>
      <c r="C24" t="s">
        <v>42</v>
      </c>
      <c r="D24" s="1">
        <v>9209120</v>
      </c>
      <c r="E24" s="1">
        <v>8331410</v>
      </c>
      <c r="F24" s="1">
        <v>9074781</v>
      </c>
      <c r="G24" s="1">
        <v>9092105</v>
      </c>
      <c r="H24" s="2">
        <v>142174385</v>
      </c>
      <c r="I24" s="2">
        <v>144933821</v>
      </c>
    </row>
    <row r="25" spans="1:9" x14ac:dyDescent="0.25">
      <c r="A25" t="s">
        <v>98</v>
      </c>
      <c r="C25" t="s">
        <v>134</v>
      </c>
      <c r="D25" s="1">
        <v>246</v>
      </c>
      <c r="E25" s="1">
        <v>11</v>
      </c>
      <c r="F25" s="1">
        <v>1614</v>
      </c>
      <c r="H25" s="2">
        <v>25323</v>
      </c>
    </row>
    <row r="26" spans="1:9" x14ac:dyDescent="0.25">
      <c r="A26" t="s">
        <v>145</v>
      </c>
      <c r="C26" t="s">
        <v>141</v>
      </c>
      <c r="D26" s="1">
        <v>66322</v>
      </c>
      <c r="E26" s="1">
        <v>98388</v>
      </c>
      <c r="F26" s="1">
        <v>84742</v>
      </c>
      <c r="G26" s="1">
        <v>87756</v>
      </c>
      <c r="H26"/>
      <c r="I26" s="2">
        <v>1820566</v>
      </c>
    </row>
    <row r="27" spans="1:9" x14ac:dyDescent="0.25">
      <c r="A27" t="s">
        <v>99</v>
      </c>
      <c r="C27" t="s">
        <v>134</v>
      </c>
      <c r="D27" s="1">
        <v>39373</v>
      </c>
      <c r="E27" s="1">
        <v>49207</v>
      </c>
      <c r="F27" s="1">
        <v>58335</v>
      </c>
      <c r="G27" s="1">
        <v>40809</v>
      </c>
      <c r="H27" s="2">
        <v>1465425</v>
      </c>
      <c r="I27" s="2">
        <v>1007150</v>
      </c>
    </row>
    <row r="28" spans="1:9" x14ac:dyDescent="0.25">
      <c r="A28" t="s">
        <v>100</v>
      </c>
      <c r="C28" t="s">
        <v>134</v>
      </c>
      <c r="D28" s="1">
        <v>5970</v>
      </c>
      <c r="E28" s="1">
        <v>6528</v>
      </c>
      <c r="F28" s="1">
        <v>3264</v>
      </c>
      <c r="H28" s="2">
        <v>46871</v>
      </c>
    </row>
    <row r="29" spans="1:9" x14ac:dyDescent="0.25">
      <c r="A29" t="s">
        <v>6</v>
      </c>
      <c r="C29" t="s">
        <v>42</v>
      </c>
      <c r="D29" s="1">
        <v>14387</v>
      </c>
      <c r="E29" s="1">
        <v>9573</v>
      </c>
      <c r="F29" s="1">
        <v>9435</v>
      </c>
      <c r="G29" s="1">
        <v>12834</v>
      </c>
      <c r="H29" s="2">
        <v>243350</v>
      </c>
      <c r="I29" s="2">
        <v>332149</v>
      </c>
    </row>
    <row r="30" spans="1:9" x14ac:dyDescent="0.25">
      <c r="A30" t="s">
        <v>101</v>
      </c>
      <c r="C30" t="s">
        <v>134</v>
      </c>
      <c r="D30" s="1">
        <v>826835</v>
      </c>
      <c r="E30" s="1">
        <v>563990</v>
      </c>
      <c r="F30" s="1">
        <v>575562</v>
      </c>
      <c r="G30" s="1">
        <v>462341</v>
      </c>
      <c r="H30" s="2">
        <v>11796004</v>
      </c>
      <c r="I30" s="2">
        <v>8258737</v>
      </c>
    </row>
    <row r="31" spans="1:9" x14ac:dyDescent="0.25">
      <c r="A31" t="s">
        <v>7</v>
      </c>
      <c r="C31" t="s">
        <v>42</v>
      </c>
      <c r="D31" s="1">
        <v>58814</v>
      </c>
      <c r="E31" s="1">
        <v>69438</v>
      </c>
      <c r="F31" s="1">
        <v>70669</v>
      </c>
      <c r="G31" s="1">
        <v>76008</v>
      </c>
      <c r="H31" s="2">
        <v>1793505</v>
      </c>
      <c r="I31" s="2">
        <v>1964462</v>
      </c>
    </row>
    <row r="32" spans="1:9" x14ac:dyDescent="0.25">
      <c r="A32" t="s">
        <v>55</v>
      </c>
      <c r="C32" t="s">
        <v>91</v>
      </c>
      <c r="D32" s="1">
        <v>0</v>
      </c>
      <c r="E32" s="1">
        <v>198</v>
      </c>
    </row>
    <row r="33" spans="1:9" x14ac:dyDescent="0.25">
      <c r="A33" t="s">
        <v>146</v>
      </c>
      <c r="C33" t="s">
        <v>141</v>
      </c>
      <c r="D33" s="1">
        <v>43879</v>
      </c>
      <c r="E33" s="1">
        <v>57174</v>
      </c>
      <c r="F33" s="1">
        <v>77967</v>
      </c>
      <c r="G33" s="1">
        <v>118624</v>
      </c>
      <c r="H33"/>
      <c r="I33" s="2">
        <v>2489686</v>
      </c>
    </row>
    <row r="34" spans="1:9" x14ac:dyDescent="0.25">
      <c r="A34" t="s">
        <v>147</v>
      </c>
      <c r="C34" t="s">
        <v>141</v>
      </c>
      <c r="D34" s="1">
        <v>72</v>
      </c>
      <c r="E34" s="1">
        <v>348</v>
      </c>
      <c r="H34"/>
    </row>
    <row r="35" spans="1:9" x14ac:dyDescent="0.25">
      <c r="A35" t="s">
        <v>102</v>
      </c>
      <c r="C35" t="s">
        <v>134</v>
      </c>
      <c r="D35" s="1">
        <v>35029</v>
      </c>
      <c r="E35" s="1">
        <v>55715</v>
      </c>
      <c r="F35" s="1">
        <v>46893</v>
      </c>
      <c r="G35" s="1">
        <v>48946</v>
      </c>
      <c r="H35" s="2">
        <v>1170015</v>
      </c>
      <c r="I35" s="2">
        <v>1243793</v>
      </c>
    </row>
    <row r="36" spans="1:9" x14ac:dyDescent="0.25">
      <c r="A36" t="s">
        <v>137</v>
      </c>
      <c r="C36" t="s">
        <v>91</v>
      </c>
      <c r="D36" s="1">
        <v>31279</v>
      </c>
      <c r="E36" s="1">
        <v>23015</v>
      </c>
      <c r="F36" s="1">
        <v>19864</v>
      </c>
      <c r="G36" s="1">
        <v>23808</v>
      </c>
      <c r="H36" s="2">
        <v>308063</v>
      </c>
      <c r="I36" s="2">
        <v>393753</v>
      </c>
    </row>
    <row r="37" spans="1:9" x14ac:dyDescent="0.25">
      <c r="A37" t="s">
        <v>148</v>
      </c>
      <c r="C37" t="s">
        <v>141</v>
      </c>
      <c r="D37" s="1">
        <v>187404</v>
      </c>
      <c r="E37" s="1">
        <v>155431</v>
      </c>
      <c r="F37" s="1">
        <v>170040</v>
      </c>
      <c r="G37" s="1">
        <v>156212</v>
      </c>
      <c r="H37"/>
      <c r="I37" s="2">
        <v>4212020</v>
      </c>
    </row>
    <row r="38" spans="1:9" x14ac:dyDescent="0.25">
      <c r="A38" t="s">
        <v>103</v>
      </c>
      <c r="C38" t="s">
        <v>134</v>
      </c>
      <c r="D38" s="1">
        <v>1928314</v>
      </c>
      <c r="E38" s="1">
        <v>2162406</v>
      </c>
      <c r="F38" s="1">
        <v>2246801</v>
      </c>
      <c r="G38" s="1">
        <v>2353845</v>
      </c>
      <c r="H38" s="2">
        <v>54913057</v>
      </c>
      <c r="I38" s="2">
        <v>56918039</v>
      </c>
    </row>
    <row r="39" spans="1:9" x14ac:dyDescent="0.25">
      <c r="A39" t="s">
        <v>149</v>
      </c>
      <c r="C39" t="s">
        <v>141</v>
      </c>
      <c r="D39" s="1">
        <v>3756</v>
      </c>
      <c r="E39" s="1">
        <v>8680</v>
      </c>
      <c r="F39" s="1">
        <v>3956</v>
      </c>
      <c r="G39" s="1">
        <v>2256</v>
      </c>
      <c r="H39"/>
      <c r="I39" s="2">
        <v>52943</v>
      </c>
    </row>
    <row r="40" spans="1:9" x14ac:dyDescent="0.25">
      <c r="A40" t="s">
        <v>150</v>
      </c>
      <c r="C40" t="s">
        <v>141</v>
      </c>
      <c r="D40" s="1">
        <v>5468</v>
      </c>
      <c r="E40" s="1">
        <v>5375</v>
      </c>
      <c r="F40" s="1">
        <v>3319</v>
      </c>
      <c r="G40" s="1">
        <v>5372</v>
      </c>
      <c r="H40"/>
      <c r="I40" s="2">
        <v>10734</v>
      </c>
    </row>
    <row r="41" spans="1:9" x14ac:dyDescent="0.25">
      <c r="A41" t="s">
        <v>8</v>
      </c>
      <c r="C41" t="s">
        <v>42</v>
      </c>
      <c r="D41" s="1">
        <v>3936</v>
      </c>
      <c r="E41" s="1">
        <v>2730</v>
      </c>
      <c r="F41" s="1">
        <v>540</v>
      </c>
      <c r="H41" s="2">
        <v>12108</v>
      </c>
    </row>
    <row r="42" spans="1:9" x14ac:dyDescent="0.25">
      <c r="A42" t="s">
        <v>104</v>
      </c>
      <c r="C42" t="s">
        <v>134</v>
      </c>
      <c r="D42" s="1">
        <v>54207</v>
      </c>
      <c r="E42" s="1">
        <v>54637</v>
      </c>
      <c r="F42" s="1">
        <v>24424</v>
      </c>
      <c r="G42" s="1">
        <v>50470</v>
      </c>
      <c r="H42" s="2">
        <v>658692</v>
      </c>
      <c r="I42" s="2">
        <v>1304060</v>
      </c>
    </row>
    <row r="43" spans="1:9" x14ac:dyDescent="0.25">
      <c r="A43" t="s">
        <v>56</v>
      </c>
      <c r="C43" t="s">
        <v>91</v>
      </c>
      <c r="D43" s="1">
        <v>1299351</v>
      </c>
      <c r="E43" s="1">
        <v>1302065</v>
      </c>
      <c r="F43" s="1">
        <v>1974255</v>
      </c>
      <c r="G43" s="1">
        <v>2173758</v>
      </c>
      <c r="H43" s="2">
        <v>36495304</v>
      </c>
      <c r="I43" s="2">
        <v>40894111</v>
      </c>
    </row>
    <row r="44" spans="1:9" x14ac:dyDescent="0.25">
      <c r="A44" t="s">
        <v>9</v>
      </c>
      <c r="C44" t="s">
        <v>42</v>
      </c>
      <c r="D44" s="1">
        <v>88211</v>
      </c>
      <c r="E44" s="1">
        <v>97918</v>
      </c>
      <c r="F44" s="1">
        <v>100271</v>
      </c>
      <c r="G44" s="1">
        <v>112033</v>
      </c>
      <c r="H44" s="2">
        <v>2306563</v>
      </c>
      <c r="I44" s="2">
        <v>2683125</v>
      </c>
    </row>
    <row r="45" spans="1:9" x14ac:dyDescent="0.25">
      <c r="A45" t="s">
        <v>105</v>
      </c>
      <c r="C45" t="s">
        <v>134</v>
      </c>
      <c r="D45" s="1">
        <v>59209</v>
      </c>
      <c r="E45" s="1">
        <v>136706</v>
      </c>
      <c r="F45" s="1">
        <v>78667</v>
      </c>
      <c r="G45" s="1">
        <v>27883</v>
      </c>
      <c r="H45" s="2">
        <v>2034678</v>
      </c>
      <c r="I45" s="2">
        <v>727651</v>
      </c>
    </row>
    <row r="46" spans="1:9" x14ac:dyDescent="0.25">
      <c r="A46" t="s">
        <v>151</v>
      </c>
      <c r="C46" t="s">
        <v>141</v>
      </c>
      <c r="D46" s="1">
        <v>348</v>
      </c>
      <c r="E46" s="1">
        <v>474</v>
      </c>
      <c r="F46" s="1">
        <v>1174</v>
      </c>
      <c r="G46" s="1">
        <v>996</v>
      </c>
      <c r="H46"/>
      <c r="I46" s="2">
        <v>18097</v>
      </c>
    </row>
    <row r="47" spans="1:9" x14ac:dyDescent="0.25">
      <c r="A47" t="s">
        <v>153</v>
      </c>
      <c r="C47" t="s">
        <v>141</v>
      </c>
      <c r="D47" s="1">
        <v>130285</v>
      </c>
      <c r="E47" s="1">
        <v>83100</v>
      </c>
      <c r="F47" s="1">
        <v>113605</v>
      </c>
      <c r="G47" s="1">
        <v>117294</v>
      </c>
      <c r="H47"/>
      <c r="I47" s="2">
        <v>2500645</v>
      </c>
    </row>
    <row r="48" spans="1:9" x14ac:dyDescent="0.25">
      <c r="A48" t="s">
        <v>152</v>
      </c>
      <c r="C48" t="s">
        <v>141</v>
      </c>
      <c r="D48" s="1">
        <v>198488</v>
      </c>
      <c r="E48" s="1">
        <v>142857</v>
      </c>
      <c r="F48" s="1">
        <v>109620</v>
      </c>
      <c r="G48" s="1">
        <v>171349</v>
      </c>
      <c r="H48"/>
      <c r="I48" s="2">
        <v>4318981</v>
      </c>
    </row>
    <row r="49" spans="1:9" x14ac:dyDescent="0.25">
      <c r="A49" t="s">
        <v>57</v>
      </c>
      <c r="C49" t="s">
        <v>91</v>
      </c>
      <c r="D49" s="1">
        <v>710622</v>
      </c>
      <c r="E49" s="1">
        <v>825091</v>
      </c>
      <c r="F49" s="1">
        <v>1078445</v>
      </c>
      <c r="G49" s="1">
        <v>1037787</v>
      </c>
      <c r="H49" s="2">
        <v>26683086</v>
      </c>
      <c r="I49" s="2">
        <v>26810196</v>
      </c>
    </row>
    <row r="50" spans="1:9" x14ac:dyDescent="0.25">
      <c r="A50" t="s">
        <v>135</v>
      </c>
      <c r="C50" t="s">
        <v>134</v>
      </c>
      <c r="D50" s="1">
        <v>21346</v>
      </c>
      <c r="E50" s="1">
        <v>27103</v>
      </c>
      <c r="F50" s="1">
        <v>30666</v>
      </c>
      <c r="G50" s="1">
        <v>27180</v>
      </c>
      <c r="H50" s="2">
        <v>823013</v>
      </c>
      <c r="I50" s="2">
        <v>732342</v>
      </c>
    </row>
    <row r="51" spans="1:9" x14ac:dyDescent="0.25">
      <c r="A51" t="s">
        <v>154</v>
      </c>
      <c r="C51" t="s">
        <v>141</v>
      </c>
      <c r="D51" s="1">
        <v>265606</v>
      </c>
      <c r="E51" s="1">
        <v>243317</v>
      </c>
      <c r="F51" s="1">
        <v>293593</v>
      </c>
      <c r="G51" s="1">
        <v>303250</v>
      </c>
      <c r="H51"/>
      <c r="I51" s="2">
        <v>5678039</v>
      </c>
    </row>
    <row r="52" spans="1:9" x14ac:dyDescent="0.25">
      <c r="A52" t="s">
        <v>10</v>
      </c>
      <c r="C52" t="s">
        <v>42</v>
      </c>
      <c r="D52" s="1">
        <v>80751</v>
      </c>
      <c r="E52" s="1">
        <v>92626</v>
      </c>
      <c r="F52" s="1">
        <v>102049</v>
      </c>
      <c r="G52" s="1">
        <v>102516</v>
      </c>
      <c r="H52" s="2">
        <v>2778463</v>
      </c>
      <c r="I52" s="2">
        <v>2924871</v>
      </c>
    </row>
    <row r="53" spans="1:9" x14ac:dyDescent="0.25">
      <c r="A53" t="s">
        <v>106</v>
      </c>
      <c r="C53" t="s">
        <v>134</v>
      </c>
      <c r="D53" s="1">
        <v>15100</v>
      </c>
      <c r="E53" s="1">
        <v>13099</v>
      </c>
      <c r="F53" s="1">
        <v>28236</v>
      </c>
      <c r="G53" s="1">
        <v>29371</v>
      </c>
      <c r="H53" s="2">
        <v>873509</v>
      </c>
      <c r="I53" s="2">
        <v>789912</v>
      </c>
    </row>
    <row r="54" spans="1:9" x14ac:dyDescent="0.25">
      <c r="A54" t="s">
        <v>107</v>
      </c>
      <c r="C54" t="s">
        <v>134</v>
      </c>
      <c r="D54" s="1">
        <v>3051</v>
      </c>
      <c r="E54" s="1">
        <v>7065</v>
      </c>
      <c r="F54" s="1">
        <v>3901</v>
      </c>
      <c r="G54" s="1">
        <v>3378</v>
      </c>
      <c r="H54" s="2">
        <v>92269</v>
      </c>
      <c r="I54" s="2">
        <v>79779</v>
      </c>
    </row>
    <row r="55" spans="1:9" x14ac:dyDescent="0.25">
      <c r="A55" t="s">
        <v>11</v>
      </c>
      <c r="C55" t="s">
        <v>42</v>
      </c>
      <c r="D55" s="1">
        <v>1364359</v>
      </c>
      <c r="E55" s="1">
        <v>1369027</v>
      </c>
      <c r="F55" s="1">
        <v>1530468</v>
      </c>
      <c r="G55" s="1">
        <v>1355798</v>
      </c>
      <c r="H55" s="2">
        <v>29199509</v>
      </c>
      <c r="I55" s="2">
        <v>26894886</v>
      </c>
    </row>
    <row r="56" spans="1:9" x14ac:dyDescent="0.25">
      <c r="A56" t="s">
        <v>201</v>
      </c>
      <c r="C56" t="s">
        <v>196</v>
      </c>
      <c r="D56" s="1">
        <f>1439539+273596+1446255+9016+319997+113504+1380738+45172+58475+7401+324+3595</f>
        <v>5097612</v>
      </c>
      <c r="E56" s="1">
        <f>1297067+310545+1281876+9932+325888+142714+1272591+88217+69178+6587+344+3702</f>
        <v>4808641</v>
      </c>
      <c r="F56" s="1">
        <f>1236530+245187+1381779+14792+388702+148972+1507016+58153+50621+6029+2460</f>
        <v>5040241</v>
      </c>
      <c r="G56" s="1">
        <f>1202244+254663+1446015+10652+228413+171265+1207762+68875+54194+2817+5972</f>
        <v>4652872</v>
      </c>
      <c r="H56" s="2">
        <f>17272530+3472112+18017310+164491+5340489+2422135+17919280+1172442+782705+83315+36646</f>
        <v>66683455</v>
      </c>
      <c r="I56" s="2">
        <f>17270288+3895743+19119077+135397+3295332+2876824+14722439+1383064+843243+40359+117633</f>
        <v>63699399</v>
      </c>
    </row>
    <row r="57" spans="1:9" x14ac:dyDescent="0.25">
      <c r="A57" t="s">
        <v>155</v>
      </c>
      <c r="C57" t="s">
        <v>141</v>
      </c>
      <c r="D57" s="1">
        <v>4290</v>
      </c>
      <c r="E57" s="1">
        <v>12282</v>
      </c>
      <c r="F57" s="1">
        <v>9710</v>
      </c>
      <c r="G57" s="1">
        <v>15168</v>
      </c>
      <c r="H57"/>
      <c r="I57" s="2">
        <v>218956</v>
      </c>
    </row>
    <row r="58" spans="1:9" x14ac:dyDescent="0.25">
      <c r="A58" t="s">
        <v>108</v>
      </c>
      <c r="C58" t="s">
        <v>134</v>
      </c>
      <c r="D58" s="1">
        <v>143422</v>
      </c>
      <c r="E58" s="1">
        <v>136094</v>
      </c>
      <c r="F58" s="1">
        <v>193757</v>
      </c>
      <c r="G58" s="1">
        <v>131469</v>
      </c>
      <c r="H58" s="2">
        <v>4596437</v>
      </c>
      <c r="I58" s="2">
        <v>3124651</v>
      </c>
    </row>
    <row r="59" spans="1:9" x14ac:dyDescent="0.25">
      <c r="A59" t="s">
        <v>109</v>
      </c>
      <c r="C59" t="s">
        <v>134</v>
      </c>
      <c r="D59" s="1">
        <v>0</v>
      </c>
      <c r="E59" s="1">
        <v>480</v>
      </c>
    </row>
    <row r="60" spans="1:9" x14ac:dyDescent="0.25">
      <c r="A60" t="s">
        <v>156</v>
      </c>
      <c r="C60" t="s">
        <v>141</v>
      </c>
      <c r="D60" s="1">
        <v>20815</v>
      </c>
      <c r="E60" s="1">
        <v>6330</v>
      </c>
      <c r="F60" s="1">
        <v>9192</v>
      </c>
      <c r="G60" s="1">
        <v>14802</v>
      </c>
      <c r="H60"/>
      <c r="I60" s="2">
        <v>358821</v>
      </c>
    </row>
    <row r="61" spans="1:9" x14ac:dyDescent="0.25">
      <c r="A61" t="s">
        <v>110</v>
      </c>
      <c r="C61" t="s">
        <v>134</v>
      </c>
      <c r="D61" s="1">
        <v>5172</v>
      </c>
      <c r="E61" s="1">
        <v>4350</v>
      </c>
      <c r="F61" s="1">
        <v>2838</v>
      </c>
      <c r="G61" s="1">
        <v>4620</v>
      </c>
      <c r="H61" s="2">
        <v>96862</v>
      </c>
      <c r="I61" s="2">
        <v>108579</v>
      </c>
    </row>
    <row r="62" spans="1:9" x14ac:dyDescent="0.25">
      <c r="A62" t="s">
        <v>58</v>
      </c>
      <c r="C62" t="s">
        <v>91</v>
      </c>
      <c r="D62" s="1">
        <v>1896580</v>
      </c>
      <c r="E62" s="1">
        <v>1894508</v>
      </c>
      <c r="F62" s="1">
        <v>2008664</v>
      </c>
      <c r="G62" s="1">
        <v>1984169</v>
      </c>
      <c r="H62" s="2">
        <v>49452512</v>
      </c>
      <c r="I62" s="2">
        <v>50779198</v>
      </c>
    </row>
    <row r="63" spans="1:9" x14ac:dyDescent="0.25">
      <c r="A63" t="s">
        <v>111</v>
      </c>
      <c r="C63" t="s">
        <v>134</v>
      </c>
      <c r="D63" s="1">
        <v>4884</v>
      </c>
      <c r="E63" s="1">
        <v>8328</v>
      </c>
      <c r="F63" s="1">
        <v>2754</v>
      </c>
      <c r="G63" s="1">
        <v>27132</v>
      </c>
      <c r="H63" s="2">
        <v>43992</v>
      </c>
      <c r="I63" s="2">
        <v>604636</v>
      </c>
    </row>
    <row r="64" spans="1:9" x14ac:dyDescent="0.25">
      <c r="A64" t="s">
        <v>157</v>
      </c>
      <c r="C64" t="s">
        <v>141</v>
      </c>
      <c r="D64" s="1">
        <v>0</v>
      </c>
      <c r="E64" s="1">
        <v>72</v>
      </c>
      <c r="H64"/>
    </row>
    <row r="65" spans="1:9" x14ac:dyDescent="0.25">
      <c r="A65" t="s">
        <v>12</v>
      </c>
      <c r="C65" t="s">
        <v>42</v>
      </c>
      <c r="D65" s="1">
        <v>3909111</v>
      </c>
      <c r="E65" s="1">
        <v>3994176</v>
      </c>
      <c r="F65" s="1">
        <v>4117023</v>
      </c>
      <c r="G65" s="1">
        <v>4175763</v>
      </c>
      <c r="H65" s="2">
        <v>82842845</v>
      </c>
      <c r="I65" s="2">
        <v>85183823</v>
      </c>
    </row>
    <row r="66" spans="1:9" x14ac:dyDescent="0.25">
      <c r="A66" t="s">
        <v>13</v>
      </c>
      <c r="C66" t="s">
        <v>42</v>
      </c>
      <c r="D66" s="1">
        <v>203491</v>
      </c>
      <c r="E66" s="1">
        <v>259023</v>
      </c>
      <c r="F66" s="1">
        <v>322360</v>
      </c>
      <c r="G66" s="1">
        <v>387508</v>
      </c>
      <c r="H66" s="2">
        <v>6591349</v>
      </c>
      <c r="I66" s="2">
        <v>8338198</v>
      </c>
    </row>
    <row r="67" spans="1:9" x14ac:dyDescent="0.25">
      <c r="A67" t="s">
        <v>112</v>
      </c>
      <c r="C67" t="s">
        <v>134</v>
      </c>
      <c r="D67" s="1">
        <v>20508304</v>
      </c>
      <c r="E67" s="1">
        <v>21805677</v>
      </c>
      <c r="F67" s="1">
        <v>23096645</v>
      </c>
      <c r="G67" s="1">
        <v>23714793</v>
      </c>
      <c r="H67" s="2">
        <v>585806365</v>
      </c>
      <c r="I67" s="2">
        <v>577074210</v>
      </c>
    </row>
    <row r="68" spans="1:9" x14ac:dyDescent="0.25">
      <c r="A68" t="s">
        <v>158</v>
      </c>
      <c r="C68" t="s">
        <v>141</v>
      </c>
      <c r="D68" s="1">
        <v>29802</v>
      </c>
      <c r="E68" s="1">
        <v>48140</v>
      </c>
      <c r="F68" s="1">
        <v>45710</v>
      </c>
      <c r="G68" s="1">
        <v>64603</v>
      </c>
      <c r="H68"/>
      <c r="I68" s="2">
        <v>1010226</v>
      </c>
    </row>
    <row r="69" spans="1:9" x14ac:dyDescent="0.25">
      <c r="A69" t="s">
        <v>191</v>
      </c>
      <c r="C69" t="s">
        <v>189</v>
      </c>
      <c r="D69" s="1">
        <v>5308</v>
      </c>
      <c r="E69" s="1">
        <v>13341</v>
      </c>
      <c r="F69" s="1">
        <v>10045</v>
      </c>
      <c r="G69" s="1">
        <v>17577</v>
      </c>
      <c r="H69" s="2">
        <v>129365</v>
      </c>
      <c r="I69" s="2">
        <v>256688</v>
      </c>
    </row>
    <row r="70" spans="1:9" x14ac:dyDescent="0.25">
      <c r="A70" t="s">
        <v>14</v>
      </c>
      <c r="C70" t="s">
        <v>42</v>
      </c>
      <c r="D70" s="1">
        <v>991265</v>
      </c>
      <c r="E70" s="1">
        <v>1032069</v>
      </c>
      <c r="F70" s="1">
        <v>1135022</v>
      </c>
      <c r="G70" s="1">
        <v>1007221</v>
      </c>
      <c r="H70" s="2">
        <v>18192542</v>
      </c>
      <c r="I70" s="2">
        <v>16550820</v>
      </c>
    </row>
    <row r="71" spans="1:9" x14ac:dyDescent="0.25">
      <c r="A71" t="s">
        <v>159</v>
      </c>
      <c r="C71" t="s">
        <v>141</v>
      </c>
      <c r="D71" s="1">
        <v>177053</v>
      </c>
      <c r="E71" s="1">
        <v>128238</v>
      </c>
      <c r="F71" s="1">
        <v>115766</v>
      </c>
      <c r="G71" s="1">
        <v>133494</v>
      </c>
      <c r="H71"/>
      <c r="I71" s="2">
        <v>2332937</v>
      </c>
    </row>
    <row r="72" spans="1:9" x14ac:dyDescent="0.25">
      <c r="A72" t="s">
        <v>160</v>
      </c>
      <c r="C72" t="s">
        <v>141</v>
      </c>
      <c r="D72" s="1">
        <v>6</v>
      </c>
      <c r="E72" s="1">
        <v>1386</v>
      </c>
      <c r="H72"/>
    </row>
    <row r="73" spans="1:9" x14ac:dyDescent="0.25">
      <c r="A73" t="s">
        <v>59</v>
      </c>
      <c r="C73" t="s">
        <v>91</v>
      </c>
      <c r="D73" s="1">
        <v>42651</v>
      </c>
      <c r="E73" s="1">
        <v>52199</v>
      </c>
      <c r="F73" s="1">
        <v>29999</v>
      </c>
      <c r="G73" s="1">
        <v>36989</v>
      </c>
      <c r="H73" s="2">
        <v>698516</v>
      </c>
      <c r="I73" s="2">
        <v>973105</v>
      </c>
    </row>
    <row r="74" spans="1:9" x14ac:dyDescent="0.25">
      <c r="A74" t="s">
        <v>161</v>
      </c>
      <c r="C74" t="s">
        <v>141</v>
      </c>
      <c r="D74" s="1">
        <v>148062</v>
      </c>
      <c r="E74" s="1">
        <v>83613</v>
      </c>
      <c r="F74" s="1">
        <v>108891</v>
      </c>
      <c r="G74" s="1">
        <v>74796</v>
      </c>
      <c r="H74"/>
      <c r="I74" s="2">
        <v>2059062</v>
      </c>
    </row>
    <row r="75" spans="1:9" x14ac:dyDescent="0.25">
      <c r="A75" t="s">
        <v>15</v>
      </c>
      <c r="C75" t="s">
        <v>42</v>
      </c>
      <c r="D75" s="1">
        <v>10006</v>
      </c>
      <c r="E75" s="1">
        <v>10428</v>
      </c>
      <c r="F75" s="1">
        <v>7836</v>
      </c>
      <c r="G75" s="1">
        <v>5588</v>
      </c>
      <c r="H75" s="2">
        <v>204083</v>
      </c>
      <c r="I75" s="2">
        <v>156217</v>
      </c>
    </row>
    <row r="76" spans="1:9" x14ac:dyDescent="0.25">
      <c r="A76" t="s">
        <v>16</v>
      </c>
      <c r="C76" t="s">
        <v>42</v>
      </c>
      <c r="D76" s="1">
        <v>294740</v>
      </c>
      <c r="E76" s="1">
        <v>367953</v>
      </c>
      <c r="F76" s="1">
        <v>364909</v>
      </c>
      <c r="G76" s="1">
        <v>399442</v>
      </c>
      <c r="H76" s="2">
        <v>9476012</v>
      </c>
      <c r="I76" s="2">
        <v>10924568</v>
      </c>
    </row>
    <row r="77" spans="1:9" x14ac:dyDescent="0.25">
      <c r="A77" t="s">
        <v>113</v>
      </c>
      <c r="C77" t="s">
        <v>134</v>
      </c>
      <c r="D77" s="1">
        <v>1884</v>
      </c>
      <c r="E77" s="1">
        <v>903</v>
      </c>
      <c r="F77" s="1">
        <v>735</v>
      </c>
      <c r="G77" s="1">
        <v>3225</v>
      </c>
      <c r="H77" s="2">
        <v>22170</v>
      </c>
      <c r="I77" s="2">
        <v>86001</v>
      </c>
    </row>
    <row r="78" spans="1:9" x14ac:dyDescent="0.25">
      <c r="A78" t="s">
        <v>114</v>
      </c>
      <c r="C78" t="s">
        <v>134</v>
      </c>
      <c r="D78" s="1">
        <v>1017</v>
      </c>
      <c r="E78" s="1">
        <v>156</v>
      </c>
      <c r="F78" s="1">
        <v>625</v>
      </c>
      <c r="G78" s="1">
        <v>544</v>
      </c>
      <c r="H78" s="2">
        <v>25675</v>
      </c>
      <c r="I78" s="2">
        <v>21031</v>
      </c>
    </row>
    <row r="79" spans="1:9" x14ac:dyDescent="0.25">
      <c r="A79" t="s">
        <v>192</v>
      </c>
      <c r="C79" t="s">
        <v>189</v>
      </c>
      <c r="D79" s="1">
        <v>300</v>
      </c>
      <c r="E79" s="1">
        <v>548</v>
      </c>
      <c r="I79"/>
    </row>
    <row r="80" spans="1:9" x14ac:dyDescent="0.25">
      <c r="A80" t="s">
        <v>115</v>
      </c>
      <c r="C80" t="s">
        <v>134</v>
      </c>
      <c r="D80" s="1">
        <v>8076</v>
      </c>
      <c r="E80" s="1">
        <v>10906</v>
      </c>
      <c r="F80" s="1">
        <v>3587</v>
      </c>
      <c r="G80" s="1">
        <v>12471</v>
      </c>
      <c r="H80" s="2">
        <v>88320</v>
      </c>
      <c r="I80" s="2">
        <v>307188</v>
      </c>
    </row>
    <row r="81" spans="1:9" x14ac:dyDescent="0.25">
      <c r="A81" t="s">
        <v>17</v>
      </c>
      <c r="C81" t="s">
        <v>42</v>
      </c>
      <c r="D81" s="1">
        <v>18413</v>
      </c>
      <c r="E81" s="1">
        <v>13531</v>
      </c>
      <c r="F81" s="1">
        <v>9145</v>
      </c>
      <c r="G81" s="1">
        <v>7855</v>
      </c>
      <c r="H81" s="2">
        <v>145562</v>
      </c>
      <c r="I81" s="2">
        <v>133057</v>
      </c>
    </row>
    <row r="82" spans="1:9" x14ac:dyDescent="0.25">
      <c r="A82" t="s">
        <v>162</v>
      </c>
      <c r="C82" t="s">
        <v>141</v>
      </c>
      <c r="D82" s="1">
        <v>7578</v>
      </c>
      <c r="E82" s="1">
        <v>8992</v>
      </c>
      <c r="F82" s="1">
        <v>11736</v>
      </c>
      <c r="G82" s="1">
        <v>13187</v>
      </c>
      <c r="H82"/>
      <c r="I82" s="2">
        <v>346772</v>
      </c>
    </row>
    <row r="83" spans="1:9" x14ac:dyDescent="0.25">
      <c r="A83" t="s">
        <v>188</v>
      </c>
      <c r="C83" t="s">
        <v>141</v>
      </c>
      <c r="D83" s="1">
        <v>0</v>
      </c>
      <c r="E83" s="1">
        <v>720</v>
      </c>
      <c r="H83"/>
    </row>
    <row r="84" spans="1:9" x14ac:dyDescent="0.25">
      <c r="A84" t="s">
        <v>163</v>
      </c>
      <c r="C84" t="s">
        <v>141</v>
      </c>
      <c r="D84" s="1">
        <v>39833</v>
      </c>
      <c r="E84" s="1">
        <v>47936</v>
      </c>
      <c r="F84" s="1">
        <v>35026</v>
      </c>
      <c r="G84" s="1">
        <v>35882</v>
      </c>
      <c r="H84"/>
      <c r="I84" s="2">
        <v>929721</v>
      </c>
    </row>
    <row r="85" spans="1:9" x14ac:dyDescent="0.25">
      <c r="A85" t="s">
        <v>116</v>
      </c>
      <c r="C85" t="s">
        <v>134</v>
      </c>
      <c r="D85" s="1">
        <v>0</v>
      </c>
      <c r="E85" s="1">
        <v>600</v>
      </c>
    </row>
    <row r="86" spans="1:9" x14ac:dyDescent="0.25">
      <c r="A86" t="s">
        <v>117</v>
      </c>
      <c r="C86" t="s">
        <v>134</v>
      </c>
      <c r="D86" s="1">
        <v>16921</v>
      </c>
      <c r="E86" s="1">
        <v>17613</v>
      </c>
      <c r="F86" s="1">
        <v>16399</v>
      </c>
      <c r="G86" s="1">
        <v>11814</v>
      </c>
      <c r="H86" s="2">
        <v>369019</v>
      </c>
      <c r="I86" s="2">
        <v>268180</v>
      </c>
    </row>
    <row r="87" spans="1:9" x14ac:dyDescent="0.25">
      <c r="A87" t="s">
        <v>118</v>
      </c>
      <c r="C87" t="s">
        <v>134</v>
      </c>
      <c r="D87" s="1">
        <v>943</v>
      </c>
      <c r="E87" s="1">
        <v>1702</v>
      </c>
      <c r="F87" s="1">
        <v>1944</v>
      </c>
      <c r="G87" s="1">
        <v>2678</v>
      </c>
      <c r="H87" s="2">
        <v>48843</v>
      </c>
      <c r="I87" s="2">
        <v>73507</v>
      </c>
    </row>
    <row r="88" spans="1:9" x14ac:dyDescent="0.25">
      <c r="A88" t="s">
        <v>60</v>
      </c>
      <c r="C88" t="s">
        <v>91</v>
      </c>
      <c r="D88" s="1">
        <v>1678110</v>
      </c>
      <c r="E88" s="1">
        <v>1692773</v>
      </c>
      <c r="F88" s="1">
        <v>1829406</v>
      </c>
      <c r="G88" s="1">
        <v>2049236</v>
      </c>
      <c r="H88" s="2">
        <v>41093290</v>
      </c>
      <c r="I88" s="2">
        <v>46730364</v>
      </c>
    </row>
    <row r="89" spans="1:9" x14ac:dyDescent="0.25">
      <c r="A89" t="s">
        <v>18</v>
      </c>
      <c r="C89" t="s">
        <v>42</v>
      </c>
      <c r="D89" s="1">
        <v>60489</v>
      </c>
      <c r="E89" s="1">
        <v>71786</v>
      </c>
      <c r="F89" s="1">
        <v>78695</v>
      </c>
      <c r="G89" s="1">
        <v>97701</v>
      </c>
      <c r="H89" s="2">
        <v>2018748</v>
      </c>
      <c r="I89" s="2">
        <v>2324438</v>
      </c>
    </row>
    <row r="90" spans="1:9" x14ac:dyDescent="0.25">
      <c r="A90" t="s">
        <v>19</v>
      </c>
      <c r="C90" t="s">
        <v>42</v>
      </c>
      <c r="D90" s="1">
        <v>4247</v>
      </c>
      <c r="E90" s="1">
        <v>4073</v>
      </c>
      <c r="F90" s="1">
        <v>3184</v>
      </c>
      <c r="G90" s="1">
        <v>5181</v>
      </c>
      <c r="H90" s="2">
        <v>45744</v>
      </c>
      <c r="I90" s="2">
        <v>64356</v>
      </c>
    </row>
    <row r="91" spans="1:9" x14ac:dyDescent="0.25">
      <c r="A91" t="s">
        <v>119</v>
      </c>
      <c r="C91" t="s">
        <v>134</v>
      </c>
      <c r="D91" s="1">
        <v>19413</v>
      </c>
      <c r="E91" s="1">
        <v>19366</v>
      </c>
      <c r="F91" s="1">
        <v>10985</v>
      </c>
      <c r="G91" s="1">
        <v>5769</v>
      </c>
      <c r="H91" s="2">
        <v>277842</v>
      </c>
      <c r="I91" s="2">
        <v>221722</v>
      </c>
    </row>
    <row r="92" spans="1:9" x14ac:dyDescent="0.25">
      <c r="A92" t="s">
        <v>120</v>
      </c>
      <c r="C92" t="s">
        <v>134</v>
      </c>
      <c r="D92" s="1">
        <v>24710</v>
      </c>
      <c r="E92" s="1">
        <v>20001</v>
      </c>
      <c r="F92" s="1">
        <v>20570</v>
      </c>
      <c r="G92" s="1">
        <v>8166</v>
      </c>
      <c r="H92" s="2">
        <v>553459</v>
      </c>
      <c r="I92" s="2">
        <v>176077</v>
      </c>
    </row>
    <row r="93" spans="1:9" x14ac:dyDescent="0.25">
      <c r="A93" t="s">
        <v>61</v>
      </c>
      <c r="C93" t="s">
        <v>91</v>
      </c>
      <c r="D93" s="1">
        <v>355238</v>
      </c>
      <c r="E93" s="1">
        <v>390743</v>
      </c>
      <c r="F93" s="1">
        <v>392052</v>
      </c>
      <c r="G93" s="1">
        <v>361848</v>
      </c>
      <c r="H93" s="2">
        <v>6060214</v>
      </c>
      <c r="I93" s="2">
        <v>5892926</v>
      </c>
    </row>
    <row r="94" spans="1:9" x14ac:dyDescent="0.25">
      <c r="A94" t="s">
        <v>62</v>
      </c>
      <c r="C94" t="s">
        <v>91</v>
      </c>
      <c r="D94" s="1">
        <v>111841</v>
      </c>
      <c r="E94" s="1">
        <v>114881</v>
      </c>
      <c r="F94" s="1">
        <v>116079</v>
      </c>
      <c r="G94" s="1">
        <v>124827</v>
      </c>
      <c r="H94" s="2">
        <v>2192393</v>
      </c>
      <c r="I94" s="2">
        <v>2089164</v>
      </c>
    </row>
    <row r="95" spans="1:9" x14ac:dyDescent="0.25">
      <c r="A95" t="s">
        <v>63</v>
      </c>
      <c r="C95" t="s">
        <v>91</v>
      </c>
      <c r="D95" s="1">
        <v>4344</v>
      </c>
      <c r="E95" s="1">
        <v>314</v>
      </c>
      <c r="F95" s="1">
        <v>5976</v>
      </c>
      <c r="G95" s="1">
        <v>1274</v>
      </c>
      <c r="H95" s="2">
        <v>137522</v>
      </c>
      <c r="I95" s="2">
        <v>29668</v>
      </c>
    </row>
    <row r="96" spans="1:9" x14ac:dyDescent="0.25">
      <c r="A96" t="s">
        <v>20</v>
      </c>
      <c r="C96" t="s">
        <v>42</v>
      </c>
      <c r="D96" s="1">
        <v>445111</v>
      </c>
      <c r="E96" s="1">
        <v>523088</v>
      </c>
      <c r="F96" s="1">
        <v>474853</v>
      </c>
      <c r="G96" s="1">
        <v>512485</v>
      </c>
      <c r="H96" s="2">
        <v>8507861</v>
      </c>
      <c r="I96" s="2">
        <v>9374724</v>
      </c>
    </row>
    <row r="97" spans="1:9" x14ac:dyDescent="0.25">
      <c r="A97" t="s">
        <v>21</v>
      </c>
      <c r="C97" t="s">
        <v>42</v>
      </c>
      <c r="D97" s="1">
        <v>34629</v>
      </c>
      <c r="E97" s="1">
        <v>44040</v>
      </c>
      <c r="F97" s="1">
        <v>66419</v>
      </c>
      <c r="G97" s="1">
        <v>71961</v>
      </c>
      <c r="H97" s="2">
        <v>1402655</v>
      </c>
      <c r="I97" s="2">
        <v>1514332</v>
      </c>
    </row>
    <row r="98" spans="1:9" x14ac:dyDescent="0.25">
      <c r="A98" t="s">
        <v>64</v>
      </c>
      <c r="C98" t="s">
        <v>91</v>
      </c>
      <c r="D98" s="1">
        <v>93741</v>
      </c>
      <c r="E98" s="1">
        <v>96191</v>
      </c>
      <c r="F98" s="1">
        <v>77550</v>
      </c>
      <c r="G98" s="1">
        <v>80113</v>
      </c>
      <c r="H98" s="2">
        <v>2005497</v>
      </c>
      <c r="I98" s="2">
        <v>1991410</v>
      </c>
    </row>
    <row r="99" spans="1:9" x14ac:dyDescent="0.25">
      <c r="A99" t="s">
        <v>22</v>
      </c>
      <c r="C99" t="s">
        <v>42</v>
      </c>
      <c r="D99" s="1">
        <v>6359572</v>
      </c>
      <c r="E99" s="1">
        <v>6632788</v>
      </c>
      <c r="F99" s="1">
        <v>7366563</v>
      </c>
      <c r="G99" s="1">
        <v>7362506</v>
      </c>
      <c r="H99" s="2">
        <v>152283252</v>
      </c>
      <c r="I99" s="2">
        <v>158622349</v>
      </c>
    </row>
    <row r="100" spans="1:9" x14ac:dyDescent="0.25">
      <c r="A100" t="s">
        <v>121</v>
      </c>
      <c r="C100" t="s">
        <v>134</v>
      </c>
      <c r="D100" s="1">
        <v>29364</v>
      </c>
      <c r="E100" s="1">
        <v>21448</v>
      </c>
      <c r="F100" s="1">
        <v>31892</v>
      </c>
      <c r="G100" s="1">
        <v>21262</v>
      </c>
      <c r="H100" s="2">
        <v>820446</v>
      </c>
      <c r="I100" s="2">
        <v>525867</v>
      </c>
    </row>
    <row r="101" spans="1:9" x14ac:dyDescent="0.25">
      <c r="A101" t="s">
        <v>65</v>
      </c>
      <c r="C101" t="s">
        <v>91</v>
      </c>
      <c r="D101" s="1">
        <v>11798646</v>
      </c>
      <c r="E101" s="1">
        <v>10948555</v>
      </c>
      <c r="F101" s="1">
        <v>12873465</v>
      </c>
      <c r="G101" s="1">
        <v>13588106</v>
      </c>
      <c r="H101" s="2">
        <v>306721718</v>
      </c>
      <c r="I101" s="2">
        <v>318820914</v>
      </c>
    </row>
    <row r="102" spans="1:9" x14ac:dyDescent="0.25">
      <c r="A102" t="s">
        <v>43</v>
      </c>
      <c r="C102" t="s">
        <v>42</v>
      </c>
      <c r="D102" s="1">
        <v>45819</v>
      </c>
      <c r="E102" s="1">
        <v>43988</v>
      </c>
      <c r="F102" s="1">
        <v>34875</v>
      </c>
      <c r="G102" s="1">
        <v>35631</v>
      </c>
      <c r="H102" s="2">
        <v>692032</v>
      </c>
      <c r="I102" s="2">
        <v>679422</v>
      </c>
    </row>
    <row r="103" spans="1:9" x14ac:dyDescent="0.25">
      <c r="A103" t="s">
        <v>66</v>
      </c>
      <c r="C103" t="s">
        <v>91</v>
      </c>
      <c r="D103" s="1">
        <v>12647</v>
      </c>
      <c r="E103" s="1">
        <v>9980</v>
      </c>
      <c r="F103" s="1">
        <v>6845</v>
      </c>
      <c r="G103" s="1">
        <v>10622</v>
      </c>
      <c r="H103" s="2">
        <v>159339</v>
      </c>
      <c r="I103" s="2">
        <v>205273</v>
      </c>
    </row>
    <row r="104" spans="1:9" x14ac:dyDescent="0.25">
      <c r="A104" t="s">
        <v>67</v>
      </c>
      <c r="C104" t="s">
        <v>91</v>
      </c>
      <c r="D104" s="1">
        <v>37695</v>
      </c>
      <c r="E104" s="1">
        <v>35848</v>
      </c>
      <c r="F104" s="1">
        <v>49106</v>
      </c>
      <c r="G104" s="1">
        <v>35304</v>
      </c>
      <c r="H104" s="2">
        <v>1315081</v>
      </c>
      <c r="I104" s="2">
        <v>957172</v>
      </c>
    </row>
    <row r="105" spans="1:9" x14ac:dyDescent="0.25">
      <c r="A105" t="s">
        <v>164</v>
      </c>
      <c r="C105" t="s">
        <v>141</v>
      </c>
      <c r="D105" s="1">
        <v>59075</v>
      </c>
      <c r="E105" s="1">
        <v>53648</v>
      </c>
      <c r="F105" s="1">
        <v>64074</v>
      </c>
      <c r="G105" s="1">
        <v>57334</v>
      </c>
      <c r="H105"/>
      <c r="I105" s="2">
        <v>1101591</v>
      </c>
    </row>
    <row r="106" spans="1:9" x14ac:dyDescent="0.25">
      <c r="A106" t="s">
        <v>68</v>
      </c>
      <c r="C106" t="s">
        <v>91</v>
      </c>
      <c r="D106" s="1">
        <v>9336</v>
      </c>
      <c r="E106" s="1">
        <v>8982</v>
      </c>
      <c r="F106" s="1">
        <v>10272</v>
      </c>
      <c r="G106" s="1">
        <v>11081</v>
      </c>
      <c r="H106" s="2">
        <v>238512</v>
      </c>
      <c r="I106" s="2">
        <v>275316</v>
      </c>
    </row>
    <row r="107" spans="1:9" x14ac:dyDescent="0.25">
      <c r="A107" t="s">
        <v>23</v>
      </c>
      <c r="C107" t="s">
        <v>42</v>
      </c>
      <c r="D107" s="1">
        <v>348</v>
      </c>
      <c r="E107" s="1">
        <v>594</v>
      </c>
    </row>
    <row r="108" spans="1:9" x14ac:dyDescent="0.25">
      <c r="A108" t="s">
        <v>69</v>
      </c>
      <c r="C108" t="s">
        <v>91</v>
      </c>
      <c r="D108" s="1">
        <v>5995</v>
      </c>
      <c r="E108" s="1">
        <v>6294</v>
      </c>
      <c r="F108" s="1">
        <v>6876</v>
      </c>
      <c r="G108" s="1">
        <v>4962</v>
      </c>
      <c r="H108" s="2">
        <v>132808</v>
      </c>
      <c r="I108" s="2">
        <v>103119</v>
      </c>
    </row>
    <row r="109" spans="1:9" x14ac:dyDescent="0.25">
      <c r="A109" t="s">
        <v>44</v>
      </c>
      <c r="C109" t="s">
        <v>42</v>
      </c>
      <c r="D109" s="1">
        <v>255042</v>
      </c>
      <c r="E109" s="1">
        <v>107597</v>
      </c>
      <c r="F109" s="1">
        <v>135856</v>
      </c>
      <c r="G109" s="1">
        <v>192083</v>
      </c>
      <c r="H109" s="2">
        <v>2376829</v>
      </c>
      <c r="I109" s="2">
        <v>3405525</v>
      </c>
    </row>
    <row r="110" spans="1:9" x14ac:dyDescent="0.25">
      <c r="A110" t="s">
        <v>70</v>
      </c>
      <c r="C110" t="s">
        <v>91</v>
      </c>
      <c r="D110" s="1">
        <v>198195</v>
      </c>
      <c r="E110" s="1">
        <v>180400</v>
      </c>
      <c r="F110" s="1">
        <v>200646</v>
      </c>
      <c r="G110" s="1">
        <v>198060</v>
      </c>
      <c r="H110" s="2">
        <v>4864714</v>
      </c>
      <c r="I110" s="2">
        <v>4479189</v>
      </c>
    </row>
    <row r="111" spans="1:9" x14ac:dyDescent="0.25">
      <c r="A111" t="s">
        <v>165</v>
      </c>
      <c r="C111" t="s">
        <v>141</v>
      </c>
      <c r="D111" s="1">
        <v>1514</v>
      </c>
      <c r="E111" s="1">
        <v>1056</v>
      </c>
      <c r="H111"/>
    </row>
    <row r="112" spans="1:9" x14ac:dyDescent="0.25">
      <c r="A112" t="s">
        <v>24</v>
      </c>
      <c r="C112" t="s">
        <v>42</v>
      </c>
      <c r="D112" s="1">
        <v>2580</v>
      </c>
      <c r="E112" s="1">
        <v>3739</v>
      </c>
      <c r="F112" s="1">
        <v>4340</v>
      </c>
      <c r="G112" s="1">
        <v>4087</v>
      </c>
      <c r="H112" s="2">
        <v>90555</v>
      </c>
      <c r="I112" s="2">
        <v>90454</v>
      </c>
    </row>
    <row r="113" spans="1:9" x14ac:dyDescent="0.25">
      <c r="A113" t="s">
        <v>25</v>
      </c>
      <c r="C113" t="s">
        <v>42</v>
      </c>
      <c r="D113" s="1">
        <v>180327</v>
      </c>
      <c r="E113" s="1">
        <v>197767</v>
      </c>
      <c r="F113" s="1">
        <v>203417</v>
      </c>
      <c r="G113" s="1">
        <v>166687</v>
      </c>
      <c r="H113" s="2">
        <v>3496481</v>
      </c>
      <c r="I113" s="2">
        <v>2657732</v>
      </c>
    </row>
    <row r="114" spans="1:9" x14ac:dyDescent="0.25">
      <c r="A114" t="s">
        <v>45</v>
      </c>
      <c r="C114" t="s">
        <v>42</v>
      </c>
      <c r="D114" s="1">
        <v>658037</v>
      </c>
      <c r="E114" s="1">
        <v>577325</v>
      </c>
      <c r="F114" s="1">
        <v>558238</v>
      </c>
      <c r="G114" s="1">
        <v>543567</v>
      </c>
      <c r="H114" s="2">
        <v>9605413</v>
      </c>
      <c r="I114" s="2">
        <v>9621350</v>
      </c>
    </row>
    <row r="115" spans="1:9" x14ac:dyDescent="0.25">
      <c r="A115" t="s">
        <v>71</v>
      </c>
      <c r="C115" t="s">
        <v>91</v>
      </c>
      <c r="D115" s="1">
        <v>44951</v>
      </c>
      <c r="E115" s="1">
        <v>90688</v>
      </c>
      <c r="F115" s="1">
        <v>53645</v>
      </c>
      <c r="G115" s="1">
        <v>80368</v>
      </c>
      <c r="H115" s="2">
        <v>1070535</v>
      </c>
      <c r="I115" s="2">
        <v>1775785</v>
      </c>
    </row>
    <row r="116" spans="1:9" x14ac:dyDescent="0.25">
      <c r="A116" t="s">
        <v>46</v>
      </c>
      <c r="C116" t="s">
        <v>42</v>
      </c>
      <c r="D116" s="1">
        <v>4880</v>
      </c>
      <c r="E116" s="1">
        <v>7646</v>
      </c>
      <c r="F116" s="1">
        <v>5586</v>
      </c>
      <c r="G116" s="1">
        <v>5053</v>
      </c>
      <c r="H116" s="2">
        <v>137126</v>
      </c>
      <c r="I116" s="2">
        <v>129176</v>
      </c>
    </row>
    <row r="117" spans="1:9" x14ac:dyDescent="0.25">
      <c r="A117" t="s">
        <v>166</v>
      </c>
      <c r="C117" t="s">
        <v>141</v>
      </c>
      <c r="D117" s="1">
        <v>7493</v>
      </c>
      <c r="E117" s="1">
        <v>11086</v>
      </c>
      <c r="F117" s="1">
        <v>8698</v>
      </c>
      <c r="G117" s="1">
        <v>4842</v>
      </c>
      <c r="H117"/>
      <c r="I117" s="2">
        <v>79501</v>
      </c>
    </row>
    <row r="118" spans="1:9" x14ac:dyDescent="0.25">
      <c r="A118" t="s">
        <v>72</v>
      </c>
      <c r="C118" t="s">
        <v>91</v>
      </c>
      <c r="D118" s="1">
        <v>334325</v>
      </c>
      <c r="E118" s="1">
        <v>325453</v>
      </c>
      <c r="F118" s="1">
        <v>358260</v>
      </c>
      <c r="G118" s="1">
        <v>323505</v>
      </c>
      <c r="H118" s="2">
        <v>6955302</v>
      </c>
      <c r="I118" s="2">
        <v>6819964</v>
      </c>
    </row>
    <row r="119" spans="1:9" x14ac:dyDescent="0.25">
      <c r="A119" t="s">
        <v>73</v>
      </c>
      <c r="C119" t="s">
        <v>91</v>
      </c>
      <c r="D119" s="1">
        <v>94648</v>
      </c>
      <c r="E119" s="1">
        <v>75580</v>
      </c>
      <c r="F119" s="1">
        <v>126440</v>
      </c>
      <c r="G119" s="1">
        <v>146848</v>
      </c>
      <c r="H119" s="2">
        <v>2093370</v>
      </c>
      <c r="I119" s="2">
        <v>2454242</v>
      </c>
    </row>
    <row r="120" spans="1:9" x14ac:dyDescent="0.25">
      <c r="A120" t="s">
        <v>167</v>
      </c>
      <c r="C120" t="s">
        <v>141</v>
      </c>
      <c r="D120" s="1">
        <v>13434</v>
      </c>
      <c r="E120" s="1">
        <v>15520</v>
      </c>
      <c r="F120" s="1">
        <v>16809</v>
      </c>
      <c r="G120" s="1">
        <v>17028</v>
      </c>
      <c r="H120"/>
      <c r="I120" s="2">
        <v>372346</v>
      </c>
    </row>
    <row r="121" spans="1:9" x14ac:dyDescent="0.25">
      <c r="A121" t="s">
        <v>26</v>
      </c>
      <c r="C121" t="s">
        <v>42</v>
      </c>
      <c r="D121" s="1">
        <v>73801</v>
      </c>
      <c r="E121" s="1">
        <v>85168</v>
      </c>
      <c r="F121" s="1">
        <v>86917</v>
      </c>
      <c r="G121" s="1">
        <v>91125</v>
      </c>
      <c r="H121" s="2">
        <v>2065162</v>
      </c>
      <c r="I121" s="2">
        <v>2269505</v>
      </c>
    </row>
    <row r="122" spans="1:9" x14ac:dyDescent="0.25">
      <c r="A122" t="s">
        <v>168</v>
      </c>
      <c r="C122" t="s">
        <v>141</v>
      </c>
      <c r="D122" s="1">
        <v>235160</v>
      </c>
      <c r="E122" s="1">
        <v>192241</v>
      </c>
      <c r="F122" s="1">
        <v>278901</v>
      </c>
      <c r="G122" s="1">
        <v>177966</v>
      </c>
      <c r="H122"/>
      <c r="I122" s="2">
        <v>3691527</v>
      </c>
    </row>
    <row r="123" spans="1:9" x14ac:dyDescent="0.25">
      <c r="A123" t="s">
        <v>169</v>
      </c>
      <c r="C123" t="s">
        <v>141</v>
      </c>
      <c r="D123" s="1">
        <v>154213</v>
      </c>
      <c r="E123" s="1">
        <v>183106</v>
      </c>
      <c r="F123" s="1">
        <v>118026</v>
      </c>
      <c r="G123" s="1">
        <v>118115</v>
      </c>
      <c r="H123"/>
      <c r="I123" s="2">
        <v>1902816</v>
      </c>
    </row>
    <row r="124" spans="1:9" x14ac:dyDescent="0.25">
      <c r="A124" t="s">
        <v>170</v>
      </c>
      <c r="C124" t="s">
        <v>141</v>
      </c>
      <c r="D124" s="1">
        <v>2904</v>
      </c>
      <c r="E124" s="1">
        <v>2100</v>
      </c>
      <c r="F124" s="1">
        <v>2346</v>
      </c>
      <c r="G124" s="1">
        <v>2610</v>
      </c>
      <c r="H124"/>
      <c r="I124" s="2">
        <v>54670</v>
      </c>
    </row>
    <row r="125" spans="1:9" x14ac:dyDescent="0.25">
      <c r="A125" t="s">
        <v>122</v>
      </c>
      <c r="C125" t="s">
        <v>134</v>
      </c>
      <c r="D125" s="1">
        <v>1208652</v>
      </c>
      <c r="E125" s="1">
        <v>1581597</v>
      </c>
      <c r="F125" s="1">
        <v>1652840</v>
      </c>
      <c r="G125" s="1">
        <v>1724024</v>
      </c>
      <c r="H125" s="2">
        <v>26377894</v>
      </c>
      <c r="I125" s="2">
        <v>27040864</v>
      </c>
    </row>
    <row r="126" spans="1:9" x14ac:dyDescent="0.25">
      <c r="A126" t="s">
        <v>27</v>
      </c>
      <c r="C126" t="s">
        <v>42</v>
      </c>
      <c r="D126" s="1">
        <v>19424</v>
      </c>
      <c r="E126" s="1">
        <v>19359</v>
      </c>
      <c r="F126" s="1">
        <v>21014</v>
      </c>
      <c r="G126" s="1">
        <v>15879</v>
      </c>
      <c r="H126" s="2">
        <v>463550</v>
      </c>
      <c r="I126" s="2">
        <v>340470</v>
      </c>
    </row>
    <row r="127" spans="1:9" x14ac:dyDescent="0.25">
      <c r="A127" t="s">
        <v>74</v>
      </c>
      <c r="C127" t="s">
        <v>91</v>
      </c>
      <c r="D127" s="1">
        <v>11440</v>
      </c>
      <c r="E127" s="1">
        <v>4847</v>
      </c>
      <c r="F127" s="1">
        <v>5800</v>
      </c>
      <c r="G127" s="1">
        <v>8179</v>
      </c>
      <c r="H127" s="2">
        <v>80146</v>
      </c>
      <c r="I127" s="2">
        <v>111563</v>
      </c>
    </row>
    <row r="128" spans="1:9" x14ac:dyDescent="0.25">
      <c r="A128" t="s">
        <v>28</v>
      </c>
      <c r="C128" t="s">
        <v>42</v>
      </c>
      <c r="D128" s="1">
        <v>15003</v>
      </c>
      <c r="E128" s="1">
        <v>29587</v>
      </c>
      <c r="F128" s="1">
        <v>27206</v>
      </c>
      <c r="G128" s="1">
        <v>26066</v>
      </c>
      <c r="H128" s="2">
        <v>449271</v>
      </c>
      <c r="I128" s="2">
        <v>475592</v>
      </c>
    </row>
    <row r="129" spans="1:9" x14ac:dyDescent="0.25">
      <c r="A129" t="s">
        <v>171</v>
      </c>
      <c r="C129" t="s">
        <v>141</v>
      </c>
      <c r="D129" s="1">
        <v>252</v>
      </c>
      <c r="E129" s="1">
        <v>7679</v>
      </c>
      <c r="H129"/>
    </row>
    <row r="130" spans="1:9" x14ac:dyDescent="0.25">
      <c r="A130" t="s">
        <v>75</v>
      </c>
      <c r="C130" t="s">
        <v>91</v>
      </c>
      <c r="D130" s="1">
        <v>8654</v>
      </c>
      <c r="E130" s="1">
        <v>19423</v>
      </c>
      <c r="F130" s="1">
        <v>20214</v>
      </c>
      <c r="G130" s="1">
        <v>7770</v>
      </c>
      <c r="H130" s="2">
        <v>258695</v>
      </c>
      <c r="I130" s="2">
        <v>106760</v>
      </c>
    </row>
    <row r="131" spans="1:9" x14ac:dyDescent="0.25">
      <c r="A131" t="s">
        <v>172</v>
      </c>
      <c r="C131" t="s">
        <v>141</v>
      </c>
      <c r="D131" s="1">
        <v>33833</v>
      </c>
      <c r="E131" s="1">
        <v>47829</v>
      </c>
      <c r="H131"/>
    </row>
    <row r="132" spans="1:9" x14ac:dyDescent="0.25">
      <c r="A132" t="s">
        <v>76</v>
      </c>
      <c r="C132" t="s">
        <v>91</v>
      </c>
      <c r="D132" s="1">
        <v>1426</v>
      </c>
      <c r="E132" s="1">
        <v>1512</v>
      </c>
      <c r="F132" s="1">
        <v>1494</v>
      </c>
      <c r="G132" s="1">
        <v>1572</v>
      </c>
      <c r="H132" s="2">
        <v>20347</v>
      </c>
      <c r="I132" s="2">
        <v>20755</v>
      </c>
    </row>
    <row r="133" spans="1:9" x14ac:dyDescent="0.25">
      <c r="A133" t="s">
        <v>123</v>
      </c>
      <c r="C133" t="s">
        <v>134</v>
      </c>
      <c r="D133" s="1">
        <v>6550</v>
      </c>
      <c r="E133" s="1">
        <v>4972</v>
      </c>
      <c r="F133" s="1">
        <v>3478</v>
      </c>
      <c r="G133" s="1">
        <v>1885</v>
      </c>
      <c r="H133" s="2">
        <v>72546</v>
      </c>
      <c r="I133" s="2">
        <v>40559</v>
      </c>
    </row>
    <row r="134" spans="1:9" x14ac:dyDescent="0.25">
      <c r="A134" t="s">
        <v>173</v>
      </c>
      <c r="C134" t="s">
        <v>141</v>
      </c>
      <c r="D134" s="1">
        <v>5330</v>
      </c>
      <c r="E134" s="1">
        <v>3915</v>
      </c>
      <c r="F134" s="1">
        <v>4066</v>
      </c>
      <c r="G134" s="1">
        <v>5604</v>
      </c>
      <c r="H134"/>
      <c r="I134" s="2">
        <v>131867</v>
      </c>
    </row>
    <row r="135" spans="1:9" x14ac:dyDescent="0.25">
      <c r="A135" t="s">
        <v>174</v>
      </c>
      <c r="C135" t="s">
        <v>141</v>
      </c>
      <c r="D135" s="1">
        <v>623302</v>
      </c>
      <c r="E135" s="1">
        <v>475726</v>
      </c>
      <c r="F135" s="1">
        <v>593097</v>
      </c>
      <c r="G135" s="1">
        <v>582243</v>
      </c>
      <c r="H135"/>
      <c r="I135" s="2">
        <v>17614439</v>
      </c>
    </row>
    <row r="136" spans="1:9" x14ac:dyDescent="0.25">
      <c r="A136" t="s">
        <v>29</v>
      </c>
      <c r="C136" t="s">
        <v>42</v>
      </c>
      <c r="D136" s="1">
        <v>773929</v>
      </c>
      <c r="E136" s="1">
        <v>744599</v>
      </c>
      <c r="F136" s="1">
        <v>751605</v>
      </c>
      <c r="G136" s="1">
        <v>828942</v>
      </c>
      <c r="H136" s="2">
        <v>14503137</v>
      </c>
      <c r="I136" s="2">
        <v>15847405</v>
      </c>
    </row>
    <row r="137" spans="1:9" x14ac:dyDescent="0.25">
      <c r="A137" t="s">
        <v>193</v>
      </c>
      <c r="C137" t="s">
        <v>189</v>
      </c>
      <c r="D137" s="1">
        <v>501965</v>
      </c>
      <c r="E137" s="1">
        <v>646934</v>
      </c>
      <c r="F137" s="1">
        <v>717490</v>
      </c>
      <c r="G137" s="1">
        <v>831347</v>
      </c>
      <c r="H137" s="2">
        <v>11076517</v>
      </c>
      <c r="I137" s="2">
        <v>12843603</v>
      </c>
    </row>
    <row r="138" spans="1:9" x14ac:dyDescent="0.25">
      <c r="A138" t="s">
        <v>77</v>
      </c>
      <c r="C138" t="s">
        <v>91</v>
      </c>
      <c r="D138" s="1">
        <v>5244</v>
      </c>
      <c r="E138" s="1">
        <v>8096</v>
      </c>
      <c r="F138" s="1">
        <v>39130</v>
      </c>
      <c r="G138" s="1">
        <v>50112</v>
      </c>
      <c r="H138" s="2">
        <v>577780</v>
      </c>
      <c r="I138" s="2">
        <v>756501</v>
      </c>
    </row>
    <row r="139" spans="1:9" x14ac:dyDescent="0.25">
      <c r="A139" t="s">
        <v>175</v>
      </c>
      <c r="C139" t="s">
        <v>141</v>
      </c>
      <c r="D139" s="1">
        <v>294</v>
      </c>
      <c r="E139" s="1">
        <v>936</v>
      </c>
      <c r="F139" s="1">
        <v>546</v>
      </c>
      <c r="G139" s="1">
        <v>1866</v>
      </c>
      <c r="H139"/>
      <c r="I139" s="2">
        <v>27957</v>
      </c>
    </row>
    <row r="140" spans="1:9" x14ac:dyDescent="0.25">
      <c r="A140" t="s">
        <v>78</v>
      </c>
      <c r="C140" t="s">
        <v>91</v>
      </c>
      <c r="D140" s="1">
        <v>26826</v>
      </c>
      <c r="E140" s="1">
        <v>24942</v>
      </c>
      <c r="F140" s="1">
        <v>25504</v>
      </c>
      <c r="G140" s="1">
        <v>27545</v>
      </c>
      <c r="H140" s="2">
        <v>627879</v>
      </c>
      <c r="I140" s="2">
        <v>696519</v>
      </c>
    </row>
    <row r="141" spans="1:9" x14ac:dyDescent="0.25">
      <c r="A141" t="s">
        <v>79</v>
      </c>
      <c r="C141" t="s">
        <v>91</v>
      </c>
      <c r="D141" s="1">
        <v>48</v>
      </c>
      <c r="E141" s="1">
        <v>48</v>
      </c>
      <c r="F141" s="1">
        <v>360</v>
      </c>
      <c r="G141" s="1">
        <v>870</v>
      </c>
      <c r="I141" s="2">
        <v>21841</v>
      </c>
    </row>
    <row r="142" spans="1:9" x14ac:dyDescent="0.25">
      <c r="A142" t="s">
        <v>124</v>
      </c>
      <c r="C142" t="s">
        <v>134</v>
      </c>
      <c r="D142" s="1">
        <v>103841</v>
      </c>
      <c r="E142" s="1">
        <v>118858</v>
      </c>
      <c r="F142" s="1">
        <v>129836</v>
      </c>
      <c r="G142" s="1">
        <v>104022</v>
      </c>
      <c r="H142" s="2">
        <v>3695417</v>
      </c>
      <c r="I142" s="2">
        <v>2709785</v>
      </c>
    </row>
    <row r="143" spans="1:9" x14ac:dyDescent="0.25">
      <c r="A143" t="s">
        <v>194</v>
      </c>
      <c r="C143" t="s">
        <v>189</v>
      </c>
      <c r="D143" s="1">
        <v>390</v>
      </c>
      <c r="E143" s="1">
        <v>180</v>
      </c>
      <c r="I143"/>
    </row>
    <row r="144" spans="1:9" x14ac:dyDescent="0.25">
      <c r="A144" t="s">
        <v>125</v>
      </c>
      <c r="C144" t="s">
        <v>134</v>
      </c>
      <c r="D144" s="1">
        <v>6037</v>
      </c>
      <c r="E144" s="1">
        <v>87259</v>
      </c>
      <c r="F144" s="1">
        <v>95182</v>
      </c>
      <c r="G144" s="1">
        <v>10837</v>
      </c>
      <c r="H144" s="2">
        <v>2426319</v>
      </c>
      <c r="I144" s="2">
        <v>232403</v>
      </c>
    </row>
    <row r="145" spans="1:9" x14ac:dyDescent="0.25">
      <c r="A145" t="s">
        <v>30</v>
      </c>
      <c r="C145" t="s">
        <v>42</v>
      </c>
      <c r="D145" s="1">
        <v>2268853</v>
      </c>
      <c r="E145" s="1">
        <v>2356500</v>
      </c>
      <c r="F145" s="1">
        <v>2536816</v>
      </c>
      <c r="G145" s="1">
        <v>2695053</v>
      </c>
      <c r="H145" s="2">
        <v>44140443</v>
      </c>
      <c r="I145" s="2">
        <v>49259989</v>
      </c>
    </row>
    <row r="146" spans="1:9" x14ac:dyDescent="0.25">
      <c r="A146" t="s">
        <v>126</v>
      </c>
      <c r="C146" t="s">
        <v>134</v>
      </c>
      <c r="D146" s="1">
        <v>32977</v>
      </c>
      <c r="E146" s="1">
        <v>29360</v>
      </c>
      <c r="F146" s="1">
        <v>30783</v>
      </c>
      <c r="G146" s="1">
        <v>25991</v>
      </c>
      <c r="H146" s="2">
        <v>916009</v>
      </c>
      <c r="I146" s="2">
        <v>605716</v>
      </c>
    </row>
    <row r="147" spans="1:9" x14ac:dyDescent="0.25">
      <c r="A147" t="s">
        <v>80</v>
      </c>
      <c r="C147" t="s">
        <v>91</v>
      </c>
      <c r="D147" s="1">
        <v>119884</v>
      </c>
      <c r="E147" s="1">
        <v>81803</v>
      </c>
      <c r="F147" s="1">
        <v>95278</v>
      </c>
      <c r="G147" s="1">
        <v>107448</v>
      </c>
      <c r="H147" s="2">
        <v>2202962</v>
      </c>
      <c r="I147" s="2">
        <v>2411167</v>
      </c>
    </row>
    <row r="148" spans="1:9" x14ac:dyDescent="0.25">
      <c r="A148" t="s">
        <v>31</v>
      </c>
      <c r="C148" t="s">
        <v>42</v>
      </c>
      <c r="D148" s="1">
        <v>387458</v>
      </c>
      <c r="E148" s="1">
        <v>387115</v>
      </c>
      <c r="F148" s="1">
        <v>387860</v>
      </c>
      <c r="G148" s="1">
        <v>363480</v>
      </c>
      <c r="H148" s="2">
        <v>6079674</v>
      </c>
      <c r="I148" s="2">
        <v>5680298</v>
      </c>
    </row>
    <row r="149" spans="1:9" x14ac:dyDescent="0.25">
      <c r="A149" t="s">
        <v>127</v>
      </c>
      <c r="C149" t="s">
        <v>134</v>
      </c>
      <c r="D149" s="1">
        <v>234763</v>
      </c>
      <c r="E149" s="1">
        <v>211421</v>
      </c>
      <c r="F149" s="1">
        <v>228372</v>
      </c>
      <c r="G149" s="1">
        <v>280982</v>
      </c>
      <c r="H149" s="2">
        <v>5910151</v>
      </c>
      <c r="I149" s="2">
        <v>7398460</v>
      </c>
    </row>
    <row r="150" spans="1:9" x14ac:dyDescent="0.25">
      <c r="A150" t="s">
        <v>32</v>
      </c>
      <c r="C150" t="s">
        <v>42</v>
      </c>
      <c r="D150" s="1">
        <v>601866</v>
      </c>
      <c r="E150" s="1">
        <v>502368</v>
      </c>
      <c r="F150" s="1">
        <v>600700</v>
      </c>
      <c r="G150" s="1">
        <v>624067</v>
      </c>
      <c r="H150" s="2">
        <v>12447643</v>
      </c>
      <c r="I150" s="2">
        <v>13024942</v>
      </c>
    </row>
    <row r="151" spans="1:9" x14ac:dyDescent="0.25">
      <c r="A151" t="s">
        <v>197</v>
      </c>
      <c r="C151" t="s">
        <v>198</v>
      </c>
      <c r="D151" s="1">
        <v>923138</v>
      </c>
      <c r="E151" s="1">
        <v>963057</v>
      </c>
      <c r="F151" s="1">
        <v>875899</v>
      </c>
      <c r="G151" s="1">
        <v>1011335</v>
      </c>
      <c r="H151" s="2">
        <v>11271449</v>
      </c>
      <c r="I151" s="2">
        <v>13286422</v>
      </c>
    </row>
    <row r="152" spans="1:9" x14ac:dyDescent="0.25">
      <c r="A152" t="s">
        <v>81</v>
      </c>
      <c r="C152" t="s">
        <v>91</v>
      </c>
      <c r="D152" s="1">
        <v>252483</v>
      </c>
      <c r="E152" s="1">
        <v>302646</v>
      </c>
      <c r="F152" s="1">
        <v>427556</v>
      </c>
      <c r="G152" s="1">
        <v>399092</v>
      </c>
      <c r="H152" s="2">
        <v>5859891</v>
      </c>
      <c r="I152" s="2">
        <v>5893882</v>
      </c>
    </row>
    <row r="153" spans="1:9" x14ac:dyDescent="0.25">
      <c r="A153" t="s">
        <v>33</v>
      </c>
      <c r="C153" t="s">
        <v>42</v>
      </c>
      <c r="D153" s="1">
        <v>145413</v>
      </c>
      <c r="E153" s="1">
        <v>136647</v>
      </c>
      <c r="F153" s="1">
        <v>149832</v>
      </c>
      <c r="G153" s="1">
        <v>170390</v>
      </c>
      <c r="H153" s="2">
        <v>4063042</v>
      </c>
      <c r="I153" s="2">
        <v>4724495</v>
      </c>
    </row>
    <row r="154" spans="1:9" x14ac:dyDescent="0.25">
      <c r="A154" t="s">
        <v>34</v>
      </c>
      <c r="C154" t="s">
        <v>42</v>
      </c>
      <c r="D154" s="1">
        <v>34155288</v>
      </c>
      <c r="E154" s="1">
        <v>31189753</v>
      </c>
      <c r="F154" s="1">
        <v>27762045</v>
      </c>
      <c r="G154" s="1">
        <v>26762068</v>
      </c>
      <c r="H154" s="2">
        <v>415196133</v>
      </c>
      <c r="I154" s="2">
        <v>406178472</v>
      </c>
    </row>
    <row r="155" spans="1:9" x14ac:dyDescent="0.25">
      <c r="A155" t="s">
        <v>35</v>
      </c>
      <c r="C155" t="s">
        <v>42</v>
      </c>
      <c r="D155" s="1">
        <v>1101319</v>
      </c>
      <c r="E155" s="1">
        <v>1340439</v>
      </c>
      <c r="F155" s="1">
        <v>1652737</v>
      </c>
      <c r="G155" s="1">
        <v>1868595</v>
      </c>
      <c r="H155" s="2">
        <v>29657592</v>
      </c>
      <c r="I155" s="2">
        <v>32701072</v>
      </c>
    </row>
    <row r="156" spans="1:9" x14ac:dyDescent="0.25">
      <c r="A156" t="s">
        <v>176</v>
      </c>
      <c r="C156" t="s">
        <v>141</v>
      </c>
      <c r="D156" s="1">
        <v>720</v>
      </c>
      <c r="E156" s="1">
        <v>5679</v>
      </c>
      <c r="F156" s="1">
        <v>3210</v>
      </c>
      <c r="G156" s="1">
        <v>11945</v>
      </c>
      <c r="H156"/>
      <c r="I156" s="2">
        <v>206869</v>
      </c>
    </row>
    <row r="157" spans="1:9" x14ac:dyDescent="0.25">
      <c r="A157" t="s">
        <v>136</v>
      </c>
      <c r="C157" t="s">
        <v>134</v>
      </c>
      <c r="D157" s="1">
        <v>7696</v>
      </c>
      <c r="E157" s="1">
        <v>5807</v>
      </c>
      <c r="F157" s="1">
        <v>5679</v>
      </c>
      <c r="G157" s="1">
        <v>4525</v>
      </c>
      <c r="H157" s="2">
        <v>172878</v>
      </c>
      <c r="I157" s="2">
        <v>126443</v>
      </c>
    </row>
    <row r="158" spans="1:9" x14ac:dyDescent="0.25">
      <c r="A158" t="s">
        <v>36</v>
      </c>
      <c r="C158" t="s">
        <v>42</v>
      </c>
      <c r="D158" s="1">
        <v>5043</v>
      </c>
      <c r="E158" s="1">
        <v>5887</v>
      </c>
      <c r="F158" s="1">
        <v>4494</v>
      </c>
      <c r="G158" s="1">
        <v>5568</v>
      </c>
      <c r="H158" s="2">
        <v>72994</v>
      </c>
      <c r="I158" s="2">
        <v>98275</v>
      </c>
    </row>
    <row r="159" spans="1:9" x14ac:dyDescent="0.25">
      <c r="A159" t="s">
        <v>129</v>
      </c>
      <c r="C159" t="s">
        <v>134</v>
      </c>
      <c r="D159" s="1">
        <v>61357</v>
      </c>
      <c r="E159" s="1">
        <v>50688</v>
      </c>
      <c r="F159" s="1">
        <v>31771</v>
      </c>
      <c r="G159" s="1">
        <v>42010</v>
      </c>
      <c r="H159" s="2">
        <v>972716</v>
      </c>
      <c r="I159" s="2">
        <v>986724</v>
      </c>
    </row>
    <row r="160" spans="1:9" x14ac:dyDescent="0.25">
      <c r="A160" t="s">
        <v>131</v>
      </c>
      <c r="C160" t="s">
        <v>134</v>
      </c>
      <c r="D160" s="1">
        <v>6528</v>
      </c>
      <c r="E160" s="1">
        <v>4902</v>
      </c>
      <c r="F160" s="1">
        <v>5610</v>
      </c>
      <c r="G160" s="1">
        <v>5772</v>
      </c>
      <c r="H160" s="2">
        <v>166217</v>
      </c>
      <c r="I160" s="2">
        <v>220096</v>
      </c>
    </row>
    <row r="161" spans="1:9" x14ac:dyDescent="0.25">
      <c r="A161" t="s">
        <v>128</v>
      </c>
      <c r="C161" t="s">
        <v>134</v>
      </c>
      <c r="D161" s="1">
        <v>30664</v>
      </c>
      <c r="E161" s="1">
        <v>26090</v>
      </c>
      <c r="F161" s="1">
        <v>44233</v>
      </c>
      <c r="G161" s="1">
        <v>45951</v>
      </c>
      <c r="H161" s="2">
        <v>1030311</v>
      </c>
      <c r="I161" s="2">
        <v>1079504</v>
      </c>
    </row>
    <row r="162" spans="1:9" x14ac:dyDescent="0.25">
      <c r="A162" t="s">
        <v>177</v>
      </c>
      <c r="C162" t="s">
        <v>141</v>
      </c>
      <c r="D162" s="1">
        <v>192</v>
      </c>
      <c r="E162" s="1">
        <v>204</v>
      </c>
      <c r="H162"/>
    </row>
    <row r="163" spans="1:9" x14ac:dyDescent="0.25">
      <c r="A163" t="s">
        <v>178</v>
      </c>
      <c r="C163" t="s">
        <v>141</v>
      </c>
      <c r="D163" s="1">
        <v>45742</v>
      </c>
      <c r="E163" s="1">
        <v>50978</v>
      </c>
      <c r="F163" s="1">
        <v>48692</v>
      </c>
      <c r="G163" s="1">
        <v>46412</v>
      </c>
      <c r="H163"/>
      <c r="I163" s="2">
        <v>815369</v>
      </c>
    </row>
    <row r="164" spans="1:9" x14ac:dyDescent="0.25">
      <c r="A164" t="s">
        <v>47</v>
      </c>
      <c r="C164" t="s">
        <v>42</v>
      </c>
      <c r="D164" s="1">
        <v>45325</v>
      </c>
      <c r="E164" s="1">
        <v>45066</v>
      </c>
      <c r="F164" s="1">
        <v>45845</v>
      </c>
      <c r="G164" s="1">
        <v>53573</v>
      </c>
      <c r="H164" s="2">
        <v>1307800</v>
      </c>
      <c r="I164" s="2">
        <v>1496378</v>
      </c>
    </row>
    <row r="165" spans="1:9" x14ac:dyDescent="0.25">
      <c r="A165" t="s">
        <v>179</v>
      </c>
      <c r="C165" t="s">
        <v>141</v>
      </c>
      <c r="D165" s="1">
        <v>33406</v>
      </c>
      <c r="E165" s="1">
        <v>36913</v>
      </c>
      <c r="F165" s="1">
        <v>32420</v>
      </c>
      <c r="G165" s="1">
        <v>33551</v>
      </c>
      <c r="H165"/>
      <c r="I165" s="2">
        <v>595213</v>
      </c>
    </row>
    <row r="166" spans="1:9" x14ac:dyDescent="0.25">
      <c r="A166" t="s">
        <v>180</v>
      </c>
      <c r="C166" t="s">
        <v>141</v>
      </c>
      <c r="D166" s="1">
        <v>6828</v>
      </c>
      <c r="E166" s="1">
        <v>12483</v>
      </c>
      <c r="F166" s="1">
        <v>2528</v>
      </c>
      <c r="G166" s="1">
        <v>3396</v>
      </c>
      <c r="H166"/>
      <c r="I166" s="2">
        <v>88027</v>
      </c>
    </row>
    <row r="167" spans="1:9" x14ac:dyDescent="0.25">
      <c r="A167" t="s">
        <v>82</v>
      </c>
      <c r="C167" t="s">
        <v>91</v>
      </c>
      <c r="D167" s="1">
        <v>1285259</v>
      </c>
      <c r="E167" s="1">
        <v>1264747</v>
      </c>
      <c r="F167" s="1">
        <v>1133819</v>
      </c>
      <c r="G167" s="1">
        <v>1305512</v>
      </c>
      <c r="H167" s="2">
        <v>22555817</v>
      </c>
      <c r="I167" s="2">
        <v>25922381</v>
      </c>
    </row>
    <row r="168" spans="1:9" x14ac:dyDescent="0.25">
      <c r="A168" t="s">
        <v>48</v>
      </c>
      <c r="C168" t="s">
        <v>42</v>
      </c>
      <c r="D168" s="1">
        <v>61530</v>
      </c>
      <c r="E168" s="1">
        <v>71485</v>
      </c>
      <c r="F168" s="1">
        <v>76068</v>
      </c>
      <c r="G168" s="1">
        <v>71030</v>
      </c>
      <c r="H168" s="2">
        <v>1882557</v>
      </c>
      <c r="I168" s="2">
        <v>1870729</v>
      </c>
    </row>
    <row r="169" spans="1:9" x14ac:dyDescent="0.25">
      <c r="A169" t="s">
        <v>37</v>
      </c>
      <c r="C169" t="s">
        <v>42</v>
      </c>
      <c r="D169" s="1">
        <v>43031</v>
      </c>
      <c r="E169" s="1">
        <v>51315</v>
      </c>
      <c r="F169" s="1">
        <v>50762</v>
      </c>
      <c r="G169" s="1">
        <v>53281</v>
      </c>
      <c r="H169" s="2">
        <v>1044321</v>
      </c>
      <c r="I169" s="2">
        <v>1088843</v>
      </c>
    </row>
    <row r="170" spans="1:9" x14ac:dyDescent="0.25">
      <c r="A170" t="s">
        <v>181</v>
      </c>
      <c r="C170" t="s">
        <v>141</v>
      </c>
      <c r="D170" s="1">
        <v>3330</v>
      </c>
      <c r="E170" s="1">
        <v>5082</v>
      </c>
      <c r="H170"/>
    </row>
    <row r="171" spans="1:9" x14ac:dyDescent="0.25">
      <c r="A171" t="s">
        <v>83</v>
      </c>
      <c r="C171" t="s">
        <v>91</v>
      </c>
      <c r="D171" s="1">
        <v>24647</v>
      </c>
      <c r="E171" s="1">
        <v>20484</v>
      </c>
      <c r="F171" s="1">
        <v>19572</v>
      </c>
      <c r="G171" s="1">
        <v>29474</v>
      </c>
      <c r="H171" s="2">
        <v>320139</v>
      </c>
      <c r="I171" s="2">
        <v>559018</v>
      </c>
    </row>
    <row r="172" spans="1:9" x14ac:dyDescent="0.25">
      <c r="A172" t="s">
        <v>38</v>
      </c>
      <c r="C172" t="s">
        <v>42</v>
      </c>
      <c r="D172" s="1">
        <v>2924770</v>
      </c>
      <c r="E172" s="1">
        <v>2966876</v>
      </c>
      <c r="F172" s="1">
        <v>3311843</v>
      </c>
      <c r="G172" s="1">
        <v>3164765</v>
      </c>
      <c r="H172" s="2">
        <v>53091009</v>
      </c>
      <c r="I172" s="2">
        <v>51940302</v>
      </c>
    </row>
    <row r="173" spans="1:9" x14ac:dyDescent="0.25">
      <c r="A173" t="s">
        <v>39</v>
      </c>
      <c r="C173" t="s">
        <v>42</v>
      </c>
      <c r="D173" s="1">
        <v>5410084</v>
      </c>
      <c r="E173" s="1">
        <v>5700367</v>
      </c>
      <c r="F173" s="1">
        <v>5599700</v>
      </c>
      <c r="G173" s="1">
        <v>5778996</v>
      </c>
      <c r="H173" s="2">
        <v>112168769</v>
      </c>
      <c r="I173" s="2">
        <v>120874771</v>
      </c>
    </row>
    <row r="174" spans="1:9" x14ac:dyDescent="0.25">
      <c r="A174" t="s">
        <v>130</v>
      </c>
      <c r="C174" t="s">
        <v>134</v>
      </c>
      <c r="D174" s="1">
        <v>4200</v>
      </c>
      <c r="E174" s="1">
        <v>7600</v>
      </c>
      <c r="F174" s="1">
        <v>10032</v>
      </c>
      <c r="G174" s="1">
        <v>12566</v>
      </c>
      <c r="H174" s="2">
        <v>268102</v>
      </c>
      <c r="I174" s="2">
        <v>327589</v>
      </c>
    </row>
    <row r="175" spans="1:9" x14ac:dyDescent="0.25">
      <c r="A175" t="s">
        <v>84</v>
      </c>
      <c r="C175" t="s">
        <v>91</v>
      </c>
      <c r="D175" s="1">
        <v>192</v>
      </c>
      <c r="E175" s="1">
        <v>168</v>
      </c>
    </row>
    <row r="176" spans="1:9" x14ac:dyDescent="0.25">
      <c r="A176" t="s">
        <v>85</v>
      </c>
      <c r="C176" t="s">
        <v>91</v>
      </c>
      <c r="D176" s="1">
        <v>300</v>
      </c>
      <c r="E176" s="1">
        <v>144</v>
      </c>
    </row>
    <row r="177" spans="1:9" x14ac:dyDescent="0.25">
      <c r="A177" t="s">
        <v>86</v>
      </c>
      <c r="C177" t="s">
        <v>91</v>
      </c>
      <c r="D177" s="1">
        <v>489254</v>
      </c>
      <c r="E177" s="1">
        <v>515790</v>
      </c>
      <c r="F177" s="1">
        <v>463869</v>
      </c>
      <c r="G177" s="1">
        <v>431590</v>
      </c>
      <c r="H177" s="2">
        <v>11861375</v>
      </c>
      <c r="I177" s="2">
        <v>11012161</v>
      </c>
    </row>
    <row r="178" spans="1:9" x14ac:dyDescent="0.25">
      <c r="A178" t="s">
        <v>182</v>
      </c>
      <c r="C178" t="s">
        <v>141</v>
      </c>
      <c r="D178" s="1">
        <v>513</v>
      </c>
      <c r="E178" s="1">
        <v>548</v>
      </c>
      <c r="F178" s="1">
        <v>19430</v>
      </c>
      <c r="G178" s="1">
        <v>6132</v>
      </c>
      <c r="H178"/>
      <c r="I178" s="2">
        <v>145237</v>
      </c>
    </row>
    <row r="179" spans="1:9" x14ac:dyDescent="0.25">
      <c r="A179" t="s">
        <v>183</v>
      </c>
      <c r="C179" t="s">
        <v>141</v>
      </c>
      <c r="D179" s="1">
        <v>9684</v>
      </c>
      <c r="E179" s="1">
        <v>3351</v>
      </c>
      <c r="F179" s="1">
        <v>3555</v>
      </c>
      <c r="G179" s="1">
        <v>4069</v>
      </c>
      <c r="H179"/>
      <c r="I179" s="2">
        <v>67718</v>
      </c>
    </row>
    <row r="180" spans="1:9" x14ac:dyDescent="0.25">
      <c r="A180" t="s">
        <v>49</v>
      </c>
      <c r="C180" t="s">
        <v>42</v>
      </c>
      <c r="D180" s="1">
        <v>352431</v>
      </c>
      <c r="E180" s="1">
        <v>386556</v>
      </c>
      <c r="F180" s="1">
        <v>390578</v>
      </c>
      <c r="G180" s="1">
        <v>431256</v>
      </c>
      <c r="H180" s="2">
        <v>7166439</v>
      </c>
      <c r="I180" s="2">
        <v>8133652</v>
      </c>
    </row>
    <row r="181" spans="1:9" x14ac:dyDescent="0.25">
      <c r="A181" t="s">
        <v>87</v>
      </c>
      <c r="C181" t="s">
        <v>91</v>
      </c>
      <c r="D181" s="1">
        <v>258073</v>
      </c>
      <c r="E181" s="1">
        <v>313614</v>
      </c>
      <c r="F181" s="1">
        <v>413163</v>
      </c>
      <c r="G181" s="1">
        <v>467561</v>
      </c>
      <c r="H181" s="2">
        <v>9213642</v>
      </c>
      <c r="I181" s="2">
        <v>10033097</v>
      </c>
    </row>
    <row r="182" spans="1:9" x14ac:dyDescent="0.25">
      <c r="A182" t="s">
        <v>184</v>
      </c>
      <c r="C182" t="s">
        <v>141</v>
      </c>
      <c r="D182" s="1">
        <v>127696</v>
      </c>
      <c r="E182" s="1">
        <v>132366</v>
      </c>
      <c r="F182" s="1">
        <v>114225</v>
      </c>
      <c r="G182" s="1">
        <v>138683</v>
      </c>
      <c r="H182"/>
      <c r="I182" s="2">
        <v>2828261</v>
      </c>
    </row>
    <row r="183" spans="1:9" x14ac:dyDescent="0.25">
      <c r="A183" t="s">
        <v>139</v>
      </c>
      <c r="C183" t="s">
        <v>134</v>
      </c>
      <c r="D183" s="1">
        <v>91344</v>
      </c>
      <c r="E183" s="1">
        <v>82904</v>
      </c>
      <c r="F183" s="1">
        <v>55576</v>
      </c>
      <c r="G183" s="1">
        <v>58006</v>
      </c>
      <c r="H183" s="2">
        <v>1450580</v>
      </c>
      <c r="I183" s="2">
        <v>1523784</v>
      </c>
    </row>
    <row r="184" spans="1:9" x14ac:dyDescent="0.25">
      <c r="A184" t="s">
        <v>185</v>
      </c>
      <c r="C184" t="s">
        <v>141</v>
      </c>
      <c r="D184" s="1">
        <v>15076</v>
      </c>
      <c r="E184" s="1">
        <v>23388</v>
      </c>
      <c r="F184" s="1">
        <v>26985</v>
      </c>
      <c r="G184" s="1">
        <v>10738</v>
      </c>
      <c r="H184"/>
      <c r="I184" s="2">
        <v>218098</v>
      </c>
    </row>
    <row r="185" spans="1:9" x14ac:dyDescent="0.25">
      <c r="A185" t="s">
        <v>88</v>
      </c>
      <c r="C185" t="s">
        <v>91</v>
      </c>
      <c r="D185" s="1">
        <v>12</v>
      </c>
      <c r="E185" s="1">
        <v>129</v>
      </c>
    </row>
    <row r="186" spans="1:9" x14ac:dyDescent="0.25">
      <c r="A186" t="s">
        <v>140</v>
      </c>
      <c r="C186" t="s">
        <v>134</v>
      </c>
      <c r="D186" s="1">
        <v>27948</v>
      </c>
      <c r="E186" s="1">
        <v>26791</v>
      </c>
      <c r="F186" s="1">
        <v>24708</v>
      </c>
      <c r="G186" s="1">
        <v>30705</v>
      </c>
      <c r="H186" s="2">
        <v>686428</v>
      </c>
      <c r="I186" s="2">
        <v>822237</v>
      </c>
    </row>
    <row r="187" spans="1:9" x14ac:dyDescent="0.25">
      <c r="A187" t="s">
        <v>40</v>
      </c>
      <c r="C187" t="s">
        <v>42</v>
      </c>
      <c r="D187" s="1">
        <v>253648</v>
      </c>
      <c r="E187" s="1">
        <v>115150</v>
      </c>
      <c r="F187" s="1">
        <v>175010</v>
      </c>
      <c r="G187" s="1">
        <v>254694</v>
      </c>
      <c r="H187" s="2">
        <v>3308323</v>
      </c>
      <c r="I187" s="2">
        <v>4125362</v>
      </c>
    </row>
    <row r="188" spans="1:9" x14ac:dyDescent="0.25">
      <c r="A188" t="s">
        <v>41</v>
      </c>
      <c r="C188" t="s">
        <v>42</v>
      </c>
      <c r="D188" s="1">
        <v>102685</v>
      </c>
      <c r="E188" s="1">
        <v>105674</v>
      </c>
      <c r="F188" s="1">
        <v>134122</v>
      </c>
      <c r="G188" s="1">
        <v>137589</v>
      </c>
      <c r="H188" s="2">
        <v>3365689</v>
      </c>
      <c r="I188" s="2">
        <v>3674374</v>
      </c>
    </row>
    <row r="189" spans="1:9" x14ac:dyDescent="0.25">
      <c r="A189" t="s">
        <v>132</v>
      </c>
      <c r="C189" t="s">
        <v>134</v>
      </c>
      <c r="D189" s="1">
        <v>59080</v>
      </c>
      <c r="E189" s="1">
        <v>41551</v>
      </c>
      <c r="F189" s="1">
        <v>67759</v>
      </c>
      <c r="G189" s="1">
        <v>35221</v>
      </c>
      <c r="H189" s="2">
        <v>1714533</v>
      </c>
      <c r="I189" s="2">
        <v>827578</v>
      </c>
    </row>
    <row r="190" spans="1:9" x14ac:dyDescent="0.25">
      <c r="A190" t="s">
        <v>195</v>
      </c>
      <c r="C190" t="s">
        <v>189</v>
      </c>
      <c r="D190" s="1">
        <v>5011</v>
      </c>
      <c r="E190" s="1">
        <v>4162</v>
      </c>
      <c r="F190" s="1">
        <v>5409</v>
      </c>
      <c r="G190" s="1">
        <v>5161</v>
      </c>
      <c r="H190" s="2">
        <v>98448</v>
      </c>
      <c r="I190" s="2">
        <v>101664</v>
      </c>
    </row>
    <row r="191" spans="1:9" x14ac:dyDescent="0.25">
      <c r="A191" t="s">
        <v>133</v>
      </c>
      <c r="C191" t="s">
        <v>134</v>
      </c>
      <c r="D191" s="1">
        <v>14207</v>
      </c>
      <c r="E191" s="1">
        <v>13539</v>
      </c>
      <c r="F191" s="1">
        <v>18752</v>
      </c>
      <c r="G191" s="1">
        <v>29908</v>
      </c>
      <c r="H191" s="2">
        <v>431954</v>
      </c>
      <c r="I191" s="2">
        <v>705832</v>
      </c>
    </row>
    <row r="192" spans="1:9" x14ac:dyDescent="0.25">
      <c r="A192" t="s">
        <v>89</v>
      </c>
      <c r="C192" t="s">
        <v>91</v>
      </c>
      <c r="D192" s="1">
        <v>105952</v>
      </c>
      <c r="E192" s="1">
        <v>142296</v>
      </c>
      <c r="F192" s="1">
        <v>145575</v>
      </c>
      <c r="G192" s="1">
        <v>183221</v>
      </c>
      <c r="H192" s="2">
        <v>2947943</v>
      </c>
      <c r="I192" s="2">
        <v>3449027</v>
      </c>
    </row>
    <row r="193" spans="1:9" x14ac:dyDescent="0.25">
      <c r="A193" t="s">
        <v>186</v>
      </c>
      <c r="C193" t="s">
        <v>141</v>
      </c>
      <c r="D193" s="1">
        <v>378</v>
      </c>
      <c r="E193" s="1">
        <v>66</v>
      </c>
      <c r="F193" s="1">
        <v>1984</v>
      </c>
      <c r="G193" s="1">
        <v>1452</v>
      </c>
      <c r="H193"/>
      <c r="I193" s="2">
        <v>29737</v>
      </c>
    </row>
    <row r="194" spans="1:9" x14ac:dyDescent="0.25">
      <c r="A194" t="s">
        <v>187</v>
      </c>
      <c r="C194" t="s">
        <v>141</v>
      </c>
      <c r="D194" s="1">
        <v>742</v>
      </c>
      <c r="E194" s="1">
        <v>546</v>
      </c>
      <c r="F194" s="1">
        <v>372</v>
      </c>
      <c r="G194" s="1">
        <v>1584</v>
      </c>
      <c r="H194"/>
      <c r="I194" s="2">
        <v>20824</v>
      </c>
    </row>
    <row r="195" spans="1:9" x14ac:dyDescent="0.25">
      <c r="D195" s="1">
        <f>SUBTOTAL(109,Tableau1[2015*])</f>
        <v>152001785</v>
      </c>
      <c r="E195" s="1">
        <f>SUBTOTAL(109,Tableau1[2016*])</f>
        <v>149678977</v>
      </c>
      <c r="F195" s="1">
        <f>SUBTOTAL(109,Tableau1[2017*])</f>
        <v>155354435</v>
      </c>
      <c r="H195" s="3">
        <f>SUBTOTAL(109,Tableau1[VALEUR EUROS 2017])</f>
        <v>2907492627</v>
      </c>
      <c r="I195" s="7">
        <f>SUBTOTAL(109,Tableau1[VALEUR EUROS 2018])</f>
        <v>3029212302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F9376-4DEC-4C2D-8C04-CEE4CB1B85BE}">
  <dimension ref="A3:G54"/>
  <sheetViews>
    <sheetView workbookViewId="0">
      <selection activeCell="F13" sqref="F13"/>
    </sheetView>
  </sheetViews>
  <sheetFormatPr baseColWidth="10" defaultRowHeight="15" x14ac:dyDescent="0.25"/>
  <cols>
    <col min="1" max="1" width="22.7109375" bestFit="1" customWidth="1"/>
    <col min="2" max="5" width="15.85546875" bestFit="1" customWidth="1"/>
    <col min="6" max="7" width="29.140625" bestFit="1" customWidth="1"/>
  </cols>
  <sheetData>
    <row r="3" spans="1:7" x14ac:dyDescent="0.25">
      <c r="A3" s="9" t="s">
        <v>211</v>
      </c>
      <c r="B3" t="s">
        <v>221</v>
      </c>
      <c r="C3" t="s">
        <v>222</v>
      </c>
      <c r="D3" t="s">
        <v>223</v>
      </c>
      <c r="E3" t="s">
        <v>224</v>
      </c>
      <c r="F3" t="s">
        <v>213</v>
      </c>
      <c r="G3" t="s">
        <v>220</v>
      </c>
    </row>
    <row r="4" spans="1:7" x14ac:dyDescent="0.25">
      <c r="A4" s="10" t="s">
        <v>42</v>
      </c>
      <c r="B4" s="11">
        <v>86291786</v>
      </c>
      <c r="C4" s="11">
        <v>84030005</v>
      </c>
      <c r="D4" s="11">
        <v>83479650</v>
      </c>
      <c r="E4" s="11">
        <v>82817099</v>
      </c>
      <c r="F4" s="11">
        <v>1418494703</v>
      </c>
      <c r="G4" s="11">
        <v>1448912923</v>
      </c>
    </row>
    <row r="5" spans="1:7" x14ac:dyDescent="0.25">
      <c r="A5" s="12" t="s">
        <v>0</v>
      </c>
      <c r="B5" s="11">
        <v>9396</v>
      </c>
      <c r="C5" s="11">
        <v>16009</v>
      </c>
      <c r="D5" s="11">
        <v>15909</v>
      </c>
      <c r="E5" s="11">
        <v>25466</v>
      </c>
      <c r="F5" s="11">
        <v>527973</v>
      </c>
      <c r="G5" s="11">
        <v>839330</v>
      </c>
    </row>
    <row r="6" spans="1:7" x14ac:dyDescent="0.25">
      <c r="A6" s="12" t="s">
        <v>1</v>
      </c>
      <c r="B6" s="11">
        <v>11905299</v>
      </c>
      <c r="C6" s="11">
        <v>12486572</v>
      </c>
      <c r="D6" s="11">
        <v>12285167</v>
      </c>
      <c r="E6" s="11">
        <v>12144521</v>
      </c>
      <c r="F6" s="11">
        <v>196830698</v>
      </c>
      <c r="G6" s="11">
        <v>203013338</v>
      </c>
    </row>
    <row r="7" spans="1:7" x14ac:dyDescent="0.25">
      <c r="A7" s="12" t="s">
        <v>2</v>
      </c>
      <c r="B7" s="11">
        <v>68954</v>
      </c>
      <c r="C7" s="11">
        <v>73902</v>
      </c>
      <c r="D7" s="11">
        <v>76454</v>
      </c>
      <c r="E7" s="11">
        <v>61824</v>
      </c>
      <c r="F7" s="11">
        <v>1443410</v>
      </c>
      <c r="G7" s="11">
        <v>1252921</v>
      </c>
    </row>
    <row r="8" spans="1:7" x14ac:dyDescent="0.25">
      <c r="A8" s="12" t="s">
        <v>3</v>
      </c>
      <c r="B8" s="11">
        <v>1231823</v>
      </c>
      <c r="C8" s="11">
        <v>1311208</v>
      </c>
      <c r="D8" s="11">
        <v>1518540</v>
      </c>
      <c r="E8" s="11">
        <v>1409349</v>
      </c>
      <c r="F8" s="11">
        <v>29536004</v>
      </c>
      <c r="G8" s="11">
        <v>29252088</v>
      </c>
    </row>
    <row r="9" spans="1:7" x14ac:dyDescent="0.25">
      <c r="A9" s="12" t="s">
        <v>4</v>
      </c>
      <c r="B9" s="11">
        <v>37728</v>
      </c>
      <c r="C9" s="11">
        <v>38070</v>
      </c>
      <c r="D9" s="11">
        <v>41892</v>
      </c>
      <c r="E9" s="11">
        <v>47909</v>
      </c>
      <c r="F9" s="11">
        <v>1066098</v>
      </c>
      <c r="G9" s="11">
        <v>1246465</v>
      </c>
    </row>
    <row r="10" spans="1:7" x14ac:dyDescent="0.25">
      <c r="A10" s="12" t="s">
        <v>5</v>
      </c>
      <c r="B10" s="11">
        <v>9209120</v>
      </c>
      <c r="C10" s="11">
        <v>8331410</v>
      </c>
      <c r="D10" s="11">
        <v>9074781</v>
      </c>
      <c r="E10" s="11">
        <v>9092105</v>
      </c>
      <c r="F10" s="11">
        <v>142174385</v>
      </c>
      <c r="G10" s="11">
        <v>144933821</v>
      </c>
    </row>
    <row r="11" spans="1:7" x14ac:dyDescent="0.25">
      <c r="A11" s="12" t="s">
        <v>6</v>
      </c>
      <c r="B11" s="11">
        <v>14387</v>
      </c>
      <c r="C11" s="11">
        <v>9573</v>
      </c>
      <c r="D11" s="11">
        <v>9435</v>
      </c>
      <c r="E11" s="11">
        <v>12834</v>
      </c>
      <c r="F11" s="11">
        <v>243350</v>
      </c>
      <c r="G11" s="11">
        <v>332149</v>
      </c>
    </row>
    <row r="12" spans="1:7" x14ac:dyDescent="0.25">
      <c r="A12" s="12" t="s">
        <v>7</v>
      </c>
      <c r="B12" s="11">
        <v>58814</v>
      </c>
      <c r="C12" s="11">
        <v>69438</v>
      </c>
      <c r="D12" s="11">
        <v>70669</v>
      </c>
      <c r="E12" s="11">
        <v>76008</v>
      </c>
      <c r="F12" s="11">
        <v>1793505</v>
      </c>
      <c r="G12" s="11">
        <v>1964462</v>
      </c>
    </row>
    <row r="13" spans="1:7" x14ac:dyDescent="0.25">
      <c r="A13" s="12" t="s">
        <v>8</v>
      </c>
      <c r="B13" s="11">
        <v>3936</v>
      </c>
      <c r="C13" s="11">
        <v>2730</v>
      </c>
      <c r="D13" s="11">
        <v>540</v>
      </c>
      <c r="E13" s="11"/>
      <c r="F13" s="11">
        <v>12108</v>
      </c>
      <c r="G13" s="11"/>
    </row>
    <row r="14" spans="1:7" x14ac:dyDescent="0.25">
      <c r="A14" s="12" t="s">
        <v>9</v>
      </c>
      <c r="B14" s="11">
        <v>88211</v>
      </c>
      <c r="C14" s="11">
        <v>97918</v>
      </c>
      <c r="D14" s="11">
        <v>100271</v>
      </c>
      <c r="E14" s="11">
        <v>112033</v>
      </c>
      <c r="F14" s="11">
        <v>2306563</v>
      </c>
      <c r="G14" s="11">
        <v>2683125</v>
      </c>
    </row>
    <row r="15" spans="1:7" x14ac:dyDescent="0.25">
      <c r="A15" s="12" t="s">
        <v>10</v>
      </c>
      <c r="B15" s="11">
        <v>80751</v>
      </c>
      <c r="C15" s="11">
        <v>92626</v>
      </c>
      <c r="D15" s="11">
        <v>102049</v>
      </c>
      <c r="E15" s="11">
        <v>102516</v>
      </c>
      <c r="F15" s="11">
        <v>2778463</v>
      </c>
      <c r="G15" s="11">
        <v>2924871</v>
      </c>
    </row>
    <row r="16" spans="1:7" x14ac:dyDescent="0.25">
      <c r="A16" s="12" t="s">
        <v>11</v>
      </c>
      <c r="B16" s="11">
        <v>1364359</v>
      </c>
      <c r="C16" s="11">
        <v>1369027</v>
      </c>
      <c r="D16" s="11">
        <v>1530468</v>
      </c>
      <c r="E16" s="11">
        <v>1355798</v>
      </c>
      <c r="F16" s="11">
        <v>29199509</v>
      </c>
      <c r="G16" s="11">
        <v>26894886</v>
      </c>
    </row>
    <row r="17" spans="1:7" x14ac:dyDescent="0.25">
      <c r="A17" s="12" t="s">
        <v>12</v>
      </c>
      <c r="B17" s="11">
        <v>3909111</v>
      </c>
      <c r="C17" s="11">
        <v>3994176</v>
      </c>
      <c r="D17" s="11">
        <v>4117023</v>
      </c>
      <c r="E17" s="11">
        <v>4175763</v>
      </c>
      <c r="F17" s="11">
        <v>82842845</v>
      </c>
      <c r="G17" s="11">
        <v>85183823</v>
      </c>
    </row>
    <row r="18" spans="1:7" x14ac:dyDescent="0.25">
      <c r="A18" s="12" t="s">
        <v>13</v>
      </c>
      <c r="B18" s="11">
        <v>203491</v>
      </c>
      <c r="C18" s="11">
        <v>259023</v>
      </c>
      <c r="D18" s="11">
        <v>322360</v>
      </c>
      <c r="E18" s="11">
        <v>387508</v>
      </c>
      <c r="F18" s="11">
        <v>6591349</v>
      </c>
      <c r="G18" s="11">
        <v>8338198</v>
      </c>
    </row>
    <row r="19" spans="1:7" x14ac:dyDescent="0.25">
      <c r="A19" s="12" t="s">
        <v>14</v>
      </c>
      <c r="B19" s="11">
        <v>991265</v>
      </c>
      <c r="C19" s="11">
        <v>1032069</v>
      </c>
      <c r="D19" s="11">
        <v>1135022</v>
      </c>
      <c r="E19" s="11">
        <v>1007221</v>
      </c>
      <c r="F19" s="11">
        <v>18192542</v>
      </c>
      <c r="G19" s="11">
        <v>16550820</v>
      </c>
    </row>
    <row r="20" spans="1:7" x14ac:dyDescent="0.25">
      <c r="A20" s="12" t="s">
        <v>15</v>
      </c>
      <c r="B20" s="11">
        <v>10006</v>
      </c>
      <c r="C20" s="11">
        <v>10428</v>
      </c>
      <c r="D20" s="11">
        <v>7836</v>
      </c>
      <c r="E20" s="11">
        <v>5588</v>
      </c>
      <c r="F20" s="11">
        <v>204083</v>
      </c>
      <c r="G20" s="11">
        <v>156217</v>
      </c>
    </row>
    <row r="21" spans="1:7" x14ac:dyDescent="0.25">
      <c r="A21" s="12" t="s">
        <v>16</v>
      </c>
      <c r="B21" s="11">
        <v>294740</v>
      </c>
      <c r="C21" s="11">
        <v>367953</v>
      </c>
      <c r="D21" s="11">
        <v>364909</v>
      </c>
      <c r="E21" s="11">
        <v>399442</v>
      </c>
      <c r="F21" s="11">
        <v>9476012</v>
      </c>
      <c r="G21" s="11">
        <v>10924568</v>
      </c>
    </row>
    <row r="22" spans="1:7" x14ac:dyDescent="0.25">
      <c r="A22" s="12" t="s">
        <v>17</v>
      </c>
      <c r="B22" s="11">
        <v>18413</v>
      </c>
      <c r="C22" s="11">
        <v>13531</v>
      </c>
      <c r="D22" s="11">
        <v>9145</v>
      </c>
      <c r="E22" s="11">
        <v>7855</v>
      </c>
      <c r="F22" s="11">
        <v>145562</v>
      </c>
      <c r="G22" s="11">
        <v>133057</v>
      </c>
    </row>
    <row r="23" spans="1:7" x14ac:dyDescent="0.25">
      <c r="A23" s="12" t="s">
        <v>18</v>
      </c>
      <c r="B23" s="11">
        <v>60489</v>
      </c>
      <c r="C23" s="11">
        <v>71786</v>
      </c>
      <c r="D23" s="11">
        <v>78695</v>
      </c>
      <c r="E23" s="11">
        <v>97701</v>
      </c>
      <c r="F23" s="11">
        <v>2018748</v>
      </c>
      <c r="G23" s="11">
        <v>2324438</v>
      </c>
    </row>
    <row r="24" spans="1:7" x14ac:dyDescent="0.25">
      <c r="A24" s="12" t="s">
        <v>19</v>
      </c>
      <c r="B24" s="11">
        <v>4247</v>
      </c>
      <c r="C24" s="11">
        <v>4073</v>
      </c>
      <c r="D24" s="11">
        <v>3184</v>
      </c>
      <c r="E24" s="11">
        <v>5181</v>
      </c>
      <c r="F24" s="11">
        <v>45744</v>
      </c>
      <c r="G24" s="11">
        <v>64356</v>
      </c>
    </row>
    <row r="25" spans="1:7" x14ac:dyDescent="0.25">
      <c r="A25" s="12" t="s">
        <v>20</v>
      </c>
      <c r="B25" s="11">
        <v>445111</v>
      </c>
      <c r="C25" s="11">
        <v>523088</v>
      </c>
      <c r="D25" s="11">
        <v>474853</v>
      </c>
      <c r="E25" s="11">
        <v>512485</v>
      </c>
      <c r="F25" s="11">
        <v>8507861</v>
      </c>
      <c r="G25" s="11">
        <v>9374724</v>
      </c>
    </row>
    <row r="26" spans="1:7" x14ac:dyDescent="0.25">
      <c r="A26" s="12" t="s">
        <v>21</v>
      </c>
      <c r="B26" s="11">
        <v>34629</v>
      </c>
      <c r="C26" s="11">
        <v>44040</v>
      </c>
      <c r="D26" s="11">
        <v>66419</v>
      </c>
      <c r="E26" s="11">
        <v>71961</v>
      </c>
      <c r="F26" s="11">
        <v>1402655</v>
      </c>
      <c r="G26" s="11">
        <v>1514332</v>
      </c>
    </row>
    <row r="27" spans="1:7" x14ac:dyDescent="0.25">
      <c r="A27" s="12" t="s">
        <v>22</v>
      </c>
      <c r="B27" s="11">
        <v>6359572</v>
      </c>
      <c r="C27" s="11">
        <v>6632788</v>
      </c>
      <c r="D27" s="11">
        <v>7366563</v>
      </c>
      <c r="E27" s="11">
        <v>7362506</v>
      </c>
      <c r="F27" s="11">
        <v>152283252</v>
      </c>
      <c r="G27" s="11">
        <v>158622349</v>
      </c>
    </row>
    <row r="28" spans="1:7" x14ac:dyDescent="0.25">
      <c r="A28" s="12" t="s">
        <v>43</v>
      </c>
      <c r="B28" s="11">
        <v>45819</v>
      </c>
      <c r="C28" s="11">
        <v>43988</v>
      </c>
      <c r="D28" s="11">
        <v>34875</v>
      </c>
      <c r="E28" s="11">
        <v>35631</v>
      </c>
      <c r="F28" s="11">
        <v>692032</v>
      </c>
      <c r="G28" s="11">
        <v>679422</v>
      </c>
    </row>
    <row r="29" spans="1:7" x14ac:dyDescent="0.25">
      <c r="A29" s="12" t="s">
        <v>23</v>
      </c>
      <c r="B29" s="11">
        <v>348</v>
      </c>
      <c r="C29" s="11">
        <v>594</v>
      </c>
      <c r="D29" s="11"/>
      <c r="E29" s="11"/>
      <c r="F29" s="11"/>
      <c r="G29" s="11"/>
    </row>
    <row r="30" spans="1:7" x14ac:dyDescent="0.25">
      <c r="A30" s="12" t="s">
        <v>44</v>
      </c>
      <c r="B30" s="11">
        <v>255042</v>
      </c>
      <c r="C30" s="11">
        <v>107597</v>
      </c>
      <c r="D30" s="11">
        <v>135856</v>
      </c>
      <c r="E30" s="11">
        <v>192083</v>
      </c>
      <c r="F30" s="11">
        <v>2376829</v>
      </c>
      <c r="G30" s="11">
        <v>3405525</v>
      </c>
    </row>
    <row r="31" spans="1:7" x14ac:dyDescent="0.25">
      <c r="A31" s="12" t="s">
        <v>24</v>
      </c>
      <c r="B31" s="11">
        <v>2580</v>
      </c>
      <c r="C31" s="11">
        <v>3739</v>
      </c>
      <c r="D31" s="11">
        <v>4340</v>
      </c>
      <c r="E31" s="11">
        <v>4087</v>
      </c>
      <c r="F31" s="11">
        <v>90555</v>
      </c>
      <c r="G31" s="11">
        <v>90454</v>
      </c>
    </row>
    <row r="32" spans="1:7" x14ac:dyDescent="0.25">
      <c r="A32" s="12" t="s">
        <v>25</v>
      </c>
      <c r="B32" s="11">
        <v>180327</v>
      </c>
      <c r="C32" s="11">
        <v>197767</v>
      </c>
      <c r="D32" s="11">
        <v>203417</v>
      </c>
      <c r="E32" s="11">
        <v>166687</v>
      </c>
      <c r="F32" s="11">
        <v>3496481</v>
      </c>
      <c r="G32" s="11">
        <v>2657732</v>
      </c>
    </row>
    <row r="33" spans="1:7" x14ac:dyDescent="0.25">
      <c r="A33" s="12" t="s">
        <v>45</v>
      </c>
      <c r="B33" s="11">
        <v>658037</v>
      </c>
      <c r="C33" s="11">
        <v>577325</v>
      </c>
      <c r="D33" s="11">
        <v>558238</v>
      </c>
      <c r="E33" s="11">
        <v>543567</v>
      </c>
      <c r="F33" s="11">
        <v>9605413</v>
      </c>
      <c r="G33" s="11">
        <v>9621350</v>
      </c>
    </row>
    <row r="34" spans="1:7" x14ac:dyDescent="0.25">
      <c r="A34" s="12" t="s">
        <v>46</v>
      </c>
      <c r="B34" s="11">
        <v>4880</v>
      </c>
      <c r="C34" s="11">
        <v>7646</v>
      </c>
      <c r="D34" s="11">
        <v>5586</v>
      </c>
      <c r="E34" s="11">
        <v>5053</v>
      </c>
      <c r="F34" s="11">
        <v>137126</v>
      </c>
      <c r="G34" s="11">
        <v>129176</v>
      </c>
    </row>
    <row r="35" spans="1:7" x14ac:dyDescent="0.25">
      <c r="A35" s="12" t="s">
        <v>26</v>
      </c>
      <c r="B35" s="11">
        <v>73801</v>
      </c>
      <c r="C35" s="11">
        <v>85168</v>
      </c>
      <c r="D35" s="11">
        <v>86917</v>
      </c>
      <c r="E35" s="11">
        <v>91125</v>
      </c>
      <c r="F35" s="11">
        <v>2065162</v>
      </c>
      <c r="G35" s="11">
        <v>2269505</v>
      </c>
    </row>
    <row r="36" spans="1:7" x14ac:dyDescent="0.25">
      <c r="A36" s="12" t="s">
        <v>27</v>
      </c>
      <c r="B36" s="11">
        <v>19424</v>
      </c>
      <c r="C36" s="11">
        <v>19359</v>
      </c>
      <c r="D36" s="11">
        <v>21014</v>
      </c>
      <c r="E36" s="11">
        <v>15879</v>
      </c>
      <c r="F36" s="11">
        <v>463550</v>
      </c>
      <c r="G36" s="11">
        <v>340470</v>
      </c>
    </row>
    <row r="37" spans="1:7" x14ac:dyDescent="0.25">
      <c r="A37" s="12" t="s">
        <v>28</v>
      </c>
      <c r="B37" s="11">
        <v>15003</v>
      </c>
      <c r="C37" s="11">
        <v>29587</v>
      </c>
      <c r="D37" s="11">
        <v>27206</v>
      </c>
      <c r="E37" s="11">
        <v>26066</v>
      </c>
      <c r="F37" s="11">
        <v>449271</v>
      </c>
      <c r="G37" s="11">
        <v>475592</v>
      </c>
    </row>
    <row r="38" spans="1:7" x14ac:dyDescent="0.25">
      <c r="A38" s="12" t="s">
        <v>29</v>
      </c>
      <c r="B38" s="11">
        <v>773929</v>
      </c>
      <c r="C38" s="11">
        <v>744599</v>
      </c>
      <c r="D38" s="11">
        <v>751605</v>
      </c>
      <c r="E38" s="11">
        <v>828942</v>
      </c>
      <c r="F38" s="11">
        <v>14503137</v>
      </c>
      <c r="G38" s="11">
        <v>15847405</v>
      </c>
    </row>
    <row r="39" spans="1:7" x14ac:dyDescent="0.25">
      <c r="A39" s="12" t="s">
        <v>30</v>
      </c>
      <c r="B39" s="11">
        <v>2268853</v>
      </c>
      <c r="C39" s="11">
        <v>2356500</v>
      </c>
      <c r="D39" s="11">
        <v>2536816</v>
      </c>
      <c r="E39" s="11">
        <v>2695053</v>
      </c>
      <c r="F39" s="11">
        <v>44140443</v>
      </c>
      <c r="G39" s="11">
        <v>49259989</v>
      </c>
    </row>
    <row r="40" spans="1:7" x14ac:dyDescent="0.25">
      <c r="A40" s="12" t="s">
        <v>31</v>
      </c>
      <c r="B40" s="11">
        <v>387458</v>
      </c>
      <c r="C40" s="11">
        <v>387115</v>
      </c>
      <c r="D40" s="11">
        <v>387860</v>
      </c>
      <c r="E40" s="11">
        <v>363480</v>
      </c>
      <c r="F40" s="11">
        <v>6079674</v>
      </c>
      <c r="G40" s="11">
        <v>5680298</v>
      </c>
    </row>
    <row r="41" spans="1:7" x14ac:dyDescent="0.25">
      <c r="A41" s="12" t="s">
        <v>32</v>
      </c>
      <c r="B41" s="11">
        <v>601866</v>
      </c>
      <c r="C41" s="11">
        <v>502368</v>
      </c>
      <c r="D41" s="11">
        <v>600700</v>
      </c>
      <c r="E41" s="11">
        <v>624067</v>
      </c>
      <c r="F41" s="11">
        <v>12447643</v>
      </c>
      <c r="G41" s="11">
        <v>13024942</v>
      </c>
    </row>
    <row r="42" spans="1:7" x14ac:dyDescent="0.25">
      <c r="A42" s="12" t="s">
        <v>33</v>
      </c>
      <c r="B42" s="11">
        <v>145413</v>
      </c>
      <c r="C42" s="11">
        <v>136647</v>
      </c>
      <c r="D42" s="11">
        <v>149832</v>
      </c>
      <c r="E42" s="11">
        <v>170390</v>
      </c>
      <c r="F42" s="11">
        <v>4063042</v>
      </c>
      <c r="G42" s="11">
        <v>4724495</v>
      </c>
    </row>
    <row r="43" spans="1:7" x14ac:dyDescent="0.25">
      <c r="A43" s="12" t="s">
        <v>34</v>
      </c>
      <c r="B43" s="11">
        <v>34155288</v>
      </c>
      <c r="C43" s="11">
        <v>31189753</v>
      </c>
      <c r="D43" s="11">
        <v>27762045</v>
      </c>
      <c r="E43" s="11">
        <v>26762068</v>
      </c>
      <c r="F43" s="11">
        <v>415196133</v>
      </c>
      <c r="G43" s="11">
        <v>406178472</v>
      </c>
    </row>
    <row r="44" spans="1:7" x14ac:dyDescent="0.25">
      <c r="A44" s="12" t="s">
        <v>35</v>
      </c>
      <c r="B44" s="11">
        <v>1101319</v>
      </c>
      <c r="C44" s="11">
        <v>1340439</v>
      </c>
      <c r="D44" s="11">
        <v>1652737</v>
      </c>
      <c r="E44" s="11">
        <v>1868595</v>
      </c>
      <c r="F44" s="11">
        <v>29657592</v>
      </c>
      <c r="G44" s="11">
        <v>32701072</v>
      </c>
    </row>
    <row r="45" spans="1:7" x14ac:dyDescent="0.25">
      <c r="A45" s="12" t="s">
        <v>36</v>
      </c>
      <c r="B45" s="11">
        <v>5043</v>
      </c>
      <c r="C45" s="11">
        <v>5887</v>
      </c>
      <c r="D45" s="11">
        <v>4494</v>
      </c>
      <c r="E45" s="11">
        <v>5568</v>
      </c>
      <c r="F45" s="11">
        <v>72994</v>
      </c>
      <c r="G45" s="11">
        <v>98275</v>
      </c>
    </row>
    <row r="46" spans="1:7" x14ac:dyDescent="0.25">
      <c r="A46" s="12" t="s">
        <v>47</v>
      </c>
      <c r="B46" s="11">
        <v>45325</v>
      </c>
      <c r="C46" s="11">
        <v>45066</v>
      </c>
      <c r="D46" s="11">
        <v>45845</v>
      </c>
      <c r="E46" s="11">
        <v>53573</v>
      </c>
      <c r="F46" s="11">
        <v>1307800</v>
      </c>
      <c r="G46" s="11">
        <v>1496378</v>
      </c>
    </row>
    <row r="47" spans="1:7" x14ac:dyDescent="0.25">
      <c r="A47" s="12" t="s">
        <v>48</v>
      </c>
      <c r="B47" s="11">
        <v>61530</v>
      </c>
      <c r="C47" s="11">
        <v>71485</v>
      </c>
      <c r="D47" s="11">
        <v>76068</v>
      </c>
      <c r="E47" s="11">
        <v>71030</v>
      </c>
      <c r="F47" s="11">
        <v>1882557</v>
      </c>
      <c r="G47" s="11">
        <v>1870729</v>
      </c>
    </row>
    <row r="48" spans="1:7" x14ac:dyDescent="0.25">
      <c r="A48" s="12" t="s">
        <v>37</v>
      </c>
      <c r="B48" s="11">
        <v>43031</v>
      </c>
      <c r="C48" s="11">
        <v>51315</v>
      </c>
      <c r="D48" s="11">
        <v>50762</v>
      </c>
      <c r="E48" s="11">
        <v>53281</v>
      </c>
      <c r="F48" s="11">
        <v>1044321</v>
      </c>
      <c r="G48" s="11">
        <v>1088843</v>
      </c>
    </row>
    <row r="49" spans="1:7" x14ac:dyDescent="0.25">
      <c r="A49" s="12" t="s">
        <v>38</v>
      </c>
      <c r="B49" s="11">
        <v>2924770</v>
      </c>
      <c r="C49" s="11">
        <v>2966876</v>
      </c>
      <c r="D49" s="11">
        <v>3311843</v>
      </c>
      <c r="E49" s="11">
        <v>3164765</v>
      </c>
      <c r="F49" s="11">
        <v>53091009</v>
      </c>
      <c r="G49" s="11">
        <v>51940302</v>
      </c>
    </row>
    <row r="50" spans="1:7" x14ac:dyDescent="0.25">
      <c r="A50" s="12" t="s">
        <v>39</v>
      </c>
      <c r="B50" s="11">
        <v>5410084</v>
      </c>
      <c r="C50" s="11">
        <v>5700367</v>
      </c>
      <c r="D50" s="11">
        <v>5599700</v>
      </c>
      <c r="E50" s="11">
        <v>5778996</v>
      </c>
      <c r="F50" s="11">
        <v>112168769</v>
      </c>
      <c r="G50" s="11">
        <v>120874771</v>
      </c>
    </row>
    <row r="51" spans="1:7" x14ac:dyDescent="0.25">
      <c r="A51" s="12" t="s">
        <v>49</v>
      </c>
      <c r="B51" s="11">
        <v>352431</v>
      </c>
      <c r="C51" s="11">
        <v>386556</v>
      </c>
      <c r="D51" s="11">
        <v>390578</v>
      </c>
      <c r="E51" s="11">
        <v>431256</v>
      </c>
      <c r="F51" s="11">
        <v>7166439</v>
      </c>
      <c r="G51" s="11">
        <v>8133652</v>
      </c>
    </row>
    <row r="52" spans="1:7" x14ac:dyDescent="0.25">
      <c r="A52" s="12" t="s">
        <v>40</v>
      </c>
      <c r="B52" s="11">
        <v>253648</v>
      </c>
      <c r="C52" s="11">
        <v>115150</v>
      </c>
      <c r="D52" s="11">
        <v>175010</v>
      </c>
      <c r="E52" s="11">
        <v>254694</v>
      </c>
      <c r="F52" s="11">
        <v>3308323</v>
      </c>
      <c r="G52" s="11">
        <v>4125362</v>
      </c>
    </row>
    <row r="53" spans="1:7" x14ac:dyDescent="0.25">
      <c r="A53" s="12" t="s">
        <v>41</v>
      </c>
      <c r="B53" s="11">
        <v>102685</v>
      </c>
      <c r="C53" s="11">
        <v>105674</v>
      </c>
      <c r="D53" s="11">
        <v>134122</v>
      </c>
      <c r="E53" s="11">
        <v>137589</v>
      </c>
      <c r="F53" s="11">
        <v>3365689</v>
      </c>
      <c r="G53" s="11">
        <v>3674374</v>
      </c>
    </row>
    <row r="54" spans="1:7" x14ac:dyDescent="0.25">
      <c r="A54" s="10" t="s">
        <v>212</v>
      </c>
      <c r="B54" s="11">
        <v>86291786</v>
      </c>
      <c r="C54" s="11">
        <v>84030005</v>
      </c>
      <c r="D54" s="11">
        <v>83479650</v>
      </c>
      <c r="E54" s="11">
        <v>82817099</v>
      </c>
      <c r="F54" s="11">
        <v>1418494703</v>
      </c>
      <c r="G54" s="11">
        <v>1448912923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74B37-0088-4FAE-83A2-E00B0DD776F9}">
  <dimension ref="A3:G11"/>
  <sheetViews>
    <sheetView workbookViewId="0">
      <selection activeCell="B4" sqref="B4:G12"/>
    </sheetView>
  </sheetViews>
  <sheetFormatPr baseColWidth="10" defaultRowHeight="15" x14ac:dyDescent="0.25"/>
  <cols>
    <col min="1" max="1" width="21" bestFit="1" customWidth="1"/>
    <col min="2" max="5" width="15.85546875" bestFit="1" customWidth="1"/>
    <col min="6" max="7" width="29.140625" bestFit="1" customWidth="1"/>
  </cols>
  <sheetData>
    <row r="3" spans="1:7" x14ac:dyDescent="0.25">
      <c r="A3" s="9" t="s">
        <v>211</v>
      </c>
      <c r="B3" t="s">
        <v>221</v>
      </c>
      <c r="C3" t="s">
        <v>222</v>
      </c>
      <c r="D3" t="s">
        <v>223</v>
      </c>
      <c r="E3" t="s">
        <v>224</v>
      </c>
      <c r="F3" t="s">
        <v>213</v>
      </c>
      <c r="G3" t="s">
        <v>220</v>
      </c>
    </row>
    <row r="4" spans="1:7" x14ac:dyDescent="0.25">
      <c r="A4" s="10" t="s">
        <v>141</v>
      </c>
      <c r="B4" s="11">
        <v>3695351</v>
      </c>
      <c r="C4" s="11">
        <v>3383100</v>
      </c>
      <c r="D4" s="11">
        <v>3455650</v>
      </c>
      <c r="E4" s="11">
        <v>3693471</v>
      </c>
      <c r="F4" s="11"/>
      <c r="G4" s="11">
        <v>85154477</v>
      </c>
    </row>
    <row r="5" spans="1:7" x14ac:dyDescent="0.25">
      <c r="A5" s="10" t="s">
        <v>134</v>
      </c>
      <c r="B5" s="11">
        <v>25973191</v>
      </c>
      <c r="C5" s="11">
        <v>27632442</v>
      </c>
      <c r="D5" s="11">
        <v>29185759</v>
      </c>
      <c r="E5" s="11">
        <v>29720802</v>
      </c>
      <c r="F5" s="11">
        <v>721778942</v>
      </c>
      <c r="G5" s="11">
        <v>707265213</v>
      </c>
    </row>
    <row r="6" spans="1:7" x14ac:dyDescent="0.25">
      <c r="A6" s="10" t="s">
        <v>91</v>
      </c>
      <c r="B6" s="11">
        <v>21398029</v>
      </c>
      <c r="C6" s="11">
        <v>20810599</v>
      </c>
      <c r="D6" s="11">
        <v>24049941</v>
      </c>
      <c r="E6" s="11">
        <v>25328858</v>
      </c>
      <c r="F6" s="11">
        <v>546206612</v>
      </c>
      <c r="G6" s="11">
        <v>574435103</v>
      </c>
    </row>
    <row r="7" spans="1:7" x14ac:dyDescent="0.25">
      <c r="A7" s="10" t="s">
        <v>42</v>
      </c>
      <c r="B7" s="11">
        <v>86291786</v>
      </c>
      <c r="C7" s="11">
        <v>84030005</v>
      </c>
      <c r="D7" s="11">
        <v>83479650</v>
      </c>
      <c r="E7" s="11">
        <v>82817099</v>
      </c>
      <c r="F7" s="11">
        <v>1418494703</v>
      </c>
      <c r="G7" s="11">
        <v>1448912923</v>
      </c>
    </row>
    <row r="8" spans="1:7" x14ac:dyDescent="0.25">
      <c r="A8" s="10" t="s">
        <v>189</v>
      </c>
      <c r="B8" s="11">
        <v>8622678</v>
      </c>
      <c r="C8" s="11">
        <v>8051133</v>
      </c>
      <c r="D8" s="11">
        <v>9267295</v>
      </c>
      <c r="E8" s="11">
        <v>9237964</v>
      </c>
      <c r="F8" s="11">
        <v>143057466</v>
      </c>
      <c r="G8" s="11">
        <v>136458765</v>
      </c>
    </row>
    <row r="9" spans="1:7" x14ac:dyDescent="0.25">
      <c r="A9" s="10" t="s">
        <v>196</v>
      </c>
      <c r="B9" s="11">
        <v>5097612</v>
      </c>
      <c r="C9" s="11">
        <v>4808641</v>
      </c>
      <c r="D9" s="11">
        <v>5040241</v>
      </c>
      <c r="E9" s="11">
        <v>4652872</v>
      </c>
      <c r="F9" s="11">
        <v>66683455</v>
      </c>
      <c r="G9" s="11">
        <v>63699399</v>
      </c>
    </row>
    <row r="10" spans="1:7" x14ac:dyDescent="0.25">
      <c r="A10" s="10" t="s">
        <v>198</v>
      </c>
      <c r="B10" s="11">
        <v>923138</v>
      </c>
      <c r="C10" s="11">
        <v>963057</v>
      </c>
      <c r="D10" s="11">
        <v>875899</v>
      </c>
      <c r="E10" s="11">
        <v>1011335</v>
      </c>
      <c r="F10" s="11">
        <v>11271449</v>
      </c>
      <c r="G10" s="11">
        <v>13286422</v>
      </c>
    </row>
    <row r="11" spans="1:7" x14ac:dyDescent="0.25">
      <c r="A11" s="10" t="s">
        <v>212</v>
      </c>
      <c r="B11" s="11">
        <v>152001785</v>
      </c>
      <c r="C11" s="11">
        <v>149678977</v>
      </c>
      <c r="D11" s="11">
        <v>155354435</v>
      </c>
      <c r="E11" s="11">
        <v>156462401</v>
      </c>
      <c r="F11" s="11">
        <v>2907492627</v>
      </c>
      <c r="G11" s="11">
        <v>3029212302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9BB4-DD67-4272-AE7F-C8772EB737A9}">
  <dimension ref="A3:D22"/>
  <sheetViews>
    <sheetView workbookViewId="0">
      <selection activeCell="B16" sqref="B16"/>
    </sheetView>
  </sheetViews>
  <sheetFormatPr baseColWidth="10" defaultRowHeight="15" x14ac:dyDescent="0.25"/>
  <cols>
    <col min="1" max="1" width="21" bestFit="1" customWidth="1"/>
    <col min="2" max="2" width="21.5703125" customWidth="1"/>
    <col min="3" max="3" width="32.7109375" bestFit="1" customWidth="1"/>
    <col min="4" max="4" width="9.28515625" bestFit="1" customWidth="1"/>
    <col min="5" max="5" width="31.140625" bestFit="1" customWidth="1"/>
  </cols>
  <sheetData>
    <row r="3" spans="1:4" x14ac:dyDescent="0.25">
      <c r="A3" s="9" t="s">
        <v>211</v>
      </c>
      <c r="B3" t="s">
        <v>218</v>
      </c>
      <c r="C3" s="8" t="s">
        <v>214</v>
      </c>
      <c r="D3" t="s">
        <v>217</v>
      </c>
    </row>
    <row r="4" spans="1:4" x14ac:dyDescent="0.25">
      <c r="A4" s="10" t="s">
        <v>42</v>
      </c>
      <c r="B4" s="11">
        <v>1</v>
      </c>
      <c r="C4" s="14">
        <v>1418494703</v>
      </c>
      <c r="D4" s="13">
        <v>0.48787559762915955</v>
      </c>
    </row>
    <row r="5" spans="1:4" x14ac:dyDescent="0.25">
      <c r="A5" s="10" t="s">
        <v>134</v>
      </c>
      <c r="B5" s="11">
        <v>2</v>
      </c>
      <c r="C5" s="14">
        <v>721778942</v>
      </c>
      <c r="D5" s="13">
        <v>0.24824790105993966</v>
      </c>
    </row>
    <row r="6" spans="1:4" x14ac:dyDescent="0.25">
      <c r="A6" s="10" t="s">
        <v>91</v>
      </c>
      <c r="B6" s="11">
        <v>3</v>
      </c>
      <c r="C6" s="14">
        <v>546206612</v>
      </c>
      <c r="D6" s="13">
        <v>0.18786173589151461</v>
      </c>
    </row>
    <row r="7" spans="1:4" x14ac:dyDescent="0.25">
      <c r="A7" s="10" t="s">
        <v>189</v>
      </c>
      <c r="B7" s="11">
        <v>4</v>
      </c>
      <c r="C7" s="14">
        <v>143057466</v>
      </c>
      <c r="D7" s="13">
        <v>4.9203036551672741E-2</v>
      </c>
    </row>
    <row r="8" spans="1:4" x14ac:dyDescent="0.25">
      <c r="A8" s="10" t="s">
        <v>196</v>
      </c>
      <c r="B8" s="11">
        <v>5</v>
      </c>
      <c r="C8" s="14">
        <v>66683455</v>
      </c>
      <c r="D8" s="13">
        <v>2.2935038383504042E-2</v>
      </c>
    </row>
    <row r="9" spans="1:4" x14ac:dyDescent="0.25">
      <c r="A9" s="10" t="s">
        <v>198</v>
      </c>
      <c r="B9" s="11">
        <v>6</v>
      </c>
      <c r="C9" s="14">
        <v>11271449</v>
      </c>
      <c r="D9" s="13">
        <v>3.8766904842094376E-3</v>
      </c>
    </row>
    <row r="10" spans="1:4" x14ac:dyDescent="0.25">
      <c r="A10" s="10" t="s">
        <v>141</v>
      </c>
      <c r="B10" s="11"/>
      <c r="C10" s="14"/>
      <c r="D10" s="13">
        <v>0</v>
      </c>
    </row>
    <row r="11" spans="1:4" x14ac:dyDescent="0.25">
      <c r="A11" s="10" t="s">
        <v>212</v>
      </c>
      <c r="B11" s="11"/>
      <c r="C11" s="14">
        <v>2907492627</v>
      </c>
      <c r="D11" s="13">
        <v>1</v>
      </c>
    </row>
    <row r="12" spans="1:4" x14ac:dyDescent="0.25">
      <c r="C12" s="14"/>
    </row>
    <row r="13" spans="1:4" x14ac:dyDescent="0.25">
      <c r="C13" s="14"/>
    </row>
    <row r="14" spans="1:4" x14ac:dyDescent="0.25">
      <c r="A14" s="9" t="s">
        <v>211</v>
      </c>
      <c r="B14" t="s">
        <v>219</v>
      </c>
      <c r="C14" s="14" t="s">
        <v>216</v>
      </c>
      <c r="D14" t="s">
        <v>217</v>
      </c>
    </row>
    <row r="15" spans="1:4" x14ac:dyDescent="0.25">
      <c r="A15" s="10" t="s">
        <v>42</v>
      </c>
      <c r="B15" s="11">
        <v>1</v>
      </c>
      <c r="C15" s="14">
        <v>1448912923</v>
      </c>
      <c r="D15" s="13">
        <v>0.47831342888822059</v>
      </c>
    </row>
    <row r="16" spans="1:4" x14ac:dyDescent="0.25">
      <c r="A16" s="10" t="s">
        <v>134</v>
      </c>
      <c r="B16" s="11">
        <v>2</v>
      </c>
      <c r="C16" s="14">
        <v>707265213</v>
      </c>
      <c r="D16" s="13">
        <v>0.23348155972199006</v>
      </c>
    </row>
    <row r="17" spans="1:4" x14ac:dyDescent="0.25">
      <c r="A17" s="10" t="s">
        <v>91</v>
      </c>
      <c r="B17" s="11">
        <v>3</v>
      </c>
      <c r="C17" s="14">
        <v>574435103</v>
      </c>
      <c r="D17" s="13">
        <v>0.18963184013901446</v>
      </c>
    </row>
    <row r="18" spans="1:4" x14ac:dyDescent="0.25">
      <c r="A18" s="10" t="s">
        <v>189</v>
      </c>
      <c r="B18" s="11">
        <v>4</v>
      </c>
      <c r="C18" s="14">
        <v>136458765</v>
      </c>
      <c r="D18" s="13">
        <v>4.5047606900944115E-2</v>
      </c>
    </row>
    <row r="19" spans="1:4" x14ac:dyDescent="0.25">
      <c r="A19" s="10" t="s">
        <v>141</v>
      </c>
      <c r="B19" s="11">
        <v>5</v>
      </c>
      <c r="C19" s="14">
        <v>85154477</v>
      </c>
      <c r="D19" s="13">
        <v>2.8111095727353878E-2</v>
      </c>
    </row>
    <row r="20" spans="1:4" x14ac:dyDescent="0.25">
      <c r="A20" s="10" t="s">
        <v>196</v>
      </c>
      <c r="B20" s="11">
        <v>6</v>
      </c>
      <c r="C20" s="14">
        <v>63699399</v>
      </c>
      <c r="D20" s="13">
        <v>2.1028370628873801E-2</v>
      </c>
    </row>
    <row r="21" spans="1:4" x14ac:dyDescent="0.25">
      <c r="A21" s="10" t="s">
        <v>198</v>
      </c>
      <c r="B21" s="11">
        <v>7</v>
      </c>
      <c r="C21" s="14">
        <v>13286422</v>
      </c>
      <c r="D21" s="13">
        <v>4.3860979936030907E-3</v>
      </c>
    </row>
    <row r="22" spans="1:4" x14ac:dyDescent="0.25">
      <c r="A22" s="10" t="s">
        <v>212</v>
      </c>
      <c r="B22" s="11"/>
      <c r="C22" s="14">
        <v>3029212302</v>
      </c>
      <c r="D22" s="13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AF7A-402C-40E8-B3AC-006168373F83}">
  <dimension ref="A3:D54"/>
  <sheetViews>
    <sheetView workbookViewId="0">
      <selection activeCell="D3" sqref="D3"/>
    </sheetView>
  </sheetViews>
  <sheetFormatPr baseColWidth="10" defaultRowHeight="15" x14ac:dyDescent="0.25"/>
  <cols>
    <col min="1" max="1" width="22.7109375" bestFit="1" customWidth="1"/>
    <col min="2" max="2" width="6.140625" bestFit="1" customWidth="1"/>
    <col min="3" max="3" width="29.140625" bestFit="1" customWidth="1"/>
    <col min="4" max="4" width="17.85546875" customWidth="1"/>
  </cols>
  <sheetData>
    <row r="3" spans="1:4" x14ac:dyDescent="0.25">
      <c r="A3" s="9" t="s">
        <v>211</v>
      </c>
      <c r="B3" t="s">
        <v>215</v>
      </c>
      <c r="C3" t="s">
        <v>213</v>
      </c>
      <c r="D3" t="s">
        <v>217</v>
      </c>
    </row>
    <row r="4" spans="1:4" x14ac:dyDescent="0.25">
      <c r="A4" s="10" t="s">
        <v>42</v>
      </c>
      <c r="B4" s="11"/>
      <c r="C4" s="8">
        <v>1418494703</v>
      </c>
      <c r="D4" s="13">
        <v>1</v>
      </c>
    </row>
    <row r="5" spans="1:4" x14ac:dyDescent="0.25">
      <c r="A5" s="12" t="s">
        <v>34</v>
      </c>
      <c r="B5" s="11">
        <v>1</v>
      </c>
      <c r="C5" s="8">
        <v>415196133</v>
      </c>
      <c r="D5" s="13">
        <v>0.29270192699478836</v>
      </c>
    </row>
    <row r="6" spans="1:4" x14ac:dyDescent="0.25">
      <c r="A6" s="12" t="s">
        <v>1</v>
      </c>
      <c r="B6" s="11">
        <v>2</v>
      </c>
      <c r="C6" s="8">
        <v>196830698</v>
      </c>
      <c r="D6" s="13">
        <v>0.13876026296306868</v>
      </c>
    </row>
    <row r="7" spans="1:4" x14ac:dyDescent="0.25">
      <c r="A7" s="12" t="s">
        <v>22</v>
      </c>
      <c r="B7" s="11">
        <v>3</v>
      </c>
      <c r="C7" s="8">
        <v>152283252</v>
      </c>
      <c r="D7" s="13">
        <v>0.10735553095681881</v>
      </c>
    </row>
    <row r="8" spans="1:4" x14ac:dyDescent="0.25">
      <c r="A8" s="12" t="s">
        <v>5</v>
      </c>
      <c r="B8" s="11">
        <v>4</v>
      </c>
      <c r="C8" s="8">
        <v>142174385</v>
      </c>
      <c r="D8" s="13">
        <v>0.10022905598400392</v>
      </c>
    </row>
    <row r="9" spans="1:4" x14ac:dyDescent="0.25">
      <c r="A9" s="12" t="s">
        <v>39</v>
      </c>
      <c r="B9" s="11">
        <v>5</v>
      </c>
      <c r="C9" s="8">
        <v>112168769</v>
      </c>
      <c r="D9" s="13">
        <v>7.9075916718456721E-2</v>
      </c>
    </row>
    <row r="10" spans="1:4" x14ac:dyDescent="0.25">
      <c r="A10" s="12" t="s">
        <v>12</v>
      </c>
      <c r="B10" s="11">
        <v>6</v>
      </c>
      <c r="C10" s="8">
        <v>82842845</v>
      </c>
      <c r="D10" s="13">
        <v>5.8401941737811339E-2</v>
      </c>
    </row>
    <row r="11" spans="1:4" x14ac:dyDescent="0.25">
      <c r="A11" s="12" t="s">
        <v>38</v>
      </c>
      <c r="B11" s="11">
        <v>7</v>
      </c>
      <c r="C11" s="8">
        <v>53091009</v>
      </c>
      <c r="D11" s="13">
        <v>3.7427710436786873E-2</v>
      </c>
    </row>
    <row r="12" spans="1:4" x14ac:dyDescent="0.25">
      <c r="A12" s="12" t="s">
        <v>30</v>
      </c>
      <c r="B12" s="11">
        <v>8</v>
      </c>
      <c r="C12" s="8">
        <v>44140443</v>
      </c>
      <c r="D12" s="13">
        <v>3.1117806014112414E-2</v>
      </c>
    </row>
    <row r="13" spans="1:4" x14ac:dyDescent="0.25">
      <c r="A13" s="12" t="s">
        <v>35</v>
      </c>
      <c r="B13" s="11">
        <v>9</v>
      </c>
      <c r="C13" s="8">
        <v>29657592</v>
      </c>
      <c r="D13" s="13">
        <v>2.0907791856590387E-2</v>
      </c>
    </row>
    <row r="14" spans="1:4" x14ac:dyDescent="0.25">
      <c r="A14" s="12" t="s">
        <v>3</v>
      </c>
      <c r="B14" s="11">
        <v>10</v>
      </c>
      <c r="C14" s="8">
        <v>29536004</v>
      </c>
      <c r="D14" s="13">
        <v>2.082207563943226E-2</v>
      </c>
    </row>
    <row r="15" spans="1:4" x14ac:dyDescent="0.25">
      <c r="A15" s="12" t="s">
        <v>11</v>
      </c>
      <c r="B15" s="11">
        <v>11</v>
      </c>
      <c r="C15" s="8">
        <v>29199509</v>
      </c>
      <c r="D15" s="13">
        <v>2.0584855860402883E-2</v>
      </c>
    </row>
    <row r="16" spans="1:4" x14ac:dyDescent="0.25">
      <c r="A16" s="12" t="s">
        <v>14</v>
      </c>
      <c r="B16" s="11">
        <v>12</v>
      </c>
      <c r="C16" s="8">
        <v>18192542</v>
      </c>
      <c r="D16" s="13">
        <v>1.2825244931492705E-2</v>
      </c>
    </row>
    <row r="17" spans="1:4" x14ac:dyDescent="0.25">
      <c r="A17" s="12" t="s">
        <v>29</v>
      </c>
      <c r="B17" s="11">
        <v>13</v>
      </c>
      <c r="C17" s="8">
        <v>14503137</v>
      </c>
      <c r="D17" s="13">
        <v>1.0224315233132034E-2</v>
      </c>
    </row>
    <row r="18" spans="1:4" x14ac:dyDescent="0.25">
      <c r="A18" s="12" t="s">
        <v>32</v>
      </c>
      <c r="B18" s="11">
        <v>14</v>
      </c>
      <c r="C18" s="8">
        <v>12447643</v>
      </c>
      <c r="D18" s="13">
        <v>8.775248137109188E-3</v>
      </c>
    </row>
    <row r="19" spans="1:4" x14ac:dyDescent="0.25">
      <c r="A19" s="12" t="s">
        <v>45</v>
      </c>
      <c r="B19" s="11">
        <v>15</v>
      </c>
      <c r="C19" s="8">
        <v>9605413</v>
      </c>
      <c r="D19" s="13">
        <v>6.7715536615578038E-3</v>
      </c>
    </row>
    <row r="20" spans="1:4" x14ac:dyDescent="0.25">
      <c r="A20" s="12" t="s">
        <v>16</v>
      </c>
      <c r="B20" s="11">
        <v>16</v>
      </c>
      <c r="C20" s="8">
        <v>9476012</v>
      </c>
      <c r="D20" s="13">
        <v>6.6803294929188043E-3</v>
      </c>
    </row>
    <row r="21" spans="1:4" x14ac:dyDescent="0.25">
      <c r="A21" s="12" t="s">
        <v>20</v>
      </c>
      <c r="B21" s="11">
        <v>17</v>
      </c>
      <c r="C21" s="8">
        <v>8507861</v>
      </c>
      <c r="D21" s="13">
        <v>5.9978094962262257E-3</v>
      </c>
    </row>
    <row r="22" spans="1:4" x14ac:dyDescent="0.25">
      <c r="A22" s="12" t="s">
        <v>49</v>
      </c>
      <c r="B22" s="11">
        <v>18</v>
      </c>
      <c r="C22" s="8">
        <v>7166439</v>
      </c>
      <c r="D22" s="13">
        <v>5.0521436455445122E-3</v>
      </c>
    </row>
    <row r="23" spans="1:4" x14ac:dyDescent="0.25">
      <c r="A23" s="12" t="s">
        <v>13</v>
      </c>
      <c r="B23" s="11">
        <v>19</v>
      </c>
      <c r="C23" s="8">
        <v>6591349</v>
      </c>
      <c r="D23" s="13">
        <v>4.646720912006113E-3</v>
      </c>
    </row>
    <row r="24" spans="1:4" x14ac:dyDescent="0.25">
      <c r="A24" s="12" t="s">
        <v>31</v>
      </c>
      <c r="B24" s="11">
        <v>20</v>
      </c>
      <c r="C24" s="8">
        <v>6079674</v>
      </c>
      <c r="D24" s="13">
        <v>4.286004020418256E-3</v>
      </c>
    </row>
    <row r="25" spans="1:4" x14ac:dyDescent="0.25">
      <c r="A25" s="12" t="s">
        <v>33</v>
      </c>
      <c r="B25" s="11">
        <v>21</v>
      </c>
      <c r="C25" s="8">
        <v>4063042</v>
      </c>
      <c r="D25" s="13">
        <v>2.8643335723475029E-3</v>
      </c>
    </row>
    <row r="26" spans="1:4" x14ac:dyDescent="0.25">
      <c r="A26" s="12" t="s">
        <v>25</v>
      </c>
      <c r="B26" s="11">
        <v>22</v>
      </c>
      <c r="C26" s="8">
        <v>3496481</v>
      </c>
      <c r="D26" s="13">
        <v>2.4649235507226285E-3</v>
      </c>
    </row>
    <row r="27" spans="1:4" x14ac:dyDescent="0.25">
      <c r="A27" s="12" t="s">
        <v>41</v>
      </c>
      <c r="B27" s="11">
        <v>23</v>
      </c>
      <c r="C27" s="8">
        <v>3365689</v>
      </c>
      <c r="D27" s="13">
        <v>2.372718765097849E-3</v>
      </c>
    </row>
    <row r="28" spans="1:4" x14ac:dyDescent="0.25">
      <c r="A28" s="12" t="s">
        <v>40</v>
      </c>
      <c r="B28" s="11">
        <v>24</v>
      </c>
      <c r="C28" s="8">
        <v>3308323</v>
      </c>
      <c r="D28" s="13">
        <v>2.3322773028360052E-3</v>
      </c>
    </row>
    <row r="29" spans="1:4" x14ac:dyDescent="0.25">
      <c r="A29" s="12" t="s">
        <v>10</v>
      </c>
      <c r="B29" s="11">
        <v>25</v>
      </c>
      <c r="C29" s="8">
        <v>2778463</v>
      </c>
      <c r="D29" s="13">
        <v>1.9587404832205426E-3</v>
      </c>
    </row>
    <row r="30" spans="1:4" x14ac:dyDescent="0.25">
      <c r="A30" s="12" t="s">
        <v>44</v>
      </c>
      <c r="B30" s="11">
        <v>26</v>
      </c>
      <c r="C30" s="8">
        <v>2376829</v>
      </c>
      <c r="D30" s="13">
        <v>1.6755994893553016E-3</v>
      </c>
    </row>
    <row r="31" spans="1:4" x14ac:dyDescent="0.25">
      <c r="A31" s="12" t="s">
        <v>9</v>
      </c>
      <c r="B31" s="11">
        <v>27</v>
      </c>
      <c r="C31" s="8">
        <v>2306563</v>
      </c>
      <c r="D31" s="13">
        <v>1.6260638796336767E-3</v>
      </c>
    </row>
    <row r="32" spans="1:4" x14ac:dyDescent="0.25">
      <c r="A32" s="12" t="s">
        <v>26</v>
      </c>
      <c r="B32" s="11">
        <v>28</v>
      </c>
      <c r="C32" s="8">
        <v>2065162</v>
      </c>
      <c r="D32" s="13">
        <v>1.455882771808983E-3</v>
      </c>
    </row>
    <row r="33" spans="1:4" x14ac:dyDescent="0.25">
      <c r="A33" s="12" t="s">
        <v>18</v>
      </c>
      <c r="B33" s="11">
        <v>29</v>
      </c>
      <c r="C33" s="8">
        <v>2018748</v>
      </c>
      <c r="D33" s="13">
        <v>1.4231621702432257E-3</v>
      </c>
    </row>
    <row r="34" spans="1:4" x14ac:dyDescent="0.25">
      <c r="A34" s="12" t="s">
        <v>48</v>
      </c>
      <c r="B34" s="11">
        <v>30</v>
      </c>
      <c r="C34" s="8">
        <v>1882557</v>
      </c>
      <c r="D34" s="13">
        <v>1.3271512371660933E-3</v>
      </c>
    </row>
    <row r="35" spans="1:4" x14ac:dyDescent="0.25">
      <c r="A35" s="12" t="s">
        <v>7</v>
      </c>
      <c r="B35" s="11">
        <v>31</v>
      </c>
      <c r="C35" s="8">
        <v>1793505</v>
      </c>
      <c r="D35" s="13">
        <v>1.264372010841411E-3</v>
      </c>
    </row>
    <row r="36" spans="1:4" x14ac:dyDescent="0.25">
      <c r="A36" s="12" t="s">
        <v>2</v>
      </c>
      <c r="B36" s="11">
        <v>32</v>
      </c>
      <c r="C36" s="8">
        <v>1443410</v>
      </c>
      <c r="D36" s="13">
        <v>1.0175646034823438E-3</v>
      </c>
    </row>
    <row r="37" spans="1:4" x14ac:dyDescent="0.25">
      <c r="A37" s="12" t="s">
        <v>21</v>
      </c>
      <c r="B37" s="11">
        <v>33</v>
      </c>
      <c r="C37" s="8">
        <v>1402655</v>
      </c>
      <c r="D37" s="13">
        <v>9.8883344226347817E-4</v>
      </c>
    </row>
    <row r="38" spans="1:4" x14ac:dyDescent="0.25">
      <c r="A38" s="12" t="s">
        <v>47</v>
      </c>
      <c r="B38" s="11">
        <v>34</v>
      </c>
      <c r="C38" s="8">
        <v>1307800</v>
      </c>
      <c r="D38" s="13">
        <v>9.2196325952723698E-4</v>
      </c>
    </row>
    <row r="39" spans="1:4" x14ac:dyDescent="0.25">
      <c r="A39" s="12" t="s">
        <v>4</v>
      </c>
      <c r="B39" s="11">
        <v>35</v>
      </c>
      <c r="C39" s="8">
        <v>1066098</v>
      </c>
      <c r="D39" s="13">
        <v>7.5156995492848167E-4</v>
      </c>
    </row>
    <row r="40" spans="1:4" x14ac:dyDescent="0.25">
      <c r="A40" s="12" t="s">
        <v>37</v>
      </c>
      <c r="B40" s="11">
        <v>36</v>
      </c>
      <c r="C40" s="8">
        <v>1044321</v>
      </c>
      <c r="D40" s="13">
        <v>7.3621776506556326E-4</v>
      </c>
    </row>
    <row r="41" spans="1:4" x14ac:dyDescent="0.25">
      <c r="A41" s="12" t="s">
        <v>43</v>
      </c>
      <c r="B41" s="11">
        <v>37</v>
      </c>
      <c r="C41" s="8">
        <v>692032</v>
      </c>
      <c r="D41" s="13">
        <v>4.878636476656621E-4</v>
      </c>
    </row>
    <row r="42" spans="1:4" x14ac:dyDescent="0.25">
      <c r="A42" s="12" t="s">
        <v>0</v>
      </c>
      <c r="B42" s="11">
        <v>38</v>
      </c>
      <c r="C42" s="8">
        <v>527973</v>
      </c>
      <c r="D42" s="13">
        <v>3.7220653618471775E-4</v>
      </c>
    </row>
    <row r="43" spans="1:4" x14ac:dyDescent="0.25">
      <c r="A43" s="12" t="s">
        <v>27</v>
      </c>
      <c r="B43" s="11">
        <v>39</v>
      </c>
      <c r="C43" s="8">
        <v>463550</v>
      </c>
      <c r="D43" s="13">
        <v>3.2679008178150386E-4</v>
      </c>
    </row>
    <row r="44" spans="1:4" x14ac:dyDescent="0.25">
      <c r="A44" s="12" t="s">
        <v>28</v>
      </c>
      <c r="B44" s="11">
        <v>40</v>
      </c>
      <c r="C44" s="8">
        <v>449271</v>
      </c>
      <c r="D44" s="13">
        <v>3.1672377700799916E-4</v>
      </c>
    </row>
    <row r="45" spans="1:4" x14ac:dyDescent="0.25">
      <c r="A45" s="12" t="s">
        <v>6</v>
      </c>
      <c r="B45" s="11">
        <v>41</v>
      </c>
      <c r="C45" s="8">
        <v>243350</v>
      </c>
      <c r="D45" s="13">
        <v>1.7155509956105912E-4</v>
      </c>
    </row>
    <row r="46" spans="1:4" x14ac:dyDescent="0.25">
      <c r="A46" s="12" t="s">
        <v>15</v>
      </c>
      <c r="B46" s="11">
        <v>42</v>
      </c>
      <c r="C46" s="8">
        <v>204083</v>
      </c>
      <c r="D46" s="13">
        <v>1.438729376770891E-4</v>
      </c>
    </row>
    <row r="47" spans="1:4" x14ac:dyDescent="0.25">
      <c r="A47" s="12" t="s">
        <v>17</v>
      </c>
      <c r="B47" s="11">
        <v>43</v>
      </c>
      <c r="C47" s="8">
        <v>145562</v>
      </c>
      <c r="D47" s="13">
        <v>1.026172319798927E-4</v>
      </c>
    </row>
    <row r="48" spans="1:4" x14ac:dyDescent="0.25">
      <c r="A48" s="12" t="s">
        <v>46</v>
      </c>
      <c r="B48" s="11">
        <v>44</v>
      </c>
      <c r="C48" s="8">
        <v>137126</v>
      </c>
      <c r="D48" s="13">
        <v>9.6670082524798824E-5</v>
      </c>
    </row>
    <row r="49" spans="1:4" x14ac:dyDescent="0.25">
      <c r="A49" s="12" t="s">
        <v>24</v>
      </c>
      <c r="B49" s="11">
        <v>45</v>
      </c>
      <c r="C49" s="8">
        <v>90555</v>
      </c>
      <c r="D49" s="13">
        <v>6.3838800249647467E-5</v>
      </c>
    </row>
    <row r="50" spans="1:4" x14ac:dyDescent="0.25">
      <c r="A50" s="12" t="s">
        <v>36</v>
      </c>
      <c r="B50" s="11">
        <v>46</v>
      </c>
      <c r="C50" s="8">
        <v>72994</v>
      </c>
      <c r="D50" s="13">
        <v>5.1458775168933431E-5</v>
      </c>
    </row>
    <row r="51" spans="1:4" x14ac:dyDescent="0.25">
      <c r="A51" s="12" t="s">
        <v>19</v>
      </c>
      <c r="B51" s="11">
        <v>47</v>
      </c>
      <c r="C51" s="8">
        <v>45744</v>
      </c>
      <c r="D51" s="13">
        <v>3.2248269875985573E-5</v>
      </c>
    </row>
    <row r="52" spans="1:4" x14ac:dyDescent="0.25">
      <c r="A52" s="12" t="s">
        <v>8</v>
      </c>
      <c r="B52" s="11">
        <v>48</v>
      </c>
      <c r="C52" s="8">
        <v>12108</v>
      </c>
      <c r="D52" s="13">
        <v>8.5358091041105561E-6</v>
      </c>
    </row>
    <row r="53" spans="1:4" x14ac:dyDescent="0.25">
      <c r="A53" s="12" t="s">
        <v>23</v>
      </c>
      <c r="B53" s="11"/>
      <c r="C53" s="8"/>
      <c r="D53" s="13">
        <v>0</v>
      </c>
    </row>
    <row r="54" spans="1:4" x14ac:dyDescent="0.25">
      <c r="A54" s="10" t="s">
        <v>212</v>
      </c>
      <c r="B54" s="11"/>
      <c r="C54" s="8">
        <v>1418494703</v>
      </c>
      <c r="D54" s="1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FD76-1D0F-42DE-B52C-5C0674EFCE74}">
  <dimension ref="A3:D54"/>
  <sheetViews>
    <sheetView tabSelected="1" workbookViewId="0">
      <selection activeCell="D3" sqref="D3"/>
    </sheetView>
  </sheetViews>
  <sheetFormatPr baseColWidth="10" defaultRowHeight="15" x14ac:dyDescent="0.25"/>
  <cols>
    <col min="1" max="1" width="22.7109375" bestFit="1" customWidth="1"/>
    <col min="2" max="2" width="6.140625" bestFit="1" customWidth="1"/>
    <col min="3" max="3" width="31.140625" bestFit="1" customWidth="1"/>
    <col min="4" max="4" width="19" customWidth="1"/>
  </cols>
  <sheetData>
    <row r="3" spans="1:4" x14ac:dyDescent="0.25">
      <c r="A3" s="9" t="s">
        <v>211</v>
      </c>
      <c r="B3" t="s">
        <v>215</v>
      </c>
      <c r="C3" t="s">
        <v>216</v>
      </c>
      <c r="D3" t="s">
        <v>217</v>
      </c>
    </row>
    <row r="4" spans="1:4" x14ac:dyDescent="0.25">
      <c r="A4" s="10" t="s">
        <v>42</v>
      </c>
      <c r="B4" s="11"/>
      <c r="C4" s="8">
        <v>1448912923</v>
      </c>
      <c r="D4" s="13">
        <v>1</v>
      </c>
    </row>
    <row r="5" spans="1:4" x14ac:dyDescent="0.25">
      <c r="A5" s="12" t="s">
        <v>34</v>
      </c>
      <c r="B5" s="11">
        <v>1</v>
      </c>
      <c r="C5" s="8">
        <v>406178472</v>
      </c>
      <c r="D5" s="13">
        <v>0.28033325229717754</v>
      </c>
    </row>
    <row r="6" spans="1:4" x14ac:dyDescent="0.25">
      <c r="A6" s="12" t="s">
        <v>1</v>
      </c>
      <c r="B6" s="11">
        <v>2</v>
      </c>
      <c r="C6" s="8">
        <v>203013338</v>
      </c>
      <c r="D6" s="13">
        <v>0.14011424342855419</v>
      </c>
    </row>
    <row r="7" spans="1:4" x14ac:dyDescent="0.25">
      <c r="A7" s="12" t="s">
        <v>22</v>
      </c>
      <c r="B7" s="11">
        <v>3</v>
      </c>
      <c r="C7" s="8">
        <v>158622349</v>
      </c>
      <c r="D7" s="13">
        <v>0.10947679911058396</v>
      </c>
    </row>
    <row r="8" spans="1:4" x14ac:dyDescent="0.25">
      <c r="A8" s="12" t="s">
        <v>5</v>
      </c>
      <c r="B8" s="11">
        <v>4</v>
      </c>
      <c r="C8" s="8">
        <v>144933821</v>
      </c>
      <c r="D8" s="13">
        <v>0.10002935214347591</v>
      </c>
    </row>
    <row r="9" spans="1:4" x14ac:dyDescent="0.25">
      <c r="A9" s="12" t="s">
        <v>39</v>
      </c>
      <c r="B9" s="11">
        <v>5</v>
      </c>
      <c r="C9" s="8">
        <v>120874771</v>
      </c>
      <c r="D9" s="13">
        <v>8.3424455038834652E-2</v>
      </c>
    </row>
    <row r="10" spans="1:4" x14ac:dyDescent="0.25">
      <c r="A10" s="12" t="s">
        <v>12</v>
      </c>
      <c r="B10" s="11">
        <v>6</v>
      </c>
      <c r="C10" s="8">
        <v>85183823</v>
      </c>
      <c r="D10" s="13">
        <v>5.8791540642501396E-2</v>
      </c>
    </row>
    <row r="11" spans="1:4" x14ac:dyDescent="0.25">
      <c r="A11" s="12" t="s">
        <v>38</v>
      </c>
      <c r="B11" s="11">
        <v>7</v>
      </c>
      <c r="C11" s="8">
        <v>51940302</v>
      </c>
      <c r="D11" s="13">
        <v>3.5847773303351232E-2</v>
      </c>
    </row>
    <row r="12" spans="1:4" x14ac:dyDescent="0.25">
      <c r="A12" s="12" t="s">
        <v>30</v>
      </c>
      <c r="B12" s="11">
        <v>8</v>
      </c>
      <c r="C12" s="8">
        <v>49259989</v>
      </c>
      <c r="D12" s="13">
        <v>3.3997894709922469E-2</v>
      </c>
    </row>
    <row r="13" spans="1:4" x14ac:dyDescent="0.25">
      <c r="A13" s="12" t="s">
        <v>35</v>
      </c>
      <c r="B13" s="11">
        <v>9</v>
      </c>
      <c r="C13" s="8">
        <v>32701072</v>
      </c>
      <c r="D13" s="13">
        <v>2.2569383902168425E-2</v>
      </c>
    </row>
    <row r="14" spans="1:4" x14ac:dyDescent="0.25">
      <c r="A14" s="12" t="s">
        <v>3</v>
      </c>
      <c r="B14" s="11">
        <v>10</v>
      </c>
      <c r="C14" s="8">
        <v>29252088</v>
      </c>
      <c r="D14" s="13">
        <v>2.018898964572214E-2</v>
      </c>
    </row>
    <row r="15" spans="1:4" x14ac:dyDescent="0.25">
      <c r="A15" s="12" t="s">
        <v>11</v>
      </c>
      <c r="B15" s="11">
        <v>11</v>
      </c>
      <c r="C15" s="8">
        <v>26894886</v>
      </c>
      <c r="D15" s="13">
        <v>1.8562113411421343E-2</v>
      </c>
    </row>
    <row r="16" spans="1:4" x14ac:dyDescent="0.25">
      <c r="A16" s="12" t="s">
        <v>14</v>
      </c>
      <c r="B16" s="11">
        <v>12</v>
      </c>
      <c r="C16" s="8">
        <v>16550820</v>
      </c>
      <c r="D16" s="13">
        <v>1.1422922480207598E-2</v>
      </c>
    </row>
    <row r="17" spans="1:4" x14ac:dyDescent="0.25">
      <c r="A17" s="12" t="s">
        <v>29</v>
      </c>
      <c r="B17" s="11">
        <v>13</v>
      </c>
      <c r="C17" s="8">
        <v>15847405</v>
      </c>
      <c r="D17" s="13">
        <v>1.0937444720409882E-2</v>
      </c>
    </row>
    <row r="18" spans="1:4" x14ac:dyDescent="0.25">
      <c r="A18" s="12" t="s">
        <v>32</v>
      </c>
      <c r="B18" s="11">
        <v>14</v>
      </c>
      <c r="C18" s="8">
        <v>13024942</v>
      </c>
      <c r="D18" s="13">
        <v>8.9894580918166052E-3</v>
      </c>
    </row>
    <row r="19" spans="1:4" x14ac:dyDescent="0.25">
      <c r="A19" s="12" t="s">
        <v>16</v>
      </c>
      <c r="B19" s="11">
        <v>15</v>
      </c>
      <c r="C19" s="8">
        <v>10924568</v>
      </c>
      <c r="D19" s="13">
        <v>7.5398375061632326E-3</v>
      </c>
    </row>
    <row r="20" spans="1:4" x14ac:dyDescent="0.25">
      <c r="A20" s="12" t="s">
        <v>45</v>
      </c>
      <c r="B20" s="11">
        <v>16</v>
      </c>
      <c r="C20" s="8">
        <v>9621350</v>
      </c>
      <c r="D20" s="13">
        <v>6.6403921500533128E-3</v>
      </c>
    </row>
    <row r="21" spans="1:4" x14ac:dyDescent="0.25">
      <c r="A21" s="12" t="s">
        <v>20</v>
      </c>
      <c r="B21" s="11">
        <v>17</v>
      </c>
      <c r="C21" s="8">
        <v>9374724</v>
      </c>
      <c r="D21" s="13">
        <v>6.4701776422764366E-3</v>
      </c>
    </row>
    <row r="22" spans="1:4" x14ac:dyDescent="0.25">
      <c r="A22" s="12" t="s">
        <v>13</v>
      </c>
      <c r="B22" s="11">
        <v>18</v>
      </c>
      <c r="C22" s="8">
        <v>8338198</v>
      </c>
      <c r="D22" s="13">
        <v>5.7547957973455108E-3</v>
      </c>
    </row>
    <row r="23" spans="1:4" x14ac:dyDescent="0.25">
      <c r="A23" s="12" t="s">
        <v>49</v>
      </c>
      <c r="B23" s="11">
        <v>19</v>
      </c>
      <c r="C23" s="8">
        <v>8133652</v>
      </c>
      <c r="D23" s="13">
        <v>5.6136237525986924E-3</v>
      </c>
    </row>
    <row r="24" spans="1:4" x14ac:dyDescent="0.25">
      <c r="A24" s="12" t="s">
        <v>31</v>
      </c>
      <c r="B24" s="11">
        <v>20</v>
      </c>
      <c r="C24" s="8">
        <v>5680298</v>
      </c>
      <c r="D24" s="13">
        <v>3.9203860424122947E-3</v>
      </c>
    </row>
    <row r="25" spans="1:4" x14ac:dyDescent="0.25">
      <c r="A25" s="12" t="s">
        <v>33</v>
      </c>
      <c r="B25" s="11">
        <v>21</v>
      </c>
      <c r="C25" s="8">
        <v>4724495</v>
      </c>
      <c r="D25" s="13">
        <v>3.2607170003134825E-3</v>
      </c>
    </row>
    <row r="26" spans="1:4" x14ac:dyDescent="0.25">
      <c r="A26" s="12" t="s">
        <v>40</v>
      </c>
      <c r="B26" s="11">
        <v>22</v>
      </c>
      <c r="C26" s="8">
        <v>4125362</v>
      </c>
      <c r="D26" s="13">
        <v>2.8472118196436295E-3</v>
      </c>
    </row>
    <row r="27" spans="1:4" x14ac:dyDescent="0.25">
      <c r="A27" s="12" t="s">
        <v>41</v>
      </c>
      <c r="B27" s="11">
        <v>23</v>
      </c>
      <c r="C27" s="8">
        <v>3674374</v>
      </c>
      <c r="D27" s="13">
        <v>2.535952258878431E-3</v>
      </c>
    </row>
    <row r="28" spans="1:4" x14ac:dyDescent="0.25">
      <c r="A28" s="12" t="s">
        <v>44</v>
      </c>
      <c r="B28" s="11">
        <v>24</v>
      </c>
      <c r="C28" s="8">
        <v>3405525</v>
      </c>
      <c r="D28" s="13">
        <v>2.3504000454001059E-3</v>
      </c>
    </row>
    <row r="29" spans="1:4" x14ac:dyDescent="0.25">
      <c r="A29" s="12" t="s">
        <v>10</v>
      </c>
      <c r="B29" s="11">
        <v>25</v>
      </c>
      <c r="C29" s="8">
        <v>2924871</v>
      </c>
      <c r="D29" s="13">
        <v>2.0186658242677567E-3</v>
      </c>
    </row>
    <row r="30" spans="1:4" x14ac:dyDescent="0.25">
      <c r="A30" s="12" t="s">
        <v>9</v>
      </c>
      <c r="B30" s="11">
        <v>26</v>
      </c>
      <c r="C30" s="8">
        <v>2683125</v>
      </c>
      <c r="D30" s="13">
        <v>1.8518193587814386E-3</v>
      </c>
    </row>
    <row r="31" spans="1:4" x14ac:dyDescent="0.25">
      <c r="A31" s="12" t="s">
        <v>25</v>
      </c>
      <c r="B31" s="11">
        <v>27</v>
      </c>
      <c r="C31" s="8">
        <v>2657732</v>
      </c>
      <c r="D31" s="13">
        <v>1.8342938059363282E-3</v>
      </c>
    </row>
    <row r="32" spans="1:4" x14ac:dyDescent="0.25">
      <c r="A32" s="12" t="s">
        <v>18</v>
      </c>
      <c r="B32" s="11">
        <v>28</v>
      </c>
      <c r="C32" s="8">
        <v>2324438</v>
      </c>
      <c r="D32" s="13">
        <v>1.6042634192172224E-3</v>
      </c>
    </row>
    <row r="33" spans="1:4" x14ac:dyDescent="0.25">
      <c r="A33" s="12" t="s">
        <v>26</v>
      </c>
      <c r="B33" s="11">
        <v>29</v>
      </c>
      <c r="C33" s="8">
        <v>2269505</v>
      </c>
      <c r="D33" s="13">
        <v>1.5663501677526275E-3</v>
      </c>
    </row>
    <row r="34" spans="1:4" x14ac:dyDescent="0.25">
      <c r="A34" s="12" t="s">
        <v>7</v>
      </c>
      <c r="B34" s="11">
        <v>30</v>
      </c>
      <c r="C34" s="8">
        <v>1964462</v>
      </c>
      <c r="D34" s="13">
        <v>1.3558178471709305E-3</v>
      </c>
    </row>
    <row r="35" spans="1:4" x14ac:dyDescent="0.25">
      <c r="A35" s="12" t="s">
        <v>48</v>
      </c>
      <c r="B35" s="11">
        <v>31</v>
      </c>
      <c r="C35" s="8">
        <v>1870729</v>
      </c>
      <c r="D35" s="13">
        <v>1.2911258988059975E-3</v>
      </c>
    </row>
    <row r="36" spans="1:4" x14ac:dyDescent="0.25">
      <c r="A36" s="12" t="s">
        <v>21</v>
      </c>
      <c r="B36" s="11">
        <v>32</v>
      </c>
      <c r="C36" s="8">
        <v>1514332</v>
      </c>
      <c r="D36" s="13">
        <v>1.0451504544969816E-3</v>
      </c>
    </row>
    <row r="37" spans="1:4" x14ac:dyDescent="0.25">
      <c r="A37" s="12" t="s">
        <v>47</v>
      </c>
      <c r="B37" s="11">
        <v>33</v>
      </c>
      <c r="C37" s="8">
        <v>1496378</v>
      </c>
      <c r="D37" s="13">
        <v>1.0327590956271703E-3</v>
      </c>
    </row>
    <row r="38" spans="1:4" x14ac:dyDescent="0.25">
      <c r="A38" s="12" t="s">
        <v>2</v>
      </c>
      <c r="B38" s="11">
        <v>34</v>
      </c>
      <c r="C38" s="8">
        <v>1252921</v>
      </c>
      <c r="D38" s="13">
        <v>8.6473174482135529E-4</v>
      </c>
    </row>
    <row r="39" spans="1:4" x14ac:dyDescent="0.25">
      <c r="A39" s="12" t="s">
        <v>4</v>
      </c>
      <c r="B39" s="11">
        <v>35</v>
      </c>
      <c r="C39" s="8">
        <v>1246465</v>
      </c>
      <c r="D39" s="13">
        <v>8.6027599051237121E-4</v>
      </c>
    </row>
    <row r="40" spans="1:4" x14ac:dyDescent="0.25">
      <c r="A40" s="12" t="s">
        <v>37</v>
      </c>
      <c r="B40" s="11">
        <v>36</v>
      </c>
      <c r="C40" s="8">
        <v>1088843</v>
      </c>
      <c r="D40" s="13">
        <v>7.5148960487254901E-4</v>
      </c>
    </row>
    <row r="41" spans="1:4" x14ac:dyDescent="0.25">
      <c r="A41" s="12" t="s">
        <v>0</v>
      </c>
      <c r="B41" s="11">
        <v>37</v>
      </c>
      <c r="C41" s="8">
        <v>839330</v>
      </c>
      <c r="D41" s="13">
        <v>5.7928256879795944E-4</v>
      </c>
    </row>
    <row r="42" spans="1:4" x14ac:dyDescent="0.25">
      <c r="A42" s="12" t="s">
        <v>43</v>
      </c>
      <c r="B42" s="11">
        <v>38</v>
      </c>
      <c r="C42" s="8">
        <v>679422</v>
      </c>
      <c r="D42" s="13">
        <v>4.6891844859333899E-4</v>
      </c>
    </row>
    <row r="43" spans="1:4" x14ac:dyDescent="0.25">
      <c r="A43" s="12" t="s">
        <v>28</v>
      </c>
      <c r="B43" s="11">
        <v>39</v>
      </c>
      <c r="C43" s="8">
        <v>475592</v>
      </c>
      <c r="D43" s="13">
        <v>3.2824056742849551E-4</v>
      </c>
    </row>
    <row r="44" spans="1:4" x14ac:dyDescent="0.25">
      <c r="A44" s="12" t="s">
        <v>27</v>
      </c>
      <c r="B44" s="11">
        <v>40</v>
      </c>
      <c r="C44" s="8">
        <v>340470</v>
      </c>
      <c r="D44" s="13">
        <v>2.3498306530046734E-4</v>
      </c>
    </row>
    <row r="45" spans="1:4" x14ac:dyDescent="0.25">
      <c r="A45" s="12" t="s">
        <v>6</v>
      </c>
      <c r="B45" s="11">
        <v>41</v>
      </c>
      <c r="C45" s="8">
        <v>332149</v>
      </c>
      <c r="D45" s="13">
        <v>2.2924013909150564E-4</v>
      </c>
    </row>
    <row r="46" spans="1:4" x14ac:dyDescent="0.25">
      <c r="A46" s="12" t="s">
        <v>15</v>
      </c>
      <c r="B46" s="11">
        <v>42</v>
      </c>
      <c r="C46" s="8">
        <v>156217</v>
      </c>
      <c r="D46" s="13">
        <v>1.0781669313608572E-4</v>
      </c>
    </row>
    <row r="47" spans="1:4" x14ac:dyDescent="0.25">
      <c r="A47" s="12" t="s">
        <v>17</v>
      </c>
      <c r="B47" s="11">
        <v>43</v>
      </c>
      <c r="C47" s="8">
        <v>133057</v>
      </c>
      <c r="D47" s="13">
        <v>9.1832295707945731E-5</v>
      </c>
    </row>
    <row r="48" spans="1:4" x14ac:dyDescent="0.25">
      <c r="A48" s="12" t="s">
        <v>46</v>
      </c>
      <c r="B48" s="11">
        <v>44</v>
      </c>
      <c r="C48" s="8">
        <v>129176</v>
      </c>
      <c r="D48" s="13">
        <v>8.9153735845311392E-5</v>
      </c>
    </row>
    <row r="49" spans="1:4" x14ac:dyDescent="0.25">
      <c r="A49" s="12" t="s">
        <v>36</v>
      </c>
      <c r="B49" s="11">
        <v>45</v>
      </c>
      <c r="C49" s="8">
        <v>98275</v>
      </c>
      <c r="D49" s="13">
        <v>6.7826712316513727E-5</v>
      </c>
    </row>
    <row r="50" spans="1:4" x14ac:dyDescent="0.25">
      <c r="A50" s="12" t="s">
        <v>24</v>
      </c>
      <c r="B50" s="11">
        <v>46</v>
      </c>
      <c r="C50" s="8">
        <v>90454</v>
      </c>
      <c r="D50" s="13">
        <v>6.2428872407814114E-5</v>
      </c>
    </row>
    <row r="51" spans="1:4" x14ac:dyDescent="0.25">
      <c r="A51" s="12" t="s">
        <v>19</v>
      </c>
      <c r="B51" s="11">
        <v>47</v>
      </c>
      <c r="C51" s="8">
        <v>64356</v>
      </c>
      <c r="D51" s="13">
        <v>4.4416747879334088E-5</v>
      </c>
    </row>
    <row r="52" spans="1:4" x14ac:dyDescent="0.25">
      <c r="A52" s="12" t="s">
        <v>8</v>
      </c>
      <c r="B52" s="11"/>
      <c r="C52" s="8"/>
      <c r="D52" s="13">
        <v>0</v>
      </c>
    </row>
    <row r="53" spans="1:4" x14ac:dyDescent="0.25">
      <c r="A53" s="12" t="s">
        <v>23</v>
      </c>
      <c r="B53" s="11"/>
      <c r="C53" s="8"/>
      <c r="D53" s="13">
        <v>0</v>
      </c>
    </row>
    <row r="54" spans="1:4" x14ac:dyDescent="0.25">
      <c r="A54" s="10" t="s">
        <v>212</v>
      </c>
      <c r="B54" s="11"/>
      <c r="C54" s="8">
        <v>1448912923</v>
      </c>
      <c r="D54" s="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Données</vt:lpstr>
      <vt:lpstr>Evolution annees Europe</vt:lpstr>
      <vt:lpstr>Evolution annees Monde</vt:lpstr>
      <vt:lpstr>Rangs 2017 &amp; 2018 Monde</vt:lpstr>
      <vt:lpstr>Rangs 2017 Europe</vt:lpstr>
      <vt:lpstr>Rangs 2018 Europe</vt:lpstr>
      <vt:lpstr>total_2017</vt:lpstr>
      <vt:lpstr>total_2018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Cornel</cp:lastModifiedBy>
  <dcterms:created xsi:type="dcterms:W3CDTF">2018-01-27T11:02:51Z</dcterms:created>
  <dcterms:modified xsi:type="dcterms:W3CDTF">2020-05-01T20:49:09Z</dcterms:modified>
</cp:coreProperties>
</file>