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chaefferalexis/Desktop/Nutrition/"/>
    </mc:Choice>
  </mc:AlternateContent>
  <xr:revisionPtr revIDLastSave="0" documentId="13_ncr:1_{0CCCEFCB-4954-6745-9984-27708D0FBEC9}" xr6:coauthVersionLast="45" xr6:coauthVersionMax="45" xr10:uidLastSave="{00000000-0000-0000-0000-000000000000}"/>
  <bookViews>
    <workbookView xWindow="0" yWindow="460" windowWidth="33600" windowHeight="18620" activeTab="4" xr2:uid="{813CB16F-4DBF-B840-8D89-02FB1DEE9F7A}"/>
  </bookViews>
  <sheets>
    <sheet name="Claculateur" sheetId="6" r:id="rId1"/>
    <sheet name="Course" sheetId="4" r:id="rId2"/>
    <sheet name="Recette" sheetId="8" r:id="rId3"/>
    <sheet name="Repas" sheetId="2" r:id="rId4"/>
    <sheet name="Data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9" i="6" l="1"/>
  <c r="G29" i="6" s="1"/>
  <c r="D27" i="6"/>
  <c r="E27" i="6" s="1"/>
  <c r="D22" i="6"/>
  <c r="G22" i="6" s="1"/>
  <c r="D20" i="6"/>
  <c r="G20" i="6" s="1"/>
  <c r="D8" i="6"/>
  <c r="D12" i="6" s="1"/>
  <c r="E12" i="6" s="1"/>
  <c r="E30" i="6" s="1"/>
  <c r="D13" i="6" l="1"/>
  <c r="E13" i="6" s="1"/>
  <c r="E23" i="6" s="1"/>
  <c r="G23" i="6" s="1"/>
  <c r="G30" i="6"/>
  <c r="F27" i="6"/>
  <c r="E29" i="6"/>
  <c r="F29" i="6" s="1"/>
  <c r="E22" i="6"/>
  <c r="G27" i="6"/>
  <c r="E20" i="6"/>
  <c r="F20" i="6" l="1"/>
  <c r="F22" i="6"/>
  <c r="E28" i="6"/>
  <c r="E21" i="6"/>
  <c r="D28" i="6" l="1"/>
  <c r="G28" i="6" s="1"/>
  <c r="F28" i="6"/>
  <c r="F30" i="6" s="1"/>
  <c r="D21" i="6"/>
  <c r="G21" i="6" s="1"/>
  <c r="F21" i="6"/>
  <c r="F23" i="6" s="1"/>
</calcChain>
</file>

<file path=xl/sharedStrings.xml><?xml version="1.0" encoding="utf-8"?>
<sst xmlns="http://schemas.openxmlformats.org/spreadsheetml/2006/main" count="360" uniqueCount="260">
  <si>
    <t>Ingrédients</t>
  </si>
  <si>
    <t>Total</t>
  </si>
  <si>
    <t>Pour 100 g</t>
  </si>
  <si>
    <t xml:space="preserve">Calories </t>
  </si>
  <si>
    <t>Lipides</t>
  </si>
  <si>
    <t>Protéines</t>
  </si>
  <si>
    <t>Glucides</t>
  </si>
  <si>
    <t>ingrédients</t>
  </si>
  <si>
    <t>Ail</t>
  </si>
  <si>
    <t>Epinard</t>
  </si>
  <si>
    <t>Courgette</t>
  </si>
  <si>
    <t>Brocoli</t>
  </si>
  <si>
    <t>Carottes</t>
  </si>
  <si>
    <t>Pomme de terre</t>
  </si>
  <si>
    <t>Patate douce</t>
  </si>
  <si>
    <t>Recette</t>
  </si>
  <si>
    <t>Quantité (g)</t>
  </si>
  <si>
    <t>blablabla</t>
  </si>
  <si>
    <t>=recherchedev*(20/100)</t>
  </si>
  <si>
    <t>Blabla 2</t>
  </si>
  <si>
    <t>Catégories</t>
  </si>
  <si>
    <t>Salade</t>
  </si>
  <si>
    <t>plats</t>
  </si>
  <si>
    <t>encas</t>
  </si>
  <si>
    <t>desserts</t>
  </si>
  <si>
    <t>Choix saison</t>
  </si>
  <si>
    <t>Hiver</t>
  </si>
  <si>
    <t>Été</t>
  </si>
  <si>
    <t>Printemps</t>
  </si>
  <si>
    <t>automne</t>
  </si>
  <si>
    <t>Chou-Fleur</t>
  </si>
  <si>
    <t>Choux de Bruxelles</t>
  </si>
  <si>
    <t>Oignon</t>
  </si>
  <si>
    <t>Poireau</t>
  </si>
  <si>
    <t>Mache</t>
  </si>
  <si>
    <t>Salade verte</t>
  </si>
  <si>
    <t>Navet</t>
  </si>
  <si>
    <t>Légume</t>
  </si>
  <si>
    <t>Aubergine</t>
  </si>
  <si>
    <t>Tomate</t>
  </si>
  <si>
    <t>Artichaut</t>
  </si>
  <si>
    <t>Maïs</t>
  </si>
  <si>
    <t>Haricot vert</t>
  </si>
  <si>
    <t>Petits pois</t>
  </si>
  <si>
    <t>Endive</t>
  </si>
  <si>
    <t>Concombre</t>
  </si>
  <si>
    <t>Cornichon</t>
  </si>
  <si>
    <t>Fruit</t>
  </si>
  <si>
    <t>Fraise</t>
  </si>
  <si>
    <t xml:space="preserve">Banane </t>
  </si>
  <si>
    <t>Pomme</t>
  </si>
  <si>
    <t>Poire</t>
  </si>
  <si>
    <t>Framboise</t>
  </si>
  <si>
    <t>Pêche</t>
  </si>
  <si>
    <t>Abricot</t>
  </si>
  <si>
    <t>Mûre</t>
  </si>
  <si>
    <t>Groseille</t>
  </si>
  <si>
    <t>Orange</t>
  </si>
  <si>
    <t>Citron</t>
  </si>
  <si>
    <t>Pamplemousse</t>
  </si>
  <si>
    <t>Clémentine</t>
  </si>
  <si>
    <t>Pastèque</t>
  </si>
  <si>
    <t>Cerise</t>
  </si>
  <si>
    <t>Melon</t>
  </si>
  <si>
    <t>Myrtille</t>
  </si>
  <si>
    <t>Raisin</t>
  </si>
  <si>
    <t>Kiwi</t>
  </si>
  <si>
    <t>Rhubarbe</t>
  </si>
  <si>
    <t>Mangue</t>
  </si>
  <si>
    <t>Questsche</t>
  </si>
  <si>
    <t>Figue</t>
  </si>
  <si>
    <t>Amande</t>
  </si>
  <si>
    <t>Noix</t>
  </si>
  <si>
    <t>Noisette</t>
  </si>
  <si>
    <t>Noix de Cajou</t>
  </si>
  <si>
    <t>Noix du Brésil</t>
  </si>
  <si>
    <t>Oléagineux</t>
  </si>
  <si>
    <t>Noix de Pécan</t>
  </si>
  <si>
    <t>Pistache</t>
  </si>
  <si>
    <t>Légumineux</t>
  </si>
  <si>
    <t>Tempeh</t>
  </si>
  <si>
    <t>Pois chiche</t>
  </si>
  <si>
    <t>Lentille verte</t>
  </si>
  <si>
    <t>Lentille corail</t>
  </si>
  <si>
    <t>Haricot rouge</t>
  </si>
  <si>
    <t>Haricot blanc</t>
  </si>
  <si>
    <t>Azuki</t>
  </si>
  <si>
    <t>Tofu lactofermenté</t>
  </si>
  <si>
    <t>Graine</t>
  </si>
  <si>
    <t>Sésame</t>
  </si>
  <si>
    <t>Chia</t>
  </si>
  <si>
    <t>Lin</t>
  </si>
  <si>
    <t>Tournesol</t>
  </si>
  <si>
    <t>Courge</t>
  </si>
  <si>
    <t>Cacahuète</t>
  </si>
  <si>
    <t>Edamame</t>
  </si>
  <si>
    <t>Purée d'amande (JeanHervé)</t>
  </si>
  <si>
    <t>Purée de noisette  (JeanHervé)</t>
  </si>
  <si>
    <t>Purée de cacahuète  (JeanHervé)</t>
  </si>
  <si>
    <t xml:space="preserve">Transformé </t>
  </si>
  <si>
    <t>Tahini  (JeanHervé)</t>
  </si>
  <si>
    <t>Protéine animale</t>
  </si>
  <si>
    <t>Œuf</t>
  </si>
  <si>
    <t>Poulet</t>
  </si>
  <si>
    <t>Dinde</t>
  </si>
  <si>
    <t>Saumon</t>
  </si>
  <si>
    <t xml:space="preserve">Bœuf </t>
  </si>
  <si>
    <t>Fromage</t>
  </si>
  <si>
    <t>Autres</t>
  </si>
  <si>
    <t>Miel (Moyenne)</t>
  </si>
  <si>
    <t>Yaourt de soja</t>
  </si>
  <si>
    <t>Thon</t>
  </si>
  <si>
    <t>Algues (Moyenne)</t>
  </si>
  <si>
    <t>Chocolat 70%</t>
  </si>
  <si>
    <t>Chocolat 85%</t>
  </si>
  <si>
    <t>Chocolat 90%</t>
  </si>
  <si>
    <t>Céréale</t>
  </si>
  <si>
    <t>Farine</t>
  </si>
  <si>
    <t>Quinoa</t>
  </si>
  <si>
    <t>Bulghur</t>
  </si>
  <si>
    <t>Crème d'ail</t>
  </si>
  <si>
    <t>Orge</t>
  </si>
  <si>
    <t>Riz collant</t>
  </si>
  <si>
    <t>Riz complet</t>
  </si>
  <si>
    <t>Riz basmati</t>
  </si>
  <si>
    <t>Riz sauvage</t>
  </si>
  <si>
    <t>Riz</t>
  </si>
  <si>
    <t>Sarrasin</t>
  </si>
  <si>
    <t>Blé complet</t>
  </si>
  <si>
    <t>Blé blanc</t>
  </si>
  <si>
    <t>Poudre de cacao</t>
  </si>
  <si>
    <t>Lait</t>
  </si>
  <si>
    <t>Coco</t>
  </si>
  <si>
    <t>Avoine</t>
  </si>
  <si>
    <t xml:space="preserve">Avoine </t>
  </si>
  <si>
    <t>Fécule de pomme de terre</t>
  </si>
  <si>
    <t>Pain de seigle</t>
  </si>
  <si>
    <t>Pumpernickel</t>
  </si>
  <si>
    <t>Pain aux graines</t>
  </si>
  <si>
    <t>Calculateur</t>
  </si>
  <si>
    <t>À remplir</t>
  </si>
  <si>
    <t>Poids (kg)</t>
  </si>
  <si>
    <t>Ton taux de graisse</t>
  </si>
  <si>
    <t>Multiplicateur d'activité</t>
  </si>
  <si>
    <t>Ceci sont mes propres chiffres.</t>
  </si>
  <si>
    <t>Maintenance</t>
  </si>
  <si>
    <t>Change les cases vertes avec</t>
  </si>
  <si>
    <t>Surplus prise de masse</t>
  </si>
  <si>
    <t>tes infos pour avoir les tiens !</t>
  </si>
  <si>
    <t>Déficit sèche</t>
  </si>
  <si>
    <t>Arrondi</t>
  </si>
  <si>
    <t>Objectif Prise de masse</t>
  </si>
  <si>
    <t>Objectif sèche</t>
  </si>
  <si>
    <t>g/kg sèc</t>
  </si>
  <si>
    <t>Coefficient Protéines</t>
  </si>
  <si>
    <t>Coefficient Lipides</t>
  </si>
  <si>
    <t xml:space="preserve"> </t>
  </si>
  <si>
    <t>Sèche</t>
  </si>
  <si>
    <t>g</t>
  </si>
  <si>
    <t>kcal</t>
  </si>
  <si>
    <t>% total</t>
  </si>
  <si>
    <t>Résumé</t>
  </si>
  <si>
    <t>Priorité</t>
  </si>
  <si>
    <t>No 1</t>
  </si>
  <si>
    <t>-</t>
  </si>
  <si>
    <t>Prise de masse</t>
  </si>
  <si>
    <t>Notes</t>
  </si>
  <si>
    <t>Clique sur une cellule pour voir et modifier sa formule si besoin</t>
  </si>
  <si>
    <t>Hommes</t>
  </si>
  <si>
    <t>https://fitandhealthyathome.files.wordpress.com/2014/08/body-fat-infographic3t.jpg</t>
  </si>
  <si>
    <t>A estimer grâce aux tableau suivants :</t>
  </si>
  <si>
    <t>Femmes</t>
  </si>
  <si>
    <t>https://i.pinimg.com/564x/87/eb/b1/87ebb15ba53b5cc7e281813dcf1a66d9--woman-body-girl-body.jpg</t>
  </si>
  <si>
    <t>Multiplicateurs :</t>
  </si>
  <si>
    <t>x1.15 : peu ou pas d’exercice/sport (E/S)</t>
  </si>
  <si>
    <t>Entre 5 et 10% recommandé</t>
  </si>
  <si>
    <t>x1.25 : E/S 1-2 fois par semaine</t>
  </si>
  <si>
    <t>Entre 10 et 25% recommandé</t>
  </si>
  <si>
    <t>x1.4 : E/S 3-5 fois par semaine</t>
  </si>
  <si>
    <t>x1.55 : E/S 6-7 fois par semaine</t>
  </si>
  <si>
    <t>x1.6-1.8 : E/S 6-7 fois par semaine &amp; travail physique</t>
  </si>
  <si>
    <t>Entre 1.5 et 2.3  -  Plus tu es déjà sec et plus ton déficit est gros, plus tu devrais choisir un multiplicateur élevé</t>
  </si>
  <si>
    <t xml:space="preserve">0.7 représente un bon minimum pour les lipides, je déconseille de rester en dessous longtemps. </t>
  </si>
  <si>
    <t>Tu devrais d'ailleurs probablement en manger plus, mais ça reste selon tes propres préférences, tant que l'objectif de calories est respecté.</t>
  </si>
  <si>
    <t>On arrondi les macros à un multiple de 5 pour plus de simplicité.</t>
  </si>
  <si>
    <t>Tant que les protéines minimums et les calories maximum sont respectées, le reste importe assez peu dans l'ensemble.</t>
  </si>
  <si>
    <t>Un minimum de lipides sain est très recommandé, ainsi que de manger un maximum de glucides pour rester performant à l'entraînement.</t>
  </si>
  <si>
    <t>Lundi</t>
  </si>
  <si>
    <t>Liste déroulante</t>
  </si>
  <si>
    <t>Recettes</t>
  </si>
  <si>
    <t>Kcal</t>
  </si>
  <si>
    <t>Céleri branche</t>
  </si>
  <si>
    <t>Choux blanc</t>
  </si>
  <si>
    <t>Betterave rouge cru</t>
  </si>
  <si>
    <t>Betterave rouge cuite</t>
  </si>
  <si>
    <t>Huile</t>
  </si>
  <si>
    <t>Olive</t>
  </si>
  <si>
    <t>Pruneau Agen</t>
  </si>
  <si>
    <t>Pois cassés bouilli</t>
  </si>
  <si>
    <t>Coco suziwan</t>
  </si>
  <si>
    <t>ail</t>
  </si>
  <si>
    <t>oignon</t>
  </si>
  <si>
    <t>Sauce</t>
  </si>
  <si>
    <t xml:space="preserve">Facteur </t>
  </si>
  <si>
    <t>1 pour maintien</t>
  </si>
  <si>
    <t>0,8 pour séche</t>
  </si>
  <si>
    <t>1,2 pour prise de masse</t>
  </si>
  <si>
    <t>lentilles vertes</t>
  </si>
  <si>
    <t>Tofu</t>
  </si>
  <si>
    <t>Accompagnement</t>
  </si>
  <si>
    <t>Céréales/légumineux</t>
  </si>
  <si>
    <t>Tofu ail des ours</t>
  </si>
  <si>
    <t>Protéine</t>
  </si>
  <si>
    <t>Sojacahuète</t>
  </si>
  <si>
    <t>semoule</t>
  </si>
  <si>
    <t>Menu hebdomadaire</t>
  </si>
  <si>
    <t xml:space="preserve">Total </t>
  </si>
  <si>
    <t>poulet</t>
  </si>
  <si>
    <t>citron</t>
  </si>
  <si>
    <t>Liste recettes/ingrédients</t>
  </si>
  <si>
    <t>dal lentille corail</t>
  </si>
  <si>
    <t>lipide</t>
  </si>
  <si>
    <t>Salé lentille</t>
  </si>
  <si>
    <t>Déjeuner</t>
  </si>
  <si>
    <t>Diner</t>
  </si>
  <si>
    <t>Graphique camenmbert à mettre</t>
  </si>
  <si>
    <t>PDJ</t>
  </si>
  <si>
    <t>Ingrédient 1</t>
  </si>
  <si>
    <t>Quantité 1</t>
  </si>
  <si>
    <t>Ingrédient 2</t>
  </si>
  <si>
    <t>Quantité 2</t>
  </si>
  <si>
    <t>Ingrédient 3</t>
  </si>
  <si>
    <t>Ingrédient 4</t>
  </si>
  <si>
    <t>Ingrédient 5</t>
  </si>
  <si>
    <t>Ingrédient 6</t>
  </si>
  <si>
    <t>Ingrédient 7</t>
  </si>
  <si>
    <t>Ingrédient 8</t>
  </si>
  <si>
    <t>Ingrédient 9</t>
  </si>
  <si>
    <t>Ingrédient 10</t>
  </si>
  <si>
    <t>Ingrédient 11</t>
  </si>
  <si>
    <t>Ingrédient 12</t>
  </si>
  <si>
    <t>Ingrédient 13</t>
  </si>
  <si>
    <t>Ingrédient 14</t>
  </si>
  <si>
    <t>Ingrédient 15</t>
  </si>
  <si>
    <t>Quantité 3</t>
  </si>
  <si>
    <t>Quantité 4</t>
  </si>
  <si>
    <t>Quantité 5</t>
  </si>
  <si>
    <t>Quantité 6</t>
  </si>
  <si>
    <t>Quantité 7</t>
  </si>
  <si>
    <t>Quantité 8</t>
  </si>
  <si>
    <t>Quantité 9</t>
  </si>
  <si>
    <t>Quantité 10</t>
  </si>
  <si>
    <t>Quantité 11</t>
  </si>
  <si>
    <t>Quantité 12</t>
  </si>
  <si>
    <t>Quantité 13</t>
  </si>
  <si>
    <t>Quantité 14</t>
  </si>
  <si>
    <t>Quantité 15</t>
  </si>
  <si>
    <t>Taouk</t>
  </si>
  <si>
    <t>Lentille</t>
  </si>
  <si>
    <t>Liste de 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</si>
</sst>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2E49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Dashed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2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9" fontId="0" fillId="2" borderId="0" xfId="1" quotePrefix="1" applyFon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9" fontId="0" fillId="0" borderId="6" xfId="1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0" fillId="0" borderId="10" xfId="0" applyBorder="1"/>
    <xf numFmtId="0" fontId="0" fillId="0" borderId="0" xfId="0" applyAlignment="1">
      <alignment horizontal="left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2" applyAlignment="1">
      <alignment horizontal="left" vertical="center"/>
    </xf>
    <xf numFmtId="1" fontId="0" fillId="0" borderId="10" xfId="0" applyNumberFormat="1" applyBorder="1"/>
    <xf numFmtId="0" fontId="3" fillId="0" borderId="0" xfId="0" applyFont="1" applyAlignment="1">
      <alignment horizontal="left"/>
    </xf>
    <xf numFmtId="0" fontId="4" fillId="0" borderId="0" xfId="2" applyAlignment="1">
      <alignment horizontal="left"/>
    </xf>
    <xf numFmtId="0" fontId="3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/>
    <xf numFmtId="0" fontId="2" fillId="5" borderId="0" xfId="0" applyFont="1" applyFill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Alignment="1">
      <alignment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1</xdr:row>
          <xdr:rowOff>50800</xdr:rowOff>
        </xdr:from>
        <xdr:to>
          <xdr:col>4</xdr:col>
          <xdr:colOff>774700</xdr:colOff>
          <xdr:row>3</xdr:row>
          <xdr:rowOff>25400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FE25F4CA-7028-A548-945F-7AD7F7CDC9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fitandhealthyathome.files.wordpress.com/2014/08/body-fat-infographic3t.jpg" TargetMode="External"/><Relationship Id="rId1" Type="http://schemas.openxmlformats.org/officeDocument/2006/relationships/hyperlink" Target="https://i.pinimg.com/564x/87/eb/b1/87ebb15ba53b5cc7e281813dcf1a66d9--woman-body-girl-body.jpg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DEA2B-CA27-BC45-8477-D910DF58A000}">
  <sheetPr codeName="Feuil4"/>
  <dimension ref="C3:T37"/>
  <sheetViews>
    <sheetView workbookViewId="0">
      <selection activeCell="D20" sqref="D20"/>
    </sheetView>
  </sheetViews>
  <sheetFormatPr baseColWidth="10" defaultRowHeight="16" x14ac:dyDescent="0.2"/>
  <cols>
    <col min="3" max="3" width="20.83203125" bestFit="1" customWidth="1"/>
  </cols>
  <sheetData>
    <row r="3" spans="3:20" x14ac:dyDescent="0.2">
      <c r="C3" s="6" t="s">
        <v>139</v>
      </c>
      <c r="D3" s="5"/>
      <c r="E3" s="5"/>
      <c r="F3" s="2"/>
      <c r="J3" s="36" t="s">
        <v>166</v>
      </c>
      <c r="K3" t="s">
        <v>167</v>
      </c>
    </row>
    <row r="4" spans="3:20" x14ac:dyDescent="0.2">
      <c r="C4" s="6"/>
      <c r="D4" s="5"/>
      <c r="E4" s="5"/>
      <c r="F4" s="2"/>
      <c r="G4" s="7" t="s">
        <v>140</v>
      </c>
      <c r="J4" s="37"/>
      <c r="M4" s="38"/>
    </row>
    <row r="5" spans="3:20" x14ac:dyDescent="0.2">
      <c r="C5" s="5" t="s">
        <v>141</v>
      </c>
      <c r="D5" s="8">
        <v>65.5</v>
      </c>
      <c r="E5" s="9"/>
      <c r="F5" s="5"/>
      <c r="G5" s="5"/>
      <c r="H5" s="5"/>
      <c r="I5" s="5"/>
      <c r="J5" s="39"/>
      <c r="K5" s="5"/>
      <c r="L5" s="40" t="s">
        <v>168</v>
      </c>
      <c r="M5" s="41" t="s">
        <v>169</v>
      </c>
      <c r="N5" s="5"/>
      <c r="O5" s="5"/>
      <c r="P5" s="5"/>
      <c r="Q5" s="5"/>
      <c r="R5" s="5"/>
      <c r="S5" s="5"/>
      <c r="T5" s="5"/>
    </row>
    <row r="6" spans="3:20" x14ac:dyDescent="0.2">
      <c r="C6" s="5" t="s">
        <v>142</v>
      </c>
      <c r="D6" s="10">
        <v>0.22</v>
      </c>
      <c r="E6" s="11"/>
      <c r="F6" s="12"/>
      <c r="H6" s="13"/>
      <c r="J6" s="42" t="s">
        <v>170</v>
      </c>
      <c r="K6" s="13"/>
      <c r="L6" s="43" t="s">
        <v>171</v>
      </c>
      <c r="M6" s="44" t="s">
        <v>172</v>
      </c>
    </row>
    <row r="7" spans="3:20" x14ac:dyDescent="0.2">
      <c r="C7" s="5" t="s">
        <v>143</v>
      </c>
      <c r="D7" s="14">
        <v>1.25</v>
      </c>
      <c r="E7" s="11"/>
      <c r="F7" t="s">
        <v>144</v>
      </c>
      <c r="H7" s="13"/>
      <c r="J7" s="42"/>
      <c r="K7" s="12"/>
      <c r="L7" s="43"/>
      <c r="M7" s="38"/>
    </row>
    <row r="8" spans="3:20" x14ac:dyDescent="0.2">
      <c r="C8" s="5" t="s">
        <v>145</v>
      </c>
      <c r="D8" s="15">
        <f>(370+21.6*(1-D6)*D5)*D7</f>
        <v>1841.93</v>
      </c>
      <c r="E8" s="5"/>
      <c r="F8" t="s">
        <v>146</v>
      </c>
      <c r="J8" s="37"/>
      <c r="L8" s="45" t="s">
        <v>173</v>
      </c>
      <c r="M8" s="46" t="s">
        <v>174</v>
      </c>
    </row>
    <row r="9" spans="3:20" x14ac:dyDescent="0.2">
      <c r="C9" s="16" t="s">
        <v>147</v>
      </c>
      <c r="D9" s="17">
        <v>0.1</v>
      </c>
      <c r="E9" s="18"/>
      <c r="F9" t="s">
        <v>148</v>
      </c>
      <c r="J9" s="37" t="s">
        <v>175</v>
      </c>
      <c r="M9" s="46" t="s">
        <v>176</v>
      </c>
    </row>
    <row r="10" spans="3:20" x14ac:dyDescent="0.2">
      <c r="C10" s="19" t="s">
        <v>149</v>
      </c>
      <c r="D10" s="17">
        <v>0.2</v>
      </c>
      <c r="E10" s="18"/>
      <c r="F10" s="2"/>
      <c r="J10" s="37" t="s">
        <v>177</v>
      </c>
      <c r="M10" s="46" t="s">
        <v>178</v>
      </c>
    </row>
    <row r="11" spans="3:20" x14ac:dyDescent="0.2">
      <c r="C11" s="5"/>
      <c r="D11" s="5"/>
      <c r="E11" s="5" t="s">
        <v>150</v>
      </c>
      <c r="F11" s="2"/>
      <c r="J11" s="37"/>
      <c r="M11" s="46" t="s">
        <v>179</v>
      </c>
    </row>
    <row r="12" spans="3:20" x14ac:dyDescent="0.2">
      <c r="C12" s="20" t="s">
        <v>151</v>
      </c>
      <c r="D12" s="15">
        <f>(1+D9)*D8</f>
        <v>2026.1230000000003</v>
      </c>
      <c r="E12" s="5">
        <f>MROUND(D12,50)</f>
        <v>2050</v>
      </c>
      <c r="F12" s="2"/>
      <c r="J12" s="37"/>
      <c r="M12" s="46" t="s">
        <v>180</v>
      </c>
    </row>
    <row r="13" spans="3:20" x14ac:dyDescent="0.2">
      <c r="C13" s="21" t="s">
        <v>152</v>
      </c>
      <c r="D13" s="15">
        <f>(1-D10)*D8</f>
        <v>1473.5440000000001</v>
      </c>
      <c r="E13" s="5">
        <f>MROUND(D13,50)</f>
        <v>1450</v>
      </c>
      <c r="F13" s="2"/>
      <c r="J13" s="37"/>
    </row>
    <row r="14" spans="3:20" x14ac:dyDescent="0.2">
      <c r="C14" s="2"/>
      <c r="D14" s="5"/>
      <c r="E14" s="5"/>
      <c r="F14" s="12"/>
      <c r="J14" s="37"/>
    </row>
    <row r="15" spans="3:20" x14ac:dyDescent="0.2">
      <c r="C15" s="2"/>
      <c r="D15" s="5" t="s">
        <v>153</v>
      </c>
      <c r="E15" s="5"/>
      <c r="F15" s="12"/>
      <c r="J15" s="37"/>
    </row>
    <row r="16" spans="3:20" x14ac:dyDescent="0.2">
      <c r="C16" s="2" t="s">
        <v>154</v>
      </c>
      <c r="D16" s="8">
        <v>1.2</v>
      </c>
      <c r="E16" s="5"/>
      <c r="F16" s="12"/>
      <c r="J16" s="37" t="s">
        <v>181</v>
      </c>
    </row>
    <row r="17" spans="3:15" x14ac:dyDescent="0.2">
      <c r="C17" s="2" t="s">
        <v>155</v>
      </c>
      <c r="D17" s="8">
        <v>0.8</v>
      </c>
      <c r="E17" s="5"/>
      <c r="F17" s="12"/>
      <c r="J17" s="37" t="s">
        <v>182</v>
      </c>
    </row>
    <row r="18" spans="3:15" ht="17" thickBot="1" x14ac:dyDescent="0.25">
      <c r="C18" s="2"/>
      <c r="D18" s="5"/>
      <c r="E18" s="5"/>
      <c r="F18" s="12"/>
      <c r="H18" t="s">
        <v>156</v>
      </c>
      <c r="J18" s="37" t="s">
        <v>183</v>
      </c>
    </row>
    <row r="19" spans="3:15" x14ac:dyDescent="0.2">
      <c r="C19" s="22" t="s">
        <v>157</v>
      </c>
      <c r="D19" s="23" t="s">
        <v>158</v>
      </c>
      <c r="E19" s="23" t="s">
        <v>159</v>
      </c>
      <c r="F19" s="24" t="s">
        <v>160</v>
      </c>
      <c r="G19" s="2" t="s">
        <v>161</v>
      </c>
      <c r="H19" s="2" t="s">
        <v>162</v>
      </c>
      <c r="J19" s="37"/>
    </row>
    <row r="20" spans="3:15" x14ac:dyDescent="0.2">
      <c r="C20" s="25" t="s">
        <v>5</v>
      </c>
      <c r="D20" s="15">
        <f>D16*(1-D6)*D5</f>
        <v>61.307999999999993</v>
      </c>
      <c r="E20" s="15">
        <f>D20*4</f>
        <v>245.23199999999997</v>
      </c>
      <c r="F20" s="26">
        <f>E20/(E23)</f>
        <v>0.16912551724137928</v>
      </c>
      <c r="G20" s="2">
        <f>MROUND(D20,5)</f>
        <v>60</v>
      </c>
      <c r="H20" s="2" t="s">
        <v>163</v>
      </c>
      <c r="J20" s="37" t="s">
        <v>184</v>
      </c>
    </row>
    <row r="21" spans="3:15" x14ac:dyDescent="0.2">
      <c r="C21" s="25" t="s">
        <v>6</v>
      </c>
      <c r="D21" s="15">
        <f>E21/4</f>
        <v>209.23</v>
      </c>
      <c r="E21" s="15">
        <f>E23-E20-E22</f>
        <v>836.92</v>
      </c>
      <c r="F21" s="26">
        <f>E21/E23</f>
        <v>0.57718620689655165</v>
      </c>
      <c r="G21" s="2">
        <f t="shared" ref="G21:G22" si="0">MROUND(D21,5)</f>
        <v>210</v>
      </c>
      <c r="H21" s="2"/>
      <c r="J21" s="37"/>
    </row>
    <row r="22" spans="3:15" x14ac:dyDescent="0.2">
      <c r="C22" s="25" t="s">
        <v>4</v>
      </c>
      <c r="D22" s="15">
        <f>D17*(1-D6)*D5</f>
        <v>40.872000000000007</v>
      </c>
      <c r="E22" s="15">
        <f>D22*9</f>
        <v>367.84800000000007</v>
      </c>
      <c r="F22" s="26">
        <f>E22/E23</f>
        <v>0.25368827586206899</v>
      </c>
      <c r="G22" s="2">
        <f t="shared" si="0"/>
        <v>40</v>
      </c>
      <c r="H22" s="2"/>
      <c r="J22" s="37"/>
      <c r="O22" s="4"/>
    </row>
    <row r="23" spans="3:15" ht="17" thickBot="1" x14ac:dyDescent="0.25">
      <c r="C23" s="27" t="s">
        <v>1</v>
      </c>
      <c r="D23" s="28" t="s">
        <v>164</v>
      </c>
      <c r="E23" s="29">
        <f>E13</f>
        <v>1450</v>
      </c>
      <c r="F23" s="30">
        <f>SUM(F20:F22)</f>
        <v>0.99999999999999989</v>
      </c>
      <c r="G23" s="2">
        <f>E23</f>
        <v>1450</v>
      </c>
      <c r="H23" s="2" t="s">
        <v>163</v>
      </c>
      <c r="J23" s="37" t="s">
        <v>185</v>
      </c>
      <c r="O23" s="4"/>
    </row>
    <row r="24" spans="3:15" x14ac:dyDescent="0.2">
      <c r="C24" s="5"/>
      <c r="D24" s="5"/>
      <c r="E24" s="5"/>
      <c r="F24" s="31"/>
      <c r="G24" s="2"/>
      <c r="H24" s="2"/>
      <c r="J24" s="37" t="s">
        <v>186</v>
      </c>
    </row>
    <row r="25" spans="3:15" ht="17" thickBot="1" x14ac:dyDescent="0.25">
      <c r="C25" s="2"/>
      <c r="D25" s="5"/>
      <c r="E25" s="5"/>
      <c r="F25" s="31"/>
      <c r="G25" s="2"/>
      <c r="H25" s="2"/>
      <c r="J25" s="37"/>
    </row>
    <row r="26" spans="3:15" x14ac:dyDescent="0.2">
      <c r="C26" s="32" t="s">
        <v>165</v>
      </c>
      <c r="D26" s="23" t="s">
        <v>158</v>
      </c>
      <c r="E26" s="23" t="s">
        <v>159</v>
      </c>
      <c r="F26" s="24" t="s">
        <v>160</v>
      </c>
      <c r="G26" s="2" t="s">
        <v>161</v>
      </c>
      <c r="H26" s="2" t="s">
        <v>162</v>
      </c>
      <c r="J26" s="37"/>
    </row>
    <row r="27" spans="3:15" x14ac:dyDescent="0.2">
      <c r="C27" s="25" t="s">
        <v>5</v>
      </c>
      <c r="D27" s="15">
        <f>D16*(1-D6)*D5</f>
        <v>61.307999999999993</v>
      </c>
      <c r="E27" s="15">
        <f>D27*4</f>
        <v>245.23199999999997</v>
      </c>
      <c r="F27" s="26">
        <f>E27/(E30)</f>
        <v>0.11962536585365852</v>
      </c>
      <c r="G27" s="2">
        <f>MROUND(D27,5)</f>
        <v>60</v>
      </c>
      <c r="H27" s="2" t="s">
        <v>163</v>
      </c>
      <c r="J27" s="37"/>
    </row>
    <row r="28" spans="3:15" x14ac:dyDescent="0.2">
      <c r="C28" s="25" t="s">
        <v>6</v>
      </c>
      <c r="D28" s="15">
        <f>E28/4</f>
        <v>359.23</v>
      </c>
      <c r="E28" s="15">
        <f>E30-E27-E29</f>
        <v>1436.92</v>
      </c>
      <c r="F28" s="26">
        <f>E28/E30</f>
        <v>0.70093658536585368</v>
      </c>
      <c r="G28" s="2">
        <f t="shared" ref="G28:G29" si="1">MROUND(D28,5)</f>
        <v>360</v>
      </c>
      <c r="H28" s="2"/>
    </row>
    <row r="29" spans="3:15" x14ac:dyDescent="0.2">
      <c r="C29" s="25" t="s">
        <v>4</v>
      </c>
      <c r="D29" s="15">
        <f>D17*(1-D6)*D5</f>
        <v>40.872000000000007</v>
      </c>
      <c r="E29" s="15">
        <f>D29*9</f>
        <v>367.84800000000007</v>
      </c>
      <c r="F29" s="26">
        <f>E29/E30</f>
        <v>0.17943804878048783</v>
      </c>
      <c r="G29" s="2">
        <f t="shared" si="1"/>
        <v>40</v>
      </c>
      <c r="H29" s="2"/>
    </row>
    <row r="30" spans="3:15" ht="17" thickBot="1" x14ac:dyDescent="0.25">
      <c r="C30" s="27" t="s">
        <v>1</v>
      </c>
      <c r="D30" s="28" t="s">
        <v>164</v>
      </c>
      <c r="E30" s="28">
        <f>E12</f>
        <v>2050</v>
      </c>
      <c r="F30" s="30">
        <f>SUM(F27:F29)</f>
        <v>1</v>
      </c>
      <c r="G30" s="2">
        <f>E30</f>
        <v>2050</v>
      </c>
      <c r="H30" s="2" t="s">
        <v>163</v>
      </c>
    </row>
    <row r="31" spans="3:15" x14ac:dyDescent="0.2">
      <c r="C31" s="5"/>
      <c r="D31" s="5"/>
      <c r="E31" s="5"/>
      <c r="F31" s="31"/>
    </row>
    <row r="32" spans="3:15" x14ac:dyDescent="0.2">
      <c r="C32" s="5"/>
      <c r="D32" s="33"/>
      <c r="E32" s="5"/>
      <c r="F32" s="31"/>
    </row>
    <row r="33" spans="3:8" x14ac:dyDescent="0.2">
      <c r="C33" s="5"/>
      <c r="D33" s="33"/>
      <c r="E33" s="5"/>
      <c r="F33" s="31"/>
    </row>
    <row r="34" spans="3:8" x14ac:dyDescent="0.2">
      <c r="C34" s="34" t="s">
        <v>203</v>
      </c>
      <c r="D34" s="33"/>
      <c r="E34" s="5"/>
      <c r="F34" s="31"/>
      <c r="H34" t="s">
        <v>204</v>
      </c>
    </row>
    <row r="35" spans="3:8" x14ac:dyDescent="0.2">
      <c r="C35" s="34"/>
      <c r="D35" s="33"/>
      <c r="E35" s="5"/>
      <c r="F35" s="31"/>
      <c r="H35" t="s">
        <v>205</v>
      </c>
    </row>
    <row r="36" spans="3:8" x14ac:dyDescent="0.2">
      <c r="C36" s="35"/>
      <c r="D36" s="33"/>
      <c r="E36" s="5"/>
      <c r="F36" s="31"/>
      <c r="H36" t="s">
        <v>206</v>
      </c>
    </row>
    <row r="37" spans="3:8" x14ac:dyDescent="0.2">
      <c r="C37" s="5"/>
      <c r="D37" s="33"/>
      <c r="E37" s="5"/>
      <c r="F37" s="31"/>
    </row>
  </sheetData>
  <hyperlinks>
    <hyperlink ref="M6" r:id="rId1" xr:uid="{A200D023-4367-4148-84CE-B6FBAA85D73B}"/>
    <hyperlink ref="M5" r:id="rId2" xr:uid="{BBFE1542-FD34-D34B-A37B-984AC72F2B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B4751-E976-E743-B506-7C8CE1A02B9E}">
  <sheetPr codeName="Feuil2"/>
  <dimension ref="A1:B41"/>
  <sheetViews>
    <sheetView workbookViewId="0">
      <selection activeCell="A16" sqref="A16"/>
    </sheetView>
  </sheetViews>
  <sheetFormatPr baseColWidth="10" defaultRowHeight="16" x14ac:dyDescent="0.2"/>
  <sheetData>
    <row r="1" spans="1:2" x14ac:dyDescent="0.2">
      <c r="A1" s="1" t="s">
        <v>259</v>
      </c>
      <c r="B1" s="1"/>
    </row>
    <row r="2" spans="1:2" x14ac:dyDescent="0.2">
      <c r="A2" s="1" t="s">
        <v>207</v>
      </c>
      <c r="B2" s="1">
        <v>150</v>
      </c>
    </row>
    <row r="3" spans="1:2" x14ac:dyDescent="0.2">
      <c r="A3" s="1" t="s">
        <v>200</v>
      </c>
      <c r="B3" s="1">
        <v>20</v>
      </c>
    </row>
    <row r="4" spans="1:2" x14ac:dyDescent="0.2">
      <c r="A4" s="1" t="s">
        <v>201</v>
      </c>
      <c r="B4" s="1">
        <v>50</v>
      </c>
    </row>
    <row r="5" spans="1:2" x14ac:dyDescent="0.2">
      <c r="A5" s="1" t="s">
        <v>217</v>
      </c>
      <c r="B5" s="1">
        <v>150</v>
      </c>
    </row>
    <row r="6" spans="1:2" x14ac:dyDescent="0.2">
      <c r="A6" s="1" t="s">
        <v>218</v>
      </c>
      <c r="B6" s="1">
        <v>20</v>
      </c>
    </row>
    <row r="7" spans="1:2" x14ac:dyDescent="0.2">
      <c r="A7" s="1" t="s">
        <v>200</v>
      </c>
      <c r="B7" s="1">
        <v>50</v>
      </c>
    </row>
    <row r="8" spans="1:2" x14ac:dyDescent="0.2">
      <c r="A8" s="1" t="s">
        <v>217</v>
      </c>
      <c r="B8" s="1">
        <v>150</v>
      </c>
    </row>
    <row r="9" spans="1:2" x14ac:dyDescent="0.2">
      <c r="A9" s="1" t="s">
        <v>218</v>
      </c>
      <c r="B9" s="1">
        <v>20</v>
      </c>
    </row>
    <row r="10" spans="1:2" x14ac:dyDescent="0.2">
      <c r="A10" s="1" t="s">
        <v>200</v>
      </c>
      <c r="B10" s="1">
        <v>50</v>
      </c>
    </row>
    <row r="11" spans="1:2" x14ac:dyDescent="0.2">
      <c r="A11" s="1"/>
      <c r="B11" s="1"/>
    </row>
    <row r="12" spans="1:2" x14ac:dyDescent="0.2">
      <c r="A12" s="1"/>
      <c r="B12" s="1"/>
    </row>
    <row r="13" spans="1:2" x14ac:dyDescent="0.2">
      <c r="A13" s="1"/>
      <c r="B13" s="1"/>
    </row>
    <row r="14" spans="1:2" x14ac:dyDescent="0.2">
      <c r="A14" s="1"/>
      <c r="B14" s="1"/>
    </row>
    <row r="15" spans="1:2" x14ac:dyDescent="0.2">
      <c r="A15" s="1"/>
      <c r="B15" s="1"/>
    </row>
    <row r="16" spans="1:2" x14ac:dyDescent="0.2">
      <c r="A16" s="1"/>
      <c r="B16" s="1"/>
    </row>
    <row r="17" spans="1:2" x14ac:dyDescent="0.2">
      <c r="A17" s="1"/>
      <c r="B17" s="1"/>
    </row>
    <row r="18" spans="1:2" x14ac:dyDescent="0.2">
      <c r="A18" s="1"/>
      <c r="B18" s="1"/>
    </row>
    <row r="19" spans="1:2" x14ac:dyDescent="0.2">
      <c r="A19" s="1"/>
      <c r="B19" s="1"/>
    </row>
    <row r="20" spans="1:2" x14ac:dyDescent="0.2">
      <c r="A20" s="1"/>
      <c r="B20" s="1"/>
    </row>
    <row r="21" spans="1:2" x14ac:dyDescent="0.2">
      <c r="A21" s="1"/>
      <c r="B21" s="1"/>
    </row>
    <row r="22" spans="1:2" x14ac:dyDescent="0.2">
      <c r="A22" s="1"/>
      <c r="B22" s="1"/>
    </row>
    <row r="23" spans="1:2" x14ac:dyDescent="0.2">
      <c r="A23" s="1"/>
      <c r="B23" s="1"/>
    </row>
    <row r="24" spans="1:2" x14ac:dyDescent="0.2">
      <c r="A24" s="1"/>
      <c r="B24" s="1"/>
    </row>
    <row r="25" spans="1:2" x14ac:dyDescent="0.2">
      <c r="A25" s="1"/>
      <c r="B25" s="1"/>
    </row>
    <row r="26" spans="1:2" x14ac:dyDescent="0.2">
      <c r="A26" s="1"/>
      <c r="B26" s="1"/>
    </row>
    <row r="27" spans="1:2" x14ac:dyDescent="0.2">
      <c r="A27" s="1"/>
      <c r="B27" s="1"/>
    </row>
    <row r="28" spans="1:2" x14ac:dyDescent="0.2">
      <c r="A28" s="1"/>
      <c r="B28" s="1"/>
    </row>
    <row r="29" spans="1:2" x14ac:dyDescent="0.2">
      <c r="A29" s="1"/>
      <c r="B29" s="1"/>
    </row>
    <row r="30" spans="1:2" x14ac:dyDescent="0.2">
      <c r="A30" s="1"/>
      <c r="B30" s="1"/>
    </row>
    <row r="31" spans="1:2" x14ac:dyDescent="0.2">
      <c r="A31" s="1"/>
      <c r="B31" s="1"/>
    </row>
    <row r="32" spans="1:2" x14ac:dyDescent="0.2">
      <c r="A32" s="1"/>
      <c r="B32" s="1"/>
    </row>
    <row r="33" spans="1:2" x14ac:dyDescent="0.2">
      <c r="A33" s="1"/>
      <c r="B33" s="1"/>
    </row>
    <row r="34" spans="1:2" x14ac:dyDescent="0.2">
      <c r="A34" s="1"/>
      <c r="B34" s="1"/>
    </row>
    <row r="35" spans="1:2" x14ac:dyDescent="0.2">
      <c r="A35" s="1"/>
      <c r="B35" s="1"/>
    </row>
    <row r="36" spans="1:2" x14ac:dyDescent="0.2">
      <c r="A36" s="1"/>
      <c r="B36" s="1"/>
    </row>
    <row r="37" spans="1:2" x14ac:dyDescent="0.2">
      <c r="A37" s="1"/>
      <c r="B37" s="1"/>
    </row>
    <row r="38" spans="1:2" x14ac:dyDescent="0.2">
      <c r="A38" s="1"/>
      <c r="B38" s="1"/>
    </row>
    <row r="39" spans="1:2" x14ac:dyDescent="0.2">
      <c r="A39" s="1"/>
      <c r="B39" s="1"/>
    </row>
    <row r="40" spans="1:2" x14ac:dyDescent="0.2">
      <c r="A40" s="1"/>
      <c r="B40" s="1"/>
    </row>
    <row r="41" spans="1:2" x14ac:dyDescent="0.2">
      <c r="A41" s="1"/>
      <c r="B4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Recette">
                <anchor moveWithCells="1" sizeWithCells="1">
                  <from>
                    <xdr:col>3</xdr:col>
                    <xdr:colOff>76200</xdr:colOff>
                    <xdr:row>1</xdr:row>
                    <xdr:rowOff>50800</xdr:rowOff>
                  </from>
                  <to>
                    <xdr:col>4</xdr:col>
                    <xdr:colOff>774700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FD8E-34F6-954C-B1FE-33221395097C}">
  <sheetPr codeName="Feuil7"/>
  <dimension ref="A1:BG3"/>
  <sheetViews>
    <sheetView workbookViewId="0">
      <selection activeCell="E22" sqref="E22"/>
    </sheetView>
  </sheetViews>
  <sheetFormatPr baseColWidth="10" defaultRowHeight="16" x14ac:dyDescent="0.2"/>
  <cols>
    <col min="2" max="2" width="12.6640625" customWidth="1"/>
    <col min="3" max="3" width="12.5" bestFit="1" customWidth="1"/>
  </cols>
  <sheetData>
    <row r="1" spans="1:59" x14ac:dyDescent="0.2">
      <c r="A1" t="s">
        <v>189</v>
      </c>
      <c r="B1" t="s">
        <v>227</v>
      </c>
      <c r="C1" t="s">
        <v>228</v>
      </c>
      <c r="D1" t="s">
        <v>229</v>
      </c>
      <c r="E1" t="s">
        <v>230</v>
      </c>
      <c r="F1" t="s">
        <v>229</v>
      </c>
      <c r="G1" t="s">
        <v>230</v>
      </c>
      <c r="H1" t="s">
        <v>231</v>
      </c>
      <c r="I1" t="s">
        <v>244</v>
      </c>
      <c r="J1" t="s">
        <v>231</v>
      </c>
      <c r="K1" t="s">
        <v>244</v>
      </c>
      <c r="L1" t="s">
        <v>232</v>
      </c>
      <c r="M1" t="s">
        <v>245</v>
      </c>
      <c r="N1" t="s">
        <v>232</v>
      </c>
      <c r="O1" t="s">
        <v>245</v>
      </c>
      <c r="P1" t="s">
        <v>233</v>
      </c>
      <c r="Q1" t="s">
        <v>246</v>
      </c>
      <c r="R1" t="s">
        <v>233</v>
      </c>
      <c r="S1" t="s">
        <v>246</v>
      </c>
      <c r="T1" t="s">
        <v>234</v>
      </c>
      <c r="U1" t="s">
        <v>247</v>
      </c>
      <c r="V1" t="s">
        <v>234</v>
      </c>
      <c r="W1" t="s">
        <v>247</v>
      </c>
      <c r="X1" t="s">
        <v>235</v>
      </c>
      <c r="Y1" t="s">
        <v>248</v>
      </c>
      <c r="Z1" t="s">
        <v>235</v>
      </c>
      <c r="AA1" t="s">
        <v>248</v>
      </c>
      <c r="AB1" t="s">
        <v>236</v>
      </c>
      <c r="AC1" t="s">
        <v>249</v>
      </c>
      <c r="AD1" t="s">
        <v>236</v>
      </c>
      <c r="AE1" t="s">
        <v>249</v>
      </c>
      <c r="AF1" t="s">
        <v>237</v>
      </c>
      <c r="AG1" t="s">
        <v>250</v>
      </c>
      <c r="AH1" t="s">
        <v>237</v>
      </c>
      <c r="AI1" t="s">
        <v>250</v>
      </c>
      <c r="AJ1" t="s">
        <v>238</v>
      </c>
      <c r="AK1" t="s">
        <v>251</v>
      </c>
      <c r="AL1" t="s">
        <v>238</v>
      </c>
      <c r="AM1" t="s">
        <v>251</v>
      </c>
      <c r="AN1" t="s">
        <v>239</v>
      </c>
      <c r="AO1" t="s">
        <v>252</v>
      </c>
      <c r="AP1" t="s">
        <v>239</v>
      </c>
      <c r="AQ1" t="s">
        <v>252</v>
      </c>
      <c r="AR1" t="s">
        <v>240</v>
      </c>
      <c r="AS1" t="s">
        <v>253</v>
      </c>
      <c r="AT1" t="s">
        <v>240</v>
      </c>
      <c r="AU1" t="s">
        <v>253</v>
      </c>
      <c r="AV1" t="s">
        <v>241</v>
      </c>
      <c r="AW1" t="s">
        <v>254</v>
      </c>
      <c r="AX1" t="s">
        <v>241</v>
      </c>
      <c r="AY1" t="s">
        <v>254</v>
      </c>
      <c r="AZ1" t="s">
        <v>242</v>
      </c>
      <c r="BA1" t="s">
        <v>255</v>
      </c>
      <c r="BB1" t="s">
        <v>242</v>
      </c>
      <c r="BC1" t="s">
        <v>255</v>
      </c>
      <c r="BD1" t="s">
        <v>243</v>
      </c>
      <c r="BE1" t="s">
        <v>256</v>
      </c>
      <c r="BF1" t="s">
        <v>243</v>
      </c>
      <c r="BG1" t="s">
        <v>256</v>
      </c>
    </row>
    <row r="2" spans="1:59" x14ac:dyDescent="0.2">
      <c r="A2" t="s">
        <v>257</v>
      </c>
      <c r="B2" t="s">
        <v>217</v>
      </c>
      <c r="C2">
        <v>150</v>
      </c>
      <c r="D2" t="s">
        <v>218</v>
      </c>
      <c r="E2">
        <v>20</v>
      </c>
      <c r="F2" t="s">
        <v>200</v>
      </c>
      <c r="G2">
        <v>50</v>
      </c>
    </row>
    <row r="3" spans="1:59" x14ac:dyDescent="0.2">
      <c r="A3" t="s">
        <v>258</v>
      </c>
      <c r="B3" t="s">
        <v>207</v>
      </c>
      <c r="C3">
        <v>150</v>
      </c>
      <c r="D3" t="s">
        <v>200</v>
      </c>
      <c r="E3">
        <v>20</v>
      </c>
      <c r="F3" t="s">
        <v>201</v>
      </c>
      <c r="G3">
        <v>50</v>
      </c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C9DC4-7631-F041-B8B2-B54F01321A8A}">
  <sheetPr codeName="Feuil3"/>
  <dimension ref="B1:X789"/>
  <sheetViews>
    <sheetView workbookViewId="0">
      <selection activeCell="E5" sqref="E5"/>
    </sheetView>
  </sheetViews>
  <sheetFormatPr baseColWidth="10" defaultRowHeight="16" x14ac:dyDescent="0.2"/>
  <cols>
    <col min="1" max="11" width="10.83203125" customWidth="1"/>
  </cols>
  <sheetData>
    <row r="1" spans="2:24" ht="15" customHeight="1" x14ac:dyDescent="0.2">
      <c r="J1" t="s">
        <v>215</v>
      </c>
    </row>
    <row r="2" spans="2:24" ht="15" customHeight="1" x14ac:dyDescent="0.2"/>
    <row r="3" spans="2:24" ht="15" customHeight="1" x14ac:dyDescent="0.2">
      <c r="H3" t="s">
        <v>216</v>
      </c>
    </row>
    <row r="4" spans="2:24" ht="15" customHeight="1" x14ac:dyDescent="0.2">
      <c r="C4" t="s">
        <v>226</v>
      </c>
      <c r="D4" t="s">
        <v>223</v>
      </c>
      <c r="E4" t="s">
        <v>224</v>
      </c>
      <c r="G4" t="s">
        <v>212</v>
      </c>
      <c r="H4" t="s">
        <v>6</v>
      </c>
      <c r="I4" t="s">
        <v>221</v>
      </c>
      <c r="J4" t="s">
        <v>190</v>
      </c>
      <c r="M4" t="s">
        <v>225</v>
      </c>
      <c r="S4" s="47"/>
      <c r="T4" s="47"/>
    </row>
    <row r="5" spans="2:24" ht="15" customHeight="1" x14ac:dyDescent="0.2">
      <c r="B5" s="47" t="s">
        <v>187</v>
      </c>
      <c r="C5" s="47" t="s">
        <v>258</v>
      </c>
      <c r="D5" t="s">
        <v>257</v>
      </c>
      <c r="E5" t="s">
        <v>257</v>
      </c>
      <c r="F5" s="47"/>
      <c r="G5" s="47"/>
      <c r="H5" s="47"/>
      <c r="I5" s="47"/>
    </row>
    <row r="6" spans="2:24" ht="15" customHeight="1" x14ac:dyDescent="0.2">
      <c r="B6" s="47"/>
      <c r="C6" s="47"/>
      <c r="D6" s="47"/>
      <c r="E6" s="47"/>
      <c r="F6" s="47"/>
      <c r="G6" s="47"/>
      <c r="H6" s="47"/>
      <c r="I6" s="47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</row>
    <row r="7" spans="2:24" ht="15" customHeight="1" x14ac:dyDescent="0.2">
      <c r="B7" s="47"/>
      <c r="C7" s="47"/>
      <c r="D7" s="47"/>
      <c r="E7" s="47"/>
      <c r="F7" s="47"/>
      <c r="G7" s="47"/>
      <c r="H7" s="47"/>
      <c r="I7" s="47"/>
    </row>
    <row r="8" spans="2:24" ht="15" customHeight="1" x14ac:dyDescent="0.2">
      <c r="B8" s="47"/>
      <c r="C8" s="47"/>
      <c r="D8" s="47"/>
      <c r="E8" s="47"/>
      <c r="F8" s="47"/>
      <c r="G8" s="47"/>
      <c r="H8" s="47"/>
      <c r="I8" s="47"/>
    </row>
    <row r="9" spans="2:24" ht="15" customHeight="1" x14ac:dyDescent="0.2">
      <c r="B9" s="47"/>
      <c r="C9" s="47"/>
      <c r="D9" s="47"/>
      <c r="E9" s="47"/>
      <c r="F9" s="47"/>
      <c r="G9" s="47"/>
      <c r="H9" s="47"/>
      <c r="I9" s="47"/>
    </row>
    <row r="10" spans="2:24" ht="15" customHeight="1" x14ac:dyDescent="0.2">
      <c r="B10" s="47"/>
      <c r="C10" s="47"/>
      <c r="D10" s="47"/>
      <c r="E10" s="47"/>
      <c r="F10" s="47"/>
      <c r="G10" s="47"/>
      <c r="H10" s="47"/>
      <c r="I10" s="47"/>
    </row>
    <row r="11" spans="2:24" ht="15" customHeight="1" x14ac:dyDescent="0.2">
      <c r="B11" s="47"/>
      <c r="C11" s="47"/>
      <c r="D11" s="47"/>
      <c r="E11" s="47"/>
      <c r="F11" s="47"/>
      <c r="G11" s="47"/>
      <c r="H11" s="47"/>
      <c r="I11" s="47"/>
    </row>
    <row r="12" spans="2:24" ht="15" customHeight="1" x14ac:dyDescent="0.2">
      <c r="B12" s="47"/>
      <c r="C12" s="47"/>
      <c r="D12" s="47"/>
      <c r="E12" s="47"/>
      <c r="F12" s="47"/>
      <c r="G12" s="47"/>
      <c r="H12" s="47"/>
      <c r="I12" s="47"/>
    </row>
    <row r="13" spans="2:24" ht="15" customHeight="1" x14ac:dyDescent="0.2">
      <c r="B13" s="47"/>
      <c r="C13" s="47"/>
      <c r="D13" s="47"/>
      <c r="E13" s="47"/>
      <c r="F13" s="47"/>
      <c r="G13" s="47"/>
      <c r="H13" s="47"/>
      <c r="I13" s="47"/>
    </row>
    <row r="14" spans="2:24" ht="15" customHeight="1" x14ac:dyDescent="0.2">
      <c r="B14" s="47"/>
      <c r="C14" s="47"/>
      <c r="D14" s="47"/>
      <c r="E14" s="47"/>
      <c r="F14" s="47"/>
      <c r="G14" s="47"/>
      <c r="H14" s="47"/>
      <c r="I14" s="47"/>
    </row>
    <row r="15" spans="2:24" ht="15" customHeight="1" x14ac:dyDescent="0.2">
      <c r="B15" s="47"/>
      <c r="C15" s="47"/>
      <c r="D15" s="47"/>
      <c r="E15" s="47"/>
      <c r="F15" s="47"/>
      <c r="G15" s="47"/>
      <c r="H15" s="47"/>
      <c r="I15" s="47"/>
    </row>
    <row r="16" spans="2:24" ht="15" customHeight="1" x14ac:dyDescent="0.2">
      <c r="B16" s="47"/>
      <c r="C16" s="47"/>
      <c r="D16" s="47"/>
      <c r="E16" s="47"/>
      <c r="F16" s="47"/>
      <c r="G16" s="47"/>
      <c r="H16" s="47"/>
      <c r="I16" s="47"/>
    </row>
    <row r="17" spans="2:9" ht="15" customHeight="1" x14ac:dyDescent="0.2">
      <c r="B17" s="47"/>
      <c r="C17" s="47"/>
      <c r="D17" s="47"/>
      <c r="E17" s="47"/>
      <c r="F17" s="47"/>
      <c r="G17" s="47"/>
      <c r="H17" s="47"/>
      <c r="I17" s="47"/>
    </row>
    <row r="18" spans="2:9" ht="15" customHeight="1" x14ac:dyDescent="0.2">
      <c r="B18" s="47"/>
      <c r="C18" s="47"/>
      <c r="D18" s="47"/>
      <c r="E18" s="47"/>
      <c r="F18" s="47"/>
      <c r="G18" s="47"/>
      <c r="H18" s="47"/>
      <c r="I18" s="47"/>
    </row>
    <row r="19" spans="2:9" ht="15" customHeight="1" x14ac:dyDescent="0.2">
      <c r="B19" s="47"/>
      <c r="C19" s="47"/>
      <c r="D19" s="47"/>
      <c r="E19" s="47"/>
      <c r="F19" s="47"/>
      <c r="G19" s="47"/>
      <c r="H19" s="47"/>
      <c r="I19" s="47"/>
    </row>
    <row r="20" spans="2:9" ht="15" customHeight="1" x14ac:dyDescent="0.2"/>
    <row r="21" spans="2:9" ht="15" customHeight="1" x14ac:dyDescent="0.2">
      <c r="B21" s="3"/>
    </row>
    <row r="22" spans="2:9" ht="15" customHeight="1" x14ac:dyDescent="0.2"/>
    <row r="23" spans="2:9" ht="15" customHeight="1" x14ac:dyDescent="0.2"/>
    <row r="24" spans="2:9" ht="15" customHeight="1" x14ac:dyDescent="0.2"/>
    <row r="25" spans="2:9" ht="15" customHeight="1" x14ac:dyDescent="0.2"/>
    <row r="26" spans="2:9" ht="15" customHeight="1" x14ac:dyDescent="0.2"/>
    <row r="27" spans="2:9" ht="15" customHeight="1" x14ac:dyDescent="0.2"/>
    <row r="28" spans="2:9" ht="15" customHeight="1" x14ac:dyDescent="0.2"/>
    <row r="29" spans="2:9" ht="15" customHeight="1" x14ac:dyDescent="0.2"/>
    <row r="30" spans="2:9" ht="15" customHeight="1" x14ac:dyDescent="0.2"/>
    <row r="31" spans="2:9" ht="15" customHeight="1" x14ac:dyDescent="0.2"/>
    <row r="32" spans="2:9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</sheetData>
  <mergeCells count="5">
    <mergeCell ref="V6:X6"/>
    <mergeCell ref="J6:L6"/>
    <mergeCell ref="M6:O6"/>
    <mergeCell ref="P6:R6"/>
    <mergeCell ref="S6:U6"/>
  </mergeCells>
  <phoneticPr fontId="7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2CBA759-CEDE-3C42-AC0B-2D37CDF1EB56}">
          <x14:formula1>
            <xm:f>Data!$W$5:$W$14</xm:f>
          </x14:formula1>
          <xm:sqref>M22 Q43</xm:sqref>
        </x14:dataValidation>
        <x14:dataValidation type="list" allowBlank="1" showInputMessage="1" showErrorMessage="1" xr:uid="{E3A9BB5E-0410-BE49-978F-F06D9280E0B7}">
          <x14:formula1>
            <xm:f>Data!$Y$5:$Y$21</xm:f>
          </x14:formula1>
          <xm:sqref>N22</xm:sqref>
        </x14:dataValidation>
        <x14:dataValidation type="list" allowBlank="1" showInputMessage="1" showErrorMessage="1" xr:uid="{CD8DC301-1401-5940-AF0E-03BAF076ADE6}">
          <x14:formula1>
            <xm:f>Recette!$A$2:$A$3</xm:f>
          </x14:formula1>
          <xm:sqref>C5:E5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F14FB-6767-9A45-8E64-E33F0F2DC771}">
  <sheetPr codeName="Feuil6"/>
  <dimension ref="A1:Z144"/>
  <sheetViews>
    <sheetView tabSelected="1" zoomScale="89" workbookViewId="0">
      <selection activeCell="O28" sqref="O28"/>
    </sheetView>
  </sheetViews>
  <sheetFormatPr baseColWidth="10" defaultRowHeight="16" outlineLevelRow="1" x14ac:dyDescent="0.2"/>
  <cols>
    <col min="1" max="1" width="15.1640625" customWidth="1"/>
    <col min="2" max="2" width="26.5" customWidth="1"/>
    <col min="3" max="3" width="10.83203125" customWidth="1"/>
    <col min="9" max="9" width="16.1640625" customWidth="1"/>
    <col min="23" max="23" width="17" bestFit="1" customWidth="1"/>
    <col min="24" max="24" width="16.1640625" customWidth="1"/>
    <col min="25" max="25" width="18.5" bestFit="1" customWidth="1"/>
  </cols>
  <sheetData>
    <row r="1" spans="1:26" x14ac:dyDescent="0.2">
      <c r="A1" s="51" t="s">
        <v>2</v>
      </c>
      <c r="B1" s="52"/>
      <c r="C1" s="52"/>
      <c r="D1" s="52"/>
      <c r="E1" s="52"/>
      <c r="F1" s="52"/>
      <c r="G1" s="53"/>
    </row>
    <row r="2" spans="1:26" ht="17" customHeight="1" x14ac:dyDescent="0.2">
      <c r="A2" s="1" t="s">
        <v>188</v>
      </c>
      <c r="B2" s="1" t="s">
        <v>7</v>
      </c>
      <c r="C2" s="49" t="s">
        <v>190</v>
      </c>
      <c r="D2" s="1" t="s">
        <v>5</v>
      </c>
      <c r="E2" s="1" t="s">
        <v>6</v>
      </c>
      <c r="F2" s="1" t="s">
        <v>4</v>
      </c>
      <c r="G2" s="1"/>
      <c r="I2" t="s">
        <v>219</v>
      </c>
      <c r="K2" t="s">
        <v>25</v>
      </c>
      <c r="M2" t="s">
        <v>20</v>
      </c>
      <c r="P2" s="50" t="s">
        <v>15</v>
      </c>
      <c r="Q2" s="50"/>
      <c r="R2" s="50"/>
    </row>
    <row r="3" spans="1:26" ht="17" outlineLevel="1" x14ac:dyDescent="0.2">
      <c r="A3" s="56" t="s">
        <v>37</v>
      </c>
      <c r="B3" t="s">
        <v>8</v>
      </c>
      <c r="C3">
        <v>137</v>
      </c>
      <c r="D3">
        <v>6</v>
      </c>
      <c r="E3">
        <v>28</v>
      </c>
      <c r="F3">
        <v>0.1</v>
      </c>
      <c r="I3" t="s">
        <v>120</v>
      </c>
      <c r="K3" t="s">
        <v>26</v>
      </c>
      <c r="M3" t="s">
        <v>21</v>
      </c>
      <c r="P3" t="s">
        <v>0</v>
      </c>
      <c r="Q3" t="s">
        <v>16</v>
      </c>
      <c r="R3" s="3" t="s">
        <v>3</v>
      </c>
      <c r="S3" t="s">
        <v>5</v>
      </c>
      <c r="T3" t="s">
        <v>4</v>
      </c>
      <c r="U3" t="s">
        <v>6</v>
      </c>
      <c r="Y3" t="s">
        <v>188</v>
      </c>
    </row>
    <row r="4" spans="1:26" outlineLevel="1" x14ac:dyDescent="0.2">
      <c r="A4" s="56"/>
      <c r="B4" t="s">
        <v>9</v>
      </c>
      <c r="C4">
        <v>22.6</v>
      </c>
      <c r="D4">
        <v>2.2000000000000002</v>
      </c>
      <c r="E4">
        <v>3</v>
      </c>
      <c r="F4">
        <v>0.2</v>
      </c>
      <c r="I4" t="s">
        <v>220</v>
      </c>
      <c r="K4" t="s">
        <v>27</v>
      </c>
      <c r="M4" t="s">
        <v>22</v>
      </c>
      <c r="P4" t="s">
        <v>17</v>
      </c>
      <c r="Q4">
        <v>20</v>
      </c>
      <c r="R4" s="55" t="s">
        <v>18</v>
      </c>
      <c r="S4" s="55"/>
      <c r="T4" s="55"/>
      <c r="U4" s="55"/>
      <c r="W4" t="s">
        <v>212</v>
      </c>
      <c r="X4" t="s">
        <v>209</v>
      </c>
      <c r="Y4" t="s">
        <v>210</v>
      </c>
      <c r="Z4" t="s">
        <v>202</v>
      </c>
    </row>
    <row r="5" spans="1:26" outlineLevel="1" x14ac:dyDescent="0.2">
      <c r="A5" s="56"/>
      <c r="B5" t="s">
        <v>10</v>
      </c>
      <c r="C5">
        <v>17</v>
      </c>
      <c r="D5">
        <v>0.7</v>
      </c>
      <c r="E5">
        <v>3</v>
      </c>
      <c r="F5">
        <v>0.1</v>
      </c>
      <c r="I5" s="47" t="s">
        <v>222</v>
      </c>
      <c r="K5" t="s">
        <v>28</v>
      </c>
      <c r="M5" t="s">
        <v>23</v>
      </c>
      <c r="P5" t="s">
        <v>19</v>
      </c>
      <c r="Q5">
        <v>100</v>
      </c>
      <c r="R5" s="55" t="s">
        <v>18</v>
      </c>
      <c r="S5" s="55"/>
      <c r="T5" s="55"/>
      <c r="U5" s="55"/>
      <c r="W5" t="s">
        <v>102</v>
      </c>
      <c r="Y5" t="s">
        <v>95</v>
      </c>
      <c r="Z5" t="s">
        <v>120</v>
      </c>
    </row>
    <row r="6" spans="1:26" outlineLevel="1" x14ac:dyDescent="0.2">
      <c r="A6" s="56"/>
      <c r="B6" t="s">
        <v>11</v>
      </c>
      <c r="C6">
        <v>25</v>
      </c>
      <c r="D6">
        <v>3</v>
      </c>
      <c r="E6">
        <v>2.4</v>
      </c>
      <c r="F6">
        <v>0.4</v>
      </c>
      <c r="I6" s="47"/>
      <c r="K6" t="s">
        <v>29</v>
      </c>
      <c r="M6" t="s">
        <v>24</v>
      </c>
      <c r="W6" t="s">
        <v>103</v>
      </c>
      <c r="Y6" t="s">
        <v>94</v>
      </c>
      <c r="Z6" t="s">
        <v>213</v>
      </c>
    </row>
    <row r="7" spans="1:26" outlineLevel="1" x14ac:dyDescent="0.2">
      <c r="A7" s="56"/>
      <c r="B7" t="s">
        <v>12</v>
      </c>
      <c r="C7">
        <v>38</v>
      </c>
      <c r="D7">
        <v>0.8</v>
      </c>
      <c r="E7">
        <v>6</v>
      </c>
      <c r="F7">
        <v>0</v>
      </c>
      <c r="I7" s="47"/>
      <c r="W7" t="s">
        <v>104</v>
      </c>
      <c r="Y7" t="s">
        <v>81</v>
      </c>
    </row>
    <row r="8" spans="1:26" outlineLevel="1" x14ac:dyDescent="0.2">
      <c r="A8" s="56"/>
      <c r="B8" t="s">
        <v>13</v>
      </c>
      <c r="C8">
        <v>80</v>
      </c>
      <c r="D8">
        <v>2</v>
      </c>
      <c r="E8">
        <v>19</v>
      </c>
      <c r="F8">
        <v>0</v>
      </c>
      <c r="I8" s="47"/>
      <c r="W8" t="s">
        <v>105</v>
      </c>
      <c r="Y8" t="s">
        <v>198</v>
      </c>
    </row>
    <row r="9" spans="1:26" outlineLevel="1" x14ac:dyDescent="0.2">
      <c r="A9" s="56"/>
      <c r="B9" t="s">
        <v>14</v>
      </c>
      <c r="C9">
        <v>99.5</v>
      </c>
      <c r="D9">
        <v>1.2</v>
      </c>
      <c r="E9">
        <v>23</v>
      </c>
      <c r="F9">
        <v>0.3</v>
      </c>
      <c r="I9" s="47"/>
      <c r="W9" t="s">
        <v>106</v>
      </c>
      <c r="Y9" t="s">
        <v>82</v>
      </c>
    </row>
    <row r="10" spans="1:26" outlineLevel="1" x14ac:dyDescent="0.2">
      <c r="A10" s="56"/>
      <c r="B10" t="s">
        <v>191</v>
      </c>
      <c r="C10">
        <v>12</v>
      </c>
      <c r="D10">
        <v>1</v>
      </c>
      <c r="E10">
        <v>2</v>
      </c>
      <c r="F10">
        <v>0</v>
      </c>
      <c r="I10" s="47"/>
      <c r="W10" t="s">
        <v>111</v>
      </c>
      <c r="Y10" t="s">
        <v>83</v>
      </c>
    </row>
    <row r="11" spans="1:26" outlineLevel="1" x14ac:dyDescent="0.2">
      <c r="A11" s="56"/>
      <c r="B11" t="s">
        <v>192</v>
      </c>
      <c r="C11">
        <v>23</v>
      </c>
      <c r="D11">
        <v>1.4</v>
      </c>
      <c r="E11">
        <v>4</v>
      </c>
      <c r="F11">
        <v>0.3</v>
      </c>
      <c r="J11" t="s">
        <v>15</v>
      </c>
      <c r="W11" t="s">
        <v>80</v>
      </c>
      <c r="Y11" t="s">
        <v>84</v>
      </c>
    </row>
    <row r="12" spans="1:26" outlineLevel="1" x14ac:dyDescent="0.2">
      <c r="A12" s="56"/>
      <c r="B12" t="s">
        <v>30</v>
      </c>
      <c r="C12">
        <v>29.4</v>
      </c>
      <c r="D12">
        <v>2.4</v>
      </c>
      <c r="E12">
        <v>4.5</v>
      </c>
      <c r="F12">
        <v>0.2</v>
      </c>
      <c r="W12" t="s">
        <v>87</v>
      </c>
      <c r="Y12" t="s">
        <v>85</v>
      </c>
    </row>
    <row r="13" spans="1:26" outlineLevel="1" x14ac:dyDescent="0.2">
      <c r="A13" s="56"/>
      <c r="B13" t="s">
        <v>31</v>
      </c>
      <c r="C13">
        <v>25.2</v>
      </c>
      <c r="D13">
        <v>2.6</v>
      </c>
      <c r="E13">
        <v>2.8</v>
      </c>
      <c r="F13">
        <v>0.4</v>
      </c>
      <c r="W13" t="s">
        <v>208</v>
      </c>
      <c r="Y13" t="s">
        <v>86</v>
      </c>
    </row>
    <row r="14" spans="1:26" outlineLevel="1" x14ac:dyDescent="0.2">
      <c r="A14" s="56"/>
      <c r="B14" t="s">
        <v>32</v>
      </c>
      <c r="C14">
        <v>43</v>
      </c>
      <c r="D14">
        <v>1.4</v>
      </c>
      <c r="E14">
        <v>9</v>
      </c>
      <c r="F14">
        <v>0.2</v>
      </c>
      <c r="W14" t="s">
        <v>211</v>
      </c>
      <c r="Y14" t="s">
        <v>118</v>
      </c>
    </row>
    <row r="15" spans="1:26" outlineLevel="1" x14ac:dyDescent="0.2">
      <c r="A15" s="56"/>
      <c r="B15" t="s">
        <v>33</v>
      </c>
      <c r="C15">
        <v>31.4</v>
      </c>
      <c r="D15">
        <v>1.4</v>
      </c>
      <c r="E15">
        <v>6</v>
      </c>
      <c r="F15">
        <v>0.6</v>
      </c>
      <c r="Y15" t="s">
        <v>119</v>
      </c>
    </row>
    <row r="16" spans="1:26" outlineLevel="1" x14ac:dyDescent="0.2">
      <c r="A16" s="56"/>
      <c r="B16" t="s">
        <v>34</v>
      </c>
      <c r="C16">
        <v>14</v>
      </c>
      <c r="D16">
        <v>1.8</v>
      </c>
      <c r="E16">
        <v>0.8</v>
      </c>
      <c r="F16">
        <v>0.4</v>
      </c>
      <c r="Y16" t="s">
        <v>121</v>
      </c>
    </row>
    <row r="17" spans="1:25" outlineLevel="1" x14ac:dyDescent="0.2">
      <c r="A17" s="56"/>
      <c r="B17" t="s">
        <v>35</v>
      </c>
      <c r="C17">
        <v>25</v>
      </c>
      <c r="D17">
        <v>1.5</v>
      </c>
      <c r="E17">
        <v>4</v>
      </c>
      <c r="F17">
        <v>0</v>
      </c>
      <c r="Y17" t="s">
        <v>122</v>
      </c>
    </row>
    <row r="18" spans="1:25" outlineLevel="1" x14ac:dyDescent="0.2">
      <c r="A18" s="56"/>
      <c r="B18" t="s">
        <v>193</v>
      </c>
      <c r="C18">
        <v>37</v>
      </c>
      <c r="D18">
        <v>1.6</v>
      </c>
      <c r="E18">
        <v>7.6</v>
      </c>
      <c r="F18">
        <v>0.8</v>
      </c>
      <c r="Y18" t="s">
        <v>123</v>
      </c>
    </row>
    <row r="19" spans="1:25" outlineLevel="1" x14ac:dyDescent="0.2">
      <c r="A19" s="56"/>
      <c r="B19" t="s">
        <v>194</v>
      </c>
      <c r="C19">
        <v>23</v>
      </c>
      <c r="D19">
        <v>1</v>
      </c>
      <c r="E19">
        <v>4</v>
      </c>
      <c r="F19">
        <v>0</v>
      </c>
      <c r="Y19" t="s">
        <v>124</v>
      </c>
    </row>
    <row r="20" spans="1:25" outlineLevel="1" x14ac:dyDescent="0.2">
      <c r="A20" s="56"/>
      <c r="B20" t="s">
        <v>36</v>
      </c>
      <c r="C20">
        <v>34.200000000000003</v>
      </c>
      <c r="D20">
        <v>1.1000000000000001</v>
      </c>
      <c r="E20">
        <v>7</v>
      </c>
      <c r="F20">
        <v>0.2</v>
      </c>
      <c r="Y20" t="s">
        <v>125</v>
      </c>
    </row>
    <row r="21" spans="1:25" outlineLevel="1" x14ac:dyDescent="0.2">
      <c r="A21" s="56"/>
      <c r="B21" t="s">
        <v>38</v>
      </c>
      <c r="C21">
        <v>17.8</v>
      </c>
      <c r="D21">
        <v>1</v>
      </c>
      <c r="E21">
        <v>3</v>
      </c>
      <c r="F21">
        <v>0.2</v>
      </c>
      <c r="Y21" t="s">
        <v>134</v>
      </c>
    </row>
    <row r="22" spans="1:25" outlineLevel="1" x14ac:dyDescent="0.2">
      <c r="A22" s="56"/>
      <c r="B22" t="s">
        <v>39</v>
      </c>
      <c r="C22">
        <v>21</v>
      </c>
      <c r="D22">
        <v>0.8</v>
      </c>
      <c r="E22">
        <v>4.5999999999999996</v>
      </c>
      <c r="F22">
        <v>0.3</v>
      </c>
    </row>
    <row r="23" spans="1:25" outlineLevel="1" x14ac:dyDescent="0.2">
      <c r="A23" s="56"/>
      <c r="B23" t="s">
        <v>40</v>
      </c>
    </row>
    <row r="24" spans="1:25" outlineLevel="1" x14ac:dyDescent="0.2">
      <c r="A24" s="56"/>
      <c r="B24" t="s">
        <v>41</v>
      </c>
      <c r="C24">
        <v>99</v>
      </c>
      <c r="D24">
        <v>2.9</v>
      </c>
      <c r="E24">
        <v>18.8</v>
      </c>
      <c r="F24">
        <v>1.3</v>
      </c>
    </row>
    <row r="25" spans="1:25" outlineLevel="1" x14ac:dyDescent="0.2">
      <c r="A25" s="56"/>
      <c r="B25" t="s">
        <v>42</v>
      </c>
      <c r="C25">
        <v>23</v>
      </c>
      <c r="D25">
        <v>3.8</v>
      </c>
      <c r="E25">
        <v>1.5</v>
      </c>
      <c r="F25">
        <v>0.2</v>
      </c>
    </row>
    <row r="26" spans="1:25" outlineLevel="1" x14ac:dyDescent="0.2">
      <c r="A26" s="56"/>
      <c r="B26" t="s">
        <v>43</v>
      </c>
      <c r="C26">
        <v>64</v>
      </c>
      <c r="D26">
        <v>4</v>
      </c>
      <c r="E26">
        <v>12</v>
      </c>
      <c r="F26">
        <v>0</v>
      </c>
    </row>
    <row r="27" spans="1:25" outlineLevel="1" x14ac:dyDescent="0.2">
      <c r="A27" s="56"/>
      <c r="B27" t="s">
        <v>44</v>
      </c>
    </row>
    <row r="28" spans="1:25" outlineLevel="1" x14ac:dyDescent="0.2">
      <c r="A28" s="56"/>
      <c r="B28" t="s">
        <v>45</v>
      </c>
      <c r="C28">
        <v>12</v>
      </c>
      <c r="D28">
        <v>1</v>
      </c>
      <c r="E28">
        <v>2</v>
      </c>
      <c r="F28">
        <v>0</v>
      </c>
    </row>
    <row r="29" spans="1:25" outlineLevel="1" x14ac:dyDescent="0.2">
      <c r="A29" s="56"/>
      <c r="B29" t="s">
        <v>46</v>
      </c>
      <c r="C29">
        <v>11.8</v>
      </c>
      <c r="D29">
        <v>0.5</v>
      </c>
      <c r="E29">
        <v>2</v>
      </c>
      <c r="F29">
        <v>0.2</v>
      </c>
    </row>
    <row r="30" spans="1:25" outlineLevel="1" collapsed="1" x14ac:dyDescent="0.2"/>
    <row r="31" spans="1:25" outlineLevel="1" x14ac:dyDescent="0.2">
      <c r="A31" s="54" t="s">
        <v>47</v>
      </c>
      <c r="B31" t="s">
        <v>48</v>
      </c>
      <c r="C31">
        <v>32</v>
      </c>
      <c r="D31">
        <v>0.67</v>
      </c>
      <c r="E31">
        <v>7.7</v>
      </c>
      <c r="F31">
        <v>0.3</v>
      </c>
    </row>
    <row r="32" spans="1:25" outlineLevel="1" x14ac:dyDescent="0.2">
      <c r="A32" s="54"/>
      <c r="B32" t="s">
        <v>49</v>
      </c>
      <c r="C32">
        <v>90</v>
      </c>
      <c r="D32">
        <v>1.5</v>
      </c>
      <c r="E32">
        <v>20</v>
      </c>
      <c r="F32">
        <v>0</v>
      </c>
    </row>
    <row r="33" spans="1:6" outlineLevel="1" x14ac:dyDescent="0.2">
      <c r="A33" s="54"/>
      <c r="B33" t="s">
        <v>50</v>
      </c>
      <c r="C33">
        <v>54</v>
      </c>
      <c r="D33">
        <v>0.3</v>
      </c>
      <c r="E33">
        <v>12</v>
      </c>
      <c r="F33">
        <v>0.3</v>
      </c>
    </row>
    <row r="34" spans="1:6" outlineLevel="1" x14ac:dyDescent="0.2">
      <c r="A34" s="54"/>
      <c r="B34" t="s">
        <v>51</v>
      </c>
      <c r="C34">
        <v>60</v>
      </c>
      <c r="D34">
        <v>0.4</v>
      </c>
      <c r="E34">
        <v>14</v>
      </c>
      <c r="F34">
        <v>0</v>
      </c>
    </row>
    <row r="35" spans="1:6" outlineLevel="1" x14ac:dyDescent="0.2">
      <c r="A35" s="54"/>
      <c r="B35" t="s">
        <v>197</v>
      </c>
      <c r="C35">
        <v>234</v>
      </c>
      <c r="D35">
        <v>2</v>
      </c>
      <c r="E35">
        <v>54</v>
      </c>
      <c r="F35">
        <v>0.3</v>
      </c>
    </row>
    <row r="36" spans="1:6" outlineLevel="1" x14ac:dyDescent="0.2">
      <c r="A36" s="54"/>
      <c r="B36" t="s">
        <v>52</v>
      </c>
      <c r="C36">
        <v>36</v>
      </c>
      <c r="D36">
        <v>1</v>
      </c>
      <c r="E36">
        <v>8</v>
      </c>
      <c r="F36">
        <v>0</v>
      </c>
    </row>
    <row r="37" spans="1:6" outlineLevel="1" x14ac:dyDescent="0.2">
      <c r="A37" s="54"/>
      <c r="B37" t="s">
        <v>53</v>
      </c>
      <c r="C37">
        <v>46</v>
      </c>
      <c r="D37">
        <v>0.5</v>
      </c>
      <c r="E37">
        <v>11</v>
      </c>
      <c r="F37">
        <v>0</v>
      </c>
    </row>
    <row r="38" spans="1:6" outlineLevel="1" x14ac:dyDescent="0.2">
      <c r="A38" s="54"/>
      <c r="B38" t="s">
        <v>54</v>
      </c>
      <c r="C38">
        <v>44</v>
      </c>
      <c r="D38">
        <v>1</v>
      </c>
      <c r="E38">
        <v>10</v>
      </c>
      <c r="F38">
        <v>0</v>
      </c>
    </row>
    <row r="39" spans="1:6" outlineLevel="1" x14ac:dyDescent="0.2">
      <c r="A39" s="54"/>
      <c r="B39" t="s">
        <v>55</v>
      </c>
      <c r="C39">
        <v>52</v>
      </c>
      <c r="D39">
        <v>1</v>
      </c>
      <c r="E39">
        <v>12</v>
      </c>
      <c r="F39">
        <v>0</v>
      </c>
    </row>
    <row r="40" spans="1:6" outlineLevel="1" x14ac:dyDescent="0.2">
      <c r="A40" s="54"/>
      <c r="B40" t="s">
        <v>56</v>
      </c>
      <c r="C40">
        <v>46</v>
      </c>
      <c r="D40">
        <v>1.1000000000000001</v>
      </c>
      <c r="E40">
        <v>9.5</v>
      </c>
      <c r="F40">
        <v>0.4</v>
      </c>
    </row>
    <row r="41" spans="1:6" outlineLevel="1" x14ac:dyDescent="0.2">
      <c r="A41" s="54"/>
      <c r="B41" t="s">
        <v>57</v>
      </c>
      <c r="C41">
        <v>45</v>
      </c>
      <c r="D41">
        <v>1</v>
      </c>
      <c r="E41">
        <v>0</v>
      </c>
      <c r="F41">
        <v>0.2</v>
      </c>
    </row>
    <row r="42" spans="1:6" outlineLevel="1" x14ac:dyDescent="0.2">
      <c r="A42" s="54"/>
      <c r="B42" t="s">
        <v>58</v>
      </c>
      <c r="C42">
        <v>30</v>
      </c>
      <c r="D42">
        <v>0.5</v>
      </c>
      <c r="E42">
        <v>7</v>
      </c>
      <c r="F42">
        <v>0</v>
      </c>
    </row>
    <row r="43" spans="1:6" outlineLevel="1" x14ac:dyDescent="0.2">
      <c r="A43" s="54"/>
      <c r="B43" t="s">
        <v>59</v>
      </c>
      <c r="C43">
        <v>66</v>
      </c>
      <c r="D43">
        <v>0.5</v>
      </c>
      <c r="E43">
        <v>16</v>
      </c>
      <c r="F43">
        <v>0</v>
      </c>
    </row>
    <row r="44" spans="1:6" outlineLevel="1" x14ac:dyDescent="0.2">
      <c r="A44" s="54"/>
      <c r="B44" t="s">
        <v>60</v>
      </c>
      <c r="C44">
        <v>40</v>
      </c>
      <c r="D44">
        <v>0.8</v>
      </c>
      <c r="E44">
        <v>9</v>
      </c>
      <c r="F44">
        <v>0</v>
      </c>
    </row>
    <row r="45" spans="1:6" outlineLevel="1" x14ac:dyDescent="0.2">
      <c r="A45" s="54"/>
      <c r="B45" t="s">
        <v>61</v>
      </c>
      <c r="C45">
        <v>29.6</v>
      </c>
      <c r="D45">
        <v>0.4</v>
      </c>
      <c r="E45">
        <v>7</v>
      </c>
      <c r="F45">
        <v>0</v>
      </c>
    </row>
    <row r="46" spans="1:6" outlineLevel="1" x14ac:dyDescent="0.2">
      <c r="A46" s="54"/>
      <c r="B46" t="s">
        <v>62</v>
      </c>
      <c r="C46">
        <v>77</v>
      </c>
      <c r="D46">
        <v>1</v>
      </c>
      <c r="E46">
        <v>17</v>
      </c>
      <c r="F46">
        <v>0</v>
      </c>
    </row>
    <row r="47" spans="1:6" outlineLevel="1" x14ac:dyDescent="0.2">
      <c r="A47" s="54"/>
      <c r="B47" t="s">
        <v>63</v>
      </c>
      <c r="C47">
        <v>29.8</v>
      </c>
      <c r="D47">
        <v>1</v>
      </c>
      <c r="E47">
        <v>6</v>
      </c>
      <c r="F47">
        <v>0.2</v>
      </c>
    </row>
    <row r="48" spans="1:6" outlineLevel="1" x14ac:dyDescent="0.2">
      <c r="A48" s="54"/>
      <c r="B48" t="s">
        <v>64</v>
      </c>
      <c r="C48">
        <v>70.5</v>
      </c>
      <c r="D48">
        <v>1</v>
      </c>
      <c r="E48">
        <v>15.5</v>
      </c>
      <c r="F48">
        <v>0.5</v>
      </c>
    </row>
    <row r="49" spans="1:6" outlineLevel="1" x14ac:dyDescent="0.2">
      <c r="A49" s="54"/>
      <c r="B49" t="s">
        <v>65</v>
      </c>
      <c r="C49">
        <v>68.7</v>
      </c>
      <c r="D49">
        <v>0.6</v>
      </c>
      <c r="E49">
        <v>15</v>
      </c>
      <c r="F49">
        <v>0.7</v>
      </c>
    </row>
    <row r="50" spans="1:6" outlineLevel="1" x14ac:dyDescent="0.2">
      <c r="A50" s="54"/>
      <c r="B50" t="s">
        <v>66</v>
      </c>
      <c r="C50">
        <v>53</v>
      </c>
      <c r="D50">
        <v>1.6</v>
      </c>
      <c r="E50">
        <v>11</v>
      </c>
      <c r="F50">
        <v>0.3</v>
      </c>
    </row>
    <row r="51" spans="1:6" outlineLevel="1" x14ac:dyDescent="0.2">
      <c r="A51" s="54"/>
      <c r="B51" t="s">
        <v>67</v>
      </c>
      <c r="C51">
        <v>18</v>
      </c>
      <c r="D51">
        <v>0.5</v>
      </c>
      <c r="E51">
        <v>4</v>
      </c>
      <c r="F51">
        <v>0</v>
      </c>
    </row>
    <row r="52" spans="1:6" outlineLevel="1" x14ac:dyDescent="0.2">
      <c r="A52" s="54"/>
      <c r="B52" t="s">
        <v>68</v>
      </c>
      <c r="C52">
        <v>63.4</v>
      </c>
      <c r="D52">
        <v>0.4</v>
      </c>
      <c r="E52">
        <v>15</v>
      </c>
      <c r="F52">
        <v>0.2</v>
      </c>
    </row>
    <row r="53" spans="1:6" outlineLevel="1" x14ac:dyDescent="0.2">
      <c r="A53" s="54"/>
      <c r="B53" t="s">
        <v>69</v>
      </c>
      <c r="C53">
        <v>42</v>
      </c>
      <c r="D53">
        <v>0.8</v>
      </c>
      <c r="E53">
        <v>9.6</v>
      </c>
      <c r="F53">
        <v>0</v>
      </c>
    </row>
    <row r="54" spans="1:6" outlineLevel="1" x14ac:dyDescent="0.2">
      <c r="A54" s="54"/>
      <c r="B54" t="s">
        <v>70</v>
      </c>
      <c r="C54">
        <v>53.8</v>
      </c>
      <c r="D54">
        <v>1</v>
      </c>
      <c r="E54">
        <v>12</v>
      </c>
      <c r="F54">
        <v>0.2</v>
      </c>
    </row>
    <row r="55" spans="1:6" outlineLevel="1" x14ac:dyDescent="0.2"/>
    <row r="56" spans="1:6" outlineLevel="1" x14ac:dyDescent="0.2">
      <c r="A56" t="s">
        <v>76</v>
      </c>
      <c r="B56" t="s">
        <v>71</v>
      </c>
      <c r="C56">
        <v>611</v>
      </c>
      <c r="D56">
        <v>24</v>
      </c>
      <c r="E56">
        <v>5.6</v>
      </c>
      <c r="F56">
        <v>53</v>
      </c>
    </row>
    <row r="57" spans="1:6" outlineLevel="1" x14ac:dyDescent="0.2">
      <c r="B57" t="s">
        <v>72</v>
      </c>
      <c r="C57">
        <v>608</v>
      </c>
      <c r="D57">
        <v>19</v>
      </c>
      <c r="E57">
        <v>25</v>
      </c>
      <c r="F57">
        <v>48</v>
      </c>
    </row>
    <row r="58" spans="1:6" outlineLevel="1" x14ac:dyDescent="0.2">
      <c r="B58" t="s">
        <v>73</v>
      </c>
      <c r="C58">
        <v>646</v>
      </c>
      <c r="D58">
        <v>13</v>
      </c>
      <c r="E58">
        <v>10</v>
      </c>
      <c r="F58">
        <v>62</v>
      </c>
    </row>
    <row r="59" spans="1:6" outlineLevel="1" x14ac:dyDescent="0.2">
      <c r="B59" t="s">
        <v>74</v>
      </c>
      <c r="C59">
        <v>583</v>
      </c>
      <c r="D59">
        <v>18</v>
      </c>
      <c r="E59">
        <v>31</v>
      </c>
      <c r="F59">
        <v>43</v>
      </c>
    </row>
    <row r="60" spans="1:6" outlineLevel="1" x14ac:dyDescent="0.2">
      <c r="B60" t="s">
        <v>75</v>
      </c>
      <c r="C60">
        <v>656</v>
      </c>
      <c r="D60">
        <v>14.3</v>
      </c>
      <c r="E60">
        <v>7.4</v>
      </c>
      <c r="F60">
        <v>66.2</v>
      </c>
    </row>
    <row r="61" spans="1:6" outlineLevel="1" x14ac:dyDescent="0.2">
      <c r="B61" t="s">
        <v>78</v>
      </c>
      <c r="C61">
        <v>630</v>
      </c>
      <c r="D61">
        <v>21</v>
      </c>
      <c r="E61">
        <v>15</v>
      </c>
      <c r="F61">
        <v>54</v>
      </c>
    </row>
    <row r="62" spans="1:6" outlineLevel="1" x14ac:dyDescent="0.2">
      <c r="B62" t="s">
        <v>77</v>
      </c>
      <c r="C62">
        <v>693.3</v>
      </c>
      <c r="D62">
        <v>10</v>
      </c>
      <c r="E62">
        <v>13.35</v>
      </c>
      <c r="F62">
        <v>70</v>
      </c>
    </row>
    <row r="63" spans="1:6" outlineLevel="1" x14ac:dyDescent="0.2"/>
    <row r="64" spans="1:6" outlineLevel="1" x14ac:dyDescent="0.2"/>
    <row r="65" spans="1:6" outlineLevel="1" x14ac:dyDescent="0.2">
      <c r="A65" t="s">
        <v>79</v>
      </c>
      <c r="B65" t="s">
        <v>95</v>
      </c>
    </row>
    <row r="66" spans="1:6" outlineLevel="1" x14ac:dyDescent="0.2">
      <c r="B66" t="s">
        <v>94</v>
      </c>
      <c r="C66">
        <v>560</v>
      </c>
      <c r="D66">
        <v>26</v>
      </c>
      <c r="E66">
        <v>23</v>
      </c>
      <c r="F66">
        <v>40</v>
      </c>
    </row>
    <row r="67" spans="1:6" outlineLevel="1" x14ac:dyDescent="0.2">
      <c r="B67" t="s">
        <v>81</v>
      </c>
      <c r="C67">
        <v>109</v>
      </c>
      <c r="D67">
        <v>6.9</v>
      </c>
      <c r="E67">
        <v>14.2</v>
      </c>
      <c r="F67">
        <v>1.7</v>
      </c>
    </row>
    <row r="68" spans="1:6" outlineLevel="1" x14ac:dyDescent="0.2">
      <c r="B68" t="s">
        <v>198</v>
      </c>
      <c r="C68">
        <v>118</v>
      </c>
      <c r="D68">
        <v>8.3000000000000007</v>
      </c>
      <c r="E68">
        <v>21.1</v>
      </c>
      <c r="F68">
        <v>0.39</v>
      </c>
    </row>
    <row r="69" spans="1:6" outlineLevel="1" x14ac:dyDescent="0.2">
      <c r="B69" t="s">
        <v>82</v>
      </c>
      <c r="C69">
        <v>112</v>
      </c>
      <c r="D69">
        <v>8</v>
      </c>
      <c r="E69">
        <v>16.600000000000001</v>
      </c>
      <c r="F69">
        <v>0</v>
      </c>
    </row>
    <row r="70" spans="1:6" outlineLevel="1" x14ac:dyDescent="0.2">
      <c r="B70" t="s">
        <v>83</v>
      </c>
      <c r="C70">
        <v>249</v>
      </c>
      <c r="D70">
        <v>19.2</v>
      </c>
      <c r="E70">
        <v>40.799999999999997</v>
      </c>
      <c r="F70">
        <v>1</v>
      </c>
    </row>
    <row r="71" spans="1:6" outlineLevel="1" x14ac:dyDescent="0.2">
      <c r="B71" t="s">
        <v>84</v>
      </c>
      <c r="C71">
        <v>111</v>
      </c>
      <c r="D71">
        <v>8.6</v>
      </c>
      <c r="E71">
        <v>14.4</v>
      </c>
      <c r="F71">
        <v>0.5</v>
      </c>
    </row>
    <row r="72" spans="1:6" outlineLevel="1" x14ac:dyDescent="0.2">
      <c r="B72" t="s">
        <v>85</v>
      </c>
      <c r="C72">
        <v>92</v>
      </c>
      <c r="D72">
        <v>6.4</v>
      </c>
      <c r="E72">
        <v>15.4</v>
      </c>
      <c r="F72">
        <v>0.5</v>
      </c>
    </row>
    <row r="73" spans="1:6" outlineLevel="1" x14ac:dyDescent="0.2">
      <c r="B73" t="s">
        <v>86</v>
      </c>
      <c r="C73">
        <v>308</v>
      </c>
      <c r="D73">
        <v>19.899999999999999</v>
      </c>
      <c r="E73">
        <v>50.2</v>
      </c>
      <c r="F73">
        <v>0.5</v>
      </c>
    </row>
    <row r="74" spans="1:6" outlineLevel="1" x14ac:dyDescent="0.2"/>
    <row r="75" spans="1:6" outlineLevel="1" x14ac:dyDescent="0.2"/>
    <row r="76" spans="1:6" outlineLevel="1" x14ac:dyDescent="0.2"/>
    <row r="77" spans="1:6" outlineLevel="1" x14ac:dyDescent="0.2">
      <c r="A77" t="s">
        <v>88</v>
      </c>
      <c r="B77" t="s">
        <v>89</v>
      </c>
      <c r="C77">
        <v>500</v>
      </c>
      <c r="D77">
        <v>13.3</v>
      </c>
      <c r="E77">
        <v>17.600000000000001</v>
      </c>
      <c r="F77">
        <v>37.299999999999997</v>
      </c>
    </row>
    <row r="78" spans="1:6" outlineLevel="1" x14ac:dyDescent="0.2">
      <c r="B78" t="s">
        <v>90</v>
      </c>
      <c r="C78">
        <v>524</v>
      </c>
      <c r="D78">
        <v>21.2</v>
      </c>
      <c r="E78">
        <v>6.15</v>
      </c>
      <c r="F78">
        <v>30.7</v>
      </c>
    </row>
    <row r="79" spans="1:6" outlineLevel="1" x14ac:dyDescent="0.2">
      <c r="B79" t="s">
        <v>91</v>
      </c>
      <c r="C79">
        <v>455</v>
      </c>
      <c r="D79">
        <v>24</v>
      </c>
      <c r="E79">
        <v>0.5</v>
      </c>
      <c r="F79">
        <v>31</v>
      </c>
    </row>
    <row r="80" spans="1:6" outlineLevel="1" x14ac:dyDescent="0.2">
      <c r="B80" t="s">
        <v>92</v>
      </c>
      <c r="C80">
        <v>606</v>
      </c>
      <c r="D80">
        <v>22</v>
      </c>
      <c r="E80">
        <v>14</v>
      </c>
      <c r="F80">
        <v>50</v>
      </c>
    </row>
    <row r="81" spans="1:6" outlineLevel="1" x14ac:dyDescent="0.2">
      <c r="B81" t="s">
        <v>93</v>
      </c>
      <c r="C81">
        <v>574</v>
      </c>
      <c r="D81">
        <v>29</v>
      </c>
      <c r="E81">
        <v>14.7</v>
      </c>
      <c r="F81">
        <v>49</v>
      </c>
    </row>
    <row r="82" spans="1:6" outlineLevel="1" x14ac:dyDescent="0.2"/>
    <row r="83" spans="1:6" outlineLevel="1" x14ac:dyDescent="0.2"/>
    <row r="84" spans="1:6" outlineLevel="1" x14ac:dyDescent="0.2"/>
    <row r="85" spans="1:6" outlineLevel="1" x14ac:dyDescent="0.2"/>
    <row r="86" spans="1:6" outlineLevel="1" x14ac:dyDescent="0.2">
      <c r="A86" t="s">
        <v>99</v>
      </c>
      <c r="B86" t="s">
        <v>80</v>
      </c>
      <c r="C86">
        <v>178</v>
      </c>
      <c r="D86">
        <v>18</v>
      </c>
      <c r="E86">
        <v>2</v>
      </c>
      <c r="F86">
        <v>11</v>
      </c>
    </row>
    <row r="87" spans="1:6" outlineLevel="1" x14ac:dyDescent="0.2">
      <c r="B87" t="s">
        <v>87</v>
      </c>
      <c r="C87">
        <v>160</v>
      </c>
      <c r="D87">
        <v>15</v>
      </c>
      <c r="E87">
        <v>2.5</v>
      </c>
      <c r="F87">
        <v>8</v>
      </c>
    </row>
    <row r="88" spans="1:6" outlineLevel="1" x14ac:dyDescent="0.2">
      <c r="B88" t="s">
        <v>208</v>
      </c>
      <c r="C88">
        <v>191</v>
      </c>
      <c r="D88">
        <v>16</v>
      </c>
      <c r="E88">
        <v>9.8000000000000007</v>
      </c>
      <c r="F88">
        <v>9.3000000000000007</v>
      </c>
    </row>
    <row r="89" spans="1:6" outlineLevel="1" x14ac:dyDescent="0.2">
      <c r="B89" t="s">
        <v>211</v>
      </c>
      <c r="C89">
        <v>253</v>
      </c>
      <c r="D89">
        <v>17</v>
      </c>
      <c r="E89">
        <v>2.2999999999999998</v>
      </c>
      <c r="F89">
        <v>19</v>
      </c>
    </row>
    <row r="90" spans="1:6" outlineLevel="1" x14ac:dyDescent="0.2">
      <c r="B90" t="s">
        <v>96</v>
      </c>
      <c r="C90">
        <v>665</v>
      </c>
      <c r="D90">
        <v>21.8</v>
      </c>
      <c r="E90">
        <v>5.0999999999999996</v>
      </c>
      <c r="F90">
        <v>58.5</v>
      </c>
    </row>
    <row r="91" spans="1:6" outlineLevel="1" x14ac:dyDescent="0.2">
      <c r="B91" t="s">
        <v>97</v>
      </c>
      <c r="C91">
        <v>693</v>
      </c>
      <c r="D91">
        <v>16</v>
      </c>
      <c r="E91">
        <v>5.5</v>
      </c>
      <c r="F91">
        <v>63.3</v>
      </c>
    </row>
    <row r="92" spans="1:6" outlineLevel="1" x14ac:dyDescent="0.2">
      <c r="B92" t="s">
        <v>98</v>
      </c>
      <c r="C92">
        <v>622</v>
      </c>
      <c r="D92">
        <v>28</v>
      </c>
      <c r="E92">
        <v>12.8</v>
      </c>
      <c r="F92">
        <v>48.8</v>
      </c>
    </row>
    <row r="93" spans="1:6" outlineLevel="1" x14ac:dyDescent="0.2">
      <c r="B93" t="s">
        <v>100</v>
      </c>
      <c r="C93">
        <v>679</v>
      </c>
      <c r="D93">
        <v>25.2</v>
      </c>
      <c r="E93">
        <v>2.5</v>
      </c>
      <c r="F93">
        <v>61.6</v>
      </c>
    </row>
    <row r="94" spans="1:6" outlineLevel="1" x14ac:dyDescent="0.2">
      <c r="B94" t="s">
        <v>110</v>
      </c>
      <c r="C94">
        <v>46</v>
      </c>
      <c r="D94">
        <v>4.8</v>
      </c>
      <c r="E94">
        <v>0</v>
      </c>
      <c r="F94">
        <v>2.9</v>
      </c>
    </row>
    <row r="95" spans="1:6" outlineLevel="1" x14ac:dyDescent="0.2"/>
    <row r="96" spans="1:6" outlineLevel="1" x14ac:dyDescent="0.2"/>
    <row r="97" spans="1:6" outlineLevel="1" x14ac:dyDescent="0.2">
      <c r="A97" t="s">
        <v>101</v>
      </c>
      <c r="B97" t="s">
        <v>102</v>
      </c>
      <c r="C97">
        <v>145</v>
      </c>
      <c r="D97">
        <v>13</v>
      </c>
      <c r="E97">
        <v>0.7</v>
      </c>
      <c r="F97">
        <v>10</v>
      </c>
    </row>
    <row r="98" spans="1:6" outlineLevel="1" x14ac:dyDescent="0.2">
      <c r="B98" t="s">
        <v>103</v>
      </c>
      <c r="C98">
        <v>150</v>
      </c>
      <c r="D98">
        <v>21</v>
      </c>
      <c r="E98">
        <v>0</v>
      </c>
      <c r="F98">
        <v>7</v>
      </c>
    </row>
    <row r="99" spans="1:6" outlineLevel="1" x14ac:dyDescent="0.2">
      <c r="B99" t="s">
        <v>104</v>
      </c>
      <c r="C99">
        <v>152</v>
      </c>
      <c r="D99">
        <v>29</v>
      </c>
      <c r="E99">
        <v>0</v>
      </c>
      <c r="F99">
        <v>4</v>
      </c>
    </row>
    <row r="100" spans="1:6" outlineLevel="1" x14ac:dyDescent="0.2">
      <c r="B100" t="s">
        <v>105</v>
      </c>
      <c r="C100">
        <v>206</v>
      </c>
      <c r="D100">
        <v>20</v>
      </c>
      <c r="E100">
        <v>0</v>
      </c>
      <c r="F100">
        <v>14</v>
      </c>
    </row>
    <row r="101" spans="1:6" outlineLevel="1" x14ac:dyDescent="0.2">
      <c r="B101" t="s">
        <v>106</v>
      </c>
      <c r="C101">
        <v>138</v>
      </c>
      <c r="D101">
        <v>22</v>
      </c>
      <c r="E101">
        <v>0</v>
      </c>
      <c r="F101">
        <v>5.5</v>
      </c>
    </row>
    <row r="102" spans="1:6" outlineLevel="1" x14ac:dyDescent="0.2">
      <c r="B102" t="s">
        <v>111</v>
      </c>
      <c r="C102">
        <v>117</v>
      </c>
      <c r="D102">
        <v>25.6</v>
      </c>
      <c r="E102">
        <v>0</v>
      </c>
      <c r="F102">
        <v>1.6</v>
      </c>
    </row>
    <row r="103" spans="1:6" outlineLevel="1" x14ac:dyDescent="0.2"/>
    <row r="104" spans="1:6" outlineLevel="1" x14ac:dyDescent="0.2">
      <c r="A104" t="s">
        <v>107</v>
      </c>
    </row>
    <row r="105" spans="1:6" outlineLevel="1" x14ac:dyDescent="0.2"/>
    <row r="106" spans="1:6" outlineLevel="1" x14ac:dyDescent="0.2"/>
    <row r="107" spans="1:6" outlineLevel="1" x14ac:dyDescent="0.2">
      <c r="A107" t="s">
        <v>108</v>
      </c>
      <c r="B107" t="s">
        <v>109</v>
      </c>
      <c r="C107">
        <v>300</v>
      </c>
      <c r="D107">
        <v>0</v>
      </c>
      <c r="E107">
        <v>75</v>
      </c>
      <c r="F107">
        <v>0</v>
      </c>
    </row>
    <row r="108" spans="1:6" outlineLevel="1" x14ac:dyDescent="0.2">
      <c r="B108" t="s">
        <v>112</v>
      </c>
      <c r="C108" s="48"/>
      <c r="D108" s="48"/>
      <c r="E108" s="48"/>
      <c r="F108" s="48"/>
    </row>
    <row r="109" spans="1:6" outlineLevel="1" x14ac:dyDescent="0.2">
      <c r="B109" t="s">
        <v>113</v>
      </c>
      <c r="C109" s="48"/>
      <c r="D109" s="48"/>
      <c r="E109" s="48"/>
      <c r="F109" s="48"/>
    </row>
    <row r="110" spans="1:6" outlineLevel="1" x14ac:dyDescent="0.2">
      <c r="B110" t="s">
        <v>114</v>
      </c>
      <c r="C110" s="48"/>
      <c r="D110" s="48"/>
      <c r="E110" s="48"/>
      <c r="F110" s="48"/>
    </row>
    <row r="111" spans="1:6" outlineLevel="1" x14ac:dyDescent="0.2">
      <c r="B111" t="s">
        <v>115</v>
      </c>
      <c r="C111" s="48"/>
      <c r="D111" s="48"/>
      <c r="E111" s="48"/>
      <c r="F111" s="48"/>
    </row>
    <row r="112" spans="1:6" outlineLevel="1" x14ac:dyDescent="0.2">
      <c r="B112" t="s">
        <v>130</v>
      </c>
      <c r="C112">
        <v>266</v>
      </c>
      <c r="D112">
        <v>24</v>
      </c>
      <c r="E112">
        <v>16</v>
      </c>
      <c r="F112">
        <v>12</v>
      </c>
    </row>
    <row r="113" spans="1:6" outlineLevel="1" x14ac:dyDescent="0.2">
      <c r="B113" t="s">
        <v>136</v>
      </c>
      <c r="C113">
        <v>237</v>
      </c>
      <c r="D113">
        <v>7</v>
      </c>
      <c r="E113">
        <v>50</v>
      </c>
      <c r="F113">
        <v>1</v>
      </c>
    </row>
    <row r="114" spans="1:6" outlineLevel="1" x14ac:dyDescent="0.2">
      <c r="B114" t="s">
        <v>137</v>
      </c>
      <c r="C114">
        <v>179</v>
      </c>
      <c r="D114">
        <v>5</v>
      </c>
      <c r="E114">
        <v>36</v>
      </c>
      <c r="F114">
        <v>1.5</v>
      </c>
    </row>
    <row r="115" spans="1:6" outlineLevel="1" x14ac:dyDescent="0.2">
      <c r="B115" t="s">
        <v>138</v>
      </c>
    </row>
    <row r="116" spans="1:6" outlineLevel="1" x14ac:dyDescent="0.2">
      <c r="A116" t="s">
        <v>116</v>
      </c>
      <c r="B116" t="s">
        <v>118</v>
      </c>
      <c r="C116">
        <v>160</v>
      </c>
      <c r="D116">
        <v>5.5</v>
      </c>
      <c r="E116">
        <v>29</v>
      </c>
      <c r="F116">
        <v>2.5</v>
      </c>
    </row>
    <row r="117" spans="1:6" outlineLevel="1" x14ac:dyDescent="0.2">
      <c r="B117" t="s">
        <v>119</v>
      </c>
      <c r="C117">
        <v>83</v>
      </c>
      <c r="D117">
        <v>3</v>
      </c>
      <c r="E117">
        <v>18.600000000000001</v>
      </c>
      <c r="F117">
        <v>0.2</v>
      </c>
    </row>
    <row r="118" spans="1:6" outlineLevel="1" x14ac:dyDescent="0.2">
      <c r="B118" t="s">
        <v>121</v>
      </c>
      <c r="C118">
        <v>353</v>
      </c>
      <c r="D118">
        <v>8.6</v>
      </c>
      <c r="E118">
        <v>74.400000000000006</v>
      </c>
      <c r="F118">
        <v>2.2999999999999998</v>
      </c>
    </row>
    <row r="119" spans="1:6" outlineLevel="1" x14ac:dyDescent="0.2">
      <c r="B119" t="s">
        <v>214</v>
      </c>
    </row>
    <row r="120" spans="1:6" outlineLevel="1" x14ac:dyDescent="0.2">
      <c r="B120" t="s">
        <v>122</v>
      </c>
    </row>
    <row r="121" spans="1:6" outlineLevel="1" x14ac:dyDescent="0.2">
      <c r="B121" t="s">
        <v>123</v>
      </c>
      <c r="C121">
        <v>109</v>
      </c>
      <c r="D121">
        <v>2.5</v>
      </c>
      <c r="E121">
        <v>22.5</v>
      </c>
      <c r="F121">
        <v>1</v>
      </c>
    </row>
    <row r="122" spans="1:6" outlineLevel="1" x14ac:dyDescent="0.2">
      <c r="B122" t="s">
        <v>124</v>
      </c>
      <c r="C122">
        <v>152</v>
      </c>
      <c r="D122">
        <v>3.6</v>
      </c>
      <c r="E122">
        <v>32.4</v>
      </c>
      <c r="F122">
        <v>0.8</v>
      </c>
    </row>
    <row r="123" spans="1:6" outlineLevel="1" x14ac:dyDescent="0.2">
      <c r="B123" t="s">
        <v>125</v>
      </c>
    </row>
    <row r="124" spans="1:6" outlineLevel="1" x14ac:dyDescent="0.2">
      <c r="B124" t="s">
        <v>134</v>
      </c>
    </row>
    <row r="125" spans="1:6" outlineLevel="1" x14ac:dyDescent="0.2"/>
    <row r="126" spans="1:6" outlineLevel="1" x14ac:dyDescent="0.2">
      <c r="A126" t="s">
        <v>117</v>
      </c>
      <c r="B126" t="s">
        <v>129</v>
      </c>
      <c r="C126">
        <v>369</v>
      </c>
      <c r="D126">
        <v>10</v>
      </c>
      <c r="E126">
        <v>80</v>
      </c>
      <c r="F126">
        <v>1</v>
      </c>
    </row>
    <row r="127" spans="1:6" outlineLevel="1" x14ac:dyDescent="0.2">
      <c r="B127" t="s">
        <v>126</v>
      </c>
      <c r="C127">
        <v>355</v>
      </c>
      <c r="D127">
        <v>7.5</v>
      </c>
      <c r="E127">
        <v>78</v>
      </c>
      <c r="F127">
        <v>0.5</v>
      </c>
    </row>
    <row r="128" spans="1:6" outlineLevel="1" x14ac:dyDescent="0.2">
      <c r="B128" t="s">
        <v>127</v>
      </c>
    </row>
    <row r="129" spans="1:6" outlineLevel="1" x14ac:dyDescent="0.2">
      <c r="B129" t="s">
        <v>128</v>
      </c>
      <c r="C129">
        <v>342</v>
      </c>
      <c r="D129">
        <v>12</v>
      </c>
      <c r="E129">
        <v>69</v>
      </c>
      <c r="F129">
        <v>2</v>
      </c>
    </row>
    <row r="130" spans="1:6" outlineLevel="1" x14ac:dyDescent="0.2">
      <c r="B130" t="s">
        <v>41</v>
      </c>
      <c r="C130">
        <v>345</v>
      </c>
      <c r="D130">
        <v>7.5</v>
      </c>
      <c r="E130">
        <v>76.5</v>
      </c>
      <c r="F130">
        <v>1</v>
      </c>
    </row>
    <row r="131" spans="1:6" outlineLevel="1" x14ac:dyDescent="0.2">
      <c r="B131" t="s">
        <v>135</v>
      </c>
      <c r="C131">
        <v>339</v>
      </c>
      <c r="D131">
        <v>12</v>
      </c>
      <c r="E131">
        <v>64.5</v>
      </c>
      <c r="F131">
        <v>2.8</v>
      </c>
    </row>
    <row r="132" spans="1:6" outlineLevel="1" x14ac:dyDescent="0.2"/>
    <row r="133" spans="1:6" outlineLevel="1" x14ac:dyDescent="0.2"/>
    <row r="134" spans="1:6" outlineLevel="1" x14ac:dyDescent="0.2">
      <c r="A134" t="s">
        <v>131</v>
      </c>
      <c r="B134" t="s">
        <v>199</v>
      </c>
      <c r="C134">
        <v>173</v>
      </c>
      <c r="D134">
        <v>1.6</v>
      </c>
      <c r="E134">
        <v>2.1</v>
      </c>
      <c r="F134">
        <v>17.600000000000001</v>
      </c>
    </row>
    <row r="135" spans="1:6" outlineLevel="1" x14ac:dyDescent="0.2">
      <c r="B135" t="s">
        <v>71</v>
      </c>
      <c r="C135">
        <v>44</v>
      </c>
      <c r="D135">
        <v>1.9</v>
      </c>
      <c r="E135">
        <v>3</v>
      </c>
      <c r="F135">
        <v>1.9</v>
      </c>
    </row>
    <row r="136" spans="1:6" outlineLevel="1" x14ac:dyDescent="0.2">
      <c r="B136" t="s">
        <v>73</v>
      </c>
      <c r="C136">
        <v>29</v>
      </c>
      <c r="D136">
        <v>0.4</v>
      </c>
      <c r="E136">
        <v>3.1</v>
      </c>
      <c r="F136">
        <v>1.6</v>
      </c>
    </row>
    <row r="137" spans="1:6" outlineLevel="1" x14ac:dyDescent="0.2">
      <c r="B137" t="s">
        <v>133</v>
      </c>
      <c r="C137">
        <v>49</v>
      </c>
      <c r="D137">
        <v>0.6</v>
      </c>
      <c r="E137">
        <v>8.6</v>
      </c>
      <c r="F137">
        <v>1.3</v>
      </c>
    </row>
    <row r="138" spans="1:6" outlineLevel="1" x14ac:dyDescent="0.2"/>
    <row r="139" spans="1:6" outlineLevel="1" x14ac:dyDescent="0.2"/>
    <row r="140" spans="1:6" outlineLevel="1" x14ac:dyDescent="0.2">
      <c r="A140" t="s">
        <v>195</v>
      </c>
      <c r="B140" t="s">
        <v>196</v>
      </c>
      <c r="C140">
        <v>900</v>
      </c>
      <c r="D140">
        <v>0</v>
      </c>
      <c r="E140">
        <v>0</v>
      </c>
      <c r="F140">
        <v>100</v>
      </c>
    </row>
    <row r="141" spans="1:6" outlineLevel="1" x14ac:dyDescent="0.2">
      <c r="B141" t="s">
        <v>92</v>
      </c>
      <c r="C141">
        <v>900</v>
      </c>
      <c r="D141">
        <v>0</v>
      </c>
      <c r="E141">
        <v>0</v>
      </c>
      <c r="F141">
        <v>100</v>
      </c>
    </row>
    <row r="142" spans="1:6" outlineLevel="1" x14ac:dyDescent="0.2">
      <c r="B142" t="s">
        <v>72</v>
      </c>
      <c r="C142">
        <v>900</v>
      </c>
      <c r="D142">
        <v>0</v>
      </c>
      <c r="E142">
        <v>0</v>
      </c>
      <c r="F142">
        <v>100</v>
      </c>
    </row>
    <row r="143" spans="1:6" outlineLevel="1" x14ac:dyDescent="0.2">
      <c r="B143" t="s">
        <v>132</v>
      </c>
      <c r="C143">
        <v>900</v>
      </c>
      <c r="D143">
        <v>0</v>
      </c>
      <c r="E143">
        <v>0</v>
      </c>
      <c r="F143">
        <v>100</v>
      </c>
    </row>
    <row r="144" spans="1:6" outlineLevel="1" x14ac:dyDescent="0.2">
      <c r="B144" t="s">
        <v>89</v>
      </c>
      <c r="C144">
        <v>900</v>
      </c>
      <c r="D144">
        <v>0</v>
      </c>
      <c r="E144">
        <v>0</v>
      </c>
      <c r="F144">
        <v>100</v>
      </c>
    </row>
  </sheetData>
  <mergeCells count="6">
    <mergeCell ref="A1:G1"/>
    <mergeCell ref="A31:A54"/>
    <mergeCell ref="P2:R2"/>
    <mergeCell ref="R4:U4"/>
    <mergeCell ref="R5:U5"/>
    <mergeCell ref="A3:A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Claculateur</vt:lpstr>
      <vt:lpstr>Course</vt:lpstr>
      <vt:lpstr>Recette</vt:lpstr>
      <vt:lpstr>Repas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2020-03-01T17:49:19Z</dcterms:created>
  <dcterms:modified xsi:type="dcterms:W3CDTF">2020-05-07T09:22:18Z</dcterms:modified>
</cp:coreProperties>
</file>