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397A2A14-B0ED-4444-AF21-E4A0745A97E6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externalReferences>
    <externalReference r:id="rId2"/>
  </externalReferences>
  <definedNames>
    <definedName name="Beg_Bal" localSheetId="0">Feuil1!$C$11:$C$252</definedName>
    <definedName name="Extra_Pay" localSheetId="0">Feuil1!$E$11:$E$252</definedName>
    <definedName name="Int" localSheetId="0">Feuil1!$H$11:$H$252</definedName>
    <definedName name="Interest_Rate" localSheetId="0">Feuil1!$D$3</definedName>
    <definedName name="Last_Row" localSheetId="0">IF('[1]Corn 1,65%'!Values_Entered,'[1]Corn 1,65%'!Header_Row+'[1]Corn 1,65%'!Number_of_Payments,'[1]Corn 1,65%'!Header_Row)</definedName>
    <definedName name="Loan_Amount" localSheetId="0">Feuil1!$D$2</definedName>
    <definedName name="Loan_Start" localSheetId="0">Feuil1!$D$6</definedName>
    <definedName name="Loan_Years" localSheetId="0">Feuil1!$D$4</definedName>
    <definedName name="Num_Pmt_Per_Year" localSheetId="0">Feuil1!$D$5</definedName>
    <definedName name="Number_of_Payments" localSheetId="0">MATCH(0.01,'[1]Corn 1,65%'!End_Bal,-1)+1</definedName>
    <definedName name="Pay_Num" localSheetId="0">Feuil1!$A$11:$A$252</definedName>
    <definedName name="Princ" localSheetId="0">Feuil1!$G$11:$G$252</definedName>
    <definedName name="Sched_Pay" localSheetId="0">Feuil1!$D$11:$D$252</definedName>
    <definedName name="Scheduled_Extra_Payments" localSheetId="0">Feuil1!$D$7</definedName>
    <definedName name="Scheduled_Monthly_Payment" localSheetId="0">Feuil1!$H$2</definedName>
    <definedName name="Total_Pay" localSheetId="0">Feuil1!$F$11:$F$252</definedName>
    <definedName name="Values_Entered" localSheetId="0">IF('[1]Corn 1,65%'!Loan_Amount*'[1]Corn 1,65%'!Interest_Rate*'[1]Corn 1,65%'!Loan_Years*'[1]Corn 1,65%'!Loan_Start&gt;0,1,0)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2" i="1" l="1"/>
  <c r="C11" i="1"/>
  <c r="A11" i="1"/>
  <c r="H4" i="1"/>
  <c r="H3" i="1"/>
  <c r="H2" i="1"/>
  <c r="A1" i="1"/>
  <c r="D12" i="1" l="1"/>
  <c r="D11" i="1"/>
  <c r="H11" i="1"/>
  <c r="B11" i="1"/>
  <c r="B12" i="1"/>
  <c r="A13" i="1"/>
  <c r="E11" i="1" l="1"/>
  <c r="F11" i="1" s="1"/>
  <c r="G11" i="1" s="1"/>
  <c r="I11" i="1" s="1"/>
  <c r="D13" i="1"/>
  <c r="A14" i="1"/>
  <c r="B13" i="1"/>
  <c r="J11" i="1" l="1"/>
  <c r="C12" i="1"/>
  <c r="B14" i="1"/>
  <c r="A15" i="1"/>
  <c r="D14" i="1"/>
  <c r="D15" i="1" l="1"/>
  <c r="B15" i="1"/>
  <c r="A16" i="1"/>
  <c r="E12" i="1"/>
  <c r="H12" i="1"/>
  <c r="A17" i="1" l="1"/>
  <c r="B16" i="1"/>
  <c r="D16" i="1"/>
  <c r="F12" i="1"/>
  <c r="G12" i="1" s="1"/>
  <c r="I12" i="1" s="1"/>
  <c r="J12" i="1" l="1"/>
  <c r="C13" i="1"/>
  <c r="A18" i="1"/>
  <c r="D17" i="1"/>
  <c r="B17" i="1"/>
  <c r="H13" i="1" l="1"/>
  <c r="E13" i="1"/>
  <c r="A19" i="1"/>
  <c r="D18" i="1"/>
  <c r="B18" i="1"/>
  <c r="F13" i="1" l="1"/>
  <c r="G13" i="1" s="1"/>
  <c r="I13" i="1" s="1"/>
  <c r="D19" i="1"/>
  <c r="B19" i="1"/>
  <c r="A20" i="1"/>
  <c r="J13" i="1" l="1"/>
  <c r="C14" i="1"/>
  <c r="B20" i="1"/>
  <c r="A21" i="1"/>
  <c r="D20" i="1"/>
  <c r="B21" i="1" l="1"/>
  <c r="A22" i="1"/>
  <c r="D21" i="1"/>
  <c r="H14" i="1"/>
  <c r="E14" i="1"/>
  <c r="D22" i="1" l="1"/>
  <c r="A23" i="1"/>
  <c r="B22" i="1"/>
  <c r="F14" i="1"/>
  <c r="G14" i="1" s="1"/>
  <c r="I14" i="1" s="1"/>
  <c r="J14" i="1" l="1"/>
  <c r="C15" i="1"/>
  <c r="B23" i="1"/>
  <c r="A24" i="1"/>
  <c r="D23" i="1"/>
  <c r="D24" i="1" l="1"/>
  <c r="A25" i="1"/>
  <c r="B24" i="1"/>
  <c r="H15" i="1"/>
  <c r="F15" i="1"/>
  <c r="G15" i="1" s="1"/>
  <c r="I15" i="1" s="1"/>
  <c r="J15" i="1" l="1"/>
  <c r="C16" i="1"/>
  <c r="B25" i="1"/>
  <c r="D25" i="1"/>
  <c r="A26" i="1"/>
  <c r="D26" i="1" l="1"/>
  <c r="A27" i="1"/>
  <c r="B26" i="1"/>
  <c r="H16" i="1"/>
  <c r="E16" i="1"/>
  <c r="B27" i="1" l="1"/>
  <c r="A28" i="1"/>
  <c r="D27" i="1"/>
  <c r="F16" i="1"/>
  <c r="G16" i="1" s="1"/>
  <c r="I16" i="1" s="1"/>
  <c r="D28" i="1" l="1"/>
  <c r="A29" i="1"/>
  <c r="B28" i="1"/>
  <c r="J16" i="1"/>
  <c r="C17" i="1"/>
  <c r="H17" i="1" l="1"/>
  <c r="E17" i="1"/>
  <c r="B29" i="1"/>
  <c r="D29" i="1"/>
  <c r="A30" i="1"/>
  <c r="F17" i="1" l="1"/>
  <c r="G17" i="1" s="1"/>
  <c r="I17" i="1" s="1"/>
  <c r="D30" i="1"/>
  <c r="B30" i="1"/>
  <c r="A31" i="1"/>
  <c r="J17" i="1" l="1"/>
  <c r="C18" i="1"/>
  <c r="B31" i="1"/>
  <c r="D31" i="1"/>
  <c r="A32" i="1"/>
  <c r="D32" i="1" l="1"/>
  <c r="A33" i="1"/>
  <c r="B32" i="1"/>
  <c r="H18" i="1"/>
  <c r="E18" i="1"/>
  <c r="F18" i="1" l="1"/>
  <c r="G18" i="1" s="1"/>
  <c r="I18" i="1" s="1"/>
  <c r="B33" i="1"/>
  <c r="A34" i="1"/>
  <c r="D33" i="1"/>
  <c r="J18" i="1" l="1"/>
  <c r="C19" i="1"/>
  <c r="D34" i="1"/>
  <c r="A35" i="1"/>
  <c r="B34" i="1"/>
  <c r="B35" i="1" l="1"/>
  <c r="A36" i="1"/>
  <c r="D35" i="1"/>
  <c r="H19" i="1"/>
  <c r="E19" i="1"/>
  <c r="F19" i="1" l="1"/>
  <c r="G19" i="1" s="1"/>
  <c r="I19" i="1" s="1"/>
  <c r="D36" i="1"/>
  <c r="A37" i="1"/>
  <c r="B36" i="1"/>
  <c r="J19" i="1" l="1"/>
  <c r="C20" i="1"/>
  <c r="B37" i="1"/>
  <c r="D37" i="1"/>
  <c r="A38" i="1"/>
  <c r="H20" i="1" l="1"/>
  <c r="F20" i="1"/>
  <c r="G20" i="1" s="1"/>
  <c r="I20" i="1" s="1"/>
  <c r="D38" i="1"/>
  <c r="A39" i="1"/>
  <c r="B38" i="1"/>
  <c r="J20" i="1" l="1"/>
  <c r="C21" i="1"/>
  <c r="B39" i="1"/>
  <c r="D39" i="1"/>
  <c r="A40" i="1"/>
  <c r="D40" i="1" l="1"/>
  <c r="A41" i="1"/>
  <c r="B40" i="1"/>
  <c r="H21" i="1"/>
  <c r="E21" i="1"/>
  <c r="B41" i="1" l="1"/>
  <c r="D41" i="1"/>
  <c r="A42" i="1"/>
  <c r="F21" i="1"/>
  <c r="G21" i="1" s="1"/>
  <c r="I21" i="1"/>
  <c r="D42" i="1" l="1"/>
  <c r="B42" i="1"/>
  <c r="A43" i="1"/>
  <c r="J21" i="1"/>
  <c r="C22" i="1"/>
  <c r="D43" i="1" l="1"/>
  <c r="B43" i="1"/>
  <c r="A44" i="1"/>
  <c r="H22" i="1"/>
  <c r="E22" i="1"/>
  <c r="F22" i="1" l="1"/>
  <c r="G22" i="1" s="1"/>
  <c r="I22" i="1" s="1"/>
  <c r="D44" i="1"/>
  <c r="A45" i="1"/>
  <c r="B44" i="1"/>
  <c r="J22" i="1" l="1"/>
  <c r="C23" i="1"/>
  <c r="B45" i="1"/>
  <c r="D45" i="1"/>
  <c r="A46" i="1"/>
  <c r="D46" i="1" l="1"/>
  <c r="B46" i="1"/>
  <c r="A47" i="1"/>
  <c r="H23" i="1"/>
  <c r="E23" i="1"/>
  <c r="F23" i="1" l="1"/>
  <c r="G23" i="1" s="1"/>
  <c r="I23" i="1" s="1"/>
  <c r="D47" i="1"/>
  <c r="B47" i="1"/>
  <c r="A48" i="1"/>
  <c r="J23" i="1" l="1"/>
  <c r="C24" i="1"/>
  <c r="D48" i="1"/>
  <c r="A49" i="1"/>
  <c r="B48" i="1"/>
  <c r="H24" i="1" l="1"/>
  <c r="E24" i="1"/>
  <c r="B49" i="1"/>
  <c r="A50" i="1"/>
  <c r="D49" i="1"/>
  <c r="D50" i="1" l="1"/>
  <c r="B50" i="1"/>
  <c r="A51" i="1"/>
  <c r="F24" i="1"/>
  <c r="G24" i="1" s="1"/>
  <c r="I24" i="1" s="1"/>
  <c r="J24" i="1" l="1"/>
  <c r="C25" i="1"/>
  <c r="D51" i="1"/>
  <c r="B51" i="1"/>
  <c r="A52" i="1"/>
  <c r="D52" i="1" l="1"/>
  <c r="A53" i="1"/>
  <c r="B52" i="1"/>
  <c r="H25" i="1"/>
  <c r="E25" i="1"/>
  <c r="F25" i="1" l="1"/>
  <c r="G25" i="1" s="1"/>
  <c r="I25" i="1" s="1"/>
  <c r="B53" i="1"/>
  <c r="D53" i="1"/>
  <c r="A54" i="1"/>
  <c r="J25" i="1" l="1"/>
  <c r="C26" i="1"/>
  <c r="D54" i="1"/>
  <c r="B54" i="1"/>
  <c r="A55" i="1"/>
  <c r="D55" i="1" l="1"/>
  <c r="B55" i="1"/>
  <c r="A56" i="1"/>
  <c r="H26" i="1"/>
  <c r="E26" i="1"/>
  <c r="F26" i="1" l="1"/>
  <c r="G26" i="1" s="1"/>
  <c r="I26" i="1" s="1"/>
  <c r="D56" i="1"/>
  <c r="A57" i="1"/>
  <c r="B56" i="1"/>
  <c r="J26" i="1" l="1"/>
  <c r="C27" i="1"/>
  <c r="B57" i="1"/>
  <c r="A58" i="1"/>
  <c r="D57" i="1"/>
  <c r="D58" i="1" l="1"/>
  <c r="A59" i="1"/>
  <c r="B58" i="1"/>
  <c r="H27" i="1"/>
  <c r="E27" i="1"/>
  <c r="D59" i="1" l="1"/>
  <c r="B59" i="1"/>
  <c r="A60" i="1"/>
  <c r="F27" i="1"/>
  <c r="G27" i="1" s="1"/>
  <c r="I27" i="1" s="1"/>
  <c r="J27" i="1" l="1"/>
  <c r="C28" i="1"/>
  <c r="D60" i="1"/>
  <c r="A61" i="1"/>
  <c r="B60" i="1"/>
  <c r="B61" i="1" l="1"/>
  <c r="A62" i="1"/>
  <c r="D61" i="1"/>
  <c r="H28" i="1"/>
  <c r="E28" i="1"/>
  <c r="A63" i="1" l="1"/>
  <c r="D62" i="1"/>
  <c r="B62" i="1"/>
  <c r="F28" i="1"/>
  <c r="G28" i="1" s="1"/>
  <c r="I28" i="1" s="1"/>
  <c r="J28" i="1" l="1"/>
  <c r="C29" i="1"/>
  <c r="D63" i="1"/>
  <c r="B63" i="1"/>
  <c r="A64" i="1"/>
  <c r="H29" i="1" l="1"/>
  <c r="E29" i="1"/>
  <c r="D64" i="1"/>
  <c r="A65" i="1"/>
  <c r="B64" i="1"/>
  <c r="B65" i="1" l="1"/>
  <c r="D65" i="1"/>
  <c r="A66" i="1"/>
  <c r="F29" i="1"/>
  <c r="G29" i="1" s="1"/>
  <c r="I29" i="1" s="1"/>
  <c r="J29" i="1" l="1"/>
  <c r="C30" i="1"/>
  <c r="A67" i="1"/>
  <c r="D66" i="1"/>
  <c r="B66" i="1"/>
  <c r="D67" i="1" l="1"/>
  <c r="B67" i="1"/>
  <c r="A68" i="1"/>
  <c r="H30" i="1"/>
  <c r="E30" i="1"/>
  <c r="F30" i="1" l="1"/>
  <c r="G30" i="1" s="1"/>
  <c r="I30" i="1" s="1"/>
  <c r="D68" i="1"/>
  <c r="A69" i="1"/>
  <c r="B68" i="1"/>
  <c r="J30" i="1" l="1"/>
  <c r="C31" i="1"/>
  <c r="B69" i="1"/>
  <c r="A70" i="1"/>
  <c r="D69" i="1"/>
  <c r="H31" i="1" l="1"/>
  <c r="E31" i="1"/>
  <c r="D70" i="1"/>
  <c r="A71" i="1"/>
  <c r="B70" i="1"/>
  <c r="D71" i="1" l="1"/>
  <c r="B71" i="1"/>
  <c r="A72" i="1"/>
  <c r="F31" i="1"/>
  <c r="G31" i="1" s="1"/>
  <c r="I31" i="1" s="1"/>
  <c r="J31" i="1" l="1"/>
  <c r="C32" i="1"/>
  <c r="D72" i="1"/>
  <c r="A73" i="1"/>
  <c r="B72" i="1"/>
  <c r="A74" i="1" l="1"/>
  <c r="B73" i="1"/>
  <c r="D73" i="1"/>
  <c r="H32" i="1"/>
  <c r="E32" i="1"/>
  <c r="F32" i="1" l="1"/>
  <c r="G32" i="1" s="1"/>
  <c r="I32" i="1"/>
  <c r="A75" i="1"/>
  <c r="B74" i="1"/>
  <c r="D74" i="1"/>
  <c r="D75" i="1" l="1"/>
  <c r="B75" i="1"/>
  <c r="A76" i="1"/>
  <c r="J32" i="1"/>
  <c r="C33" i="1"/>
  <c r="H33" i="1" l="1"/>
  <c r="E33" i="1"/>
  <c r="B76" i="1"/>
  <c r="D76" i="1"/>
  <c r="A77" i="1"/>
  <c r="F33" i="1" l="1"/>
  <c r="G33" i="1" s="1"/>
  <c r="I33" i="1" s="1"/>
  <c r="D77" i="1"/>
  <c r="B77" i="1"/>
  <c r="A78" i="1"/>
  <c r="J33" i="1" l="1"/>
  <c r="C34" i="1"/>
  <c r="A79" i="1"/>
  <c r="B78" i="1"/>
  <c r="D78" i="1"/>
  <c r="D79" i="1" l="1"/>
  <c r="A80" i="1"/>
  <c r="B79" i="1"/>
  <c r="H34" i="1"/>
  <c r="E34" i="1"/>
  <c r="B80" i="1" l="1"/>
  <c r="D80" i="1"/>
  <c r="A81" i="1"/>
  <c r="F34" i="1"/>
  <c r="G34" i="1" s="1"/>
  <c r="I34" i="1"/>
  <c r="D81" i="1" l="1"/>
  <c r="A82" i="1"/>
  <c r="B81" i="1"/>
  <c r="J34" i="1"/>
  <c r="C35" i="1"/>
  <c r="H35" i="1" l="1"/>
  <c r="E35" i="1"/>
  <c r="B82" i="1"/>
  <c r="A83" i="1"/>
  <c r="D82" i="1"/>
  <c r="F35" i="1" l="1"/>
  <c r="G35" i="1" s="1"/>
  <c r="I35" i="1" s="1"/>
  <c r="D83" i="1"/>
  <c r="B83" i="1"/>
  <c r="A84" i="1"/>
  <c r="J35" i="1" l="1"/>
  <c r="C36" i="1"/>
  <c r="B84" i="1"/>
  <c r="D84" i="1"/>
  <c r="A85" i="1"/>
  <c r="D85" i="1" l="1"/>
  <c r="A86" i="1"/>
  <c r="B85" i="1"/>
  <c r="H36" i="1"/>
  <c r="E36" i="1"/>
  <c r="F36" i="1" l="1"/>
  <c r="G36" i="1" s="1"/>
  <c r="I36" i="1" s="1"/>
  <c r="B86" i="1"/>
  <c r="D86" i="1"/>
  <c r="A87" i="1"/>
  <c r="J36" i="1" l="1"/>
  <c r="C37" i="1"/>
  <c r="D87" i="1"/>
  <c r="A88" i="1"/>
  <c r="B87" i="1"/>
  <c r="H37" i="1" l="1"/>
  <c r="E37" i="1"/>
  <c r="B88" i="1"/>
  <c r="A89" i="1"/>
  <c r="D88" i="1"/>
  <c r="D89" i="1" l="1"/>
  <c r="B89" i="1"/>
  <c r="A90" i="1"/>
  <c r="F37" i="1"/>
  <c r="G37" i="1" s="1"/>
  <c r="I37" i="1" s="1"/>
  <c r="J37" i="1" l="1"/>
  <c r="C38" i="1"/>
  <c r="B90" i="1"/>
  <c r="A91" i="1"/>
  <c r="D90" i="1"/>
  <c r="D91" i="1" l="1"/>
  <c r="B91" i="1"/>
  <c r="A92" i="1"/>
  <c r="E38" i="1"/>
  <c r="H38" i="1"/>
  <c r="B92" i="1" l="1"/>
  <c r="D92" i="1"/>
  <c r="A93" i="1"/>
  <c r="F38" i="1"/>
  <c r="G38" i="1" s="1"/>
  <c r="I38" i="1" s="1"/>
  <c r="D93" i="1" l="1"/>
  <c r="A94" i="1"/>
  <c r="B93" i="1"/>
  <c r="J38" i="1"/>
  <c r="C39" i="1"/>
  <c r="B94" i="1" l="1"/>
  <c r="D94" i="1"/>
  <c r="A95" i="1"/>
  <c r="E39" i="1"/>
  <c r="H39" i="1"/>
  <c r="F39" i="1" l="1"/>
  <c r="G39" i="1" s="1"/>
  <c r="I39" i="1" s="1"/>
  <c r="D95" i="1"/>
  <c r="B95" i="1"/>
  <c r="A96" i="1"/>
  <c r="J39" i="1" l="1"/>
  <c r="C40" i="1"/>
  <c r="B96" i="1"/>
  <c r="D96" i="1"/>
  <c r="A97" i="1"/>
  <c r="D97" i="1" l="1"/>
  <c r="A98" i="1"/>
  <c r="B97" i="1"/>
  <c r="E40" i="1"/>
  <c r="H40" i="1"/>
  <c r="F40" i="1" l="1"/>
  <c r="G40" i="1" s="1"/>
  <c r="I40" i="1"/>
  <c r="B98" i="1"/>
  <c r="A99" i="1"/>
  <c r="D98" i="1"/>
  <c r="D99" i="1" l="1"/>
  <c r="A100" i="1"/>
  <c r="B99" i="1"/>
  <c r="J40" i="1"/>
  <c r="C41" i="1"/>
  <c r="B100" i="1" l="1"/>
  <c r="A101" i="1"/>
  <c r="D100" i="1"/>
  <c r="H41" i="1"/>
  <c r="E41" i="1"/>
  <c r="D101" i="1" l="1"/>
  <c r="A102" i="1"/>
  <c r="B101" i="1"/>
  <c r="F41" i="1"/>
  <c r="G41" i="1" s="1"/>
  <c r="I41" i="1" s="1"/>
  <c r="J41" i="1" l="1"/>
  <c r="C42" i="1"/>
  <c r="B102" i="1"/>
  <c r="D102" i="1"/>
  <c r="A103" i="1"/>
  <c r="D103" i="1" l="1"/>
  <c r="A104" i="1"/>
  <c r="B103" i="1"/>
  <c r="H42" i="1"/>
  <c r="E42" i="1"/>
  <c r="F42" i="1" l="1"/>
  <c r="G42" i="1" s="1"/>
  <c r="I42" i="1" s="1"/>
  <c r="B104" i="1"/>
  <c r="A105" i="1"/>
  <c r="D104" i="1"/>
  <c r="J42" i="1" l="1"/>
  <c r="C43" i="1"/>
  <c r="D105" i="1"/>
  <c r="A106" i="1"/>
  <c r="B105" i="1"/>
  <c r="H43" i="1" l="1"/>
  <c r="E43" i="1"/>
  <c r="B106" i="1"/>
  <c r="A107" i="1"/>
  <c r="D106" i="1"/>
  <c r="F43" i="1" l="1"/>
  <c r="G43" i="1" s="1"/>
  <c r="I43" i="1" s="1"/>
  <c r="D107" i="1"/>
  <c r="A108" i="1"/>
  <c r="B107" i="1"/>
  <c r="J43" i="1" l="1"/>
  <c r="C44" i="1"/>
  <c r="D108" i="1"/>
  <c r="B108" i="1"/>
  <c r="A109" i="1"/>
  <c r="H44" i="1" l="1"/>
  <c r="E44" i="1"/>
  <c r="B109" i="1"/>
  <c r="A110" i="1"/>
  <c r="D109" i="1"/>
  <c r="A111" i="1" l="1"/>
  <c r="D110" i="1"/>
  <c r="B110" i="1"/>
  <c r="F44" i="1"/>
  <c r="G44" i="1" s="1"/>
  <c r="I44" i="1" s="1"/>
  <c r="J44" i="1" l="1"/>
  <c r="C45" i="1"/>
  <c r="D111" i="1"/>
  <c r="A112" i="1"/>
  <c r="B111" i="1"/>
  <c r="D112" i="1" l="1"/>
  <c r="B112" i="1"/>
  <c r="A113" i="1"/>
  <c r="E45" i="1"/>
  <c r="H45" i="1"/>
  <c r="F45" i="1" l="1"/>
  <c r="G45" i="1" s="1"/>
  <c r="I45" i="1" s="1"/>
  <c r="B113" i="1"/>
  <c r="D113" i="1"/>
  <c r="A114" i="1"/>
  <c r="J45" i="1" l="1"/>
  <c r="C46" i="1"/>
  <c r="B114" i="1"/>
  <c r="D114" i="1"/>
  <c r="A115" i="1"/>
  <c r="H46" i="1" l="1"/>
  <c r="E46" i="1"/>
  <c r="D115" i="1"/>
  <c r="B115" i="1"/>
  <c r="A116" i="1"/>
  <c r="D116" i="1" l="1"/>
  <c r="B116" i="1"/>
  <c r="A117" i="1"/>
  <c r="F46" i="1"/>
  <c r="G46" i="1" s="1"/>
  <c r="I46" i="1" s="1"/>
  <c r="J46" i="1" l="1"/>
  <c r="C47" i="1"/>
  <c r="B117" i="1"/>
  <c r="D117" i="1"/>
  <c r="A118" i="1"/>
  <c r="D118" i="1" l="1"/>
  <c r="A119" i="1"/>
  <c r="B118" i="1"/>
  <c r="H47" i="1"/>
  <c r="E47" i="1"/>
  <c r="D119" i="1" l="1"/>
  <c r="A120" i="1"/>
  <c r="B119" i="1"/>
  <c r="F47" i="1"/>
  <c r="G47" i="1" s="1"/>
  <c r="I47" i="1" s="1"/>
  <c r="J47" i="1" l="1"/>
  <c r="C48" i="1"/>
  <c r="D120" i="1"/>
  <c r="B120" i="1"/>
  <c r="A121" i="1"/>
  <c r="B121" i="1" l="1"/>
  <c r="A122" i="1"/>
  <c r="D121" i="1"/>
  <c r="H48" i="1"/>
  <c r="E48" i="1"/>
  <c r="F48" i="1" l="1"/>
  <c r="G48" i="1" s="1"/>
  <c r="I48" i="1"/>
  <c r="A123" i="1"/>
  <c r="B122" i="1"/>
  <c r="D122" i="1"/>
  <c r="J48" i="1" l="1"/>
  <c r="C49" i="1"/>
  <c r="D123" i="1"/>
  <c r="B123" i="1"/>
  <c r="A124" i="1"/>
  <c r="H49" i="1" l="1"/>
  <c r="E49" i="1"/>
  <c r="D124" i="1"/>
  <c r="B124" i="1"/>
  <c r="A125" i="1"/>
  <c r="B125" i="1" l="1"/>
  <c r="D125" i="1"/>
  <c r="A126" i="1"/>
  <c r="F49" i="1"/>
  <c r="G49" i="1" s="1"/>
  <c r="I49" i="1" s="1"/>
  <c r="J49" i="1" l="1"/>
  <c r="C50" i="1"/>
  <c r="A127" i="1"/>
  <c r="D126" i="1"/>
  <c r="B126" i="1"/>
  <c r="D127" i="1" l="1"/>
  <c r="B127" i="1"/>
  <c r="A128" i="1"/>
  <c r="H50" i="1"/>
  <c r="E50" i="1"/>
  <c r="D128" i="1" l="1"/>
  <c r="A129" i="1"/>
  <c r="B128" i="1"/>
  <c r="F50" i="1"/>
  <c r="G50" i="1" s="1"/>
  <c r="I50" i="1" s="1"/>
  <c r="J50" i="1" l="1"/>
  <c r="C51" i="1"/>
  <c r="B129" i="1"/>
  <c r="A130" i="1"/>
  <c r="D129" i="1"/>
  <c r="A131" i="1" l="1"/>
  <c r="B130" i="1"/>
  <c r="D130" i="1"/>
  <c r="H51" i="1"/>
  <c r="E51" i="1"/>
  <c r="F51" i="1" l="1"/>
  <c r="G51" i="1" s="1"/>
  <c r="I51" i="1" s="1"/>
  <c r="D131" i="1"/>
  <c r="B131" i="1"/>
  <c r="A132" i="1"/>
  <c r="J51" i="1" l="1"/>
  <c r="C52" i="1"/>
  <c r="D132" i="1"/>
  <c r="A133" i="1"/>
  <c r="B132" i="1"/>
  <c r="B133" i="1" l="1"/>
  <c r="A134" i="1"/>
  <c r="D133" i="1"/>
  <c r="H52" i="1"/>
  <c r="E52" i="1"/>
  <c r="A135" i="1" l="1"/>
  <c r="D134" i="1"/>
  <c r="B134" i="1"/>
  <c r="F52" i="1"/>
  <c r="G52" i="1" s="1"/>
  <c r="I52" i="1" s="1"/>
  <c r="J52" i="1" l="1"/>
  <c r="C53" i="1"/>
  <c r="D135" i="1"/>
  <c r="A136" i="1"/>
  <c r="B135" i="1"/>
  <c r="D136" i="1" l="1"/>
  <c r="A137" i="1"/>
  <c r="B136" i="1"/>
  <c r="E53" i="1"/>
  <c r="H53" i="1"/>
  <c r="B137" i="1" l="1"/>
  <c r="A138" i="1"/>
  <c r="D137" i="1"/>
  <c r="F53" i="1"/>
  <c r="G53" i="1" s="1"/>
  <c r="I53" i="1" s="1"/>
  <c r="J53" i="1" l="1"/>
  <c r="C54" i="1"/>
  <c r="A139" i="1"/>
  <c r="D138" i="1"/>
  <c r="B138" i="1"/>
  <c r="D139" i="1" l="1"/>
  <c r="A140" i="1"/>
  <c r="B139" i="1"/>
  <c r="H54" i="1"/>
  <c r="E54" i="1"/>
  <c r="F54" i="1" l="1"/>
  <c r="G54" i="1" s="1"/>
  <c r="I54" i="1" s="1"/>
  <c r="D140" i="1"/>
  <c r="A141" i="1"/>
  <c r="B140" i="1"/>
  <c r="J54" i="1" l="1"/>
  <c r="C55" i="1"/>
  <c r="B141" i="1"/>
  <c r="A142" i="1"/>
  <c r="D141" i="1"/>
  <c r="H55" i="1" l="1"/>
  <c r="E55" i="1"/>
  <c r="A143" i="1"/>
  <c r="D142" i="1"/>
  <c r="B142" i="1"/>
  <c r="F55" i="1" l="1"/>
  <c r="G55" i="1" s="1"/>
  <c r="I55" i="1" s="1"/>
  <c r="D143" i="1"/>
  <c r="A144" i="1"/>
  <c r="B143" i="1"/>
  <c r="J55" i="1" l="1"/>
  <c r="C56" i="1"/>
  <c r="D144" i="1"/>
  <c r="A145" i="1"/>
  <c r="B144" i="1"/>
  <c r="B145" i="1" l="1"/>
  <c r="A146" i="1"/>
  <c r="D145" i="1"/>
  <c r="H56" i="1"/>
  <c r="E56" i="1"/>
  <c r="F56" i="1" l="1"/>
  <c r="G56" i="1" s="1"/>
  <c r="I56" i="1"/>
  <c r="A147" i="1"/>
  <c r="D146" i="1"/>
  <c r="B146" i="1"/>
  <c r="D147" i="1" l="1"/>
  <c r="A148" i="1"/>
  <c r="B147" i="1"/>
  <c r="J56" i="1"/>
  <c r="C57" i="1"/>
  <c r="D148" i="1" l="1"/>
  <c r="A149" i="1"/>
  <c r="B148" i="1"/>
  <c r="H57" i="1"/>
  <c r="E57" i="1"/>
  <c r="A150" i="1" l="1"/>
  <c r="B149" i="1"/>
  <c r="D149" i="1"/>
  <c r="F57" i="1"/>
  <c r="G57" i="1" s="1"/>
  <c r="I57" i="1" s="1"/>
  <c r="J57" i="1" l="1"/>
  <c r="C58" i="1"/>
  <c r="D150" i="1"/>
  <c r="B150" i="1"/>
  <c r="A151" i="1"/>
  <c r="H58" i="1" l="1"/>
  <c r="E58" i="1"/>
  <c r="D151" i="1"/>
  <c r="B151" i="1"/>
  <c r="A152" i="1"/>
  <c r="F58" i="1" l="1"/>
  <c r="G58" i="1" s="1"/>
  <c r="I58" i="1" s="1"/>
  <c r="B152" i="1"/>
  <c r="D152" i="1"/>
  <c r="A153" i="1"/>
  <c r="J58" i="1" l="1"/>
  <c r="C59" i="1"/>
  <c r="D153" i="1"/>
  <c r="B153" i="1"/>
  <c r="A154" i="1"/>
  <c r="H59" i="1" l="1"/>
  <c r="E59" i="1"/>
  <c r="D154" i="1"/>
  <c r="B154" i="1"/>
  <c r="A155" i="1"/>
  <c r="F59" i="1" l="1"/>
  <c r="G59" i="1" s="1"/>
  <c r="I59" i="1" s="1"/>
  <c r="D155" i="1"/>
  <c r="B155" i="1"/>
  <c r="A156" i="1"/>
  <c r="J59" i="1" l="1"/>
  <c r="C60" i="1"/>
  <c r="B156" i="1"/>
  <c r="A157" i="1"/>
  <c r="D156" i="1"/>
  <c r="D157" i="1" l="1"/>
  <c r="B157" i="1"/>
  <c r="A158" i="1"/>
  <c r="H60" i="1"/>
  <c r="E60" i="1"/>
  <c r="F60" i="1" l="1"/>
  <c r="G60" i="1" s="1"/>
  <c r="I60" i="1" s="1"/>
  <c r="D158" i="1"/>
  <c r="B158" i="1"/>
  <c r="A159" i="1"/>
  <c r="J60" i="1" l="1"/>
  <c r="C61" i="1"/>
  <c r="D159" i="1"/>
  <c r="B159" i="1"/>
  <c r="A160" i="1"/>
  <c r="B160" i="1" l="1"/>
  <c r="A161" i="1"/>
  <c r="D160" i="1"/>
  <c r="H61" i="1"/>
  <c r="E61" i="1"/>
  <c r="F61" i="1" l="1"/>
  <c r="G61" i="1" s="1"/>
  <c r="I61" i="1" s="1"/>
  <c r="D161" i="1"/>
  <c r="B161" i="1"/>
  <c r="A162" i="1"/>
  <c r="J61" i="1" l="1"/>
  <c r="C62" i="1"/>
  <c r="D162" i="1"/>
  <c r="B162" i="1"/>
  <c r="A163" i="1"/>
  <c r="H62" i="1" l="1"/>
  <c r="E62" i="1"/>
  <c r="D163" i="1"/>
  <c r="B163" i="1"/>
  <c r="A164" i="1"/>
  <c r="F62" i="1" l="1"/>
  <c r="G62" i="1" s="1"/>
  <c r="I62" i="1" s="1"/>
  <c r="B164" i="1"/>
  <c r="A165" i="1"/>
  <c r="D164" i="1"/>
  <c r="J62" i="1" l="1"/>
  <c r="C63" i="1"/>
  <c r="D165" i="1"/>
  <c r="B165" i="1"/>
  <c r="A166" i="1"/>
  <c r="H63" i="1" l="1"/>
  <c r="E63" i="1"/>
  <c r="D166" i="1"/>
  <c r="B166" i="1"/>
  <c r="A167" i="1"/>
  <c r="F63" i="1" l="1"/>
  <c r="G63" i="1" s="1"/>
  <c r="I63" i="1" s="1"/>
  <c r="D167" i="1"/>
  <c r="B167" i="1"/>
  <c r="A168" i="1"/>
  <c r="J63" i="1" l="1"/>
  <c r="C64" i="1"/>
  <c r="B168" i="1"/>
  <c r="A169" i="1"/>
  <c r="D168" i="1"/>
  <c r="H64" i="1" l="1"/>
  <c r="E64" i="1"/>
  <c r="D169" i="1"/>
  <c r="B169" i="1"/>
  <c r="A170" i="1"/>
  <c r="F64" i="1" l="1"/>
  <c r="G64" i="1" s="1"/>
  <c r="I64" i="1" s="1"/>
  <c r="D170" i="1"/>
  <c r="A171" i="1"/>
  <c r="B170" i="1"/>
  <c r="J64" i="1" l="1"/>
  <c r="C65" i="1"/>
  <c r="D171" i="1"/>
  <c r="B171" i="1"/>
  <c r="A172" i="1"/>
  <c r="H65" i="1" l="1"/>
  <c r="E65" i="1"/>
  <c r="B172" i="1"/>
  <c r="A173" i="1"/>
  <c r="D172" i="1"/>
  <c r="F65" i="1" l="1"/>
  <c r="G65" i="1" s="1"/>
  <c r="I65" i="1" s="1"/>
  <c r="D173" i="1"/>
  <c r="B173" i="1"/>
  <c r="A174" i="1"/>
  <c r="J65" i="1" l="1"/>
  <c r="C66" i="1"/>
  <c r="D174" i="1"/>
  <c r="A175" i="1"/>
  <c r="B174" i="1"/>
  <c r="D175" i="1" l="1"/>
  <c r="B175" i="1"/>
  <c r="A176" i="1"/>
  <c r="H66" i="1"/>
  <c r="E66" i="1"/>
  <c r="F66" i="1" l="1"/>
  <c r="G66" i="1" s="1"/>
  <c r="I66" i="1" s="1"/>
  <c r="B176" i="1"/>
  <c r="A177" i="1"/>
  <c r="D176" i="1"/>
  <c r="D177" i="1" l="1"/>
  <c r="A178" i="1"/>
  <c r="B177" i="1"/>
  <c r="J66" i="1"/>
  <c r="C67" i="1"/>
  <c r="D178" i="1" l="1"/>
  <c r="A179" i="1"/>
  <c r="B178" i="1"/>
  <c r="H67" i="1"/>
  <c r="E67" i="1"/>
  <c r="F67" i="1" l="1"/>
  <c r="G67" i="1" s="1"/>
  <c r="I67" i="1" s="1"/>
  <c r="D179" i="1"/>
  <c r="B179" i="1"/>
  <c r="A180" i="1"/>
  <c r="J67" i="1" l="1"/>
  <c r="C68" i="1"/>
  <c r="B180" i="1"/>
  <c r="A181" i="1"/>
  <c r="D180" i="1"/>
  <c r="H68" i="1" l="1"/>
  <c r="E68" i="1"/>
  <c r="D181" i="1"/>
  <c r="B181" i="1"/>
  <c r="A182" i="1"/>
  <c r="D182" i="1" l="1"/>
  <c r="A183" i="1"/>
  <c r="B182" i="1"/>
  <c r="F68" i="1"/>
  <c r="G68" i="1" s="1"/>
  <c r="I68" i="1" s="1"/>
  <c r="J68" i="1" l="1"/>
  <c r="C69" i="1"/>
  <c r="D183" i="1"/>
  <c r="B183" i="1"/>
  <c r="A184" i="1"/>
  <c r="D184" i="1" l="1"/>
  <c r="B184" i="1"/>
  <c r="A185" i="1"/>
  <c r="E69" i="1"/>
  <c r="H69" i="1"/>
  <c r="D185" i="1" l="1"/>
  <c r="B185" i="1"/>
  <c r="A186" i="1"/>
  <c r="F69" i="1"/>
  <c r="G69" i="1" s="1"/>
  <c r="I69" i="1" s="1"/>
  <c r="J69" i="1" l="1"/>
  <c r="C70" i="1"/>
  <c r="B186" i="1"/>
  <c r="D186" i="1"/>
  <c r="A187" i="1"/>
  <c r="D187" i="1" l="1"/>
  <c r="B187" i="1"/>
  <c r="A188" i="1"/>
  <c r="H70" i="1"/>
  <c r="E70" i="1"/>
  <c r="F70" i="1" l="1"/>
  <c r="G70" i="1" s="1"/>
  <c r="I70" i="1" s="1"/>
  <c r="D188" i="1"/>
  <c r="B188" i="1"/>
  <c r="A189" i="1"/>
  <c r="J70" i="1" l="1"/>
  <c r="C71" i="1"/>
  <c r="D189" i="1"/>
  <c r="B189" i="1"/>
  <c r="A190" i="1"/>
  <c r="B190" i="1" l="1"/>
  <c r="D190" i="1"/>
  <c r="A191" i="1"/>
  <c r="H71" i="1"/>
  <c r="E71" i="1"/>
  <c r="D191" i="1" l="1"/>
  <c r="B191" i="1"/>
  <c r="A192" i="1"/>
  <c r="F71" i="1"/>
  <c r="G71" i="1" s="1"/>
  <c r="I71" i="1" s="1"/>
  <c r="J71" i="1" l="1"/>
  <c r="C72" i="1"/>
  <c r="D192" i="1"/>
  <c r="B192" i="1"/>
  <c r="A193" i="1"/>
  <c r="D193" i="1" l="1"/>
  <c r="B193" i="1"/>
  <c r="A194" i="1"/>
  <c r="H72" i="1"/>
  <c r="E72" i="1"/>
  <c r="F72" i="1" l="1"/>
  <c r="G72" i="1" s="1"/>
  <c r="I72" i="1" s="1"/>
  <c r="B194" i="1"/>
  <c r="A195" i="1"/>
  <c r="D194" i="1"/>
  <c r="J72" i="1" l="1"/>
  <c r="C73" i="1"/>
  <c r="D195" i="1"/>
  <c r="B195" i="1"/>
  <c r="A196" i="1"/>
  <c r="H73" i="1" l="1"/>
  <c r="E73" i="1"/>
  <c r="D196" i="1"/>
  <c r="B196" i="1"/>
  <c r="A197" i="1"/>
  <c r="F73" i="1" l="1"/>
  <c r="G73" i="1" s="1"/>
  <c r="I73" i="1"/>
  <c r="D197" i="1"/>
  <c r="B197" i="1"/>
  <c r="A198" i="1"/>
  <c r="B198" i="1" l="1"/>
  <c r="A199" i="1"/>
  <c r="D198" i="1"/>
  <c r="J73" i="1"/>
  <c r="C74" i="1"/>
  <c r="D199" i="1" l="1"/>
  <c r="A200" i="1"/>
  <c r="B199" i="1"/>
  <c r="H74" i="1"/>
  <c r="E74" i="1"/>
  <c r="D200" i="1" l="1"/>
  <c r="B200" i="1"/>
  <c r="A201" i="1"/>
  <c r="F74" i="1"/>
  <c r="G74" i="1" s="1"/>
  <c r="I74" i="1" s="1"/>
  <c r="J74" i="1" l="1"/>
  <c r="C75" i="1"/>
  <c r="D201" i="1"/>
  <c r="B201" i="1"/>
  <c r="A202" i="1"/>
  <c r="B202" i="1" l="1"/>
  <c r="A203" i="1"/>
  <c r="D202" i="1"/>
  <c r="H75" i="1"/>
  <c r="E75" i="1"/>
  <c r="D203" i="1" l="1"/>
  <c r="B203" i="1"/>
  <c r="A204" i="1"/>
  <c r="F75" i="1"/>
  <c r="G75" i="1" s="1"/>
  <c r="I75" i="1" s="1"/>
  <c r="J75" i="1" l="1"/>
  <c r="C76" i="1"/>
  <c r="D204" i="1"/>
  <c r="B204" i="1"/>
  <c r="A205" i="1"/>
  <c r="D205" i="1" l="1"/>
  <c r="B205" i="1"/>
  <c r="A206" i="1"/>
  <c r="H76" i="1"/>
  <c r="E76" i="1"/>
  <c r="F76" i="1" l="1"/>
  <c r="G76" i="1" s="1"/>
  <c r="I76" i="1" s="1"/>
  <c r="B206" i="1"/>
  <c r="A207" i="1"/>
  <c r="D206" i="1"/>
  <c r="J76" i="1" l="1"/>
  <c r="C77" i="1"/>
  <c r="D207" i="1"/>
  <c r="B207" i="1"/>
  <c r="A208" i="1"/>
  <c r="D208" i="1" l="1"/>
  <c r="B208" i="1"/>
  <c r="A209" i="1"/>
  <c r="E77" i="1"/>
  <c r="H77" i="1"/>
  <c r="F77" i="1" l="1"/>
  <c r="G77" i="1" s="1"/>
  <c r="I77" i="1" s="1"/>
  <c r="D209" i="1"/>
  <c r="B209" i="1"/>
  <c r="A210" i="1"/>
  <c r="J77" i="1" l="1"/>
  <c r="C78" i="1"/>
  <c r="B210" i="1"/>
  <c r="D210" i="1"/>
  <c r="A211" i="1"/>
  <c r="D211" i="1" l="1"/>
  <c r="A212" i="1"/>
  <c r="B211" i="1"/>
  <c r="H78" i="1"/>
  <c r="E78" i="1"/>
  <c r="F78" i="1" l="1"/>
  <c r="G78" i="1" s="1"/>
  <c r="I78" i="1" s="1"/>
  <c r="D212" i="1"/>
  <c r="B212" i="1"/>
  <c r="A213" i="1"/>
  <c r="J78" i="1" l="1"/>
  <c r="C79" i="1"/>
  <c r="D213" i="1"/>
  <c r="B213" i="1"/>
  <c r="A214" i="1"/>
  <c r="B214" i="1" l="1"/>
  <c r="D214" i="1"/>
  <c r="A215" i="1"/>
  <c r="H79" i="1"/>
  <c r="E79" i="1"/>
  <c r="F79" i="1" l="1"/>
  <c r="G79" i="1" s="1"/>
  <c r="I79" i="1"/>
  <c r="D215" i="1"/>
  <c r="A216" i="1"/>
  <c r="B215" i="1"/>
  <c r="D216" i="1" l="1"/>
  <c r="B216" i="1"/>
  <c r="A217" i="1"/>
  <c r="J79" i="1"/>
  <c r="C80" i="1"/>
  <c r="H80" i="1" l="1"/>
  <c r="E80" i="1"/>
  <c r="D217" i="1"/>
  <c r="B217" i="1"/>
  <c r="A218" i="1"/>
  <c r="B218" i="1" l="1"/>
  <c r="D218" i="1"/>
  <c r="A219" i="1"/>
  <c r="F80" i="1"/>
  <c r="G80" i="1" s="1"/>
  <c r="I80" i="1" s="1"/>
  <c r="J80" i="1" l="1"/>
  <c r="C81" i="1"/>
  <c r="D219" i="1"/>
  <c r="B219" i="1"/>
  <c r="A220" i="1"/>
  <c r="D220" i="1" l="1"/>
  <c r="B220" i="1"/>
  <c r="A221" i="1"/>
  <c r="E81" i="1"/>
  <c r="H81" i="1"/>
  <c r="F81" i="1" l="1"/>
  <c r="G81" i="1" s="1"/>
  <c r="I81" i="1" s="1"/>
  <c r="D221" i="1"/>
  <c r="B221" i="1"/>
  <c r="A222" i="1"/>
  <c r="B222" i="1" l="1"/>
  <c r="D222" i="1"/>
  <c r="A223" i="1"/>
  <c r="J81" i="1"/>
  <c r="C82" i="1"/>
  <c r="D223" i="1" l="1"/>
  <c r="B223" i="1"/>
  <c r="A224" i="1"/>
  <c r="H82" i="1"/>
  <c r="E82" i="1"/>
  <c r="F82" i="1" l="1"/>
  <c r="G82" i="1" s="1"/>
  <c r="I82" i="1" s="1"/>
  <c r="D224" i="1"/>
  <c r="B224" i="1"/>
  <c r="A225" i="1"/>
  <c r="D225" i="1" l="1"/>
  <c r="B225" i="1"/>
  <c r="A226" i="1"/>
  <c r="J82" i="1"/>
  <c r="C83" i="1"/>
  <c r="B226" i="1" l="1"/>
  <c r="A227" i="1"/>
  <c r="D226" i="1"/>
  <c r="H83" i="1"/>
  <c r="E83" i="1"/>
  <c r="D227" i="1" l="1"/>
  <c r="B227" i="1"/>
  <c r="A228" i="1"/>
  <c r="F83" i="1"/>
  <c r="G83" i="1" s="1"/>
  <c r="I83" i="1" s="1"/>
  <c r="J83" i="1" l="1"/>
  <c r="C84" i="1"/>
  <c r="D228" i="1"/>
  <c r="B228" i="1"/>
  <c r="A229" i="1"/>
  <c r="D229" i="1" l="1"/>
  <c r="B229" i="1"/>
  <c r="A230" i="1"/>
  <c r="H84" i="1"/>
  <c r="E84" i="1"/>
  <c r="B230" i="1" l="1"/>
  <c r="A231" i="1"/>
  <c r="D230" i="1"/>
  <c r="F84" i="1"/>
  <c r="G84" i="1" s="1"/>
  <c r="I84" i="1" s="1"/>
  <c r="D231" i="1" l="1"/>
  <c r="B231" i="1"/>
  <c r="A232" i="1"/>
  <c r="J84" i="1"/>
  <c r="C85" i="1"/>
  <c r="H85" i="1" l="1"/>
  <c r="E85" i="1"/>
  <c r="D232" i="1"/>
  <c r="B232" i="1"/>
  <c r="A233" i="1"/>
  <c r="D233" i="1" l="1"/>
  <c r="B233" i="1"/>
  <c r="A234" i="1"/>
  <c r="F85" i="1"/>
  <c r="G85" i="1" s="1"/>
  <c r="I85" i="1" s="1"/>
  <c r="J85" i="1" l="1"/>
  <c r="C86" i="1"/>
  <c r="B234" i="1"/>
  <c r="A235" i="1"/>
  <c r="D234" i="1"/>
  <c r="D235" i="1" l="1"/>
  <c r="A236" i="1"/>
  <c r="B235" i="1"/>
  <c r="H86" i="1"/>
  <c r="E86" i="1"/>
  <c r="F86" i="1" l="1"/>
  <c r="G86" i="1" s="1"/>
  <c r="I86" i="1" s="1"/>
  <c r="D236" i="1"/>
  <c r="A237" i="1"/>
  <c r="B236" i="1"/>
  <c r="J86" i="1" l="1"/>
  <c r="C87" i="1"/>
  <c r="D237" i="1"/>
  <c r="A238" i="1"/>
  <c r="B237" i="1"/>
  <c r="B238" i="1" l="1"/>
  <c r="A239" i="1"/>
  <c r="D238" i="1"/>
  <c r="H87" i="1"/>
  <c r="E87" i="1"/>
  <c r="D239" i="1" l="1"/>
  <c r="A240" i="1"/>
  <c r="B239" i="1"/>
  <c r="F87" i="1"/>
  <c r="G87" i="1" s="1"/>
  <c r="I87" i="1" s="1"/>
  <c r="J87" i="1" l="1"/>
  <c r="C88" i="1"/>
  <c r="D240" i="1"/>
  <c r="A241" i="1"/>
  <c r="B240" i="1"/>
  <c r="D241" i="1" l="1"/>
  <c r="A242" i="1"/>
  <c r="B241" i="1"/>
  <c r="H88" i="1"/>
  <c r="E88" i="1"/>
  <c r="F88" i="1" l="1"/>
  <c r="G88" i="1" s="1"/>
  <c r="I88" i="1" s="1"/>
  <c r="B242" i="1"/>
  <c r="A243" i="1"/>
  <c r="D242" i="1"/>
  <c r="J88" i="1" l="1"/>
  <c r="C89" i="1"/>
  <c r="D243" i="1"/>
  <c r="A244" i="1"/>
  <c r="B243" i="1"/>
  <c r="D244" i="1" l="1"/>
  <c r="A245" i="1"/>
  <c r="B244" i="1"/>
  <c r="H89" i="1"/>
  <c r="E89" i="1"/>
  <c r="D245" i="1" l="1"/>
  <c r="A246" i="1"/>
  <c r="B245" i="1"/>
  <c r="F89" i="1"/>
  <c r="G89" i="1" s="1"/>
  <c r="I89" i="1"/>
  <c r="J89" i="1" l="1"/>
  <c r="C90" i="1"/>
  <c r="B246" i="1"/>
  <c r="A247" i="1"/>
  <c r="D246" i="1"/>
  <c r="D247" i="1" l="1"/>
  <c r="A248" i="1"/>
  <c r="B247" i="1"/>
  <c r="H90" i="1"/>
  <c r="E90" i="1"/>
  <c r="F90" i="1" l="1"/>
  <c r="G90" i="1" s="1"/>
  <c r="I90" i="1" s="1"/>
  <c r="D248" i="1"/>
  <c r="A249" i="1"/>
  <c r="B248" i="1"/>
  <c r="D249" i="1" l="1"/>
  <c r="A250" i="1"/>
  <c r="B249" i="1"/>
  <c r="J90" i="1"/>
  <c r="C91" i="1"/>
  <c r="H91" i="1" l="1"/>
  <c r="E91" i="1"/>
  <c r="B250" i="1"/>
  <c r="D250" i="1"/>
  <c r="H8" i="1" l="1"/>
  <c r="I8" i="1" s="1"/>
  <c r="H7" i="1"/>
  <c r="I7" i="1" s="1"/>
  <c r="F91" i="1"/>
  <c r="G91" i="1" s="1"/>
  <c r="I91" i="1" s="1"/>
  <c r="J91" i="1" l="1"/>
  <c r="C92" i="1"/>
  <c r="H92" i="1" l="1"/>
  <c r="E92" i="1"/>
  <c r="F92" i="1" l="1"/>
  <c r="G92" i="1" s="1"/>
  <c r="I92" i="1" s="1"/>
  <c r="J92" i="1" l="1"/>
  <c r="C93" i="1"/>
  <c r="H93" i="1" l="1"/>
  <c r="E93" i="1"/>
  <c r="F93" i="1" l="1"/>
  <c r="G93" i="1" s="1"/>
  <c r="I93" i="1" s="1"/>
  <c r="J93" i="1" l="1"/>
  <c r="C94" i="1"/>
  <c r="H94" i="1" l="1"/>
  <c r="E94" i="1"/>
  <c r="F94" i="1" l="1"/>
  <c r="G94" i="1" s="1"/>
  <c r="I94" i="1" s="1"/>
  <c r="J94" i="1" l="1"/>
  <c r="C95" i="1"/>
  <c r="H95" i="1" l="1"/>
  <c r="E95" i="1"/>
  <c r="F95" i="1" l="1"/>
  <c r="G95" i="1" s="1"/>
  <c r="I95" i="1" s="1"/>
  <c r="J95" i="1" l="1"/>
  <c r="C96" i="1"/>
  <c r="H96" i="1" l="1"/>
  <c r="E96" i="1"/>
  <c r="F96" i="1" l="1"/>
  <c r="G96" i="1" s="1"/>
  <c r="I96" i="1" s="1"/>
  <c r="J96" i="1" l="1"/>
  <c r="C97" i="1"/>
  <c r="H97" i="1" l="1"/>
  <c r="E97" i="1"/>
  <c r="F97" i="1" l="1"/>
  <c r="G97" i="1" s="1"/>
  <c r="I97" i="1" s="1"/>
  <c r="J97" i="1" l="1"/>
  <c r="C98" i="1"/>
  <c r="H98" i="1" l="1"/>
  <c r="E98" i="1"/>
  <c r="F98" i="1" l="1"/>
  <c r="G98" i="1" s="1"/>
  <c r="I98" i="1"/>
  <c r="J98" i="1" l="1"/>
  <c r="C99" i="1"/>
  <c r="H99" i="1" l="1"/>
  <c r="E99" i="1"/>
  <c r="F99" i="1" l="1"/>
  <c r="G99" i="1" s="1"/>
  <c r="I99" i="1" s="1"/>
  <c r="J99" i="1" l="1"/>
  <c r="C100" i="1"/>
  <c r="H100" i="1" l="1"/>
  <c r="E100" i="1"/>
  <c r="F100" i="1" l="1"/>
  <c r="G100" i="1" s="1"/>
  <c r="I100" i="1" s="1"/>
  <c r="J100" i="1" l="1"/>
  <c r="C101" i="1"/>
  <c r="H101" i="1" l="1"/>
  <c r="E101" i="1"/>
  <c r="F101" i="1" l="1"/>
  <c r="G101" i="1" s="1"/>
  <c r="I101" i="1" s="1"/>
  <c r="J101" i="1" l="1"/>
  <c r="C102" i="1"/>
  <c r="H102" i="1" l="1"/>
  <c r="E102" i="1"/>
  <c r="F102" i="1" l="1"/>
  <c r="G102" i="1" s="1"/>
  <c r="I102" i="1" s="1"/>
  <c r="J102" i="1" l="1"/>
  <c r="C103" i="1"/>
  <c r="H103" i="1" l="1"/>
  <c r="E103" i="1"/>
  <c r="F103" i="1" l="1"/>
  <c r="G103" i="1" s="1"/>
  <c r="I103" i="1" s="1"/>
  <c r="J103" i="1" l="1"/>
  <c r="C104" i="1"/>
  <c r="H104" i="1" l="1"/>
  <c r="E104" i="1"/>
  <c r="F104" i="1" l="1"/>
  <c r="G104" i="1" s="1"/>
  <c r="I104" i="1" s="1"/>
  <c r="J104" i="1" l="1"/>
  <c r="C105" i="1"/>
  <c r="H105" i="1" l="1"/>
  <c r="E105" i="1"/>
  <c r="F105" i="1" l="1"/>
  <c r="G105" i="1" s="1"/>
  <c r="I105" i="1" s="1"/>
  <c r="J105" i="1" l="1"/>
  <c r="C106" i="1"/>
  <c r="H106" i="1" l="1"/>
  <c r="E106" i="1"/>
  <c r="F106" i="1" l="1"/>
  <c r="G106" i="1" s="1"/>
  <c r="I106" i="1"/>
  <c r="J106" i="1" l="1"/>
  <c r="C107" i="1"/>
  <c r="H107" i="1" l="1"/>
  <c r="E107" i="1"/>
  <c r="F107" i="1" l="1"/>
  <c r="G107" i="1" s="1"/>
  <c r="I107" i="1" s="1"/>
  <c r="J107" i="1" l="1"/>
  <c r="C108" i="1"/>
  <c r="H108" i="1" l="1"/>
  <c r="E108" i="1"/>
  <c r="F108" i="1" l="1"/>
  <c r="G108" i="1" s="1"/>
  <c r="I108" i="1" s="1"/>
  <c r="J108" i="1" l="1"/>
  <c r="C109" i="1"/>
  <c r="H109" i="1" l="1"/>
  <c r="E109" i="1"/>
  <c r="F109" i="1" l="1"/>
  <c r="G109" i="1" s="1"/>
  <c r="I109" i="1" s="1"/>
  <c r="J109" i="1" l="1"/>
  <c r="C110" i="1"/>
  <c r="H110" i="1" l="1"/>
  <c r="E110" i="1"/>
  <c r="F110" i="1" l="1"/>
  <c r="G110" i="1" s="1"/>
  <c r="I110" i="1" s="1"/>
  <c r="J110" i="1" l="1"/>
  <c r="C111" i="1"/>
  <c r="H111" i="1" l="1"/>
  <c r="E111" i="1"/>
  <c r="F111" i="1" l="1"/>
  <c r="G111" i="1" s="1"/>
  <c r="I111" i="1" s="1"/>
  <c r="J111" i="1" l="1"/>
  <c r="C112" i="1"/>
  <c r="H112" i="1" l="1"/>
  <c r="E112" i="1"/>
  <c r="F112" i="1" l="1"/>
  <c r="G112" i="1" s="1"/>
  <c r="I112" i="1" s="1"/>
  <c r="J112" i="1" l="1"/>
  <c r="C113" i="1"/>
  <c r="H113" i="1" l="1"/>
  <c r="E113" i="1"/>
  <c r="F113" i="1" l="1"/>
  <c r="G113" i="1" s="1"/>
  <c r="I113" i="1" s="1"/>
  <c r="J113" i="1" l="1"/>
  <c r="C114" i="1"/>
  <c r="E114" i="1" l="1"/>
  <c r="H114" i="1"/>
  <c r="F114" i="1" l="1"/>
  <c r="G114" i="1" s="1"/>
  <c r="I114" i="1" s="1"/>
  <c r="J114" i="1" l="1"/>
  <c r="C115" i="1"/>
  <c r="H115" i="1" l="1"/>
  <c r="E115" i="1"/>
  <c r="F115" i="1" l="1"/>
  <c r="G115" i="1" s="1"/>
  <c r="I115" i="1" s="1"/>
  <c r="J115" i="1" l="1"/>
  <c r="C116" i="1"/>
  <c r="H116" i="1" l="1"/>
  <c r="E116" i="1"/>
  <c r="F116" i="1" l="1"/>
  <c r="G116" i="1" s="1"/>
  <c r="I116" i="1"/>
  <c r="J116" i="1" l="1"/>
  <c r="C117" i="1"/>
  <c r="H117" i="1" l="1"/>
  <c r="E117" i="1"/>
  <c r="F117" i="1" l="1"/>
  <c r="G117" i="1" s="1"/>
  <c r="I117" i="1" s="1"/>
  <c r="J117" i="1" l="1"/>
  <c r="C118" i="1"/>
  <c r="H118" i="1" l="1"/>
  <c r="E118" i="1"/>
  <c r="F118" i="1" l="1"/>
  <c r="G118" i="1" s="1"/>
  <c r="I118" i="1" s="1"/>
  <c r="J118" i="1" l="1"/>
  <c r="C119" i="1"/>
  <c r="E119" i="1" l="1"/>
  <c r="H119" i="1"/>
  <c r="F119" i="1" l="1"/>
  <c r="G119" i="1" s="1"/>
  <c r="I119" i="1" s="1"/>
  <c r="J119" i="1" l="1"/>
  <c r="C120" i="1"/>
  <c r="H120" i="1" l="1"/>
  <c r="E120" i="1"/>
  <c r="F120" i="1" l="1"/>
  <c r="G120" i="1" s="1"/>
  <c r="I120" i="1" s="1"/>
  <c r="J120" i="1" l="1"/>
  <c r="C121" i="1"/>
  <c r="H121" i="1" l="1"/>
  <c r="E121" i="1"/>
  <c r="F121" i="1" l="1"/>
  <c r="G121" i="1" s="1"/>
  <c r="I121" i="1"/>
  <c r="J121" i="1" l="1"/>
  <c r="C122" i="1"/>
  <c r="H122" i="1" l="1"/>
  <c r="E122" i="1"/>
  <c r="F122" i="1" l="1"/>
  <c r="G122" i="1" s="1"/>
  <c r="I122" i="1" s="1"/>
  <c r="J122" i="1" l="1"/>
  <c r="C123" i="1"/>
  <c r="H123" i="1" l="1"/>
  <c r="E123" i="1"/>
  <c r="F123" i="1" l="1"/>
  <c r="G123" i="1" s="1"/>
  <c r="I123" i="1" s="1"/>
  <c r="J123" i="1" l="1"/>
  <c r="C124" i="1"/>
  <c r="H124" i="1" l="1"/>
  <c r="E124" i="1"/>
  <c r="F124" i="1" l="1"/>
  <c r="G124" i="1" s="1"/>
  <c r="I124" i="1" s="1"/>
  <c r="J124" i="1" l="1"/>
  <c r="C125" i="1"/>
  <c r="H125" i="1" l="1"/>
  <c r="E125" i="1"/>
  <c r="F125" i="1" l="1"/>
  <c r="G125" i="1" s="1"/>
  <c r="I125" i="1" s="1"/>
  <c r="J125" i="1" l="1"/>
  <c r="C126" i="1"/>
  <c r="H126" i="1" l="1"/>
  <c r="E126" i="1"/>
  <c r="F126" i="1" l="1"/>
  <c r="G126" i="1" s="1"/>
  <c r="I126" i="1" s="1"/>
  <c r="J126" i="1" l="1"/>
  <c r="C127" i="1"/>
  <c r="H127" i="1" l="1"/>
  <c r="E127" i="1"/>
  <c r="F127" i="1" l="1"/>
  <c r="G127" i="1" s="1"/>
  <c r="I127" i="1" s="1"/>
  <c r="J127" i="1" l="1"/>
  <c r="C128" i="1"/>
  <c r="H128" i="1" l="1"/>
  <c r="E128" i="1"/>
  <c r="F128" i="1" l="1"/>
  <c r="G128" i="1" s="1"/>
  <c r="I128" i="1" s="1"/>
  <c r="J128" i="1" l="1"/>
  <c r="C129" i="1"/>
  <c r="H129" i="1" l="1"/>
  <c r="E129" i="1"/>
  <c r="F129" i="1" l="1"/>
  <c r="G129" i="1" s="1"/>
  <c r="I129" i="1" s="1"/>
  <c r="J129" i="1" l="1"/>
  <c r="C130" i="1"/>
  <c r="H130" i="1" l="1"/>
  <c r="E130" i="1"/>
  <c r="F130" i="1" l="1"/>
  <c r="G130" i="1" s="1"/>
  <c r="I130" i="1" s="1"/>
  <c r="J130" i="1" l="1"/>
  <c r="C131" i="1"/>
  <c r="H131" i="1" l="1"/>
  <c r="E131" i="1"/>
  <c r="F131" i="1" l="1"/>
  <c r="G131" i="1" s="1"/>
  <c r="I131" i="1" s="1"/>
  <c r="J131" i="1" l="1"/>
  <c r="C132" i="1"/>
  <c r="H132" i="1" l="1"/>
  <c r="E132" i="1"/>
  <c r="F132" i="1" l="1"/>
  <c r="G132" i="1" s="1"/>
  <c r="I132" i="1" s="1"/>
  <c r="J132" i="1" l="1"/>
  <c r="C133" i="1"/>
  <c r="H133" i="1" l="1"/>
  <c r="E133" i="1"/>
  <c r="F133" i="1" l="1"/>
  <c r="G133" i="1" s="1"/>
  <c r="I133" i="1" s="1"/>
  <c r="J133" i="1" l="1"/>
  <c r="C134" i="1"/>
  <c r="H134" i="1" l="1"/>
  <c r="E134" i="1"/>
  <c r="F134" i="1" l="1"/>
  <c r="G134" i="1" s="1"/>
  <c r="I134" i="1" s="1"/>
  <c r="J134" i="1" l="1"/>
  <c r="C135" i="1"/>
  <c r="H135" i="1" l="1"/>
  <c r="E135" i="1"/>
  <c r="F135" i="1" l="1"/>
  <c r="G135" i="1" s="1"/>
  <c r="I135" i="1" s="1"/>
  <c r="J135" i="1" l="1"/>
  <c r="C136" i="1"/>
  <c r="H136" i="1" l="1"/>
  <c r="E136" i="1"/>
  <c r="F136" i="1" l="1"/>
  <c r="G136" i="1" s="1"/>
  <c r="I136" i="1" s="1"/>
  <c r="J136" i="1" l="1"/>
  <c r="C137" i="1"/>
  <c r="H137" i="1" l="1"/>
  <c r="E137" i="1"/>
  <c r="F137" i="1" l="1"/>
  <c r="G137" i="1" s="1"/>
  <c r="I137" i="1" s="1"/>
  <c r="J137" i="1" l="1"/>
  <c r="C138" i="1"/>
  <c r="H138" i="1" l="1"/>
  <c r="E138" i="1"/>
  <c r="F138" i="1" l="1"/>
  <c r="G138" i="1" s="1"/>
  <c r="I138" i="1" s="1"/>
  <c r="J138" i="1" l="1"/>
  <c r="C139" i="1"/>
  <c r="H139" i="1" l="1"/>
  <c r="E139" i="1"/>
  <c r="F139" i="1" l="1"/>
  <c r="G139" i="1" s="1"/>
  <c r="I139" i="1" s="1"/>
  <c r="J139" i="1" l="1"/>
  <c r="C140" i="1"/>
  <c r="H140" i="1" l="1"/>
  <c r="E140" i="1"/>
  <c r="F140" i="1" l="1"/>
  <c r="G140" i="1" s="1"/>
  <c r="I140" i="1" s="1"/>
  <c r="J140" i="1" l="1"/>
  <c r="C141" i="1"/>
  <c r="H141" i="1" l="1"/>
  <c r="E141" i="1"/>
  <c r="F141" i="1" l="1"/>
  <c r="G141" i="1" s="1"/>
  <c r="I141" i="1" s="1"/>
  <c r="J141" i="1" l="1"/>
  <c r="C142" i="1"/>
  <c r="H142" i="1" l="1"/>
  <c r="E142" i="1"/>
  <c r="F142" i="1" l="1"/>
  <c r="G142" i="1" s="1"/>
  <c r="I142" i="1"/>
  <c r="J142" i="1" l="1"/>
  <c r="C143" i="1"/>
  <c r="E143" i="1" l="1"/>
  <c r="H143" i="1"/>
  <c r="F143" i="1" l="1"/>
  <c r="G143" i="1" s="1"/>
  <c r="I143" i="1"/>
  <c r="J143" i="1" l="1"/>
  <c r="C144" i="1"/>
  <c r="H144" i="1" l="1"/>
  <c r="E144" i="1"/>
  <c r="F144" i="1" l="1"/>
  <c r="G144" i="1" s="1"/>
  <c r="I144" i="1" s="1"/>
  <c r="J144" i="1" l="1"/>
  <c r="C145" i="1"/>
  <c r="H145" i="1" l="1"/>
  <c r="E145" i="1"/>
  <c r="F145" i="1" l="1"/>
  <c r="G145" i="1" s="1"/>
  <c r="I145" i="1" s="1"/>
  <c r="J145" i="1" l="1"/>
  <c r="C146" i="1"/>
  <c r="H146" i="1" l="1"/>
  <c r="E146" i="1"/>
  <c r="F146" i="1" l="1"/>
  <c r="G146" i="1" s="1"/>
  <c r="I146" i="1"/>
  <c r="J146" i="1" l="1"/>
  <c r="C147" i="1"/>
  <c r="H147" i="1" l="1"/>
  <c r="E147" i="1"/>
  <c r="F147" i="1" l="1"/>
  <c r="G147" i="1" s="1"/>
  <c r="I147" i="1" s="1"/>
  <c r="J147" i="1" l="1"/>
  <c r="C148" i="1"/>
  <c r="H148" i="1" l="1"/>
  <c r="E148" i="1"/>
  <c r="F148" i="1" l="1"/>
  <c r="G148" i="1" s="1"/>
  <c r="I148" i="1" s="1"/>
  <c r="J148" i="1" l="1"/>
  <c r="C149" i="1"/>
  <c r="H149" i="1" l="1"/>
  <c r="E149" i="1"/>
  <c r="F149" i="1" l="1"/>
  <c r="G149" i="1" s="1"/>
  <c r="I149" i="1" s="1"/>
  <c r="J149" i="1" l="1"/>
  <c r="C150" i="1"/>
  <c r="H150" i="1" l="1"/>
  <c r="E150" i="1"/>
  <c r="F150" i="1" l="1"/>
  <c r="G150" i="1" s="1"/>
  <c r="I150" i="1" s="1"/>
  <c r="J150" i="1" l="1"/>
  <c r="C151" i="1"/>
  <c r="H151" i="1" l="1"/>
  <c r="E151" i="1"/>
  <c r="F151" i="1" l="1"/>
  <c r="G151" i="1" s="1"/>
  <c r="I151" i="1"/>
  <c r="J151" i="1" l="1"/>
  <c r="C152" i="1"/>
  <c r="H152" i="1" l="1"/>
  <c r="E152" i="1"/>
  <c r="F152" i="1" l="1"/>
  <c r="G152" i="1" s="1"/>
  <c r="I152" i="1" s="1"/>
  <c r="J152" i="1" l="1"/>
  <c r="C153" i="1"/>
  <c r="H153" i="1" l="1"/>
  <c r="E153" i="1"/>
  <c r="F153" i="1" l="1"/>
  <c r="G153" i="1" s="1"/>
  <c r="I153" i="1"/>
  <c r="J153" i="1" l="1"/>
  <c r="C154" i="1"/>
  <c r="H154" i="1" l="1"/>
  <c r="E154" i="1"/>
  <c r="F154" i="1" l="1"/>
  <c r="G154" i="1" s="1"/>
  <c r="I154" i="1"/>
  <c r="J154" i="1" l="1"/>
  <c r="C155" i="1"/>
  <c r="E155" i="1" l="1"/>
  <c r="H155" i="1"/>
  <c r="F155" i="1" l="1"/>
  <c r="G155" i="1" s="1"/>
  <c r="I155" i="1" s="1"/>
  <c r="J155" i="1" l="1"/>
  <c r="C156" i="1"/>
  <c r="H156" i="1" l="1"/>
  <c r="E156" i="1"/>
  <c r="F156" i="1" l="1"/>
  <c r="G156" i="1" s="1"/>
  <c r="I156" i="1"/>
  <c r="J156" i="1" l="1"/>
  <c r="C157" i="1"/>
  <c r="H157" i="1" l="1"/>
  <c r="E157" i="1"/>
  <c r="F157" i="1" l="1"/>
  <c r="G157" i="1" s="1"/>
  <c r="I157" i="1" s="1"/>
  <c r="J157" i="1" l="1"/>
  <c r="C158" i="1"/>
  <c r="H158" i="1" l="1"/>
  <c r="E158" i="1"/>
  <c r="F158" i="1" l="1"/>
  <c r="G158" i="1" s="1"/>
  <c r="I158" i="1"/>
  <c r="J158" i="1" l="1"/>
  <c r="C159" i="1"/>
  <c r="H159" i="1" l="1"/>
  <c r="E159" i="1"/>
  <c r="F159" i="1" l="1"/>
  <c r="G159" i="1" s="1"/>
  <c r="I159" i="1" s="1"/>
  <c r="J159" i="1" l="1"/>
  <c r="C160" i="1"/>
  <c r="H160" i="1" l="1"/>
  <c r="E160" i="1"/>
  <c r="F160" i="1" l="1"/>
  <c r="G160" i="1" s="1"/>
  <c r="I160" i="1" s="1"/>
  <c r="J160" i="1" l="1"/>
  <c r="C161" i="1"/>
  <c r="H161" i="1" l="1"/>
  <c r="E161" i="1"/>
  <c r="F161" i="1" l="1"/>
  <c r="G161" i="1" s="1"/>
  <c r="I161" i="1" s="1"/>
  <c r="J161" i="1" l="1"/>
  <c r="C162" i="1"/>
  <c r="H162" i="1" l="1"/>
  <c r="E162" i="1"/>
  <c r="F162" i="1" l="1"/>
  <c r="G162" i="1" s="1"/>
  <c r="I162" i="1" s="1"/>
  <c r="J162" i="1" l="1"/>
  <c r="C163" i="1"/>
  <c r="H163" i="1" l="1"/>
  <c r="E163" i="1"/>
  <c r="F163" i="1" l="1"/>
  <c r="G163" i="1" s="1"/>
  <c r="I163" i="1" s="1"/>
  <c r="J163" i="1" l="1"/>
  <c r="C164" i="1"/>
  <c r="H164" i="1" l="1"/>
  <c r="E164" i="1"/>
  <c r="F164" i="1" l="1"/>
  <c r="G164" i="1" s="1"/>
  <c r="I164" i="1" s="1"/>
  <c r="J164" i="1" l="1"/>
  <c r="C165" i="1"/>
  <c r="H165" i="1" l="1"/>
  <c r="E165" i="1"/>
  <c r="F165" i="1" l="1"/>
  <c r="G165" i="1" s="1"/>
  <c r="I165" i="1" s="1"/>
  <c r="J165" i="1" l="1"/>
  <c r="C166" i="1"/>
  <c r="H166" i="1" l="1"/>
  <c r="E166" i="1"/>
  <c r="F166" i="1" l="1"/>
  <c r="G166" i="1" s="1"/>
  <c r="I166" i="1"/>
  <c r="J166" i="1" l="1"/>
  <c r="C167" i="1"/>
  <c r="E167" i="1" l="1"/>
  <c r="H167" i="1"/>
  <c r="F167" i="1" l="1"/>
  <c r="G167" i="1" s="1"/>
  <c r="I167" i="1"/>
  <c r="J167" i="1" l="1"/>
  <c r="C168" i="1"/>
  <c r="E168" i="1" l="1"/>
  <c r="H168" i="1"/>
  <c r="F168" i="1" l="1"/>
  <c r="G168" i="1" s="1"/>
  <c r="I168" i="1"/>
  <c r="J168" i="1" l="1"/>
  <c r="C169" i="1"/>
  <c r="E169" i="1" l="1"/>
  <c r="H169" i="1"/>
  <c r="F169" i="1" l="1"/>
  <c r="G169" i="1" s="1"/>
  <c r="I169" i="1" s="1"/>
  <c r="J169" i="1" l="1"/>
  <c r="C170" i="1"/>
  <c r="H170" i="1" l="1"/>
  <c r="E170" i="1"/>
  <c r="F170" i="1" l="1"/>
  <c r="G170" i="1" s="1"/>
  <c r="I170" i="1" s="1"/>
  <c r="J170" i="1" l="1"/>
  <c r="C171" i="1"/>
  <c r="H171" i="1" l="1"/>
  <c r="E171" i="1"/>
  <c r="F171" i="1" l="1"/>
  <c r="G171" i="1" s="1"/>
  <c r="I171" i="1" s="1"/>
  <c r="J171" i="1" l="1"/>
  <c r="C172" i="1"/>
  <c r="H172" i="1" l="1"/>
  <c r="E172" i="1"/>
  <c r="F172" i="1" l="1"/>
  <c r="G172" i="1" s="1"/>
  <c r="I172" i="1"/>
  <c r="J172" i="1" l="1"/>
  <c r="C173" i="1"/>
  <c r="H173" i="1" l="1"/>
  <c r="E173" i="1"/>
  <c r="F173" i="1" l="1"/>
  <c r="G173" i="1" s="1"/>
  <c r="I173" i="1" s="1"/>
  <c r="J173" i="1" l="1"/>
  <c r="C174" i="1"/>
  <c r="H174" i="1" l="1"/>
  <c r="E174" i="1"/>
  <c r="F174" i="1" l="1"/>
  <c r="G174" i="1" s="1"/>
  <c r="I174" i="1" s="1"/>
  <c r="J174" i="1" l="1"/>
  <c r="C175" i="1"/>
  <c r="E175" i="1" l="1"/>
  <c r="H175" i="1"/>
  <c r="F175" i="1" l="1"/>
  <c r="G175" i="1" s="1"/>
  <c r="I175" i="1"/>
  <c r="J175" i="1" l="1"/>
  <c r="C176" i="1"/>
  <c r="H176" i="1" l="1"/>
  <c r="E176" i="1"/>
  <c r="F176" i="1" l="1"/>
  <c r="G176" i="1" s="1"/>
  <c r="I176" i="1"/>
  <c r="J176" i="1" l="1"/>
  <c r="C177" i="1"/>
  <c r="H177" i="1" l="1"/>
  <c r="E177" i="1"/>
  <c r="F177" i="1" l="1"/>
  <c r="G177" i="1" s="1"/>
  <c r="I177" i="1"/>
  <c r="J177" i="1" l="1"/>
  <c r="C178" i="1"/>
  <c r="H178" i="1" l="1"/>
  <c r="E178" i="1"/>
  <c r="F178" i="1" l="1"/>
  <c r="G178" i="1" s="1"/>
  <c r="I178" i="1" s="1"/>
  <c r="J178" i="1" l="1"/>
  <c r="C179" i="1"/>
  <c r="H179" i="1" l="1"/>
  <c r="E179" i="1"/>
  <c r="F179" i="1" l="1"/>
  <c r="G179" i="1" s="1"/>
  <c r="I179" i="1"/>
  <c r="J179" i="1" l="1"/>
  <c r="C180" i="1"/>
  <c r="E180" i="1" l="1"/>
  <c r="H180" i="1"/>
  <c r="F180" i="1" l="1"/>
  <c r="G180" i="1" s="1"/>
  <c r="I180" i="1" s="1"/>
  <c r="J180" i="1" l="1"/>
  <c r="C181" i="1"/>
  <c r="H181" i="1" l="1"/>
  <c r="E181" i="1"/>
  <c r="F181" i="1" l="1"/>
  <c r="G181" i="1" s="1"/>
  <c r="I181" i="1" s="1"/>
  <c r="J181" i="1" l="1"/>
  <c r="C182" i="1"/>
  <c r="H182" i="1" l="1"/>
  <c r="E182" i="1"/>
  <c r="F182" i="1" l="1"/>
  <c r="G182" i="1" s="1"/>
  <c r="I182" i="1" s="1"/>
  <c r="J182" i="1" l="1"/>
  <c r="C183" i="1"/>
  <c r="H183" i="1" l="1"/>
  <c r="E183" i="1"/>
  <c r="F183" i="1" l="1"/>
  <c r="G183" i="1" s="1"/>
  <c r="I183" i="1" s="1"/>
  <c r="J183" i="1" l="1"/>
  <c r="C184" i="1"/>
  <c r="H184" i="1" l="1"/>
  <c r="E184" i="1"/>
  <c r="F184" i="1" l="1"/>
  <c r="G184" i="1" s="1"/>
  <c r="I184" i="1" s="1"/>
  <c r="J184" i="1" l="1"/>
  <c r="C185" i="1"/>
  <c r="H185" i="1" l="1"/>
  <c r="E185" i="1"/>
  <c r="F185" i="1" l="1"/>
  <c r="G185" i="1" s="1"/>
  <c r="I185" i="1"/>
  <c r="J185" i="1" l="1"/>
  <c r="C186" i="1"/>
  <c r="H186" i="1" l="1"/>
  <c r="E186" i="1"/>
  <c r="F186" i="1" l="1"/>
  <c r="G186" i="1" s="1"/>
  <c r="I186" i="1" s="1"/>
  <c r="J186" i="1" l="1"/>
  <c r="C187" i="1"/>
  <c r="H187" i="1" l="1"/>
  <c r="E187" i="1"/>
  <c r="F187" i="1" l="1"/>
  <c r="G187" i="1" s="1"/>
  <c r="I187" i="1" s="1"/>
  <c r="J187" i="1" l="1"/>
  <c r="C188" i="1"/>
  <c r="H188" i="1" l="1"/>
  <c r="E188" i="1"/>
  <c r="F188" i="1" l="1"/>
  <c r="G188" i="1" s="1"/>
  <c r="I188" i="1" s="1"/>
  <c r="J188" i="1" l="1"/>
  <c r="C189" i="1"/>
  <c r="H189" i="1" l="1"/>
  <c r="E189" i="1"/>
  <c r="F189" i="1" l="1"/>
  <c r="G189" i="1" s="1"/>
  <c r="I189" i="1"/>
  <c r="J189" i="1" l="1"/>
  <c r="C190" i="1"/>
  <c r="E190" i="1" l="1"/>
  <c r="H190" i="1"/>
  <c r="F190" i="1" l="1"/>
  <c r="G190" i="1" s="1"/>
  <c r="I190" i="1" s="1"/>
  <c r="J190" i="1" l="1"/>
  <c r="C191" i="1"/>
  <c r="H191" i="1" l="1"/>
  <c r="E191" i="1"/>
  <c r="F191" i="1" l="1"/>
  <c r="G191" i="1" s="1"/>
  <c r="I191" i="1" s="1"/>
  <c r="J191" i="1" l="1"/>
  <c r="C192" i="1"/>
  <c r="H192" i="1" l="1"/>
  <c r="E192" i="1"/>
  <c r="F192" i="1" l="1"/>
  <c r="G192" i="1" s="1"/>
  <c r="I192" i="1" s="1"/>
  <c r="J192" i="1" l="1"/>
  <c r="C193" i="1"/>
  <c r="H193" i="1" l="1"/>
  <c r="E193" i="1"/>
  <c r="F193" i="1" l="1"/>
  <c r="G193" i="1" s="1"/>
  <c r="I193" i="1" s="1"/>
  <c r="J193" i="1" l="1"/>
  <c r="C194" i="1"/>
  <c r="E194" i="1" l="1"/>
  <c r="H194" i="1"/>
  <c r="F194" i="1" l="1"/>
  <c r="G194" i="1" s="1"/>
  <c r="I194" i="1" s="1"/>
  <c r="J194" i="1" l="1"/>
  <c r="C195" i="1"/>
  <c r="H195" i="1" l="1"/>
  <c r="E195" i="1"/>
  <c r="F195" i="1" l="1"/>
  <c r="G195" i="1" s="1"/>
  <c r="I195" i="1" s="1"/>
  <c r="J195" i="1" l="1"/>
  <c r="C196" i="1"/>
  <c r="H196" i="1" l="1"/>
  <c r="E196" i="1"/>
  <c r="F196" i="1" l="1"/>
  <c r="G196" i="1" s="1"/>
  <c r="I196" i="1"/>
  <c r="J196" i="1" l="1"/>
  <c r="C197" i="1"/>
  <c r="H197" i="1" l="1"/>
  <c r="E197" i="1"/>
  <c r="F197" i="1" l="1"/>
  <c r="G197" i="1" s="1"/>
  <c r="I197" i="1" s="1"/>
  <c r="J197" i="1" l="1"/>
  <c r="C198" i="1"/>
  <c r="E198" i="1" l="1"/>
  <c r="H198" i="1"/>
  <c r="F198" i="1" l="1"/>
  <c r="G198" i="1" s="1"/>
  <c r="I198" i="1"/>
  <c r="J198" i="1" l="1"/>
  <c r="C199" i="1"/>
  <c r="H199" i="1" l="1"/>
  <c r="E199" i="1"/>
  <c r="F199" i="1" l="1"/>
  <c r="G199" i="1" s="1"/>
  <c r="I199" i="1" s="1"/>
  <c r="J199" i="1" l="1"/>
  <c r="C200" i="1"/>
  <c r="H200" i="1" l="1"/>
  <c r="E200" i="1"/>
  <c r="F200" i="1" l="1"/>
  <c r="G200" i="1" s="1"/>
  <c r="I200" i="1"/>
  <c r="J200" i="1" l="1"/>
  <c r="C201" i="1"/>
  <c r="H201" i="1" l="1"/>
  <c r="E201" i="1"/>
  <c r="F201" i="1" l="1"/>
  <c r="G201" i="1" s="1"/>
  <c r="I201" i="1" s="1"/>
  <c r="J201" i="1" l="1"/>
  <c r="C202" i="1"/>
  <c r="E202" i="1" l="1"/>
  <c r="H202" i="1"/>
  <c r="F202" i="1" l="1"/>
  <c r="G202" i="1" s="1"/>
  <c r="I202" i="1"/>
  <c r="J202" i="1" l="1"/>
  <c r="C203" i="1"/>
  <c r="H203" i="1" l="1"/>
  <c r="E203" i="1"/>
  <c r="F203" i="1" l="1"/>
  <c r="G203" i="1" s="1"/>
  <c r="I203" i="1" s="1"/>
  <c r="J203" i="1" l="1"/>
  <c r="C204" i="1"/>
  <c r="H204" i="1" l="1"/>
  <c r="E204" i="1"/>
  <c r="F204" i="1" l="1"/>
  <c r="G204" i="1" s="1"/>
  <c r="I204" i="1" s="1"/>
  <c r="J204" i="1" l="1"/>
  <c r="C205" i="1"/>
  <c r="E205" i="1" l="1"/>
  <c r="H205" i="1"/>
  <c r="F205" i="1" l="1"/>
  <c r="G205" i="1" s="1"/>
  <c r="I205" i="1"/>
  <c r="J205" i="1" l="1"/>
  <c r="C206" i="1"/>
  <c r="H206" i="1" l="1"/>
  <c r="E206" i="1"/>
  <c r="F206" i="1" l="1"/>
  <c r="G206" i="1" s="1"/>
  <c r="I206" i="1" s="1"/>
  <c r="J206" i="1" l="1"/>
  <c r="C207" i="1"/>
  <c r="H207" i="1" l="1"/>
  <c r="E207" i="1"/>
  <c r="F207" i="1" l="1"/>
  <c r="G207" i="1" s="1"/>
  <c r="I207" i="1" s="1"/>
  <c r="J207" i="1" l="1"/>
  <c r="C208" i="1"/>
  <c r="H208" i="1" l="1"/>
  <c r="E208" i="1"/>
  <c r="F208" i="1" l="1"/>
  <c r="G208" i="1" s="1"/>
  <c r="I208" i="1" s="1"/>
  <c r="J208" i="1" l="1"/>
  <c r="C209" i="1"/>
  <c r="E209" i="1" l="1"/>
  <c r="H209" i="1"/>
  <c r="F209" i="1" l="1"/>
  <c r="G209" i="1" s="1"/>
  <c r="I209" i="1" s="1"/>
  <c r="J209" i="1" l="1"/>
  <c r="C210" i="1"/>
  <c r="H210" i="1" l="1"/>
  <c r="E210" i="1"/>
  <c r="F210" i="1" l="1"/>
  <c r="G210" i="1" s="1"/>
  <c r="I210" i="1"/>
  <c r="J210" i="1" l="1"/>
  <c r="C211" i="1"/>
  <c r="H211" i="1" l="1"/>
  <c r="E211" i="1"/>
  <c r="F211" i="1" l="1"/>
  <c r="G211" i="1" s="1"/>
  <c r="I211" i="1" s="1"/>
  <c r="J211" i="1" l="1"/>
  <c r="C212" i="1"/>
  <c r="H212" i="1" l="1"/>
  <c r="E212" i="1"/>
  <c r="F212" i="1" l="1"/>
  <c r="G212" i="1" s="1"/>
  <c r="I212" i="1" s="1"/>
  <c r="J212" i="1" l="1"/>
  <c r="C213" i="1"/>
  <c r="H213" i="1" l="1"/>
  <c r="E213" i="1"/>
  <c r="F213" i="1" l="1"/>
  <c r="G213" i="1" s="1"/>
  <c r="I213" i="1"/>
  <c r="J213" i="1" l="1"/>
  <c r="C214" i="1"/>
  <c r="H214" i="1" l="1"/>
  <c r="E214" i="1"/>
  <c r="I214" i="1" l="1"/>
  <c r="F214" i="1"/>
  <c r="G214" i="1" s="1"/>
  <c r="J214" i="1" l="1"/>
  <c r="C215" i="1"/>
  <c r="H215" i="1" l="1"/>
  <c r="E215" i="1"/>
  <c r="I215" i="1" l="1"/>
  <c r="F215" i="1"/>
  <c r="G215" i="1" s="1"/>
  <c r="J215" i="1" l="1"/>
  <c r="C216" i="1"/>
  <c r="H216" i="1" l="1"/>
  <c r="E216" i="1"/>
  <c r="F216" i="1" l="1"/>
  <c r="G216" i="1" s="1"/>
  <c r="I216" i="1"/>
  <c r="J216" i="1" l="1"/>
  <c r="C217" i="1"/>
  <c r="H217" i="1" l="1"/>
  <c r="E217" i="1"/>
  <c r="F217" i="1" l="1"/>
  <c r="G217" i="1" s="1"/>
  <c r="I217" i="1"/>
  <c r="J217" i="1" l="1"/>
  <c r="C218" i="1"/>
  <c r="H218" i="1" l="1"/>
  <c r="E218" i="1"/>
  <c r="I218" i="1" l="1"/>
  <c r="F218" i="1"/>
  <c r="G218" i="1" s="1"/>
  <c r="J218" i="1" l="1"/>
  <c r="C219" i="1"/>
  <c r="H219" i="1" l="1"/>
  <c r="E219" i="1"/>
  <c r="I219" i="1" l="1"/>
  <c r="F219" i="1"/>
  <c r="G219" i="1" s="1"/>
  <c r="J219" i="1" l="1"/>
  <c r="C220" i="1"/>
  <c r="H220" i="1" l="1"/>
  <c r="E220" i="1"/>
  <c r="I220" i="1" l="1"/>
  <c r="F220" i="1"/>
  <c r="G220" i="1" s="1"/>
  <c r="J220" i="1" l="1"/>
  <c r="C221" i="1"/>
  <c r="H221" i="1" l="1"/>
  <c r="E221" i="1"/>
  <c r="I221" i="1" l="1"/>
  <c r="F221" i="1"/>
  <c r="G221" i="1" s="1"/>
  <c r="J221" i="1" l="1"/>
  <c r="C222" i="1"/>
  <c r="H222" i="1" l="1"/>
  <c r="E222" i="1"/>
  <c r="I222" i="1" l="1"/>
  <c r="F222" i="1"/>
  <c r="G222" i="1" s="1"/>
  <c r="J222" i="1" l="1"/>
  <c r="C223" i="1"/>
  <c r="H223" i="1" l="1"/>
  <c r="E223" i="1"/>
  <c r="F223" i="1" l="1"/>
  <c r="G223" i="1" s="1"/>
  <c r="I223" i="1"/>
  <c r="J223" i="1" l="1"/>
  <c r="C224" i="1"/>
  <c r="E224" i="1" l="1"/>
  <c r="H224" i="1"/>
  <c r="I224" i="1" l="1"/>
  <c r="F224" i="1"/>
  <c r="G224" i="1" s="1"/>
  <c r="J224" i="1" l="1"/>
  <c r="C225" i="1"/>
  <c r="H225" i="1" l="1"/>
  <c r="E225" i="1"/>
  <c r="I225" i="1" l="1"/>
  <c r="F225" i="1"/>
  <c r="G225" i="1" s="1"/>
  <c r="J225" i="1" l="1"/>
  <c r="C226" i="1"/>
  <c r="E226" i="1" l="1"/>
  <c r="H226" i="1"/>
  <c r="F226" i="1" l="1"/>
  <c r="G226" i="1" s="1"/>
  <c r="I226" i="1"/>
  <c r="J226" i="1" l="1"/>
  <c r="C227" i="1"/>
  <c r="H227" i="1" l="1"/>
  <c r="E227" i="1"/>
  <c r="I227" i="1" l="1"/>
  <c r="F227" i="1"/>
  <c r="G227" i="1" s="1"/>
  <c r="J227" i="1" l="1"/>
  <c r="C228" i="1"/>
  <c r="H228" i="1" l="1"/>
  <c r="E228" i="1"/>
  <c r="F228" i="1" l="1"/>
  <c r="G228" i="1" s="1"/>
  <c r="I228" i="1"/>
  <c r="J228" i="1" l="1"/>
  <c r="C229" i="1"/>
  <c r="H229" i="1" l="1"/>
  <c r="E229" i="1"/>
  <c r="I229" i="1" l="1"/>
  <c r="F229" i="1"/>
  <c r="G229" i="1" s="1"/>
  <c r="J229" i="1" l="1"/>
  <c r="C230" i="1"/>
  <c r="E230" i="1" l="1"/>
  <c r="H230" i="1"/>
  <c r="F230" i="1" l="1"/>
  <c r="G230" i="1" s="1"/>
  <c r="I230" i="1"/>
  <c r="J230" i="1" l="1"/>
  <c r="C231" i="1"/>
  <c r="H231" i="1" l="1"/>
  <c r="E231" i="1"/>
  <c r="I231" i="1" l="1"/>
  <c r="F231" i="1"/>
  <c r="G231" i="1" s="1"/>
  <c r="J231" i="1" l="1"/>
  <c r="C232" i="1"/>
  <c r="H232" i="1" l="1"/>
  <c r="E232" i="1"/>
  <c r="I232" i="1" l="1"/>
  <c r="F232" i="1"/>
  <c r="G232" i="1" s="1"/>
  <c r="J232" i="1" l="1"/>
  <c r="C233" i="1"/>
  <c r="H233" i="1" l="1"/>
  <c r="E233" i="1"/>
  <c r="F233" i="1" l="1"/>
  <c r="G233" i="1" s="1"/>
  <c r="I233" i="1"/>
  <c r="J233" i="1" l="1"/>
  <c r="C234" i="1"/>
  <c r="H234" i="1" l="1"/>
  <c r="E234" i="1"/>
  <c r="I234" i="1" l="1"/>
  <c r="F234" i="1"/>
  <c r="G234" i="1" s="1"/>
  <c r="J234" i="1" l="1"/>
  <c r="C235" i="1"/>
  <c r="H235" i="1" l="1"/>
  <c r="E235" i="1"/>
  <c r="F235" i="1" l="1"/>
  <c r="G235" i="1" s="1"/>
  <c r="I235" i="1"/>
  <c r="J235" i="1" l="1"/>
  <c r="C236" i="1"/>
  <c r="H236" i="1" l="1"/>
  <c r="E236" i="1"/>
  <c r="F236" i="1" l="1"/>
  <c r="G236" i="1" s="1"/>
  <c r="I236" i="1"/>
  <c r="J236" i="1" l="1"/>
  <c r="C237" i="1"/>
  <c r="H237" i="1" l="1"/>
  <c r="E237" i="1"/>
  <c r="I237" i="1" l="1"/>
  <c r="F237" i="1"/>
  <c r="G237" i="1" s="1"/>
  <c r="J237" i="1" l="1"/>
  <c r="C238" i="1"/>
  <c r="E238" i="1" l="1"/>
  <c r="H238" i="1"/>
  <c r="I238" i="1" l="1"/>
  <c r="F238" i="1"/>
  <c r="G238" i="1" s="1"/>
  <c r="J238" i="1" l="1"/>
  <c r="C239" i="1"/>
  <c r="H239" i="1" l="1"/>
  <c r="E239" i="1"/>
  <c r="F239" i="1" l="1"/>
  <c r="G239" i="1" s="1"/>
  <c r="I239" i="1"/>
  <c r="J239" i="1" l="1"/>
  <c r="C240" i="1"/>
  <c r="H240" i="1" l="1"/>
  <c r="E240" i="1"/>
  <c r="I240" i="1" l="1"/>
  <c r="F240" i="1"/>
  <c r="G240" i="1" s="1"/>
  <c r="J240" i="1" l="1"/>
  <c r="C241" i="1"/>
  <c r="H241" i="1" l="1"/>
  <c r="E241" i="1"/>
  <c r="F241" i="1" l="1"/>
  <c r="G241" i="1" s="1"/>
  <c r="I241" i="1"/>
  <c r="J241" i="1" l="1"/>
  <c r="C242" i="1"/>
  <c r="H242" i="1" l="1"/>
  <c r="E242" i="1"/>
  <c r="F242" i="1" l="1"/>
  <c r="G242" i="1" s="1"/>
  <c r="I242" i="1"/>
  <c r="J242" i="1" l="1"/>
  <c r="C243" i="1"/>
  <c r="H243" i="1" l="1"/>
  <c r="E243" i="1"/>
  <c r="I243" i="1" l="1"/>
  <c r="F243" i="1"/>
  <c r="G243" i="1" s="1"/>
  <c r="J243" i="1" l="1"/>
  <c r="C244" i="1"/>
  <c r="H244" i="1" l="1"/>
  <c r="E244" i="1"/>
  <c r="I244" i="1" l="1"/>
  <c r="F244" i="1"/>
  <c r="G244" i="1" s="1"/>
  <c r="J244" i="1" l="1"/>
  <c r="C245" i="1"/>
  <c r="H245" i="1" l="1"/>
  <c r="E245" i="1"/>
  <c r="F245" i="1" l="1"/>
  <c r="G245" i="1" s="1"/>
  <c r="I245" i="1"/>
  <c r="J245" i="1" l="1"/>
  <c r="C246" i="1"/>
  <c r="H246" i="1" l="1"/>
  <c r="E246" i="1"/>
  <c r="F246" i="1" l="1"/>
  <c r="G246" i="1" s="1"/>
  <c r="I246" i="1"/>
  <c r="J246" i="1" l="1"/>
  <c r="C247" i="1"/>
  <c r="E247" i="1" l="1"/>
  <c r="H247" i="1"/>
  <c r="I247" i="1" l="1"/>
  <c r="F247" i="1"/>
  <c r="G247" i="1" s="1"/>
  <c r="J247" i="1" l="1"/>
  <c r="C248" i="1"/>
  <c r="H248" i="1" l="1"/>
  <c r="E248" i="1"/>
  <c r="I248" i="1" l="1"/>
  <c r="F248" i="1"/>
  <c r="G248" i="1" s="1"/>
  <c r="J248" i="1" l="1"/>
  <c r="C249" i="1"/>
  <c r="H249" i="1" l="1"/>
  <c r="E249" i="1"/>
  <c r="F249" i="1" l="1"/>
  <c r="G249" i="1" s="1"/>
  <c r="I249" i="1"/>
  <c r="J249" i="1" l="1"/>
  <c r="C250" i="1"/>
  <c r="H5" i="1" l="1"/>
  <c r="H6" i="1"/>
  <c r="H250" i="1"/>
  <c r="E250" i="1"/>
  <c r="I250" i="1" l="1"/>
  <c r="J250" i="1" s="1"/>
  <c r="F250" i="1"/>
  <c r="G250" i="1" s="1"/>
</calcChain>
</file>

<file path=xl/sharedStrings.xml><?xml version="1.0" encoding="utf-8"?>
<sst xmlns="http://schemas.openxmlformats.org/spreadsheetml/2006/main" count="24" uniqueCount="20">
  <si>
    <t>Montant du prêt</t>
  </si>
  <si>
    <t>Mensualité</t>
  </si>
  <si>
    <t>Taux d'intérêt annuel</t>
  </si>
  <si>
    <t>Nombre de mensualités prévues</t>
  </si>
  <si>
    <t>Durée du prêt en années</t>
  </si>
  <si>
    <t>Nombre de versements par an</t>
  </si>
  <si>
    <t>Montant des versements anticipés</t>
  </si>
  <si>
    <t>Date de début de l'emprunt</t>
  </si>
  <si>
    <t>Montant des intérêts</t>
  </si>
  <si>
    <t>Versements supplémentaires facultatifs</t>
  </si>
  <si>
    <t>Capital remoursé</t>
  </si>
  <si>
    <t>Valeur éstimée du bien</t>
  </si>
  <si>
    <t>Reste à rembourser</t>
  </si>
  <si>
    <t>N°</t>
  </si>
  <si>
    <t>Date du versement</t>
  </si>
  <si>
    <t>Solde initial</t>
  </si>
  <si>
    <t>Versement supplémentaire</t>
  </si>
  <si>
    <t>Versement total</t>
  </si>
  <si>
    <t>Capital remboursé</t>
  </si>
  <si>
    <t>Intérêts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</si>
</sst>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* #,##0.00_);_(&quot;$&quot;* \(#,##0.00\);_(&quot;$&quot;* &quot;-&quot;??_);_(@_)"/>
    <numFmt numFmtId="165" formatCode="#,##0\ \€;\-\ #,##0\ \€"/>
    <numFmt numFmtId="166" formatCode="0.00?%_)"/>
    <numFmt numFmtId="167" formatCode="0_)"/>
    <numFmt numFmtId="168" formatCode="#,##0.00\ \€;\-\ #,##0.00\ \€"/>
    <numFmt numFmtId="169" formatCode="dd/mm/yy;@"/>
    <numFmt numFmtId="170" formatCode="#,##0.00&quot;€&quot;;\-#,##0.00&quot;€&quot;"/>
    <numFmt numFmtId="171" formatCode="#,##0\ &quot;€&quot;"/>
    <numFmt numFmtId="172" formatCode="#,##0&quot;€&quot;;\-#,##0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rebuchet MS"/>
      <family val="2"/>
    </font>
    <font>
      <sz val="10"/>
      <color theme="1"/>
      <name val="Trebuchet MS"/>
      <family val="2"/>
    </font>
    <font>
      <sz val="11"/>
      <name val="Calibri"/>
      <family val="2"/>
      <scheme val="minor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indexed="2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</cellStyleXfs>
  <cellXfs count="49">
    <xf numFmtId="0" fontId="0" fillId="0" borderId="0" xfId="0"/>
    <xf numFmtId="14" fontId="2" fillId="2" borderId="0" xfId="2" applyNumberFormat="1" applyFill="1" applyBorder="1"/>
    <xf numFmtId="0" fontId="2" fillId="2" borderId="0" xfId="2" applyFill="1" applyBorder="1"/>
    <xf numFmtId="0" fontId="2" fillId="3" borderId="0" xfId="2" applyFill="1" applyBorder="1"/>
    <xf numFmtId="0" fontId="2" fillId="0" borderId="0" xfId="2" applyFont="1" applyBorder="1" applyAlignment="1">
      <alignment horizontal="center"/>
    </xf>
    <xf numFmtId="0" fontId="2" fillId="0" borderId="0" xfId="2" applyFont="1" applyBorder="1"/>
    <xf numFmtId="0" fontId="3" fillId="2" borderId="0" xfId="2" applyFont="1" applyFill="1" applyBorder="1" applyAlignment="1">
      <alignment horizontal="center"/>
    </xf>
    <xf numFmtId="0" fontId="3" fillId="2" borderId="1" xfId="2" applyFont="1" applyFill="1" applyBorder="1" applyAlignment="1">
      <alignment horizontal="right"/>
    </xf>
    <xf numFmtId="0" fontId="3" fillId="2" borderId="2" xfId="2" applyFont="1" applyFill="1" applyBorder="1" applyAlignment="1">
      <alignment horizontal="right"/>
    </xf>
    <xf numFmtId="165" fontId="3" fillId="3" borderId="3" xfId="3" applyNumberFormat="1" applyFont="1" applyFill="1" applyBorder="1" applyAlignment="1" applyProtection="1">
      <alignment horizontal="right"/>
      <protection locked="0"/>
    </xf>
    <xf numFmtId="0" fontId="3" fillId="2" borderId="0" xfId="2" applyFont="1" applyFill="1" applyBorder="1" applyAlignment="1">
      <alignment horizontal="left"/>
    </xf>
    <xf numFmtId="0" fontId="3" fillId="3" borderId="0" xfId="2" applyFont="1" applyFill="1" applyBorder="1" applyAlignment="1">
      <alignment horizontal="left"/>
    </xf>
    <xf numFmtId="0" fontId="3" fillId="3" borderId="3" xfId="2" applyFont="1" applyFill="1" applyBorder="1" applyAlignment="1">
      <alignment horizontal="right"/>
    </xf>
    <xf numFmtId="165" fontId="3" fillId="3" borderId="3" xfId="3" applyNumberFormat="1" applyFont="1" applyFill="1" applyBorder="1" applyAlignment="1">
      <alignment horizontal="right"/>
    </xf>
    <xf numFmtId="0" fontId="2" fillId="0" borderId="0" xfId="2" applyNumberFormat="1" applyFont="1" applyBorder="1" applyAlignment="1">
      <alignment horizontal="left"/>
    </xf>
    <xf numFmtId="166" fontId="3" fillId="3" borderId="3" xfId="2" applyNumberFormat="1" applyFont="1" applyFill="1" applyBorder="1" applyAlignment="1" applyProtection="1">
      <alignment horizontal="right"/>
      <protection locked="0"/>
    </xf>
    <xf numFmtId="167" fontId="3" fillId="3" borderId="3" xfId="2" applyNumberFormat="1" applyFont="1" applyFill="1" applyBorder="1" applyAlignment="1">
      <alignment horizontal="right"/>
    </xf>
    <xf numFmtId="0" fontId="3" fillId="2" borderId="0" xfId="2" applyNumberFormat="1" applyFont="1" applyFill="1" applyBorder="1" applyAlignment="1">
      <alignment horizontal="left"/>
    </xf>
    <xf numFmtId="167" fontId="4" fillId="3" borderId="3" xfId="2" applyNumberFormat="1" applyFont="1" applyFill="1" applyBorder="1" applyAlignment="1" applyProtection="1">
      <alignment horizontal="right"/>
      <protection locked="0"/>
    </xf>
    <xf numFmtId="0" fontId="3" fillId="2" borderId="3" xfId="2" applyFont="1" applyFill="1" applyBorder="1" applyAlignment="1">
      <alignment horizontal="left"/>
    </xf>
    <xf numFmtId="0" fontId="3" fillId="2" borderId="3" xfId="2" applyFont="1" applyFill="1" applyBorder="1" applyAlignment="1">
      <alignment horizontal="right"/>
    </xf>
    <xf numFmtId="167" fontId="3" fillId="3" borderId="3" xfId="2" applyNumberFormat="1" applyFont="1" applyFill="1" applyBorder="1" applyAlignment="1" applyProtection="1">
      <alignment horizontal="right"/>
      <protection locked="0"/>
    </xf>
    <xf numFmtId="168" fontId="3" fillId="3" borderId="3" xfId="3" applyNumberFormat="1" applyFont="1" applyFill="1" applyBorder="1" applyAlignment="1">
      <alignment horizontal="right"/>
    </xf>
    <xf numFmtId="14" fontId="2" fillId="0" borderId="0" xfId="2" applyNumberFormat="1"/>
    <xf numFmtId="169" fontId="3" fillId="3" borderId="3" xfId="2" applyNumberFormat="1" applyFont="1" applyFill="1" applyBorder="1" applyAlignment="1" applyProtection="1">
      <alignment horizontal="right"/>
      <protection locked="0"/>
    </xf>
    <xf numFmtId="14" fontId="3" fillId="2" borderId="0" xfId="2" applyNumberFormat="1" applyFont="1" applyFill="1" applyBorder="1" applyAlignment="1">
      <alignment horizontal="left"/>
    </xf>
    <xf numFmtId="170" fontId="2" fillId="3" borderId="3" xfId="2" applyNumberFormat="1" applyFill="1" applyBorder="1"/>
    <xf numFmtId="0" fontId="3" fillId="2" borderId="0" xfId="2" applyFont="1" applyFill="1" applyBorder="1"/>
    <xf numFmtId="14" fontId="3" fillId="2" borderId="3" xfId="2" applyNumberFormat="1" applyFont="1" applyFill="1" applyBorder="1" applyAlignment="1">
      <alignment horizontal="right"/>
    </xf>
    <xf numFmtId="171" fontId="3" fillId="2" borderId="3" xfId="2" applyNumberFormat="1" applyFont="1" applyFill="1" applyBorder="1"/>
    <xf numFmtId="9" fontId="5" fillId="2" borderId="0" xfId="1" applyFont="1" applyFill="1" applyBorder="1" applyAlignment="1">
      <alignment horizontal="left"/>
    </xf>
    <xf numFmtId="0" fontId="3" fillId="2" borderId="3" xfId="2" applyFont="1" applyFill="1" applyBorder="1" applyAlignment="1">
      <alignment horizontal="right"/>
    </xf>
    <xf numFmtId="172" fontId="2" fillId="3" borderId="3" xfId="2" applyNumberFormat="1" applyFill="1" applyBorder="1"/>
    <xf numFmtId="0" fontId="6" fillId="4" borderId="3" xfId="2" applyFont="1" applyFill="1" applyBorder="1" applyAlignment="1" applyProtection="1">
      <alignment horizontal="center" vertical="center" wrapText="1"/>
    </xf>
    <xf numFmtId="0" fontId="7" fillId="4" borderId="3" xfId="2" applyNumberFormat="1" applyFont="1" applyFill="1" applyBorder="1" applyAlignment="1">
      <alignment horizontal="center" vertical="center" wrapText="1"/>
    </xf>
    <xf numFmtId="0" fontId="2" fillId="0" borderId="0" xfId="2" applyFont="1" applyBorder="1" applyAlignment="1">
      <alignment wrapText="1"/>
    </xf>
    <xf numFmtId="0" fontId="8" fillId="3" borderId="3" xfId="2" applyFont="1" applyFill="1" applyBorder="1" applyAlignment="1">
      <alignment horizontal="right"/>
    </xf>
    <xf numFmtId="169" fontId="8" fillId="3" borderId="3" xfId="2" applyNumberFormat="1" applyFont="1" applyFill="1" applyBorder="1" applyAlignment="1">
      <alignment horizontal="right"/>
    </xf>
    <xf numFmtId="168" fontId="8" fillId="3" borderId="3" xfId="3" applyNumberFormat="1" applyFont="1" applyFill="1" applyBorder="1" applyAlignment="1">
      <alignment horizontal="right"/>
    </xf>
    <xf numFmtId="168" fontId="8" fillId="3" borderId="3" xfId="3" applyNumberFormat="1" applyFont="1" applyFill="1" applyBorder="1" applyAlignment="1" applyProtection="1">
      <alignment horizontal="right"/>
      <protection locked="0"/>
    </xf>
    <xf numFmtId="168" fontId="2" fillId="3" borderId="3" xfId="2" applyNumberFormat="1" applyFont="1" applyFill="1" applyBorder="1" applyAlignment="1">
      <alignment wrapText="1"/>
    </xf>
    <xf numFmtId="0" fontId="8" fillId="2" borderId="3" xfId="2" applyFont="1" applyFill="1" applyBorder="1" applyAlignment="1">
      <alignment horizontal="right"/>
    </xf>
    <xf numFmtId="169" fontId="8" fillId="2" borderId="3" xfId="2" applyNumberFormat="1" applyFont="1" applyFill="1" applyBorder="1" applyAlignment="1">
      <alignment horizontal="right"/>
    </xf>
    <xf numFmtId="168" fontId="8" fillId="2" borderId="3" xfId="3" applyNumberFormat="1" applyFont="1" applyFill="1" applyBorder="1" applyAlignment="1">
      <alignment horizontal="right"/>
    </xf>
    <xf numFmtId="168" fontId="8" fillId="2" borderId="3" xfId="3" applyNumberFormat="1" applyFont="1" applyFill="1" applyBorder="1" applyAlignment="1" applyProtection="1">
      <alignment horizontal="right"/>
      <protection locked="0"/>
    </xf>
    <xf numFmtId="0" fontId="9" fillId="2" borderId="0" xfId="2" applyFont="1" applyFill="1" applyBorder="1" applyAlignment="1">
      <alignment horizontal="right"/>
    </xf>
    <xf numFmtId="169" fontId="9" fillId="2" borderId="0" xfId="2" applyNumberFormat="1" applyFont="1" applyFill="1" applyBorder="1" applyAlignment="1">
      <alignment horizontal="right"/>
    </xf>
    <xf numFmtId="168" fontId="9" fillId="2" borderId="0" xfId="3" applyNumberFormat="1" applyFont="1" applyFill="1" applyBorder="1" applyAlignment="1">
      <alignment horizontal="right"/>
    </xf>
    <xf numFmtId="168" fontId="9" fillId="2" borderId="0" xfId="3" applyNumberFormat="1" applyFont="1" applyFill="1" applyBorder="1" applyAlignment="1" applyProtection="1">
      <alignment horizontal="right"/>
      <protection locked="0"/>
    </xf>
  </cellXfs>
  <cellStyles count="4">
    <cellStyle name="Normal" xfId="0" builtinId="0"/>
    <cellStyle name="Normal 2" xfId="2" xr:uid="{AE6EAECD-C629-4BC5-A03F-05A381A0A7BE}"/>
    <cellStyle name="Pourcentage" xfId="1" builtinId="5"/>
    <cellStyle name="Währung" xfId="3" xr:uid="{F3155BCF-A58A-4902-9694-88674A6C992A}"/>
  </cellStyles>
  <dxfs count="8">
    <dxf>
      <fill>
        <patternFill patternType="solid">
          <bgColor indexed="9"/>
        </patternFill>
      </fill>
      <border>
        <left/>
        <right/>
        <top/>
        <bottom style="thin">
          <color indexed="22"/>
        </bottom>
      </border>
    </dxf>
    <dxf>
      <font>
        <i val="0"/>
        <condense val="0"/>
        <extend val="0"/>
        <color indexed="9"/>
      </font>
      <fill>
        <patternFill patternType="solid">
          <bgColor indexed="9"/>
        </patternFill>
      </fill>
    </dxf>
    <dxf>
      <fill>
        <patternFill>
          <bgColor indexed="26"/>
        </patternFill>
      </fill>
    </dxf>
    <dxf>
      <fill>
        <patternFill patternType="solid">
          <bgColor indexed="26"/>
        </patternFill>
      </fill>
      <border>
        <left/>
        <right/>
        <top/>
        <bottom style="thin">
          <color indexed="22"/>
        </bottom>
      </border>
    </dxf>
    <dxf>
      <font>
        <i val="0"/>
        <condense val="0"/>
        <extend val="0"/>
        <color indexed="9"/>
      </font>
      <fill>
        <patternFill patternType="solid">
          <bgColor indexed="9"/>
        </patternFill>
      </fill>
    </dxf>
    <dxf>
      <fill>
        <patternFill>
          <bgColor indexed="26"/>
        </patternFill>
      </fill>
    </dxf>
    <dxf>
      <fill>
        <patternFill patternType="solid">
          <bgColor indexed="26"/>
        </patternFill>
      </fill>
      <border>
        <left/>
        <right/>
        <top/>
        <bottom style="thin">
          <color indexed="22"/>
        </bottom>
      </border>
    </dxf>
    <dxf>
      <font>
        <i val="0"/>
        <condense val="0"/>
        <extend val="0"/>
        <color indexed="9"/>
      </font>
      <fill>
        <patternFill patternType="solid"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%20r&#233;sult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te de résultat"/>
      <sheetName val="C.A"/>
      <sheetName val="Charge"/>
      <sheetName val="Fleurs"/>
      <sheetName val="Magnan"/>
      <sheetName val="Bornala"/>
      <sheetName val="Corn 1,65%"/>
      <sheetName val="Cor  0%"/>
      <sheetName val="Cor 2,1%"/>
    </sheetNames>
    <definedNames>
      <definedName name="End_Bal" refersTo="='Corn 1,65%'!$I$11:$I$252"/>
      <definedName name="Header_Row" refersTo="#REF!"/>
      <definedName name="Interest_Rate" refersTo="='Corn 1,65%'!$D$3"/>
      <definedName name="Loan_Amount" refersTo="='Corn 1,65%'!$D$2"/>
      <definedName name="Loan_Start" refersTo="='Corn 1,65%'!$D$6"/>
      <definedName name="Loan_Years" refersTo="='Corn 1,65%'!$D$4"/>
      <definedName name="Number_of_Payments" refersTo="#REF!"/>
      <definedName name="Values_Entered" refersTo="#REF!"/>
    </definedNames>
    <sheetDataSet>
      <sheetData sheetId="0">
        <row r="4">
          <cell r="D4" t="str">
            <v>FÉVR</v>
          </cell>
        </row>
        <row r="6">
          <cell r="D6">
            <v>63</v>
          </cell>
        </row>
      </sheetData>
      <sheetData sheetId="1">
        <row r="3">
          <cell r="D3" t="str">
            <v>JANV</v>
          </cell>
        </row>
        <row r="4">
          <cell r="D4">
            <v>840</v>
          </cell>
        </row>
        <row r="6">
          <cell r="D6">
            <v>0</v>
          </cell>
        </row>
        <row r="11">
          <cell r="I11">
            <v>0</v>
          </cell>
        </row>
        <row r="12">
          <cell r="I12">
            <v>0</v>
          </cell>
        </row>
        <row r="13">
          <cell r="I13">
            <v>0</v>
          </cell>
        </row>
        <row r="14">
          <cell r="I14">
            <v>0</v>
          </cell>
        </row>
        <row r="15">
          <cell r="I15">
            <v>0</v>
          </cell>
        </row>
        <row r="16">
          <cell r="I16">
            <v>0</v>
          </cell>
        </row>
      </sheetData>
      <sheetData sheetId="2">
        <row r="2">
          <cell r="D2" t="str">
            <v>JANV</v>
          </cell>
        </row>
        <row r="3">
          <cell r="D3">
            <v>510</v>
          </cell>
        </row>
        <row r="4">
          <cell r="D4">
            <v>90</v>
          </cell>
        </row>
        <row r="6">
          <cell r="D6">
            <v>8</v>
          </cell>
        </row>
        <row r="11">
          <cell r="I11">
            <v>0</v>
          </cell>
        </row>
        <row r="13">
          <cell r="I13">
            <v>0</v>
          </cell>
        </row>
        <row r="14">
          <cell r="I14">
            <v>0</v>
          </cell>
        </row>
        <row r="15">
          <cell r="I15">
            <v>0</v>
          </cell>
        </row>
        <row r="16">
          <cell r="I16">
            <v>0</v>
          </cell>
        </row>
        <row r="17">
          <cell r="I17">
            <v>0</v>
          </cell>
        </row>
        <row r="18">
          <cell r="I18">
            <v>0</v>
          </cell>
        </row>
        <row r="19">
          <cell r="I19">
            <v>0</v>
          </cell>
        </row>
        <row r="20">
          <cell r="I20">
            <v>0</v>
          </cell>
        </row>
        <row r="21">
          <cell r="I21">
            <v>0</v>
          </cell>
        </row>
        <row r="23">
          <cell r="I23">
            <v>0</v>
          </cell>
        </row>
        <row r="24">
          <cell r="I24">
            <v>0</v>
          </cell>
        </row>
        <row r="25">
          <cell r="I25">
            <v>0</v>
          </cell>
        </row>
        <row r="26">
          <cell r="I26">
            <v>0</v>
          </cell>
        </row>
        <row r="27">
          <cell r="I27">
            <v>0</v>
          </cell>
        </row>
        <row r="28">
          <cell r="I28">
            <v>0</v>
          </cell>
        </row>
        <row r="29">
          <cell r="I29">
            <v>0</v>
          </cell>
        </row>
        <row r="30">
          <cell r="I30">
            <v>0</v>
          </cell>
        </row>
        <row r="31">
          <cell r="I31">
            <v>0</v>
          </cell>
        </row>
        <row r="32">
          <cell r="I32">
            <v>0</v>
          </cell>
        </row>
      </sheetData>
      <sheetData sheetId="3">
        <row r="2">
          <cell r="D2">
            <v>72314</v>
          </cell>
        </row>
        <row r="3">
          <cell r="D3">
            <v>1.7000000000000001E-2</v>
          </cell>
        </row>
        <row r="4">
          <cell r="D4">
            <v>20</v>
          </cell>
        </row>
        <row r="6">
          <cell r="D6">
            <v>43436</v>
          </cell>
        </row>
        <row r="11">
          <cell r="I11">
            <v>72060.805722605772</v>
          </cell>
        </row>
        <row r="12">
          <cell r="I12">
            <v>71807.252753318564</v>
          </cell>
        </row>
        <row r="13">
          <cell r="I13">
            <v>71553.340583991536</v>
          </cell>
        </row>
        <row r="14">
          <cell r="I14">
            <v>71299.068705757963</v>
          </cell>
        </row>
        <row r="15">
          <cell r="I15">
            <v>71044.436609030221</v>
          </cell>
        </row>
        <row r="16">
          <cell r="I16">
            <v>70789.443783498791</v>
          </cell>
        </row>
        <row r="17">
          <cell r="I17">
            <v>70534.089718131188</v>
          </cell>
        </row>
        <row r="18">
          <cell r="I18">
            <v>70278.373901170984</v>
          </cell>
        </row>
        <row r="19">
          <cell r="I19">
            <v>70022.295820136744</v>
          </cell>
        </row>
        <row r="20">
          <cell r="I20">
            <v>69765.854961821038</v>
          </cell>
        </row>
        <row r="21">
          <cell r="I21">
            <v>69509.050812289395</v>
          </cell>
        </row>
        <row r="22">
          <cell r="I22">
            <v>69251.882856879238</v>
          </cell>
        </row>
        <row r="23">
          <cell r="I23">
            <v>68994.350580198923</v>
          </cell>
        </row>
        <row r="24">
          <cell r="I24">
            <v>68736.453466126652</v>
          </cell>
        </row>
        <row r="25">
          <cell r="I25">
            <v>68478.190997809434</v>
          </cell>
        </row>
        <row r="26">
          <cell r="I26">
            <v>68219.5626576621</v>
          </cell>
        </row>
        <row r="27">
          <cell r="I27">
            <v>67960.567927366224</v>
          </cell>
        </row>
        <row r="28">
          <cell r="I28">
            <v>67701.206287869107</v>
          </cell>
        </row>
        <row r="29">
          <cell r="I29">
            <v>67441.477219382694</v>
          </cell>
        </row>
        <row r="30">
          <cell r="I30">
            <v>67181.380201382592</v>
          </cell>
        </row>
        <row r="31">
          <cell r="I31">
            <v>66920.914712606987</v>
          </cell>
        </row>
        <row r="32">
          <cell r="I32">
            <v>66660.080231055617</v>
          </cell>
        </row>
        <row r="33">
          <cell r="I33">
            <v>66398.876233988718</v>
          </cell>
        </row>
        <row r="34">
          <cell r="I34">
            <v>66137.302197925979</v>
          </cell>
        </row>
        <row r="35">
          <cell r="I35">
            <v>65875.357598645482</v>
          </cell>
        </row>
        <row r="36">
          <cell r="I36">
            <v>65613.041911182663</v>
          </cell>
        </row>
        <row r="37">
          <cell r="I37">
            <v>65350.354609829279</v>
          </cell>
        </row>
        <row r="38">
          <cell r="I38">
            <v>65087.29516813231</v>
          </cell>
        </row>
        <row r="39">
          <cell r="I39">
            <v>64823.863058892937</v>
          </cell>
        </row>
        <row r="40">
          <cell r="I40">
            <v>64560.057754165478</v>
          </cell>
        </row>
        <row r="41">
          <cell r="I41">
            <v>64295.87872525632</v>
          </cell>
        </row>
        <row r="42">
          <cell r="I42">
            <v>64031.325442722875</v>
          </cell>
        </row>
        <row r="43">
          <cell r="I43">
            <v>63766.397376372508</v>
          </cell>
        </row>
        <row r="44">
          <cell r="I44">
            <v>63501.093995261479</v>
          </cell>
        </row>
        <row r="45">
          <cell r="I45">
            <v>63235.414767693874</v>
          </cell>
        </row>
        <row r="46">
          <cell r="I46">
            <v>62969.359161220549</v>
          </cell>
        </row>
        <row r="47">
          <cell r="I47">
            <v>62702.926642638049</v>
          </cell>
        </row>
        <row r="48">
          <cell r="I48">
            <v>62436.116677987557</v>
          </cell>
        </row>
        <row r="49">
          <cell r="I49">
            <v>62168.92873255381</v>
          </cell>
        </row>
        <row r="50">
          <cell r="I50">
            <v>61901.362270864032</v>
          </cell>
        </row>
        <row r="51">
          <cell r="I51">
            <v>61633.416756686864</v>
          </cell>
        </row>
        <row r="52">
          <cell r="I52">
            <v>61365.091653031275</v>
          </cell>
        </row>
        <row r="53">
          <cell r="I53">
            <v>61096.386422145508</v>
          </cell>
        </row>
        <row r="54">
          <cell r="I54">
            <v>60827.300525515988</v>
          </cell>
        </row>
        <row r="55">
          <cell r="I55">
            <v>60557.833423866243</v>
          </cell>
        </row>
        <row r="56">
          <cell r="I56">
            <v>60287.984577155825</v>
          </cell>
        </row>
        <row r="57">
          <cell r="I57">
            <v>60017.753444579233</v>
          </cell>
        </row>
        <row r="58">
          <cell r="I58">
            <v>59747.139484564825</v>
          </cell>
        </row>
        <row r="59">
          <cell r="I59">
            <v>59476.142154773734</v>
          </cell>
        </row>
        <row r="60">
          <cell r="I60">
            <v>59204.760912098769</v>
          </cell>
        </row>
        <row r="61">
          <cell r="I61">
            <v>58932.995212663351</v>
          </cell>
        </row>
        <row r="62">
          <cell r="I62">
            <v>58660.844511820396</v>
          </cell>
        </row>
        <row r="63">
          <cell r="I63">
            <v>58388.308264151252</v>
          </cell>
        </row>
        <row r="64">
          <cell r="I64">
            <v>58115.385923464572</v>
          </cell>
        </row>
        <row r="65">
          <cell r="I65">
            <v>57842.076942795255</v>
          </cell>
        </row>
        <row r="66">
          <cell r="I66">
            <v>57568.380774403318</v>
          </cell>
        </row>
        <row r="67">
          <cell r="I67">
            <v>57294.296869772828</v>
          </cell>
        </row>
        <row r="68">
          <cell r="I68">
            <v>57019.824679610778</v>
          </cell>
        </row>
        <row r="69">
          <cell r="I69">
            <v>56744.963653845996</v>
          </cell>
        </row>
        <row r="70">
          <cell r="I70">
            <v>56469.713241628051</v>
          </cell>
        </row>
        <row r="71">
          <cell r="I71">
            <v>56194.072891326134</v>
          </cell>
        </row>
        <row r="72">
          <cell r="I72">
            <v>55918.042050527954</v>
          </cell>
        </row>
        <row r="73">
          <cell r="I73">
            <v>55641.620166038643</v>
          </cell>
        </row>
        <row r="74">
          <cell r="I74">
            <v>55364.806683879637</v>
          </cell>
        </row>
        <row r="75">
          <cell r="I75">
            <v>55087.601049287572</v>
          </cell>
        </row>
        <row r="76">
          <cell r="I76">
            <v>54810.002706713167</v>
          </cell>
        </row>
        <row r="77">
          <cell r="I77">
            <v>54532.01109982012</v>
          </cell>
        </row>
        <row r="78">
          <cell r="I78">
            <v>54253.625671483969</v>
          </cell>
        </row>
        <row r="79">
          <cell r="I79">
            <v>53974.845863791008</v>
          </cell>
        </row>
        <row r="80">
          <cell r="I80">
            <v>53695.671118037149</v>
          </cell>
        </row>
        <row r="81">
          <cell r="I81">
            <v>53416.100874726806</v>
          </cell>
        </row>
        <row r="82">
          <cell r="I82">
            <v>53136.134573571777</v>
          </cell>
        </row>
        <row r="83">
          <cell r="I83">
            <v>52855.771653490112</v>
          </cell>
        </row>
        <row r="84">
          <cell r="I84">
            <v>52575.011552604999</v>
          </cell>
        </row>
        <row r="85">
          <cell r="I85">
            <v>52293.853708243631</v>
          </cell>
        </row>
        <row r="86">
          <cell r="I86">
            <v>52012.297556936079</v>
          </cell>
        </row>
        <row r="87">
          <cell r="I87">
            <v>51730.34253441418</v>
          </cell>
        </row>
        <row r="88">
          <cell r="I88">
            <v>51447.988075610374</v>
          </cell>
        </row>
        <row r="89">
          <cell r="I89">
            <v>51165.233614656594</v>
          </cell>
        </row>
        <row r="90">
          <cell r="I90">
            <v>50882.078584883129</v>
          </cell>
        </row>
        <row r="91">
          <cell r="I91">
            <v>50598.522418817483</v>
          </cell>
        </row>
        <row r="92">
          <cell r="I92">
            <v>50314.564548183247</v>
          </cell>
        </row>
        <row r="93">
          <cell r="I93">
            <v>50030.204403898948</v>
          </cell>
        </row>
        <row r="94">
          <cell r="I94">
            <v>49745.441416076908</v>
          </cell>
        </row>
        <row r="95">
          <cell r="I95">
            <v>49460.275014022125</v>
          </cell>
        </row>
        <row r="96">
          <cell r="I96">
            <v>49174.704626231098</v>
          </cell>
        </row>
        <row r="97">
          <cell r="I97">
            <v>48888.729680390701</v>
          </cell>
        </row>
        <row r="98">
          <cell r="I98">
            <v>48602.349603377028</v>
          </cell>
        </row>
        <row r="99">
          <cell r="I99">
            <v>48315.563821254254</v>
          </cell>
        </row>
        <row r="100">
          <cell r="I100">
            <v>48028.371759273468</v>
          </cell>
        </row>
        <row r="101">
          <cell r="I101">
            <v>47740.772841871549</v>
          </cell>
        </row>
        <row r="102">
          <cell r="I102">
            <v>47452.766492669973</v>
          </cell>
        </row>
        <row r="103">
          <cell r="I103">
            <v>47164.352134473695</v>
          </cell>
        </row>
        <row r="104">
          <cell r="I104">
            <v>46875.529189269975</v>
          </cell>
        </row>
        <row r="105">
          <cell r="I105">
            <v>46586.297078227217</v>
          </cell>
        </row>
        <row r="106">
          <cell r="I106">
            <v>46296.655221693814</v>
          </cell>
        </row>
        <row r="107">
          <cell r="I107">
            <v>46006.603039196983</v>
          </cell>
        </row>
        <row r="108">
          <cell r="I108">
            <v>45716.139949441618</v>
          </cell>
        </row>
        <row r="109">
          <cell r="I109">
            <v>45425.265370309098</v>
          </cell>
        </row>
        <row r="110">
          <cell r="I110">
            <v>45133.978718856146</v>
          </cell>
        </row>
        <row r="111">
          <cell r="I111">
            <v>44842.279411313633</v>
          </cell>
        </row>
        <row r="112">
          <cell r="I112">
            <v>44550.166863085433</v>
          </cell>
        </row>
        <row r="113">
          <cell r="I113">
            <v>44257.640488747245</v>
          </cell>
        </row>
        <row r="114">
          <cell r="I114">
            <v>43964.699702045407</v>
          </cell>
        </row>
        <row r="115">
          <cell r="I115">
            <v>43671.343915895748</v>
          </cell>
        </row>
        <row r="116">
          <cell r="I116">
            <v>43377.572542382375</v>
          </cell>
        </row>
        <row r="117">
          <cell r="I117">
            <v>43083.384992756524</v>
          </cell>
        </row>
        <row r="118">
          <cell r="I118">
            <v>42788.780677435367</v>
          </cell>
        </row>
        <row r="119">
          <cell r="I119">
            <v>42493.759006000837</v>
          </cell>
        </row>
        <row r="120">
          <cell r="I120">
            <v>42198.319387198448</v>
          </cell>
        </row>
        <row r="121">
          <cell r="I121">
            <v>41902.461228936088</v>
          </cell>
        </row>
        <row r="122">
          <cell r="I122">
            <v>41606.183938282855</v>
          </cell>
        </row>
        <row r="123">
          <cell r="I123">
            <v>41309.486921467862</v>
          </cell>
        </row>
        <row r="124">
          <cell r="I124">
            <v>41012.369583879045</v>
          </cell>
        </row>
        <row r="125">
          <cell r="I125">
            <v>40714.831330061977</v>
          </cell>
        </row>
        <row r="126">
          <cell r="I126">
            <v>40416.871563718669</v>
          </cell>
        </row>
        <row r="127">
          <cell r="I127">
            <v>40118.48968770638</v>
          </cell>
        </row>
        <row r="128">
          <cell r="I128">
            <v>39819.685104036405</v>
          </cell>
        </row>
        <row r="129">
          <cell r="I129">
            <v>39520.457213872898</v>
          </cell>
        </row>
        <row r="130">
          <cell r="I130">
            <v>39220.805417531657</v>
          </cell>
        </row>
        <row r="131">
          <cell r="I131">
            <v>38920.729114478934</v>
          </cell>
        </row>
        <row r="132">
          <cell r="I132">
            <v>38620.227703330216</v>
          </cell>
        </row>
        <row r="133">
          <cell r="I133">
            <v>38319.300581849042</v>
          </cell>
        </row>
        <row r="134">
          <cell r="I134">
            <v>38017.947146945771</v>
          </cell>
        </row>
        <row r="135">
          <cell r="I135">
            <v>37716.166794676385</v>
          </cell>
        </row>
        <row r="136">
          <cell r="I136">
            <v>37413.958920241283</v>
          </cell>
        </row>
        <row r="137">
          <cell r="I137">
            <v>37111.322917984064</v>
          </cell>
        </row>
        <row r="138">
          <cell r="I138">
            <v>36808.258181390316</v>
          </cell>
        </row>
        <row r="139">
          <cell r="I139">
            <v>36504.764103086389</v>
          </cell>
        </row>
        <row r="140">
          <cell r="I140">
            <v>36200.840074838197</v>
          </cell>
        </row>
        <row r="141">
          <cell r="I141">
            <v>35896.485487549988</v>
          </cell>
        </row>
        <row r="142">
          <cell r="I142">
            <v>35591.699731263121</v>
          </cell>
        </row>
        <row r="143">
          <cell r="I143">
            <v>35286.482195154851</v>
          </cell>
        </row>
        <row r="144">
          <cell r="I144">
            <v>34980.832267537095</v>
          </cell>
        </row>
        <row r="145">
          <cell r="I145">
            <v>34674.749335855209</v>
          </cell>
        </row>
        <row r="146">
          <cell r="I146">
            <v>34368.232786686778</v>
          </cell>
        </row>
        <row r="147">
          <cell r="I147">
            <v>34061.282005740359</v>
          </cell>
        </row>
        <row r="148">
          <cell r="I148">
            <v>33753.896377854267</v>
          </cell>
        </row>
        <row r="149">
          <cell r="I149">
            <v>33446.075286995336</v>
          </cell>
        </row>
        <row r="150">
          <cell r="I150">
            <v>33137.818116257688</v>
          </cell>
        </row>
        <row r="151">
          <cell r="I151">
            <v>32829.124247861495</v>
          </cell>
        </row>
        <row r="152">
          <cell r="I152">
            <v>32519.993063151738</v>
          </cell>
        </row>
        <row r="153">
          <cell r="I153">
            <v>32210.423942596975</v>
          </cell>
        </row>
        <row r="154">
          <cell r="I154">
            <v>31900.416265788095</v>
          </cell>
        </row>
        <row r="155">
          <cell r="I155">
            <v>31589.969411437069</v>
          </cell>
        </row>
        <row r="156">
          <cell r="I156">
            <v>31279.082757375712</v>
          </cell>
        </row>
        <row r="157">
          <cell r="I157">
            <v>30967.755680554434</v>
          </cell>
        </row>
        <row r="158">
          <cell r="I158">
            <v>30655.987557040993</v>
          </cell>
        </row>
        <row r="159">
          <cell r="I159">
            <v>30343.777762019243</v>
          </cell>
        </row>
        <row r="160">
          <cell r="I160">
            <v>30031.125669787878</v>
          </cell>
        </row>
        <row r="161">
          <cell r="I161">
            <v>29718.030653759182</v>
          </cell>
        </row>
        <row r="162">
          <cell r="I162">
            <v>29404.49208645778</v>
          </cell>
        </row>
        <row r="163">
          <cell r="I163">
            <v>29090.509339519369</v>
          </cell>
        </row>
        <row r="164">
          <cell r="I164">
            <v>28776.08178368946</v>
          </cell>
        </row>
        <row r="165">
          <cell r="I165">
            <v>28461.208788822129</v>
          </cell>
        </row>
        <row r="166">
          <cell r="I166">
            <v>28145.889723878732</v>
          </cell>
        </row>
        <row r="167">
          <cell r="I167">
            <v>27830.123956926665</v>
          </cell>
        </row>
        <row r="168">
          <cell r="I168">
            <v>27513.910855138085</v>
          </cell>
        </row>
        <row r="169">
          <cell r="I169">
            <v>27197.249784788637</v>
          </cell>
        </row>
        <row r="170">
          <cell r="I170">
            <v>26880.140111256194</v>
          </cell>
        </row>
        <row r="171">
          <cell r="I171">
            <v>26562.58119901958</v>
          </cell>
        </row>
        <row r="172">
          <cell r="I172">
            <v>26244.572411657296</v>
          </cell>
        </row>
        <row r="173">
          <cell r="I173">
            <v>25926.113111846251</v>
          </cell>
        </row>
        <row r="174">
          <cell r="I174">
            <v>25607.202661360472</v>
          </cell>
        </row>
        <row r="175">
          <cell r="I175">
            <v>25287.840421069839</v>
          </cell>
        </row>
        <row r="176">
          <cell r="I176">
            <v>24968.025750938796</v>
          </cell>
        </row>
        <row r="177">
          <cell r="I177">
            <v>24647.758010025067</v>
          </cell>
        </row>
        <row r="178">
          <cell r="I178">
            <v>24327.036556478375</v>
          </cell>
        </row>
        <row r="179">
          <cell r="I179">
            <v>24005.860747539158</v>
          </cell>
        </row>
        <row r="180">
          <cell r="I180">
            <v>23684.229939537279</v>
          </cell>
        </row>
        <row r="181">
          <cell r="I181">
            <v>23362.143487890731</v>
          </cell>
        </row>
        <row r="182">
          <cell r="I182">
            <v>23039.600747104349</v>
          </cell>
        </row>
        <row r="183">
          <cell r="I183">
            <v>22716.60107076852</v>
          </cell>
        </row>
        <row r="184">
          <cell r="I184">
            <v>22393.143811557882</v>
          </cell>
        </row>
        <row r="185">
          <cell r="I185">
            <v>22069.228321230028</v>
          </cell>
        </row>
        <row r="186">
          <cell r="I186">
            <v>21744.853950624209</v>
          </cell>
        </row>
        <row r="187">
          <cell r="I187">
            <v>21420.020049660034</v>
          </cell>
        </row>
        <row r="188">
          <cell r="I188">
            <v>21094.725967336159</v>
          </cell>
        </row>
        <row r="189">
          <cell r="I189">
            <v>20768.971051728993</v>
          </cell>
        </row>
        <row r="190">
          <cell r="I190">
            <v>20442.754649991381</v>
          </cell>
        </row>
        <row r="191">
          <cell r="I191">
            <v>20116.07610835131</v>
          </cell>
        </row>
        <row r="192">
          <cell r="I192">
            <v>19788.934772110581</v>
          </cell>
        </row>
        <row r="193">
          <cell r="I193">
            <v>19461.329985643511</v>
          </cell>
        </row>
        <row r="194">
          <cell r="I194">
            <v>19133.261092395613</v>
          </cell>
        </row>
        <row r="195">
          <cell r="I195">
            <v>18804.727434882279</v>
          </cell>
        </row>
        <row r="196">
          <cell r="I196">
            <v>18475.728354687468</v>
          </cell>
        </row>
        <row r="197">
          <cell r="I197">
            <v>18146.263192462382</v>
          </cell>
        </row>
        <row r="198">
          <cell r="I198">
            <v>17816.331287924142</v>
          </cell>
        </row>
        <row r="199">
          <cell r="I199">
            <v>17485.931979854475</v>
          </cell>
        </row>
        <row r="200">
          <cell r="I200">
            <v>17155.064606098374</v>
          </cell>
        </row>
        <row r="201">
          <cell r="I201">
            <v>16823.728503562786</v>
          </cell>
        </row>
        <row r="202">
          <cell r="I202">
            <v>16491.923008215275</v>
          </cell>
        </row>
        <row r="203">
          <cell r="I203">
            <v>16159.647455082686</v>
          </cell>
        </row>
        <row r="204">
          <cell r="I204">
            <v>15826.901178249826</v>
          </cell>
        </row>
        <row r="205">
          <cell r="I205">
            <v>15493.68351085812</v>
          </cell>
        </row>
        <row r="206">
          <cell r="I206">
            <v>15159.993785104276</v>
          </cell>
        </row>
        <row r="207">
          <cell r="I207">
            <v>14825.831332238948</v>
          </cell>
        </row>
        <row r="208">
          <cell r="I208">
            <v>14491.195482565392</v>
          </cell>
        </row>
        <row r="209">
          <cell r="I209">
            <v>14156.085565438132</v>
          </cell>
        </row>
        <row r="210">
          <cell r="I210">
            <v>13820.500909261609</v>
          </cell>
        </row>
        <row r="211">
          <cell r="I211">
            <v>13484.440841488837</v>
          </cell>
        </row>
        <row r="212">
          <cell r="I212">
            <v>13147.904688620052</v>
          </cell>
        </row>
        <row r="213">
          <cell r="I213">
            <v>12810.89177620137</v>
          </cell>
        </row>
        <row r="214">
          <cell r="I214">
            <v>12473.401428823428</v>
          </cell>
        </row>
        <row r="215">
          <cell r="I215">
            <v>12135.432970120035</v>
          </cell>
        </row>
        <row r="216">
          <cell r="I216">
            <v>11796.985722766811</v>
          </cell>
        </row>
        <row r="217">
          <cell r="I217">
            <v>11458.059008479837</v>
          </cell>
        </row>
        <row r="218">
          <cell r="I218">
            <v>11118.652148014289</v>
          </cell>
        </row>
        <row r="219">
          <cell r="I219">
            <v>10778.764461163082</v>
          </cell>
        </row>
        <row r="220">
          <cell r="I220">
            <v>10438.395266755502</v>
          </cell>
        </row>
        <row r="221">
          <cell r="I221">
            <v>10097.543882655846</v>
          </cell>
        </row>
        <row r="222">
          <cell r="I222">
            <v>9756.2096257620487</v>
          </cell>
        </row>
        <row r="223">
          <cell r="I223">
            <v>9414.3918120043181</v>
          </cell>
        </row>
        <row r="224">
          <cell r="I224">
            <v>9072.0897563437647</v>
          </cell>
        </row>
        <row r="225">
          <cell r="I225">
            <v>8729.302772771025</v>
          </cell>
        </row>
        <row r="226">
          <cell r="I226">
            <v>8386.0301743048913</v>
          </cell>
        </row>
        <row r="227">
          <cell r="I227">
            <v>8042.2712729909299</v>
          </cell>
        </row>
        <row r="228">
          <cell r="I228">
            <v>7698.0253799001066</v>
          </cell>
        </row>
        <row r="229">
          <cell r="I229">
            <v>7353.2918051274046</v>
          </cell>
        </row>
        <row r="230">
          <cell r="I230">
            <v>7008.0698577904413</v>
          </cell>
        </row>
        <row r="231">
          <cell r="I231">
            <v>6662.3588460280844</v>
          </cell>
        </row>
        <row r="232">
          <cell r="I232">
            <v>6316.1580769990642</v>
          </cell>
        </row>
        <row r="233">
          <cell r="I233">
            <v>5969.4668568805864</v>
          </cell>
        </row>
        <row r="234">
          <cell r="I234">
            <v>5622.2844908669404</v>
          </cell>
        </row>
        <row r="235">
          <cell r="I235">
            <v>5274.6102831681083</v>
          </cell>
        </row>
        <row r="236">
          <cell r="I236">
            <v>4926.4435370083693</v>
          </cell>
        </row>
        <row r="237">
          <cell r="I237">
            <v>4577.7835546249044</v>
          </cell>
        </row>
        <row r="238">
          <cell r="I238">
            <v>4228.6296372663965</v>
          </cell>
        </row>
        <row r="239">
          <cell r="I239">
            <v>3878.9810851916304</v>
          </cell>
        </row>
        <row r="240">
          <cell r="I240">
            <v>3528.8371976680919</v>
          </cell>
        </row>
        <row r="241">
          <cell r="I241">
            <v>3178.1972729705617</v>
          </cell>
        </row>
        <row r="242">
          <cell r="I242">
            <v>2827.0606083797097</v>
          </cell>
        </row>
        <row r="243">
          <cell r="I243">
            <v>2475.4265001806875</v>
          </cell>
        </row>
        <row r="244">
          <cell r="I244">
            <v>2123.2942436617168</v>
          </cell>
        </row>
        <row r="245">
          <cell r="I245">
            <v>1770.6631331126773</v>
          </cell>
        </row>
        <row r="246">
          <cell r="I246">
            <v>1417.5324618236934</v>
          </cell>
        </row>
        <row r="247">
          <cell r="I247">
            <v>1063.9015220837168</v>
          </cell>
        </row>
        <row r="248">
          <cell r="I248">
            <v>709.76960517910857</v>
          </cell>
        </row>
        <row r="249">
          <cell r="I249">
            <v>355.13600139221876</v>
          </cell>
        </row>
        <row r="250">
          <cell r="I250">
            <v>0</v>
          </cell>
        </row>
      </sheetData>
      <sheetData sheetId="4">
        <row r="2">
          <cell r="D2">
            <v>101652</v>
          </cell>
        </row>
        <row r="3">
          <cell r="D3">
            <v>1.9E-2</v>
          </cell>
        </row>
        <row r="4">
          <cell r="D4">
            <v>20</v>
          </cell>
        </row>
        <row r="6">
          <cell r="D6">
            <v>43192</v>
          </cell>
        </row>
        <row r="11">
          <cell r="I11">
            <v>101303.50878548188</v>
          </cell>
        </row>
        <row r="12">
          <cell r="I12">
            <v>100954.46579320745</v>
          </cell>
        </row>
        <row r="13">
          <cell r="I13">
            <v>100604.87014952858</v>
          </cell>
        </row>
        <row r="14">
          <cell r="I14">
            <v>100254.72097941388</v>
          </cell>
        </row>
        <row r="15">
          <cell r="I15">
            <v>99904.017406446495</v>
          </cell>
        </row>
        <row r="16">
          <cell r="I16">
            <v>99552.758552821921</v>
          </cell>
        </row>
        <row r="17">
          <cell r="I17">
            <v>99200.943539345768</v>
          </cell>
        </row>
        <row r="18">
          <cell r="I18">
            <v>98848.571485431617</v>
          </cell>
        </row>
        <row r="19">
          <cell r="I19">
            <v>98495.641509098772</v>
          </cell>
        </row>
        <row r="20">
          <cell r="I20">
            <v>98142.15272697006</v>
          </cell>
        </row>
        <row r="21">
          <cell r="I21">
            <v>97788.104254269638</v>
          </cell>
        </row>
        <row r="22">
          <cell r="I22">
            <v>97433.495204820778</v>
          </cell>
        </row>
        <row r="23">
          <cell r="I23">
            <v>97078.324691043628</v>
          </cell>
        </row>
        <row r="24">
          <cell r="I24">
            <v>96722.591823953</v>
          </cell>
        </row>
        <row r="25">
          <cell r="I25">
            <v>96366.295713156142</v>
          </cell>
        </row>
        <row r="26">
          <cell r="I26">
            <v>96009.435466850526</v>
          </cell>
        </row>
        <row r="27">
          <cell r="I27">
            <v>95652.010191821581</v>
          </cell>
        </row>
        <row r="28">
          <cell r="I28">
            <v>95294.018993440506</v>
          </cell>
        </row>
        <row r="29">
          <cell r="I29">
            <v>94935.460975662005</v>
          </cell>
        </row>
        <row r="30">
          <cell r="I30">
            <v>94576.335241022025</v>
          </cell>
        </row>
        <row r="31">
          <cell r="I31">
            <v>94216.640890635521</v>
          </cell>
        </row>
        <row r="32">
          <cell r="I32">
            <v>93856.37702419424</v>
          </cell>
        </row>
        <row r="33">
          <cell r="I33">
            <v>93495.542739964425</v>
          </cell>
        </row>
        <row r="34">
          <cell r="I34">
            <v>93134.137134784585</v>
          </cell>
        </row>
        <row r="35">
          <cell r="I35">
            <v>92772.159304063214</v>
          </cell>
        </row>
        <row r="36">
          <cell r="I36">
            <v>92409.608341776533</v>
          </cell>
        </row>
        <row r="37">
          <cell r="I37">
            <v>92046.483340466235</v>
          </cell>
        </row>
        <row r="38">
          <cell r="I38">
            <v>91682.783391237186</v>
          </cell>
        </row>
        <row r="39">
          <cell r="I39">
            <v>91318.507583755199</v>
          </cell>
        </row>
        <row r="40">
          <cell r="I40">
            <v>90953.655006244691</v>
          </cell>
        </row>
        <row r="41">
          <cell r="I41">
            <v>90588.224745486456</v>
          </cell>
        </row>
        <row r="42">
          <cell r="I42">
            <v>90222.215886815364</v>
          </cell>
        </row>
        <row r="43">
          <cell r="I43">
            <v>89855.627514118038</v>
          </cell>
        </row>
        <row r="44">
          <cell r="I44">
            <v>89488.458709830607</v>
          </cell>
        </row>
        <row r="45">
          <cell r="I45">
            <v>89120.708554936384</v>
          </cell>
        </row>
        <row r="46">
          <cell r="I46">
            <v>88752.376128963588</v>
          </cell>
        </row>
        <row r="47">
          <cell r="I47">
            <v>88383.460509982993</v>
          </cell>
        </row>
        <row r="48">
          <cell r="I48">
            <v>88013.960774605686</v>
          </cell>
        </row>
        <row r="49">
          <cell r="I49">
            <v>87643.875997980693</v>
          </cell>
        </row>
        <row r="50">
          <cell r="I50">
            <v>87273.205253792708</v>
          </cell>
        </row>
        <row r="51">
          <cell r="I51">
            <v>86901.947614259756</v>
          </cell>
        </row>
        <row r="52">
          <cell r="I52">
            <v>86530.102150130886</v>
          </cell>
        </row>
        <row r="53">
          <cell r="I53">
            <v>86157.667930683805</v>
          </cell>
        </row>
        <row r="54">
          <cell r="I54">
            <v>85784.644023722605</v>
          </cell>
        </row>
        <row r="55">
          <cell r="I55">
            <v>85411.029495575378</v>
          </cell>
        </row>
        <row r="56">
          <cell r="I56">
            <v>85036.823411091915</v>
          </cell>
        </row>
        <row r="57">
          <cell r="I57">
            <v>84662.024833641364</v>
          </cell>
        </row>
        <row r="58">
          <cell r="I58">
            <v>84286.632825109846</v>
          </cell>
        </row>
        <row r="59">
          <cell r="I59">
            <v>83910.64644589815</v>
          </cell>
        </row>
        <row r="60">
          <cell r="I60">
            <v>83534.064754919367</v>
          </cell>
        </row>
        <row r="61">
          <cell r="I61">
            <v>83156.886809596544</v>
          </cell>
        </row>
        <row r="62">
          <cell r="I62">
            <v>82779.111665860284</v>
          </cell>
        </row>
        <row r="63">
          <cell r="I63">
            <v>82400.738378146445</v>
          </cell>
        </row>
        <row r="64">
          <cell r="I64">
            <v>82021.765999393727</v>
          </cell>
        </row>
        <row r="65">
          <cell r="I65">
            <v>81642.193581041312</v>
          </cell>
        </row>
        <row r="66">
          <cell r="I66">
            <v>81262.020173026511</v>
          </cell>
        </row>
        <row r="67">
          <cell r="I67">
            <v>80881.244823782356</v>
          </cell>
        </row>
        <row r="68">
          <cell r="I68">
            <v>80499.866580235219</v>
          </cell>
        </row>
        <row r="69">
          <cell r="I69">
            <v>80117.884487802468</v>
          </cell>
        </row>
        <row r="70">
          <cell r="I70">
            <v>79735.297590390037</v>
          </cell>
        </row>
        <row r="71">
          <cell r="I71">
            <v>79352.104930390036</v>
          </cell>
        </row>
        <row r="72">
          <cell r="I72">
            <v>78968.305548678371</v>
          </cell>
        </row>
        <row r="73">
          <cell r="I73">
            <v>78583.89848461232</v>
          </cell>
        </row>
        <row r="74">
          <cell r="I74">
            <v>78198.882776028171</v>
          </cell>
        </row>
        <row r="75">
          <cell r="I75">
            <v>77813.257459238768</v>
          </cell>
        </row>
        <row r="76">
          <cell r="I76">
            <v>77427.021569031116</v>
          </cell>
        </row>
        <row r="77">
          <cell r="I77">
            <v>77040.174138663962</v>
          </cell>
        </row>
        <row r="78">
          <cell r="I78">
            <v>76652.714199865397</v>
          </cell>
        </row>
        <row r="79">
          <cell r="I79">
            <v>76264.640782830393</v>
          </cell>
        </row>
        <row r="80">
          <cell r="I80">
            <v>75875.952916218419</v>
          </cell>
        </row>
        <row r="81">
          <cell r="I81">
            <v>75486.649627150982</v>
          </cell>
        </row>
        <row r="82">
          <cell r="I82">
            <v>75096.729941209182</v>
          </cell>
        </row>
        <row r="83">
          <cell r="I83">
            <v>74706.192882431307</v>
          </cell>
        </row>
        <row r="84">
          <cell r="I84">
            <v>74315.037473310367</v>
          </cell>
        </row>
        <row r="85">
          <cell r="I85">
            <v>73923.262734791657</v>
          </cell>
        </row>
        <row r="86">
          <cell r="I86">
            <v>73530.867686270285</v>
          </cell>
        </row>
        <row r="87">
          <cell r="I87">
            <v>73137.851345588759</v>
          </cell>
        </row>
        <row r="88">
          <cell r="I88">
            <v>72744.212729034494</v>
          </cell>
        </row>
        <row r="89">
          <cell r="I89">
            <v>72349.950851337344</v>
          </cell>
        </row>
        <row r="90">
          <cell r="I90">
            <v>71955.06472566718</v>
          </cell>
        </row>
        <row r="91">
          <cell r="I91">
            <v>71559.553363631363</v>
          </cell>
        </row>
        <row r="92">
          <cell r="I92">
            <v>71163.415775272326</v>
          </cell>
        </row>
        <row r="93">
          <cell r="I93">
            <v>70766.650969065056</v>
          </cell>
        </row>
        <row r="94">
          <cell r="I94">
            <v>70369.257951914624</v>
          </cell>
        </row>
        <row r="95">
          <cell r="I95">
            <v>69971.235729153705</v>
          </cell>
        </row>
        <row r="96">
          <cell r="I96">
            <v>69572.58330454008</v>
          </cell>
        </row>
        <row r="97">
          <cell r="I97">
            <v>69173.299680254146</v>
          </cell>
        </row>
        <row r="98">
          <cell r="I98">
            <v>68773.383856896427</v>
          </cell>
        </row>
        <row r="99">
          <cell r="I99">
            <v>68372.83483348506</v>
          </cell>
        </row>
        <row r="100">
          <cell r="I100">
            <v>67971.651607453299</v>
          </cell>
        </row>
        <row r="101">
          <cell r="I101">
            <v>67569.833174646978</v>
          </cell>
        </row>
        <row r="102">
          <cell r="I102">
            <v>67167.378529322057</v>
          </cell>
        </row>
        <row r="103">
          <cell r="I103">
            <v>66764.286664142026</v>
          </cell>
        </row>
        <row r="104">
          <cell r="I104">
            <v>66360.556570175468</v>
          </cell>
        </row>
        <row r="105">
          <cell r="I105">
            <v>65956.187236893456</v>
          </cell>
        </row>
        <row r="106">
          <cell r="I106">
            <v>65551.177652167084</v>
          </cell>
        </row>
        <row r="107">
          <cell r="I107">
            <v>65145.526802264896</v>
          </cell>
        </row>
        <row r="108">
          <cell r="I108">
            <v>64739.233671850365</v>
          </cell>
        </row>
        <row r="109">
          <cell r="I109">
            <v>64332.297243979345</v>
          </cell>
        </row>
        <row r="110">
          <cell r="I110">
            <v>63924.716500097529</v>
          </cell>
        </row>
        <row r="111">
          <cell r="I111">
            <v>63516.490420037902</v>
          </cell>
        </row>
        <row r="112">
          <cell r="I112">
            <v>63107.617982018179</v>
          </cell>
        </row>
        <row r="113">
          <cell r="I113">
            <v>62698.098162638256</v>
          </cell>
        </row>
        <row r="114">
          <cell r="I114">
            <v>62287.929936877648</v>
          </cell>
        </row>
        <row r="115">
          <cell r="I115">
            <v>61877.112278092922</v>
          </cell>
        </row>
        <row r="116">
          <cell r="I116">
            <v>61465.644158015115</v>
          </cell>
        </row>
        <row r="117">
          <cell r="I117">
            <v>61053.52454674719</v>
          </cell>
        </row>
        <row r="118">
          <cell r="I118">
            <v>60640.752412761423</v>
          </cell>
        </row>
        <row r="119">
          <cell r="I119">
            <v>60227.326722896847</v>
          </cell>
        </row>
        <row r="120">
          <cell r="I120">
            <v>59813.246442356649</v>
          </cell>
        </row>
        <row r="121">
          <cell r="I121">
            <v>59398.510534705594</v>
          </cell>
        </row>
        <row r="122">
          <cell r="I122">
            <v>58983.117961867429</v>
          </cell>
        </row>
        <row r="123">
          <cell r="I123">
            <v>58567.067684122267</v>
          </cell>
        </row>
        <row r="124">
          <cell r="I124">
            <v>58150.358660104008</v>
          </cell>
        </row>
        <row r="125">
          <cell r="I125">
            <v>57732.989846797718</v>
          </cell>
        </row>
        <row r="126">
          <cell r="I126">
            <v>57314.960199537032</v>
          </cell>
        </row>
        <row r="127">
          <cell r="I127">
            <v>56896.268672001512</v>
          </cell>
        </row>
        <row r="128">
          <cell r="I128">
            <v>56476.914216214063</v>
          </cell>
        </row>
        <row r="129">
          <cell r="I129">
            <v>56056.895782538282</v>
          </cell>
        </row>
        <row r="130">
          <cell r="I130">
            <v>55636.212319675848</v>
          </cell>
        </row>
        <row r="131">
          <cell r="I131">
            <v>55214.862774663881</v>
          </cell>
        </row>
        <row r="132">
          <cell r="I132">
            <v>54792.846092872314</v>
          </cell>
        </row>
        <row r="133">
          <cell r="I133">
            <v>54370.161218001245</v>
          </cell>
        </row>
        <row r="134">
          <cell r="I134">
            <v>53946.807092078299</v>
          </cell>
        </row>
        <row r="135">
          <cell r="I135">
            <v>53522.782655455972</v>
          </cell>
        </row>
        <row r="136">
          <cell r="I136">
            <v>53098.08684680899</v>
          </cell>
        </row>
        <row r="137">
          <cell r="I137">
            <v>52672.718603131652</v>
          </cell>
        </row>
        <row r="138">
          <cell r="I138">
            <v>52246.676859735162</v>
          </cell>
        </row>
        <row r="139">
          <cell r="I139">
            <v>51819.960550244956</v>
          </cell>
        </row>
        <row r="140">
          <cell r="I140">
            <v>51392.568606598055</v>
          </cell>
        </row>
        <row r="141">
          <cell r="I141">
            <v>50964.499959040382</v>
          </cell>
        </row>
        <row r="142">
          <cell r="I142">
            <v>50535.753536124081</v>
          </cell>
        </row>
        <row r="143">
          <cell r="I143">
            <v>50106.328264704825</v>
          </cell>
        </row>
        <row r="144">
          <cell r="I144">
            <v>49676.223069939158</v>
          </cell>
        </row>
        <row r="145">
          <cell r="I145">
            <v>49245.436875281775</v>
          </cell>
        </row>
        <row r="146">
          <cell r="I146">
            <v>48813.968602482855</v>
          </cell>
        </row>
        <row r="147">
          <cell r="I147">
            <v>48381.817171585339</v>
          </cell>
        </row>
        <row r="148">
          <cell r="I148">
            <v>47948.981500922229</v>
          </cell>
        </row>
        <row r="149">
          <cell r="I149">
            <v>47515.460507113901</v>
          </cell>
        </row>
        <row r="150">
          <cell r="I150">
            <v>47081.253105065378</v>
          </cell>
        </row>
        <row r="151">
          <cell r="I151">
            <v>46646.358207963611</v>
          </cell>
        </row>
        <row r="152">
          <cell r="I152">
            <v>46210.774727274766</v>
          </cell>
        </row>
        <row r="153">
          <cell r="I153">
            <v>45774.501572741501</v>
          </cell>
        </row>
        <row r="154">
          <cell r="I154">
            <v>45337.537652380226</v>
          </cell>
        </row>
        <row r="155">
          <cell r="I155">
            <v>44899.881872478378</v>
          </cell>
        </row>
        <row r="156">
          <cell r="I156">
            <v>44461.533137591687</v>
          </cell>
        </row>
        <row r="157">
          <cell r="I157">
            <v>44022.490350541419</v>
          </cell>
        </row>
        <row r="158">
          <cell r="I158">
            <v>43582.752412411661</v>
          </cell>
        </row>
        <row r="159">
          <cell r="I159">
            <v>43142.318222546528</v>
          </cell>
        </row>
        <row r="160">
          <cell r="I160">
            <v>42701.186678547441</v>
          </cell>
        </row>
        <row r="161">
          <cell r="I161">
            <v>42259.356676270356</v>
          </cell>
        </row>
        <row r="162">
          <cell r="I162">
            <v>41816.827109822996</v>
          </cell>
        </row>
        <row r="163">
          <cell r="I163">
            <v>41373.596871562098</v>
          </cell>
        </row>
        <row r="164">
          <cell r="I164">
            <v>40929.664852090624</v>
          </cell>
        </row>
        <row r="165">
          <cell r="I165">
            <v>40485.029940254979</v>
          </cell>
        </row>
        <row r="166">
          <cell r="I166">
            <v>40039.691023142266</v>
          </cell>
        </row>
        <row r="167">
          <cell r="I167">
            <v>39593.64698607746</v>
          </cell>
        </row>
        <row r="168">
          <cell r="I168">
            <v>39146.896712620633</v>
          </cell>
        </row>
        <row r="169">
          <cell r="I169">
            <v>38699.439084564168</v>
          </cell>
        </row>
        <row r="170">
          <cell r="I170">
            <v>38251.272981929942</v>
          </cell>
        </row>
        <row r="171">
          <cell r="I171">
            <v>37802.397282966544</v>
          </cell>
        </row>
        <row r="172">
          <cell r="I172">
            <v>37352.810864146457</v>
          </cell>
        </row>
        <row r="173">
          <cell r="I173">
            <v>36902.512600163238</v>
          </cell>
        </row>
        <row r="174">
          <cell r="I174">
            <v>36451.501363928714</v>
          </cell>
        </row>
        <row r="175">
          <cell r="I175">
            <v>35999.776026570151</v>
          </cell>
        </row>
        <row r="176">
          <cell r="I176">
            <v>35547.335457427434</v>
          </cell>
        </row>
        <row r="177">
          <cell r="I177">
            <v>35094.178524050243</v>
          </cell>
        </row>
        <row r="178">
          <cell r="I178">
            <v>34640.304092195205</v>
          </cell>
        </row>
        <row r="179">
          <cell r="I179">
            <v>34185.71102582306</v>
          </cell>
        </row>
        <row r="180">
          <cell r="I180">
            <v>33730.398187095831</v>
          </cell>
        </row>
        <row r="181">
          <cell r="I181">
            <v>33274.364436373944</v>
          </cell>
        </row>
        <row r="182">
          <cell r="I182">
            <v>32817.608632213422</v>
          </cell>
        </row>
        <row r="183">
          <cell r="I183">
            <v>32360.129631362975</v>
          </cell>
        </row>
        <row r="184">
          <cell r="I184">
            <v>31901.926288761184</v>
          </cell>
        </row>
        <row r="185">
          <cell r="I185">
            <v>31442.997457533605</v>
          </cell>
        </row>
        <row r="186">
          <cell r="I186">
            <v>30983.341988989916</v>
          </cell>
        </row>
        <row r="187">
          <cell r="I187">
            <v>30522.958732621031</v>
          </cell>
        </row>
        <row r="188">
          <cell r="I188">
            <v>30061.846536096229</v>
          </cell>
        </row>
        <row r="189">
          <cell r="I189">
            <v>29600.004245260265</v>
          </cell>
        </row>
        <row r="190">
          <cell r="I190">
            <v>29137.430704130475</v>
          </cell>
        </row>
        <row r="191">
          <cell r="I191">
            <v>28674.124754893895</v>
          </cell>
        </row>
        <row r="192">
          <cell r="I192">
            <v>28210.085237904361</v>
          </cell>
        </row>
        <row r="193">
          <cell r="I193">
            <v>27745.310991679591</v>
          </cell>
        </row>
        <row r="194">
          <cell r="I194">
            <v>27279.800852898297</v>
          </cell>
        </row>
        <row r="195">
          <cell r="I195">
            <v>26813.553656397267</v>
          </cell>
        </row>
        <row r="196">
          <cell r="I196">
            <v>26346.568235168445</v>
          </cell>
        </row>
        <row r="197">
          <cell r="I197">
            <v>25878.84342035601</v>
          </cell>
        </row>
        <row r="198">
          <cell r="I198">
            <v>25410.378041253454</v>
          </cell>
        </row>
        <row r="199">
          <cell r="I199">
            <v>24941.170925300656</v>
          </cell>
        </row>
        <row r="200">
          <cell r="I200">
            <v>24471.22089808093</v>
          </cell>
        </row>
        <row r="201">
          <cell r="I201">
            <v>24000.526783318106</v>
          </cell>
        </row>
        <row r="202">
          <cell r="I202">
            <v>23529.087402873574</v>
          </cell>
        </row>
        <row r="203">
          <cell r="I203">
            <v>23056.901576743341</v>
          </cell>
        </row>
        <row r="204">
          <cell r="I204">
            <v>22583.968123055067</v>
          </cell>
        </row>
        <row r="205">
          <cell r="I205">
            <v>22110.285858065119</v>
          </cell>
        </row>
        <row r="206">
          <cell r="I206">
            <v>21635.853596155604</v>
          </cell>
        </row>
        <row r="207">
          <cell r="I207">
            <v>21160.6701498314</v>
          </cell>
        </row>
        <row r="208">
          <cell r="I208">
            <v>20684.734329717183</v>
          </cell>
        </row>
        <row r="209">
          <cell r="I209">
            <v>20208.044944554451</v>
          </cell>
        </row>
        <row r="210">
          <cell r="I210">
            <v>19730.600801198543</v>
          </cell>
        </row>
        <row r="211">
          <cell r="I211">
            <v>19252.400704615655</v>
          </cell>
        </row>
        <row r="212">
          <cell r="I212">
            <v>18773.443457879846</v>
          </cell>
        </row>
        <row r="213">
          <cell r="I213">
            <v>18293.727862170039</v>
          </cell>
        </row>
        <row r="214">
          <cell r="I214">
            <v>17813.252716767023</v>
          </cell>
        </row>
        <row r="215">
          <cell r="I215">
            <v>17332.016819050452</v>
          </cell>
        </row>
        <row r="216">
          <cell r="I216">
            <v>16850.01896449583</v>
          </cell>
        </row>
        <row r="217">
          <cell r="I217">
            <v>16367.257946671498</v>
          </cell>
        </row>
        <row r="218">
          <cell r="I218">
            <v>15883.732557235609</v>
          </cell>
        </row>
        <row r="219">
          <cell r="I219">
            <v>15399.441585933115</v>
          </cell>
        </row>
        <row r="220">
          <cell r="I220">
            <v>14914.383820592724</v>
          </cell>
        </row>
        <row r="221">
          <cell r="I221">
            <v>14428.558047123877</v>
          </cell>
        </row>
        <row r="222">
          <cell r="I222">
            <v>13941.963049513706</v>
          </cell>
        </row>
        <row r="223">
          <cell r="I223">
            <v>13454.597609823984</v>
          </cell>
        </row>
        <row r="224">
          <cell r="I224">
            <v>12966.460508188087</v>
          </cell>
        </row>
        <row r="225">
          <cell r="I225">
            <v>12477.550522807933</v>
          </cell>
        </row>
        <row r="226">
          <cell r="I226">
            <v>11987.866429950927</v>
          </cell>
        </row>
        <row r="227">
          <cell r="I227">
            <v>11497.407003946899</v>
          </cell>
        </row>
        <row r="228">
          <cell r="I228">
            <v>11006.17101718503</v>
          </cell>
        </row>
        <row r="229">
          <cell r="I229">
            <v>10514.157240110788</v>
          </cell>
        </row>
        <row r="230">
          <cell r="I230">
            <v>10021.364441222846</v>
          </cell>
        </row>
        <row r="231">
          <cell r="I231">
            <v>9527.7913870699977</v>
          </cell>
        </row>
        <row r="232">
          <cell r="I232">
            <v>9033.4368422480729</v>
          </cell>
        </row>
        <row r="233">
          <cell r="I233">
            <v>8538.2995693968478</v>
          </cell>
        </row>
        <row r="234">
          <cell r="I234">
            <v>8042.3783291969412</v>
          </cell>
        </row>
        <row r="235">
          <cell r="I235">
            <v>7545.6718803667181</v>
          </cell>
        </row>
        <row r="236">
          <cell r="I236">
            <v>7048.1789796591811</v>
          </cell>
        </row>
        <row r="237">
          <cell r="I237">
            <v>6549.8983818588567</v>
          </cell>
        </row>
        <row r="238">
          <cell r="I238">
            <v>6050.8288397786819</v>
          </cell>
        </row>
        <row r="239">
          <cell r="I239">
            <v>5550.9691042568802</v>
          </cell>
        </row>
        <row r="240">
          <cell r="I240">
            <v>5050.3179241538355</v>
          </cell>
        </row>
        <row r="241">
          <cell r="I241">
            <v>4548.8740463489612</v>
          </cell>
        </row>
        <row r="242">
          <cell r="I242">
            <v>4046.6362157375625</v>
          </cell>
        </row>
        <row r="243">
          <cell r="I243">
            <v>3543.6031752276954</v>
          </cell>
        </row>
        <row r="244">
          <cell r="I244">
            <v>3039.773665737021</v>
          </cell>
        </row>
        <row r="245">
          <cell r="I245">
            <v>2535.1464261896531</v>
          </cell>
        </row>
        <row r="246">
          <cell r="I246">
            <v>2029.720193513002</v>
          </cell>
        </row>
        <row r="247">
          <cell r="I247">
            <v>1523.4937026346129</v>
          </cell>
        </row>
        <row r="248">
          <cell r="I248">
            <v>1016.4656864789996</v>
          </cell>
        </row>
        <row r="249">
          <cell r="I249">
            <v>508.63487596447328</v>
          </cell>
        </row>
        <row r="250">
          <cell r="I250">
            <v>0</v>
          </cell>
        </row>
      </sheetData>
      <sheetData sheetId="5">
        <row r="2">
          <cell r="D2">
            <v>110000</v>
          </cell>
        </row>
        <row r="3">
          <cell r="D3">
            <v>1.7999999999999999E-2</v>
          </cell>
        </row>
        <row r="4">
          <cell r="D4">
            <v>20</v>
          </cell>
        </row>
        <row r="6">
          <cell r="D6">
            <v>43556</v>
          </cell>
        </row>
        <row r="11">
          <cell r="I11">
            <v>109618.88734655343</v>
          </cell>
        </row>
        <row r="12">
          <cell r="I12">
            <v>109237.20302412668</v>
          </cell>
        </row>
        <row r="13">
          <cell r="I13">
            <v>108854.94617521629</v>
          </cell>
        </row>
        <row r="14">
          <cell r="I14">
            <v>108472.11594103253</v>
          </cell>
        </row>
        <row r="15">
          <cell r="I15">
            <v>108088.71146149751</v>
          </cell>
        </row>
        <row r="16">
          <cell r="I16">
            <v>107704.73187524319</v>
          </cell>
        </row>
        <row r="17">
          <cell r="I17">
            <v>107320.17631960948</v>
          </cell>
        </row>
        <row r="18">
          <cell r="I18">
            <v>106935.04393064232</v>
          </cell>
        </row>
        <row r="19">
          <cell r="I19">
            <v>106549.33384309171</v>
          </cell>
        </row>
        <row r="20">
          <cell r="I20">
            <v>106163.04519040977</v>
          </cell>
        </row>
        <row r="21">
          <cell r="I21">
            <v>105776.17710474881</v>
          </cell>
        </row>
        <row r="22">
          <cell r="I22">
            <v>105388.72871695936</v>
          </cell>
        </row>
        <row r="23">
          <cell r="I23">
            <v>105000.69915658822</v>
          </cell>
        </row>
        <row r="24">
          <cell r="I24">
            <v>104612.08755187652</v>
          </cell>
        </row>
        <row r="25">
          <cell r="I25">
            <v>104222.89302975776</v>
          </cell>
        </row>
        <row r="26">
          <cell r="I26">
            <v>103833.11471585582</v>
          </cell>
        </row>
        <row r="27">
          <cell r="I27">
            <v>103442.75173448303</v>
          </cell>
        </row>
        <row r="28">
          <cell r="I28">
            <v>103051.80320863817</v>
          </cell>
        </row>
        <row r="29">
          <cell r="I29">
            <v>102660.26826000455</v>
          </cell>
        </row>
        <row r="30">
          <cell r="I30">
            <v>102268.14600894798</v>
          </cell>
        </row>
        <row r="31">
          <cell r="I31">
            <v>101875.43557451482</v>
          </cell>
        </row>
        <row r="32">
          <cell r="I32">
            <v>101482.13607443002</v>
          </cell>
        </row>
        <row r="33">
          <cell r="I33">
            <v>101088.24662509508</v>
          </cell>
        </row>
        <row r="34">
          <cell r="I34">
            <v>100693.76634158615</v>
          </cell>
        </row>
        <row r="35">
          <cell r="I35">
            <v>100298.69433765195</v>
          </cell>
        </row>
        <row r="36">
          <cell r="I36">
            <v>99903.029725711851</v>
          </cell>
        </row>
        <row r="37">
          <cell r="I37">
            <v>99506.771616853846</v>
          </cell>
        </row>
        <row r="38">
          <cell r="I38">
            <v>99109.91912083255</v>
          </cell>
        </row>
        <row r="39">
          <cell r="I39">
            <v>98712.471346067221</v>
          </cell>
        </row>
        <row r="40">
          <cell r="I40">
            <v>98314.427399639753</v>
          </cell>
        </row>
        <row r="41">
          <cell r="I41">
            <v>97915.786387292639</v>
          </cell>
        </row>
        <row r="42">
          <cell r="I42">
            <v>97516.547413427004</v>
          </cell>
        </row>
        <row r="43">
          <cell r="I43">
            <v>97116.709581100571</v>
          </cell>
        </row>
        <row r="44">
          <cell r="I44">
            <v>96716.27199202565</v>
          </cell>
        </row>
        <row r="45">
          <cell r="I45">
            <v>96315.233746567115</v>
          </cell>
        </row>
        <row r="46">
          <cell r="I46">
            <v>95913.593943740387</v>
          </cell>
        </row>
        <row r="47">
          <cell r="I47">
            <v>95511.351681209417</v>
          </cell>
        </row>
        <row r="48">
          <cell r="I48">
            <v>95108.506055284655</v>
          </cell>
        </row>
        <row r="49">
          <cell r="I49">
            <v>94705.056160921013</v>
          </cell>
        </row>
        <row r="50">
          <cell r="I50">
            <v>94301.001091715822</v>
          </cell>
        </row>
        <row r="51">
          <cell r="I51">
            <v>93896.339939906815</v>
          </cell>
        </row>
        <row r="52">
          <cell r="I52">
            <v>93491.071796370103</v>
          </cell>
        </row>
        <row r="53">
          <cell r="I53">
            <v>93085.195750618077</v>
          </cell>
        </row>
        <row r="54">
          <cell r="I54">
            <v>92678.710890797433</v>
          </cell>
        </row>
        <row r="55">
          <cell r="I55">
            <v>92271.616303687057</v>
          </cell>
        </row>
        <row r="56">
          <cell r="I56">
            <v>91863.911074696007</v>
          </cell>
        </row>
        <row r="57">
          <cell r="I57">
            <v>91455.594287861473</v>
          </cell>
        </row>
        <row r="58">
          <cell r="I58">
            <v>91046.665025846683</v>
          </cell>
        </row>
        <row r="59">
          <cell r="I59">
            <v>90637.122369938879</v>
          </cell>
        </row>
        <row r="60">
          <cell r="I60">
            <v>90226.965400047207</v>
          </cell>
        </row>
        <row r="61">
          <cell r="I61">
            <v>89816.193194700696</v>
          </cell>
        </row>
        <row r="62">
          <cell r="I62">
            <v>89404.804831046175</v>
          </cell>
        </row>
        <row r="63">
          <cell r="I63">
            <v>88992.799384846163</v>
          </cell>
        </row>
        <row r="64">
          <cell r="I64">
            <v>88580.175930476849</v>
          </cell>
        </row>
        <row r="65">
          <cell r="I65">
            <v>88166.933540925995</v>
          </cell>
        </row>
        <row r="66">
          <cell r="I66">
            <v>87753.071287790808</v>
          </cell>
        </row>
        <row r="67">
          <cell r="I67">
            <v>87338.588241275924</v>
          </cell>
        </row>
        <row r="68">
          <cell r="I68">
            <v>86923.483470191262</v>
          </cell>
        </row>
        <row r="69">
          <cell r="I69">
            <v>86507.756041949979</v>
          </cell>
        </row>
        <row r="70">
          <cell r="I70">
            <v>86091.405022566323</v>
          </cell>
        </row>
        <row r="71">
          <cell r="I71">
            <v>85674.429476653604</v>
          </cell>
        </row>
        <row r="72">
          <cell r="I72">
            <v>85256.828467422005</v>
          </cell>
        </row>
        <row r="73">
          <cell r="I73">
            <v>84838.601056676562</v>
          </cell>
        </row>
        <row r="74">
          <cell r="I74">
            <v>84419.746304814995</v>
          </cell>
        </row>
        <row r="75">
          <cell r="I75">
            <v>84000.263270825642</v>
          </cell>
        </row>
        <row r="76">
          <cell r="I76">
            <v>83580.151012285307</v>
          </cell>
        </row>
        <row r="77">
          <cell r="I77">
            <v>83159.40858535716</v>
          </cell>
        </row>
        <row r="78">
          <cell r="I78">
            <v>82738.035044788616</v>
          </cell>
        </row>
        <row r="79">
          <cell r="I79">
            <v>82316.029443909225</v>
          </cell>
        </row>
        <row r="80">
          <cell r="I80">
            <v>81893.390834628517</v>
          </cell>
        </row>
        <row r="81">
          <cell r="I81">
            <v>81470.118267433878</v>
          </cell>
        </row>
        <row r="82">
          <cell r="I82">
            <v>81046.210791388454</v>
          </cell>
        </row>
        <row r="83">
          <cell r="I83">
            <v>80621.667454128954</v>
          </cell>
        </row>
        <row r="84">
          <cell r="I84">
            <v>80196.48730186357</v>
          </cell>
        </row>
        <row r="85">
          <cell r="I85">
            <v>79770.669379369792</v>
          </cell>
        </row>
        <row r="86">
          <cell r="I86">
            <v>79344.212729992272</v>
          </cell>
        </row>
        <row r="87">
          <cell r="I87">
            <v>78917.116395640682</v>
          </cell>
        </row>
        <row r="88">
          <cell r="I88">
            <v>78489.37941678756</v>
          </cell>
        </row>
        <row r="89">
          <cell r="I89">
            <v>78061.000832466161</v>
          </cell>
        </row>
        <row r="90">
          <cell r="I90">
            <v>77631.979680268283</v>
          </cell>
        </row>
        <row r="91">
          <cell r="I91">
            <v>77202.314996342117</v>
          </cell>
        </row>
        <row r="92">
          <cell r="I92">
            <v>76772.005815390061</v>
          </cell>
        </row>
        <row r="93">
          <cell r="I93">
            <v>76341.051170666571</v>
          </cell>
        </row>
        <row r="94">
          <cell r="I94">
            <v>75909.450093975989</v>
          </cell>
        </row>
        <row r="95">
          <cell r="I95">
            <v>75477.201615670376</v>
          </cell>
        </row>
        <row r="96">
          <cell r="I96">
            <v>75044.304764647299</v>
          </cell>
        </row>
        <row r="97">
          <cell r="I97">
            <v>74610.758568347694</v>
          </cell>
        </row>
        <row r="98">
          <cell r="I98">
            <v>74176.562052753638</v>
          </cell>
        </row>
        <row r="99">
          <cell r="I99">
            <v>73741.714242386195</v>
          </cell>
        </row>
        <row r="100">
          <cell r="I100">
            <v>73306.214160303192</v>
          </cell>
        </row>
        <row r="101">
          <cell r="I101">
            <v>72870.060828097077</v>
          </cell>
        </row>
        <row r="102">
          <cell r="I102">
            <v>72433.25326589265</v>
          </cell>
        </row>
        <row r="103">
          <cell r="I103">
            <v>71995.79049234491</v>
          </cell>
        </row>
        <row r="104">
          <cell r="I104">
            <v>71557.671524636855</v>
          </cell>
        </row>
        <row r="105">
          <cell r="I105">
            <v>71118.895378477231</v>
          </cell>
        </row>
        <row r="106">
          <cell r="I106">
            <v>70679.461068098375</v>
          </cell>
        </row>
        <row r="107">
          <cell r="I107">
            <v>70239.367606253945</v>
          </cell>
        </row>
        <row r="108">
          <cell r="I108">
            <v>69798.614004216754</v>
          </cell>
        </row>
        <row r="109">
          <cell r="I109">
            <v>69357.19927177651</v>
          </cell>
        </row>
        <row r="110">
          <cell r="I110">
            <v>68915.122417237595</v>
          </cell>
        </row>
        <row r="111">
          <cell r="I111">
            <v>68472.38244741688</v>
          </cell>
        </row>
        <row r="112">
          <cell r="I112">
            <v>68028.978367641423</v>
          </cell>
        </row>
        <row r="113">
          <cell r="I113">
            <v>67584.909181746305</v>
          </cell>
        </row>
        <row r="114">
          <cell r="I114">
            <v>67140.173892072344</v>
          </cell>
        </row>
        <row r="115">
          <cell r="I115">
            <v>66694.771499463881</v>
          </cell>
        </row>
        <row r="116">
          <cell r="I116">
            <v>66248.701003266498</v>
          </cell>
        </row>
        <row r="117">
          <cell r="I117">
            <v>65801.961401324821</v>
          </cell>
        </row>
        <row r="118">
          <cell r="I118">
            <v>65354.551689980231</v>
          </cell>
        </row>
        <row r="119">
          <cell r="I119">
            <v>64906.470864068629</v>
          </cell>
        </row>
        <row r="120">
          <cell r="I120">
            <v>64457.717916918155</v>
          </cell>
        </row>
        <row r="121">
          <cell r="I121">
            <v>64008.291840346959</v>
          </cell>
        </row>
        <row r="122">
          <cell r="I122">
            <v>63558.191624660903</v>
          </cell>
        </row>
        <row r="123">
          <cell r="I123">
            <v>63107.416258651319</v>
          </cell>
        </row>
        <row r="124">
          <cell r="I124">
            <v>62655.964729592721</v>
          </cell>
        </row>
        <row r="125">
          <cell r="I125">
            <v>62203.836023240532</v>
          </cell>
        </row>
        <row r="126">
          <cell r="I126">
            <v>61751.029123828819</v>
          </cell>
        </row>
        <row r="127">
          <cell r="I127">
            <v>61297.543014067989</v>
          </cell>
        </row>
        <row r="128">
          <cell r="I128">
            <v>60843.376675142514</v>
          </cell>
        </row>
        <row r="129">
          <cell r="I129">
            <v>60388.529086708651</v>
          </cell>
        </row>
        <row r="130">
          <cell r="I130">
            <v>59932.999226892141</v>
          </cell>
        </row>
        <row r="131">
          <cell r="I131">
            <v>59476.786072285904</v>
          </cell>
        </row>
        <row r="132">
          <cell r="I132">
            <v>59019.888597947756</v>
          </cell>
        </row>
        <row r="133">
          <cell r="I133">
            <v>58562.305777398105</v>
          </cell>
        </row>
        <row r="134">
          <cell r="I134">
            <v>58104.036582617628</v>
          </cell>
        </row>
        <row r="135">
          <cell r="I135">
            <v>57645.079984044976</v>
          </cell>
        </row>
        <row r="136">
          <cell r="I136">
            <v>57185.434950574469</v>
          </cell>
        </row>
        <row r="137">
          <cell r="I137">
            <v>56725.100449553756</v>
          </cell>
        </row>
        <row r="138">
          <cell r="I138">
            <v>56264.075446781513</v>
          </cell>
        </row>
        <row r="139">
          <cell r="I139">
            <v>55802.358906505113</v>
          </cell>
        </row>
        <row r="140">
          <cell r="I140">
            <v>55339.949791418294</v>
          </cell>
        </row>
        <row r="141">
          <cell r="I141">
            <v>54876.847062658846</v>
          </cell>
        </row>
        <row r="142">
          <cell r="I142">
            <v>54413.04967980626</v>
          </cell>
        </row>
        <row r="143">
          <cell r="I143">
            <v>53948.55660087939</v>
          </cell>
        </row>
        <row r="144">
          <cell r="I144">
            <v>53483.366782334131</v>
          </cell>
        </row>
        <row r="145">
          <cell r="I145">
            <v>53017.479179061054</v>
          </cell>
        </row>
        <row r="146">
          <cell r="I146">
            <v>52550.892744383069</v>
          </cell>
        </row>
        <row r="147">
          <cell r="I147">
            <v>52083.606430053071</v>
          </cell>
        </row>
        <row r="148">
          <cell r="I148">
            <v>51615.619186251577</v>
          </cell>
        </row>
        <row r="149">
          <cell r="I149">
            <v>51146.929961584377</v>
          </cell>
        </row>
        <row r="150">
          <cell r="I150">
            <v>50677.537703080176</v>
          </cell>
        </row>
        <row r="151">
          <cell r="I151">
            <v>50207.441356188217</v>
          </cell>
        </row>
        <row r="152">
          <cell r="I152">
            <v>49736.639864775927</v>
          </cell>
        </row>
        <row r="153">
          <cell r="I153">
            <v>49265.132171126512</v>
          </cell>
        </row>
        <row r="154">
          <cell r="I154">
            <v>48792.917215936628</v>
          </cell>
        </row>
        <row r="155">
          <cell r="I155">
            <v>48319.993938313957</v>
          </cell>
        </row>
        <row r="156">
          <cell r="I156">
            <v>47846.361275774849</v>
          </cell>
        </row>
        <row r="157">
          <cell r="I157">
            <v>47372.018164241934</v>
          </cell>
        </row>
        <row r="158">
          <cell r="I158">
            <v>46896.963538041724</v>
          </cell>
        </row>
        <row r="159">
          <cell r="I159">
            <v>46421.19632990221</v>
          </cell>
        </row>
        <row r="160">
          <cell r="I160">
            <v>45944.71547095049</v>
          </cell>
        </row>
        <row r="161">
          <cell r="I161">
            <v>45467.51989071034</v>
          </cell>
        </row>
        <row r="162">
          <cell r="I162">
            <v>44989.608517099827</v>
          </cell>
        </row>
        <row r="163">
          <cell r="I163">
            <v>44510.980276428898</v>
          </cell>
        </row>
        <row r="164">
          <cell r="I164">
            <v>44031.634093396962</v>
          </cell>
        </row>
        <row r="165">
          <cell r="I165">
            <v>43551.568891090479</v>
          </cell>
        </row>
        <row r="166">
          <cell r="I166">
            <v>43070.783590980536</v>
          </cell>
        </row>
        <row r="167">
          <cell r="I167">
            <v>42589.277112920434</v>
          </cell>
        </row>
        <row r="168">
          <cell r="I168">
            <v>42107.04837514324</v>
          </cell>
        </row>
        <row r="169">
          <cell r="I169">
            <v>41624.096294259376</v>
          </cell>
        </row>
        <row r="170">
          <cell r="I170">
            <v>41140.419785254191</v>
          </cell>
        </row>
        <row r="171">
          <cell r="I171">
            <v>40656.017761485498</v>
          </cell>
        </row>
        <row r="172">
          <cell r="I172">
            <v>40170.889134681151</v>
          </cell>
        </row>
        <row r="173">
          <cell r="I173">
            <v>39685.032814936596</v>
          </cell>
        </row>
        <row r="174">
          <cell r="I174">
            <v>39198.447710712426</v>
          </cell>
        </row>
        <row r="175">
          <cell r="I175">
            <v>38711.132728831915</v>
          </cell>
        </row>
        <row r="176">
          <cell r="I176">
            <v>38223.086774478586</v>
          </cell>
        </row>
        <row r="177">
          <cell r="I177">
            <v>37734.308751193726</v>
          </cell>
        </row>
        <row r="178">
          <cell r="I178">
            <v>37244.797560873943</v>
          </cell>
        </row>
        <row r="179">
          <cell r="I179">
            <v>36754.552103768678</v>
          </cell>
        </row>
        <row r="180">
          <cell r="I180">
            <v>36263.571278477757</v>
          </cell>
        </row>
        <row r="181">
          <cell r="I181">
            <v>35771.853981948894</v>
          </cell>
        </row>
        <row r="182">
          <cell r="I182">
            <v>35279.399109475242</v>
          </cell>
        </row>
        <row r="183">
          <cell r="I183">
            <v>34786.205554692882</v>
          </cell>
        </row>
        <row r="184">
          <cell r="I184">
            <v>34292.272209578347</v>
          </cell>
        </row>
        <row r="185">
          <cell r="I185">
            <v>33797.59796444614</v>
          </cell>
        </row>
        <row r="186">
          <cell r="I186">
            <v>33302.181707946234</v>
          </cell>
        </row>
        <row r="187">
          <cell r="I187">
            <v>32806.022327061575</v>
          </cell>
        </row>
        <row r="188">
          <cell r="I188">
            <v>32309.11870710559</v>
          </cell>
        </row>
        <row r="189">
          <cell r="I189">
            <v>31811.469731719673</v>
          </cell>
        </row>
        <row r="190">
          <cell r="I190">
            <v>31313.074282870675</v>
          </cell>
        </row>
        <row r="191">
          <cell r="I191">
            <v>30813.931240848404</v>
          </cell>
        </row>
        <row r="192">
          <cell r="I192">
            <v>30314.039484263099</v>
          </cell>
        </row>
        <row r="193">
          <cell r="I193">
            <v>29813.397890042917</v>
          </cell>
        </row>
        <row r="194">
          <cell r="I194">
            <v>29312.005333431407</v>
          </cell>
        </row>
        <row r="195">
          <cell r="I195">
            <v>28809.860687984979</v>
          </cell>
        </row>
        <row r="196">
          <cell r="I196">
            <v>28306.962825570383</v>
          </cell>
        </row>
        <row r="197">
          <cell r="I197">
            <v>27803.310616362163</v>
          </cell>
        </row>
        <row r="198">
          <cell r="I198">
            <v>27298.902928840129</v>
          </cell>
        </row>
        <row r="199">
          <cell r="I199">
            <v>26793.738629786814</v>
          </cell>
        </row>
        <row r="200">
          <cell r="I200">
            <v>26287.816584284919</v>
          </cell>
        </row>
        <row r="201">
          <cell r="I201">
            <v>25781.13565571477</v>
          </cell>
        </row>
        <row r="202">
          <cell r="I202">
            <v>25273.694705751768</v>
          </cell>
        </row>
        <row r="203">
          <cell r="I203">
            <v>24765.492594363819</v>
          </cell>
        </row>
        <row r="204">
          <cell r="I204">
            <v>24256.528179808789</v>
          </cell>
        </row>
        <row r="205">
          <cell r="I205">
            <v>23746.800318631926</v>
          </cell>
        </row>
        <row r="206">
          <cell r="I206">
            <v>23236.307865663297</v>
          </cell>
        </row>
        <row r="207">
          <cell r="I207">
            <v>22725.049674015216</v>
          </cell>
        </row>
        <row r="208">
          <cell r="I208">
            <v>22213.024595079663</v>
          </cell>
        </row>
        <row r="209">
          <cell r="I209">
            <v>21700.231478525708</v>
          </cell>
        </row>
        <row r="210">
          <cell r="I210">
            <v>21186.669172296919</v>
          </cell>
        </row>
        <row r="211">
          <cell r="I211">
            <v>20672.336522608788</v>
          </cell>
        </row>
        <row r="212">
          <cell r="I212">
            <v>20157.232373946124</v>
          </cell>
        </row>
        <row r="213">
          <cell r="I213">
            <v>19641.355569060466</v>
          </cell>
        </row>
        <row r="214">
          <cell r="I214">
            <v>19124.704948967483</v>
          </cell>
        </row>
        <row r="215">
          <cell r="I215">
            <v>18607.279352944359</v>
          </cell>
        </row>
        <row r="216">
          <cell r="I216">
            <v>18089.077618527201</v>
          </cell>
        </row>
        <row r="217">
          <cell r="I217">
            <v>17570.098581508417</v>
          </cell>
        </row>
        <row r="218">
          <cell r="I218">
            <v>17050.341075934102</v>
          </cell>
        </row>
        <row r="219">
          <cell r="I219">
            <v>16529.803934101426</v>
          </cell>
        </row>
        <row r="220">
          <cell r="I220">
            <v>16008.485986556003</v>
          </cell>
        </row>
        <row r="221">
          <cell r="I221">
            <v>15486.386062089261</v>
          </cell>
        </row>
        <row r="222">
          <cell r="I222">
            <v>14963.502987735819</v>
          </cell>
        </row>
        <row r="223">
          <cell r="I223">
            <v>14439.835588770848</v>
          </cell>
        </row>
        <row r="224">
          <cell r="I224">
            <v>13915.382688707428</v>
          </cell>
        </row>
        <row r="225">
          <cell r="I225">
            <v>13390.143109293913</v>
          </cell>
        </row>
        <row r="226">
          <cell r="I226">
            <v>12864.115670511277</v>
          </cell>
        </row>
        <row r="227">
          <cell r="I227">
            <v>12337.299190570468</v>
          </cell>
        </row>
        <row r="228">
          <cell r="I228">
            <v>11809.692485909747</v>
          </cell>
        </row>
        <row r="229">
          <cell r="I229">
            <v>11281.294371192036</v>
          </cell>
        </row>
        <row r="230">
          <cell r="I230">
            <v>10752.103659302249</v>
          </cell>
        </row>
        <row r="231">
          <cell r="I231">
            <v>10222.119161344626</v>
          </cell>
        </row>
        <row r="232">
          <cell r="I232">
            <v>9691.3396866400672</v>
          </cell>
        </row>
        <row r="233">
          <cell r="I233">
            <v>9159.764042723451</v>
          </cell>
        </row>
        <row r="234">
          <cell r="I234">
            <v>8627.391035340961</v>
          </cell>
        </row>
        <row r="235">
          <cell r="I235">
            <v>8094.219468447397</v>
          </cell>
        </row>
        <row r="236">
          <cell r="I236">
            <v>7560.2481442034923</v>
          </cell>
        </row>
        <row r="237">
          <cell r="I237">
            <v>7025.4758629732214</v>
          </cell>
        </row>
        <row r="238">
          <cell r="I238">
            <v>6489.9014233211055</v>
          </cell>
        </row>
        <row r="239">
          <cell r="I239">
            <v>5953.5236220095112</v>
          </cell>
        </row>
        <row r="240">
          <cell r="I240">
            <v>5416.34125399595</v>
          </cell>
        </row>
        <row r="241">
          <cell r="I241">
            <v>4878.3531124303681</v>
          </cell>
        </row>
        <row r="242">
          <cell r="I242">
            <v>4339.5579886524374</v>
          </cell>
        </row>
        <row r="243">
          <cell r="I243">
            <v>3799.95467218884</v>
          </cell>
        </row>
        <row r="244">
          <cell r="I244">
            <v>3259.5419507505476</v>
          </cell>
        </row>
        <row r="245">
          <cell r="I245">
            <v>2718.3186102300979</v>
          </cell>
        </row>
        <row r="246">
          <cell r="I246">
            <v>2176.2834346988675</v>
          </cell>
        </row>
        <row r="247">
          <cell r="I247">
            <v>1633.4352064043401</v>
          </cell>
        </row>
        <row r="248">
          <cell r="I248">
            <v>1089.7727057673708</v>
          </cell>
        </row>
        <row r="249">
          <cell r="I249">
            <v>545.29471137944608</v>
          </cell>
        </row>
        <row r="250">
          <cell r="I250">
            <v>0</v>
          </cell>
        </row>
      </sheetData>
      <sheetData sheetId="6">
        <row r="2">
          <cell r="D2">
            <v>120000</v>
          </cell>
        </row>
        <row r="3">
          <cell r="D3">
            <v>0.02</v>
          </cell>
        </row>
        <row r="4">
          <cell r="D4">
            <v>17</v>
          </cell>
        </row>
        <row r="6">
          <cell r="D6">
            <v>42887</v>
          </cell>
        </row>
        <row r="11">
          <cell r="I11">
            <v>119505.62355686871</v>
          </cell>
        </row>
        <row r="12">
          <cell r="I12">
            <v>119010.42315299888</v>
          </cell>
        </row>
        <row r="13">
          <cell r="I13">
            <v>118514.39741512258</v>
          </cell>
        </row>
        <row r="14">
          <cell r="I14">
            <v>118017.54496768318</v>
          </cell>
        </row>
        <row r="15">
          <cell r="I15">
            <v>117519.86443283137</v>
          </cell>
        </row>
        <row r="16">
          <cell r="I16">
            <v>117021.35443042147</v>
          </cell>
        </row>
        <row r="17">
          <cell r="I17">
            <v>116522.01357800757</v>
          </cell>
        </row>
        <row r="18">
          <cell r="I18">
            <v>116021.84049083963</v>
          </cell>
        </row>
        <row r="19">
          <cell r="I19">
            <v>115520.83378185975</v>
          </cell>
        </row>
        <row r="20">
          <cell r="I20">
            <v>115018.99206169823</v>
          </cell>
        </row>
        <row r="21">
          <cell r="I21">
            <v>114516.31393866977</v>
          </cell>
        </row>
        <row r="22">
          <cell r="I22">
            <v>114012.79801876961</v>
          </cell>
        </row>
        <row r="23">
          <cell r="I23">
            <v>113508.44290566961</v>
          </cell>
        </row>
        <row r="24">
          <cell r="I24">
            <v>113003.24720071444</v>
          </cell>
        </row>
        <row r="25">
          <cell r="I25">
            <v>112497.20950291769</v>
          </cell>
        </row>
        <row r="26">
          <cell r="I26">
            <v>111990.32840895792</v>
          </cell>
        </row>
        <row r="27">
          <cell r="I27">
            <v>111482.6025131749</v>
          </cell>
        </row>
        <row r="28">
          <cell r="I28">
            <v>110974.03040756557</v>
          </cell>
        </row>
        <row r="29">
          <cell r="I29">
            <v>110464.61068178024</v>
          </cell>
        </row>
        <row r="30">
          <cell r="I30">
            <v>109954.34192311858</v>
          </cell>
        </row>
        <row r="31">
          <cell r="I31">
            <v>109443.22271652584</v>
          </cell>
        </row>
        <row r="32">
          <cell r="I32">
            <v>108931.25164458876</v>
          </cell>
        </row>
        <row r="33">
          <cell r="I33">
            <v>108418.42728753178</v>
          </cell>
        </row>
        <row r="34">
          <cell r="I34">
            <v>107904.74822321306</v>
          </cell>
        </row>
        <row r="35">
          <cell r="I35">
            <v>107390.21302712047</v>
          </cell>
        </row>
        <row r="36">
          <cell r="I36">
            <v>106874.82027236771</v>
          </cell>
        </row>
        <row r="37">
          <cell r="I37">
            <v>106358.56852969037</v>
          </cell>
        </row>
        <row r="38">
          <cell r="I38">
            <v>105841.4563674419</v>
          </cell>
        </row>
        <row r="39">
          <cell r="I39">
            <v>105323.48235158969</v>
          </cell>
        </row>
        <row r="40">
          <cell r="I40">
            <v>104804.64504571105</v>
          </cell>
        </row>
        <row r="41">
          <cell r="I41">
            <v>104284.94301098929</v>
          </cell>
        </row>
        <row r="42">
          <cell r="I42">
            <v>103764.37480620966</v>
          </cell>
        </row>
        <row r="43">
          <cell r="I43">
            <v>103242.93898775539</v>
          </cell>
        </row>
        <row r="44">
          <cell r="I44">
            <v>102720.63410960371</v>
          </cell>
        </row>
        <row r="45">
          <cell r="I45">
            <v>102197.45872332176</v>
          </cell>
        </row>
        <row r="46">
          <cell r="I46">
            <v>101673.41137806268</v>
          </cell>
        </row>
        <row r="47">
          <cell r="I47">
            <v>101148.4906205615</v>
          </cell>
        </row>
        <row r="48">
          <cell r="I48">
            <v>100622.69499513115</v>
          </cell>
        </row>
        <row r="49">
          <cell r="I49">
            <v>100096.02304365842</v>
          </cell>
        </row>
        <row r="50">
          <cell r="I50">
            <v>99568.47330559991</v>
          </cell>
        </row>
        <row r="51">
          <cell r="I51">
            <v>99040.044317977954</v>
          </cell>
        </row>
        <row r="52">
          <cell r="I52">
            <v>98510.734615376627</v>
          </cell>
        </row>
        <row r="53">
          <cell r="I53">
            <v>97980.542729937632</v>
          </cell>
        </row>
        <row r="54">
          <cell r="I54">
            <v>97449.467191356249</v>
          </cell>
        </row>
        <row r="55">
          <cell r="I55">
            <v>96917.50652687723</v>
          </cell>
        </row>
        <row r="56">
          <cell r="I56">
            <v>96384.659261290741</v>
          </cell>
        </row>
        <row r="57">
          <cell r="I57">
            <v>95850.923916928281</v>
          </cell>
        </row>
        <row r="58">
          <cell r="I58">
            <v>95316.299013658543</v>
          </cell>
        </row>
        <row r="59">
          <cell r="I59">
            <v>94780.783068883364</v>
          </cell>
        </row>
        <row r="60">
          <cell r="I60">
            <v>94244.374597533548</v>
          </cell>
        </row>
        <row r="61">
          <cell r="I61">
            <v>93707.072112064823</v>
          </cell>
        </row>
        <row r="62">
          <cell r="I62">
            <v>93168.87412245365</v>
          </cell>
        </row>
        <row r="63">
          <cell r="I63">
            <v>92629.779136193116</v>
          </cell>
        </row>
        <row r="64">
          <cell r="I64">
            <v>92089.78565828882</v>
          </cell>
        </row>
        <row r="65">
          <cell r="I65">
            <v>91548.892191254679</v>
          </cell>
        </row>
        <row r="66">
          <cell r="I66">
            <v>91007.097235108813</v>
          </cell>
        </row>
        <row r="67">
          <cell r="I67">
            <v>90464.399287369379</v>
          </cell>
        </row>
        <row r="68">
          <cell r="I68">
            <v>89920.796843050382</v>
          </cell>
        </row>
        <row r="69">
          <cell r="I69">
            <v>89376.288394657517</v>
          </cell>
        </row>
        <row r="70">
          <cell r="I70">
            <v>88830.872432183998</v>
          </cell>
        </row>
        <row r="71">
          <cell r="I71">
            <v>88284.547443106349</v>
          </cell>
        </row>
        <row r="72">
          <cell r="I72">
            <v>87737.311912380246</v>
          </cell>
        </row>
        <row r="73">
          <cell r="I73">
            <v>87189.164322436263</v>
          </cell>
        </row>
        <row r="74">
          <cell r="I74">
            <v>86640.103153175703</v>
          </cell>
        </row>
        <row r="75">
          <cell r="I75">
            <v>86090.126881966382</v>
          </cell>
        </row>
        <row r="76">
          <cell r="I76">
            <v>85539.233983638376</v>
          </cell>
        </row>
        <row r="77">
          <cell r="I77">
            <v>84987.422930479821</v>
          </cell>
        </row>
        <row r="78">
          <cell r="I78">
            <v>84434.692192232673</v>
          </cell>
        </row>
        <row r="79">
          <cell r="I79">
            <v>83881.040236088447</v>
          </cell>
        </row>
        <row r="80">
          <cell r="I80">
            <v>83326.465526683984</v>
          </cell>
        </row>
        <row r="81">
          <cell r="I81">
            <v>82770.966526097167</v>
          </cell>
        </row>
        <row r="82">
          <cell r="I82">
            <v>82214.541693842708</v>
          </cell>
        </row>
        <row r="83">
          <cell r="I83">
            <v>81657.189486867836</v>
          </cell>
        </row>
        <row r="84">
          <cell r="I84">
            <v>81098.908359548004</v>
          </cell>
        </row>
        <row r="85">
          <cell r="I85">
            <v>80539.69676368263</v>
          </cell>
        </row>
        <row r="86">
          <cell r="I86">
            <v>79979.553148490813</v>
          </cell>
        </row>
        <row r="87">
          <cell r="I87">
            <v>79418.475960607015</v>
          </cell>
        </row>
        <row r="88">
          <cell r="I88">
            <v>78856.463644076735</v>
          </cell>
        </row>
        <row r="89">
          <cell r="I89">
            <v>78293.514640352252</v>
          </cell>
        </row>
        <row r="90">
          <cell r="I90">
            <v>77729.627388288223</v>
          </cell>
        </row>
        <row r="91">
          <cell r="I91">
            <v>77164.800324137424</v>
          </cell>
        </row>
        <row r="92">
          <cell r="I92">
            <v>76599.031881546369</v>
          </cell>
        </row>
        <row r="93">
          <cell r="I93">
            <v>76032.320491551</v>
          </cell>
        </row>
        <row r="94">
          <cell r="I94">
            <v>75464.664582572295</v>
          </cell>
        </row>
        <row r="95">
          <cell r="I95">
            <v>74896.062580411963</v>
          </cell>
        </row>
        <row r="96">
          <cell r="I96">
            <v>74326.512908248027</v>
          </cell>
        </row>
        <row r="97">
          <cell r="I97">
            <v>73756.013986630496</v>
          </cell>
        </row>
        <row r="98">
          <cell r="I98">
            <v>73184.564233476936</v>
          </cell>
        </row>
        <row r="99">
          <cell r="I99">
            <v>72612.162064068121</v>
          </cell>
        </row>
        <row r="100">
          <cell r="I100">
            <v>72038.805891043623</v>
          </cell>
        </row>
        <row r="101">
          <cell r="I101">
            <v>71464.494124397417</v>
          </cell>
        </row>
        <row r="102">
          <cell r="I102">
            <v>70889.225171473459</v>
          </cell>
        </row>
        <row r="103">
          <cell r="I103">
            <v>70312.997436961305</v>
          </cell>
        </row>
        <row r="104">
          <cell r="I104">
            <v>69735.809322891626</v>
          </cell>
        </row>
        <row r="105">
          <cell r="I105">
            <v>69157.659228631834</v>
          </cell>
        </row>
        <row r="106">
          <cell r="I106">
            <v>68578.545550881609</v>
          </cell>
        </row>
        <row r="107">
          <cell r="I107">
            <v>67998.466683668463</v>
          </cell>
        </row>
        <row r="108">
          <cell r="I108">
            <v>67417.421018343288</v>
          </cell>
        </row>
        <row r="109">
          <cell r="I109">
            <v>66835.406943575916</v>
          </cell>
        </row>
        <row r="110">
          <cell r="I110">
            <v>66252.422845350593</v>
          </cell>
        </row>
        <row r="111">
          <cell r="I111">
            <v>65668.467106961558</v>
          </cell>
        </row>
        <row r="112">
          <cell r="I112">
            <v>65083.538109008543</v>
          </cell>
        </row>
        <row r="113">
          <cell r="I113">
            <v>64497.634229392272</v>
          </cell>
        </row>
        <row r="114">
          <cell r="I114">
            <v>63910.753843309976</v>
          </cell>
        </row>
        <row r="115">
          <cell r="I115">
            <v>63322.895323250879</v>
          </cell>
        </row>
        <row r="116">
          <cell r="I116">
            <v>62734.057038991683</v>
          </cell>
        </row>
        <row r="117">
          <cell r="I117">
            <v>62144.23735759205</v>
          </cell>
        </row>
        <row r="118">
          <cell r="I118">
            <v>61553.434643390086</v>
          </cell>
        </row>
        <row r="119">
          <cell r="I119">
            <v>60961.647257997785</v>
          </cell>
        </row>
        <row r="120">
          <cell r="I120">
            <v>60368.873560296495</v>
          </cell>
        </row>
        <row r="121">
          <cell r="I121">
            <v>59775.111906432372</v>
          </cell>
        </row>
        <row r="122">
          <cell r="I122">
            <v>59180.36064981181</v>
          </cell>
        </row>
        <row r="123">
          <cell r="I123">
            <v>58584.618141096878</v>
          </cell>
        </row>
        <row r="124">
          <cell r="I124">
            <v>57987.882728200755</v>
          </cell>
        </row>
        <row r="125">
          <cell r="I125">
            <v>57390.15275628314</v>
          </cell>
        </row>
        <row r="126">
          <cell r="I126">
            <v>56791.426567745664</v>
          </cell>
        </row>
        <row r="127">
          <cell r="I127">
            <v>56191.702502227286</v>
          </cell>
        </row>
        <row r="128">
          <cell r="I128">
            <v>55590.978896599714</v>
          </cell>
        </row>
        <row r="129">
          <cell r="I129">
            <v>54989.254084962762</v>
          </cell>
        </row>
        <row r="130">
          <cell r="I130">
            <v>54386.526398639748</v>
          </cell>
        </row>
        <row r="131">
          <cell r="I131">
            <v>53782.794166172862</v>
          </cell>
        </row>
        <row r="132">
          <cell r="I132">
            <v>53178.055713318536</v>
          </cell>
        </row>
        <row r="133">
          <cell r="I133">
            <v>52572.309363042783</v>
          </cell>
        </row>
        <row r="134">
          <cell r="I134">
            <v>51965.553435516573</v>
          </cell>
        </row>
        <row r="135">
          <cell r="I135">
            <v>51357.786248111152</v>
          </cell>
        </row>
        <row r="136">
          <cell r="I136">
            <v>50749.006115393386</v>
          </cell>
        </row>
        <row r="137">
          <cell r="I137">
            <v>50139.211349121091</v>
          </cell>
        </row>
        <row r="138">
          <cell r="I138">
            <v>49528.40025823834</v>
          </cell>
        </row>
        <row r="139">
          <cell r="I139">
            <v>48916.571148870789</v>
          </cell>
        </row>
        <row r="140">
          <cell r="I140">
            <v>48303.722324320959</v>
          </cell>
        </row>
        <row r="141">
          <cell r="I141">
            <v>47689.852085063547</v>
          </cell>
        </row>
        <row r="142">
          <cell r="I142">
            <v>47074.958728740705</v>
          </cell>
        </row>
        <row r="143">
          <cell r="I143">
            <v>46459.040550157319</v>
          </cell>
        </row>
        <row r="144">
          <cell r="I144">
            <v>45842.095841276299</v>
          </cell>
        </row>
        <row r="145">
          <cell r="I145">
            <v>45224.12289121381</v>
          </cell>
        </row>
        <row r="146">
          <cell r="I146">
            <v>44605.119986234553</v>
          </cell>
        </row>
        <row r="147">
          <cell r="I147">
            <v>43985.085409746993</v>
          </cell>
        </row>
        <row r="148">
          <cell r="I148">
            <v>43364.017442298624</v>
          </cell>
        </row>
        <row r="149">
          <cell r="I149">
            <v>42741.914361571173</v>
          </cell>
        </row>
        <row r="150">
          <cell r="I150">
            <v>42118.774442375841</v>
          </cell>
        </row>
        <row r="151">
          <cell r="I151">
            <v>41494.595956648518</v>
          </cell>
        </row>
        <row r="152">
          <cell r="I152">
            <v>40869.377173444984</v>
          </cell>
        </row>
        <row r="153">
          <cell r="I153">
            <v>40243.116358936109</v>
          </cell>
        </row>
        <row r="154">
          <cell r="I154">
            <v>39615.811776403054</v>
          </cell>
        </row>
        <row r="155">
          <cell r="I155">
            <v>38987.46168623244</v>
          </cell>
        </row>
        <row r="156">
          <cell r="I156">
            <v>38358.064345911545</v>
          </cell>
        </row>
        <row r="157">
          <cell r="I157">
            <v>37727.618010023449</v>
          </cell>
        </row>
        <row r="158">
          <cell r="I158">
            <v>37096.120930242207</v>
          </cell>
        </row>
        <row r="159">
          <cell r="I159">
            <v>36463.571355327993</v>
          </cell>
        </row>
        <row r="160">
          <cell r="I160">
            <v>35829.967531122253</v>
          </cell>
        </row>
        <row r="161">
          <cell r="I161">
            <v>35195.307700542842</v>
          </cell>
        </row>
        <row r="162">
          <cell r="I162">
            <v>34559.590103579132</v>
          </cell>
        </row>
        <row r="163">
          <cell r="I163">
            <v>33922.812977287147</v>
          </cell>
        </row>
        <row r="164">
          <cell r="I164">
            <v>33284.974555784676</v>
          </cell>
        </row>
        <row r="165">
          <cell r="I165">
            <v>32646.073070246366</v>
          </cell>
        </row>
        <row r="166">
          <cell r="I166">
            <v>32006.106748898826</v>
          </cell>
        </row>
        <row r="167">
          <cell r="I167">
            <v>31365.073817015706</v>
          </cell>
        </row>
        <row r="168">
          <cell r="I168">
            <v>30722.972496912782</v>
          </cell>
        </row>
        <row r="169">
          <cell r="I169">
            <v>30079.801007943021</v>
          </cell>
        </row>
        <row r="170">
          <cell r="I170">
            <v>29435.557566491643</v>
          </cell>
        </row>
        <row r="171">
          <cell r="I171">
            <v>28790.240385971178</v>
          </cell>
        </row>
        <row r="172">
          <cell r="I172">
            <v>28143.847676816513</v>
          </cell>
        </row>
        <row r="173">
          <cell r="I173">
            <v>27496.377646479923</v>
          </cell>
        </row>
        <row r="174">
          <cell r="I174">
            <v>26847.828499426105</v>
          </cell>
        </row>
        <row r="175">
          <cell r="I175">
            <v>26198.198437127197</v>
          </cell>
        </row>
        <row r="176">
          <cell r="I176">
            <v>25547.485658057791</v>
          </cell>
        </row>
        <row r="177">
          <cell r="I177">
            <v>24895.688357689938</v>
          </cell>
        </row>
        <row r="178">
          <cell r="I178">
            <v>24242.804728488136</v>
          </cell>
        </row>
        <row r="179">
          <cell r="I179">
            <v>23588.832959904332</v>
          </cell>
        </row>
        <row r="180">
          <cell r="I180">
            <v>22933.771238372887</v>
          </cell>
        </row>
        <row r="181">
          <cell r="I181">
            <v>22277.617747305558</v>
          </cell>
        </row>
        <row r="182">
          <cell r="I182">
            <v>21620.370667086449</v>
          </cell>
        </row>
        <row r="183">
          <cell r="I183">
            <v>20962.028175066975</v>
          </cell>
        </row>
        <row r="184">
          <cell r="I184">
            <v>20302.588445560803</v>
          </cell>
        </row>
        <row r="185">
          <cell r="I185">
            <v>19642.049649838787</v>
          </cell>
        </row>
        <row r="186">
          <cell r="I186">
            <v>18980.409956123902</v>
          </cell>
        </row>
        <row r="187">
          <cell r="I187">
            <v>18317.667529586157</v>
          </cell>
        </row>
        <row r="188">
          <cell r="I188">
            <v>17653.820532337515</v>
          </cell>
        </row>
        <row r="189">
          <cell r="I189">
            <v>16988.867123426793</v>
          </cell>
        </row>
        <row r="190">
          <cell r="I190">
            <v>16322.805458834555</v>
          </cell>
        </row>
        <row r="191">
          <cell r="I191">
            <v>15655.633691467996</v>
          </cell>
        </row>
        <row r="192">
          <cell r="I192">
            <v>14987.349971155825</v>
          </cell>
        </row>
        <row r="193">
          <cell r="I193">
            <v>14317.952444643135</v>
          </cell>
        </row>
        <row r="194">
          <cell r="I194">
            <v>13647.439255586256</v>
          </cell>
        </row>
        <row r="195">
          <cell r="I195">
            <v>12975.808544547615</v>
          </cell>
        </row>
        <row r="196">
          <cell r="I196">
            <v>12303.058448990578</v>
          </cell>
        </row>
        <row r="197">
          <cell r="I197">
            <v>11629.187103274278</v>
          </cell>
        </row>
        <row r="198">
          <cell r="I198">
            <v>10954.192638648452</v>
          </cell>
        </row>
        <row r="199">
          <cell r="I199">
            <v>10278.073183248249</v>
          </cell>
        </row>
        <row r="200">
          <cell r="I200">
            <v>9600.8268620890449</v>
          </cell>
        </row>
        <row r="201">
          <cell r="I201">
            <v>8922.4517970612433</v>
          </cell>
        </row>
        <row r="202">
          <cell r="I202">
            <v>8242.946106925061</v>
          </cell>
        </row>
        <row r="203">
          <cell r="I203">
            <v>7562.3079073053186</v>
          </cell>
        </row>
        <row r="204">
          <cell r="I204">
            <v>6880.5353106862103</v>
          </cell>
        </row>
        <row r="205">
          <cell r="I205">
            <v>6197.6264264060701</v>
          </cell>
        </row>
        <row r="206">
          <cell r="I206">
            <v>5513.5793606521293</v>
          </cell>
        </row>
        <row r="207">
          <cell r="I207">
            <v>4828.392216455266</v>
          </cell>
        </row>
        <row r="208">
          <cell r="I208">
            <v>4142.063093684741</v>
          </cell>
        </row>
        <row r="209">
          <cell r="I209">
            <v>3454.5900890429316</v>
          </cell>
        </row>
        <row r="210">
          <cell r="I210">
            <v>2765.9712960600527</v>
          </cell>
        </row>
        <row r="211">
          <cell r="I211">
            <v>2076.2048050888689</v>
          </cell>
        </row>
        <row r="212">
          <cell r="I212">
            <v>1385.2887032993999</v>
          </cell>
        </row>
        <row r="213">
          <cell r="I213">
            <v>693.22107467361502</v>
          </cell>
        </row>
        <row r="214">
          <cell r="I214">
            <v>0</v>
          </cell>
        </row>
        <row r="215">
          <cell r="I215">
            <v>0</v>
          </cell>
        </row>
        <row r="216">
          <cell r="I216">
            <v>0</v>
          </cell>
        </row>
        <row r="217">
          <cell r="I217">
            <v>0</v>
          </cell>
        </row>
        <row r="218">
          <cell r="I218">
            <v>0</v>
          </cell>
        </row>
        <row r="219">
          <cell r="I219">
            <v>0</v>
          </cell>
        </row>
        <row r="220">
          <cell r="I220">
            <v>0</v>
          </cell>
        </row>
        <row r="221">
          <cell r="I221">
            <v>0</v>
          </cell>
        </row>
        <row r="222">
          <cell r="I222">
            <v>0</v>
          </cell>
        </row>
        <row r="223">
          <cell r="I223">
            <v>0</v>
          </cell>
        </row>
        <row r="224">
          <cell r="I224">
            <v>0</v>
          </cell>
        </row>
        <row r="225">
          <cell r="I225">
            <v>0</v>
          </cell>
        </row>
        <row r="226">
          <cell r="I226">
            <v>0</v>
          </cell>
        </row>
        <row r="227">
          <cell r="I227">
            <v>0</v>
          </cell>
        </row>
        <row r="228">
          <cell r="I228">
            <v>0</v>
          </cell>
        </row>
        <row r="229">
          <cell r="I229">
            <v>0</v>
          </cell>
        </row>
        <row r="230">
          <cell r="I230">
            <v>0</v>
          </cell>
        </row>
        <row r="231">
          <cell r="I231">
            <v>0</v>
          </cell>
        </row>
        <row r="232">
          <cell r="I232">
            <v>0</v>
          </cell>
        </row>
        <row r="233">
          <cell r="I233">
            <v>0</v>
          </cell>
        </row>
        <row r="234">
          <cell r="I234">
            <v>0</v>
          </cell>
        </row>
        <row r="235">
          <cell r="I235">
            <v>0</v>
          </cell>
        </row>
        <row r="236">
          <cell r="I236">
            <v>0</v>
          </cell>
        </row>
        <row r="237">
          <cell r="I237">
            <v>0</v>
          </cell>
        </row>
        <row r="238">
          <cell r="I238">
            <v>0</v>
          </cell>
        </row>
        <row r="239">
          <cell r="I239">
            <v>0</v>
          </cell>
        </row>
        <row r="240">
          <cell r="I240">
            <v>0</v>
          </cell>
        </row>
        <row r="241">
          <cell r="I241">
            <v>0</v>
          </cell>
        </row>
        <row r="242">
          <cell r="I242">
            <v>0</v>
          </cell>
        </row>
        <row r="243">
          <cell r="I243">
            <v>0</v>
          </cell>
        </row>
        <row r="244">
          <cell r="I244">
            <v>0</v>
          </cell>
        </row>
        <row r="245">
          <cell r="I245">
            <v>0</v>
          </cell>
        </row>
        <row r="246">
          <cell r="I246">
            <v>0</v>
          </cell>
        </row>
        <row r="247">
          <cell r="I247">
            <v>0</v>
          </cell>
        </row>
        <row r="248">
          <cell r="I248">
            <v>0</v>
          </cell>
        </row>
        <row r="249">
          <cell r="I249">
            <v>0</v>
          </cell>
        </row>
        <row r="250">
          <cell r="I250">
            <v>0</v>
          </cell>
        </row>
      </sheetData>
      <sheetData sheetId="7">
        <row r="2">
          <cell r="D2">
            <v>15000</v>
          </cell>
        </row>
        <row r="3">
          <cell r="D3">
            <v>1.0000000000000001E-9</v>
          </cell>
        </row>
        <row r="4">
          <cell r="D4">
            <v>20</v>
          </cell>
        </row>
        <row r="6">
          <cell r="D6">
            <v>42339</v>
          </cell>
        </row>
        <row r="11">
          <cell r="I11">
            <v>14937.500000622396</v>
          </cell>
        </row>
        <row r="12">
          <cell r="I12">
            <v>14875.000001239583</v>
          </cell>
        </row>
        <row r="13">
          <cell r="I13">
            <v>14812.500001851562</v>
          </cell>
        </row>
        <row r="14">
          <cell r="I14">
            <v>14750.000002458333</v>
          </cell>
        </row>
        <row r="15">
          <cell r="I15">
            <v>14687.500003059895</v>
          </cell>
        </row>
        <row r="16">
          <cell r="I16">
            <v>14625.000003656249</v>
          </cell>
        </row>
        <row r="17">
          <cell r="I17">
            <v>14562.500004247395</v>
          </cell>
        </row>
        <row r="18">
          <cell r="I18">
            <v>14500.000004833333</v>
          </cell>
        </row>
        <row r="19">
          <cell r="I19">
            <v>14437.500005414062</v>
          </cell>
        </row>
        <row r="20">
          <cell r="I20">
            <v>14375.000005989583</v>
          </cell>
        </row>
        <row r="21">
          <cell r="I21">
            <v>14312.500006559896</v>
          </cell>
        </row>
        <row r="22">
          <cell r="I22">
            <v>14250.000007125</v>
          </cell>
        </row>
        <row r="23">
          <cell r="I23">
            <v>14187.500007684896</v>
          </cell>
        </row>
        <row r="24">
          <cell r="I24">
            <v>14125.000008239584</v>
          </cell>
        </row>
        <row r="25">
          <cell r="I25">
            <v>14062.500008789062</v>
          </cell>
        </row>
        <row r="26">
          <cell r="I26">
            <v>14000.000009333333</v>
          </cell>
        </row>
        <row r="27">
          <cell r="I27">
            <v>13937.500009872396</v>
          </cell>
        </row>
        <row r="28">
          <cell r="I28">
            <v>13875.000010406249</v>
          </cell>
        </row>
        <row r="29">
          <cell r="I29">
            <v>13812.500010934895</v>
          </cell>
        </row>
        <row r="30">
          <cell r="I30">
            <v>13750.000011458333</v>
          </cell>
        </row>
        <row r="31">
          <cell r="I31">
            <v>13687.500011976561</v>
          </cell>
        </row>
        <row r="32">
          <cell r="I32">
            <v>13625.000012489581</v>
          </cell>
        </row>
        <row r="33">
          <cell r="I33">
            <v>13562.500012997394</v>
          </cell>
        </row>
        <row r="34">
          <cell r="I34">
            <v>13500.000013499999</v>
          </cell>
        </row>
        <row r="35">
          <cell r="I35">
            <v>13437.500013997394</v>
          </cell>
        </row>
        <row r="36">
          <cell r="I36">
            <v>13375.000014489582</v>
          </cell>
        </row>
        <row r="37">
          <cell r="I37">
            <v>13312.500014976562</v>
          </cell>
        </row>
        <row r="38">
          <cell r="I38">
            <v>13250.000015458332</v>
          </cell>
        </row>
        <row r="39">
          <cell r="I39">
            <v>13187.500015934895</v>
          </cell>
        </row>
        <row r="40">
          <cell r="I40">
            <v>13125.000016406249</v>
          </cell>
        </row>
        <row r="41">
          <cell r="I41">
            <v>13062.500016872395</v>
          </cell>
        </row>
        <row r="42">
          <cell r="I42">
            <v>13000.000017333332</v>
          </cell>
        </row>
        <row r="43">
          <cell r="I43">
            <v>12937.500017789062</v>
          </cell>
        </row>
        <row r="44">
          <cell r="I44">
            <v>12875.000018239582</v>
          </cell>
        </row>
        <row r="45">
          <cell r="I45">
            <v>12812.500018684894</v>
          </cell>
        </row>
        <row r="46">
          <cell r="I46">
            <v>12750.000019124998</v>
          </cell>
        </row>
        <row r="47">
          <cell r="I47">
            <v>12687.500019559895</v>
          </cell>
        </row>
        <row r="48">
          <cell r="I48">
            <v>12625.000019989582</v>
          </cell>
        </row>
        <row r="49">
          <cell r="I49">
            <v>12562.500020414062</v>
          </cell>
        </row>
        <row r="50">
          <cell r="I50">
            <v>12500.000020833333</v>
          </cell>
        </row>
        <row r="51">
          <cell r="I51">
            <v>12437.500021247395</v>
          </cell>
        </row>
        <row r="52">
          <cell r="I52">
            <v>12375.000021656249</v>
          </cell>
        </row>
        <row r="53">
          <cell r="I53">
            <v>12312.500022059896</v>
          </cell>
        </row>
        <row r="54">
          <cell r="I54">
            <v>12250.000022458333</v>
          </cell>
        </row>
        <row r="55">
          <cell r="I55">
            <v>12187.500022851562</v>
          </cell>
        </row>
        <row r="56">
          <cell r="I56">
            <v>12125.000023239583</v>
          </cell>
        </row>
        <row r="57">
          <cell r="I57">
            <v>12062.500023622395</v>
          </cell>
        </row>
        <row r="58">
          <cell r="I58">
            <v>12000.000023999999</v>
          </cell>
        </row>
        <row r="59">
          <cell r="I59">
            <v>11937.500024372395</v>
          </cell>
        </row>
        <row r="60">
          <cell r="I60">
            <v>11875.000024739582</v>
          </cell>
        </row>
        <row r="61">
          <cell r="I61">
            <v>11812.500025101561</v>
          </cell>
        </row>
        <row r="62">
          <cell r="I62">
            <v>11750.000025458332</v>
          </cell>
        </row>
        <row r="63">
          <cell r="I63">
            <v>11687.500025809895</v>
          </cell>
        </row>
        <row r="64">
          <cell r="I64">
            <v>11625.000026156249</v>
          </cell>
        </row>
        <row r="65">
          <cell r="I65">
            <v>11562.500026497395</v>
          </cell>
        </row>
        <row r="66">
          <cell r="I66">
            <v>11500.000026833333</v>
          </cell>
        </row>
        <row r="67">
          <cell r="I67">
            <v>11437.500027164062</v>
          </cell>
        </row>
        <row r="68">
          <cell r="I68">
            <v>11375.000027489583</v>
          </cell>
        </row>
        <row r="69">
          <cell r="I69">
            <v>11312.500027809896</v>
          </cell>
        </row>
        <row r="70">
          <cell r="I70">
            <v>11250.000028125</v>
          </cell>
        </row>
        <row r="71">
          <cell r="I71">
            <v>11187.500028434895</v>
          </cell>
        </row>
        <row r="72">
          <cell r="I72">
            <v>11125.000028739583</v>
          </cell>
        </row>
        <row r="73">
          <cell r="I73">
            <v>11062.500029039062</v>
          </cell>
        </row>
        <row r="74">
          <cell r="I74">
            <v>11000.000029333332</v>
          </cell>
        </row>
        <row r="75">
          <cell r="I75">
            <v>10937.500029622395</v>
          </cell>
        </row>
        <row r="76">
          <cell r="I76">
            <v>10875.000029906249</v>
          </cell>
        </row>
        <row r="77">
          <cell r="I77">
            <v>10812.500030184894</v>
          </cell>
        </row>
        <row r="78">
          <cell r="I78">
            <v>10750.000030458332</v>
          </cell>
        </row>
        <row r="79">
          <cell r="I79">
            <v>10687.500030726562</v>
          </cell>
        </row>
        <row r="80">
          <cell r="I80">
            <v>10625.000030989582</v>
          </cell>
        </row>
        <row r="81">
          <cell r="I81">
            <v>10562.500031247395</v>
          </cell>
        </row>
        <row r="82">
          <cell r="I82">
            <v>10500.0000315</v>
          </cell>
        </row>
        <row r="83">
          <cell r="I83">
            <v>10437.500031747395</v>
          </cell>
        </row>
        <row r="84">
          <cell r="I84">
            <v>10375.000031989583</v>
          </cell>
        </row>
        <row r="85">
          <cell r="I85">
            <v>10312.500032226562</v>
          </cell>
        </row>
        <row r="86">
          <cell r="I86">
            <v>10250.000032458332</v>
          </cell>
        </row>
        <row r="87">
          <cell r="I87">
            <v>10187.500032684895</v>
          </cell>
        </row>
        <row r="88">
          <cell r="I88">
            <v>10125.00003290625</v>
          </cell>
        </row>
        <row r="89">
          <cell r="I89">
            <v>10062.500033122395</v>
          </cell>
        </row>
        <row r="90">
          <cell r="I90">
            <v>10000.000033333332</v>
          </cell>
        </row>
        <row r="91">
          <cell r="I91">
            <v>9937.5000335390614</v>
          </cell>
        </row>
        <row r="92">
          <cell r="I92">
            <v>9875.0000337395813</v>
          </cell>
        </row>
        <row r="93">
          <cell r="I93">
            <v>9812.5000339348935</v>
          </cell>
        </row>
        <row r="94">
          <cell r="I94">
            <v>9750.0000341249979</v>
          </cell>
        </row>
        <row r="95">
          <cell r="I95">
            <v>9687.5000343098945</v>
          </cell>
        </row>
        <row r="96">
          <cell r="I96">
            <v>9625.0000344895816</v>
          </cell>
        </row>
        <row r="97">
          <cell r="I97">
            <v>9562.5000346640609</v>
          </cell>
        </row>
        <row r="98">
          <cell r="I98">
            <v>9500.0000348333324</v>
          </cell>
        </row>
        <row r="99">
          <cell r="I99">
            <v>9437.5000349973943</v>
          </cell>
        </row>
        <row r="100">
          <cell r="I100">
            <v>9375.0000351562485</v>
          </cell>
        </row>
        <row r="101">
          <cell r="I101">
            <v>9312.5000353098949</v>
          </cell>
        </row>
        <row r="102">
          <cell r="I102">
            <v>9250.0000354583317</v>
          </cell>
        </row>
        <row r="103">
          <cell r="I103">
            <v>9187.5000356015607</v>
          </cell>
        </row>
        <row r="104">
          <cell r="I104">
            <v>9125.000035739582</v>
          </cell>
        </row>
        <row r="105">
          <cell r="I105">
            <v>9062.5000358723937</v>
          </cell>
        </row>
        <row r="106">
          <cell r="I106">
            <v>9000.0000359999976</v>
          </cell>
        </row>
        <row r="107">
          <cell r="I107">
            <v>8937.5000361223938</v>
          </cell>
        </row>
        <row r="108">
          <cell r="I108">
            <v>8875.0000362395822</v>
          </cell>
        </row>
        <row r="109">
          <cell r="I109">
            <v>8812.500036351561</v>
          </cell>
        </row>
        <row r="110">
          <cell r="I110">
            <v>8750.000036458332</v>
          </cell>
        </row>
        <row r="111">
          <cell r="I111">
            <v>8687.5000365598953</v>
          </cell>
        </row>
        <row r="112">
          <cell r="I112">
            <v>8625.000036656249</v>
          </cell>
        </row>
        <row r="113">
          <cell r="I113">
            <v>8562.5000367473949</v>
          </cell>
        </row>
        <row r="114">
          <cell r="I114">
            <v>8500.0000368333331</v>
          </cell>
        </row>
        <row r="115">
          <cell r="I115">
            <v>8437.5000369140616</v>
          </cell>
        </row>
        <row r="116">
          <cell r="I116">
            <v>8375.0000369895824</v>
          </cell>
        </row>
        <row r="117">
          <cell r="I117">
            <v>8312.5000370598955</v>
          </cell>
        </row>
        <row r="118">
          <cell r="I118">
            <v>8250.0000371249989</v>
          </cell>
        </row>
        <row r="119">
          <cell r="I119">
            <v>8187.5000371848946</v>
          </cell>
        </row>
        <row r="120">
          <cell r="I120">
            <v>8125.0000372395825</v>
          </cell>
        </row>
        <row r="121">
          <cell r="I121">
            <v>8062.5000372890618</v>
          </cell>
        </row>
        <row r="122">
          <cell r="I122">
            <v>8000.0000373333323</v>
          </cell>
        </row>
        <row r="123">
          <cell r="I123">
            <v>7937.5000373723951</v>
          </cell>
        </row>
        <row r="124">
          <cell r="I124">
            <v>7875.0000374062492</v>
          </cell>
        </row>
        <row r="125">
          <cell r="I125">
            <v>7812.5000374348947</v>
          </cell>
        </row>
        <row r="126">
          <cell r="I126">
            <v>7750.0000374583324</v>
          </cell>
        </row>
        <row r="127">
          <cell r="I127">
            <v>7687.5000374765614</v>
          </cell>
        </row>
        <row r="128">
          <cell r="I128">
            <v>7625.0000374895826</v>
          </cell>
        </row>
        <row r="129">
          <cell r="I129">
            <v>7562.5000374973952</v>
          </cell>
        </row>
        <row r="130">
          <cell r="I130">
            <v>7500.0000374999991</v>
          </cell>
        </row>
        <row r="131">
          <cell r="I131">
            <v>7437.5000374973952</v>
          </cell>
        </row>
        <row r="132">
          <cell r="I132">
            <v>7375.0000374895826</v>
          </cell>
        </row>
        <row r="133">
          <cell r="I133">
            <v>7312.5000374765614</v>
          </cell>
        </row>
        <row r="134">
          <cell r="I134">
            <v>7250.0000374583324</v>
          </cell>
        </row>
        <row r="135">
          <cell r="I135">
            <v>7187.5000374348947</v>
          </cell>
        </row>
        <row r="136">
          <cell r="I136">
            <v>7125.0000374062492</v>
          </cell>
        </row>
        <row r="137">
          <cell r="I137">
            <v>7062.5000373723951</v>
          </cell>
        </row>
        <row r="138">
          <cell r="I138">
            <v>7000.0000373333323</v>
          </cell>
        </row>
        <row r="139">
          <cell r="I139">
            <v>6937.5000372890618</v>
          </cell>
        </row>
        <row r="140">
          <cell r="I140">
            <v>6875.0000372395825</v>
          </cell>
        </row>
        <row r="141">
          <cell r="I141">
            <v>6812.5000371848946</v>
          </cell>
        </row>
        <row r="142">
          <cell r="I142">
            <v>6750.0000371249989</v>
          </cell>
        </row>
        <row r="143">
          <cell r="I143">
            <v>6687.5000370598946</v>
          </cell>
        </row>
        <row r="144">
          <cell r="I144">
            <v>6625.0000369895824</v>
          </cell>
        </row>
        <row r="145">
          <cell r="I145">
            <v>6562.5000369140616</v>
          </cell>
        </row>
        <row r="146">
          <cell r="I146">
            <v>6500.0000368333322</v>
          </cell>
        </row>
        <row r="147">
          <cell r="I147">
            <v>6437.5000367473949</v>
          </cell>
        </row>
        <row r="148">
          <cell r="I148">
            <v>6375.000036656249</v>
          </cell>
        </row>
        <row r="149">
          <cell r="I149">
            <v>6312.5000365598944</v>
          </cell>
        </row>
        <row r="150">
          <cell r="I150">
            <v>6250.000036458332</v>
          </cell>
        </row>
        <row r="151">
          <cell r="I151">
            <v>6187.500036351561</v>
          </cell>
        </row>
        <row r="152">
          <cell r="I152">
            <v>6125.0000362395822</v>
          </cell>
        </row>
        <row r="153">
          <cell r="I153">
            <v>6062.5000361223947</v>
          </cell>
        </row>
        <row r="154">
          <cell r="I154">
            <v>6000.0000359999985</v>
          </cell>
        </row>
        <row r="155">
          <cell r="I155">
            <v>5937.5000358723946</v>
          </cell>
        </row>
        <row r="156">
          <cell r="I156">
            <v>5875.000035739582</v>
          </cell>
        </row>
        <row r="157">
          <cell r="I157">
            <v>5812.5000356015607</v>
          </cell>
        </row>
        <row r="158">
          <cell r="I158">
            <v>5750.0000354583317</v>
          </cell>
        </row>
        <row r="159">
          <cell r="I159">
            <v>5687.500035309894</v>
          </cell>
        </row>
        <row r="160">
          <cell r="I160">
            <v>5625.0000351562485</v>
          </cell>
        </row>
        <row r="161">
          <cell r="I161">
            <v>5562.5000349973943</v>
          </cell>
        </row>
        <row r="162">
          <cell r="I162">
            <v>5500.0000348333315</v>
          </cell>
        </row>
        <row r="163">
          <cell r="I163">
            <v>5437.5000346640609</v>
          </cell>
        </row>
        <row r="164">
          <cell r="I164">
            <v>5375.0000344895816</v>
          </cell>
        </row>
        <row r="165">
          <cell r="I165">
            <v>5312.5000343098945</v>
          </cell>
        </row>
        <row r="166">
          <cell r="I166">
            <v>5250.0000341249988</v>
          </cell>
        </row>
        <row r="167">
          <cell r="I167">
            <v>5187.5000339348944</v>
          </cell>
        </row>
        <row r="168">
          <cell r="I168">
            <v>5125.0000337395822</v>
          </cell>
        </row>
        <row r="169">
          <cell r="I169">
            <v>5062.5000335390614</v>
          </cell>
        </row>
        <row r="170">
          <cell r="I170">
            <v>5000.0000333333319</v>
          </cell>
        </row>
        <row r="171">
          <cell r="I171">
            <v>4937.5000331223946</v>
          </cell>
        </row>
        <row r="172">
          <cell r="I172">
            <v>4875.0000329062486</v>
          </cell>
        </row>
        <row r="173">
          <cell r="I173">
            <v>4812.5000326848949</v>
          </cell>
        </row>
        <row r="174">
          <cell r="I174">
            <v>4750.0000324583325</v>
          </cell>
        </row>
        <row r="175">
          <cell r="I175">
            <v>4687.5000322265614</v>
          </cell>
        </row>
        <row r="176">
          <cell r="I176">
            <v>4625.0000319895826</v>
          </cell>
        </row>
        <row r="177">
          <cell r="I177">
            <v>4562.500031747395</v>
          </cell>
        </row>
        <row r="178">
          <cell r="I178">
            <v>4500.0000314999988</v>
          </cell>
        </row>
        <row r="179">
          <cell r="I179">
            <v>4437.5000312473949</v>
          </cell>
        </row>
        <row r="180">
          <cell r="I180">
            <v>4375.0000309895822</v>
          </cell>
        </row>
        <row r="181">
          <cell r="I181">
            <v>4312.5000307265618</v>
          </cell>
        </row>
        <row r="182">
          <cell r="I182">
            <v>4250.0000304583327</v>
          </cell>
        </row>
        <row r="183">
          <cell r="I183">
            <v>4187.500030184895</v>
          </cell>
        </row>
        <row r="184">
          <cell r="I184">
            <v>4125.0000299062494</v>
          </cell>
        </row>
        <row r="185">
          <cell r="I185">
            <v>4062.5000296223952</v>
          </cell>
        </row>
        <row r="186">
          <cell r="I186">
            <v>4000.0000293333328</v>
          </cell>
        </row>
        <row r="187">
          <cell r="I187">
            <v>3937.5000290390622</v>
          </cell>
        </row>
        <row r="188">
          <cell r="I188">
            <v>3875.0000287395828</v>
          </cell>
        </row>
        <row r="189">
          <cell r="I189">
            <v>3812.5000284348953</v>
          </cell>
        </row>
        <row r="190">
          <cell r="I190">
            <v>3750.0000281249995</v>
          </cell>
        </row>
        <row r="191">
          <cell r="I191">
            <v>3687.5000278098955</v>
          </cell>
        </row>
        <row r="192">
          <cell r="I192">
            <v>3625.0000274895829</v>
          </cell>
        </row>
        <row r="193">
          <cell r="I193">
            <v>3562.500027164062</v>
          </cell>
        </row>
        <row r="194">
          <cell r="I194">
            <v>3500.0000268333329</v>
          </cell>
        </row>
        <row r="195">
          <cell r="I195">
            <v>3437.5000264973955</v>
          </cell>
        </row>
        <row r="196">
          <cell r="I196">
            <v>3375.0000261562495</v>
          </cell>
        </row>
        <row r="197">
          <cell r="I197">
            <v>3312.5000258098953</v>
          </cell>
        </row>
        <row r="198">
          <cell r="I198">
            <v>3250.0000254583329</v>
          </cell>
        </row>
        <row r="199">
          <cell r="I199">
            <v>3187.5000251015622</v>
          </cell>
        </row>
        <row r="200">
          <cell r="I200">
            <v>3125.0000247395828</v>
          </cell>
        </row>
        <row r="201">
          <cell r="I201">
            <v>3062.5000243723953</v>
          </cell>
        </row>
        <row r="202">
          <cell r="I202">
            <v>3000.0000239999995</v>
          </cell>
        </row>
        <row r="203">
          <cell r="I203">
            <v>2937.5000236223955</v>
          </cell>
        </row>
        <row r="204">
          <cell r="I204">
            <v>2875.0000232395828</v>
          </cell>
        </row>
        <row r="205">
          <cell r="I205">
            <v>2812.5000228515619</v>
          </cell>
        </row>
        <row r="206">
          <cell r="I206">
            <v>2750.0000224583328</v>
          </cell>
        </row>
        <row r="207">
          <cell r="I207">
            <v>2687.5000220598954</v>
          </cell>
        </row>
        <row r="208">
          <cell r="I208">
            <v>2625.0000216562494</v>
          </cell>
        </row>
        <row r="209">
          <cell r="I209">
            <v>2562.5000212473951</v>
          </cell>
        </row>
        <row r="210">
          <cell r="I210">
            <v>2500.0000208333327</v>
          </cell>
        </row>
        <row r="211">
          <cell r="I211">
            <v>2437.500020414062</v>
          </cell>
        </row>
        <row r="212">
          <cell r="I212">
            <v>2375.0000199895826</v>
          </cell>
        </row>
        <row r="213">
          <cell r="I213">
            <v>2312.500019559895</v>
          </cell>
        </row>
        <row r="214">
          <cell r="I214">
            <v>2250.0000191249992</v>
          </cell>
        </row>
        <row r="215">
          <cell r="I215">
            <v>2187.5000186848952</v>
          </cell>
        </row>
        <row r="216">
          <cell r="I216">
            <v>2125.0000182395825</v>
          </cell>
        </row>
        <row r="217">
          <cell r="I217">
            <v>2062.5000177890615</v>
          </cell>
        </row>
        <row r="218">
          <cell r="I218">
            <v>2000.0000173333324</v>
          </cell>
        </row>
        <row r="219">
          <cell r="I219">
            <v>1937.5000168723948</v>
          </cell>
        </row>
        <row r="220">
          <cell r="I220">
            <v>1875.000016406249</v>
          </cell>
        </row>
        <row r="221">
          <cell r="I221">
            <v>1812.5000159348947</v>
          </cell>
        </row>
        <row r="222">
          <cell r="I222">
            <v>1750.0000154583322</v>
          </cell>
        </row>
        <row r="223">
          <cell r="I223">
            <v>1687.5000149765613</v>
          </cell>
        </row>
        <row r="224">
          <cell r="I224">
            <v>1625.0000144895821</v>
          </cell>
        </row>
        <row r="225">
          <cell r="I225">
            <v>1562.5000139973945</v>
          </cell>
        </row>
        <row r="226">
          <cell r="I226">
            <v>1500.0000134999987</v>
          </cell>
        </row>
        <row r="227">
          <cell r="I227">
            <v>1437.5000129973946</v>
          </cell>
        </row>
        <row r="228">
          <cell r="I228">
            <v>1375.0000124895821</v>
          </cell>
        </row>
        <row r="229">
          <cell r="I229">
            <v>1312.5000119765614</v>
          </cell>
        </row>
        <row r="230">
          <cell r="I230">
            <v>1250.0000114583322</v>
          </cell>
        </row>
        <row r="231">
          <cell r="I231">
            <v>1187.5000109348948</v>
          </cell>
        </row>
        <row r="232">
          <cell r="I232">
            <v>1125.000010406249</v>
          </cell>
        </row>
        <row r="233">
          <cell r="I233">
            <v>1062.5000098723949</v>
          </cell>
        </row>
        <row r="234">
          <cell r="I234">
            <v>1000.0000093333324</v>
          </cell>
        </row>
        <row r="235">
          <cell r="I235">
            <v>937.50000878906155</v>
          </cell>
        </row>
        <row r="236">
          <cell r="I236">
            <v>875.00000823958237</v>
          </cell>
        </row>
        <row r="237">
          <cell r="I237">
            <v>812.50000768489485</v>
          </cell>
        </row>
        <row r="238">
          <cell r="I238">
            <v>750.000007124999</v>
          </cell>
        </row>
        <row r="239">
          <cell r="I239">
            <v>687.50000655989481</v>
          </cell>
        </row>
        <row r="240">
          <cell r="I240">
            <v>625.00000598958229</v>
          </cell>
        </row>
        <row r="241">
          <cell r="I241">
            <v>562.50000541406143</v>
          </cell>
        </row>
        <row r="242">
          <cell r="I242">
            <v>500.00000483333224</v>
          </cell>
        </row>
        <row r="243">
          <cell r="I243">
            <v>437.50000424739471</v>
          </cell>
        </row>
        <row r="244">
          <cell r="I244">
            <v>375.00000365624885</v>
          </cell>
        </row>
        <row r="245">
          <cell r="I245">
            <v>312.50000305989471</v>
          </cell>
        </row>
        <row r="246">
          <cell r="I246">
            <v>250.0000024583322</v>
          </cell>
        </row>
        <row r="247">
          <cell r="I247">
            <v>187.50000185156136</v>
          </cell>
        </row>
        <row r="248">
          <cell r="I248">
            <v>125.00000123958219</v>
          </cell>
        </row>
        <row r="249">
          <cell r="I249">
            <v>62.500000622394694</v>
          </cell>
        </row>
        <row r="250">
          <cell r="I250">
            <v>0</v>
          </cell>
        </row>
      </sheetData>
      <sheetData sheetId="8">
        <row r="3">
          <cell r="D3">
            <v>125200</v>
          </cell>
        </row>
        <row r="4">
          <cell r="D4">
            <v>2.1000000000000001E-2</v>
          </cell>
        </row>
        <row r="6">
          <cell r="D6">
            <v>12</v>
          </cell>
        </row>
        <row r="11">
          <cell r="I11" t="str">
            <v>Reste à rembourser</v>
          </cell>
        </row>
        <row r="12">
          <cell r="I12">
            <v>124779.7876026014</v>
          </cell>
        </row>
        <row r="13">
          <cell r="I13">
            <v>124358.83983350736</v>
          </cell>
        </row>
        <row r="14">
          <cell r="I14">
            <v>123937.15540581739</v>
          </cell>
        </row>
        <row r="15">
          <cell r="I15">
            <v>123514.73303037898</v>
          </cell>
        </row>
        <row r="16">
          <cell r="I16">
            <v>123091.57141578355</v>
          </cell>
        </row>
        <row r="17">
          <cell r="I17">
            <v>122667.66926836257</v>
          </cell>
        </row>
        <row r="18">
          <cell r="I18">
            <v>122243.02529218361</v>
          </cell>
        </row>
        <row r="19">
          <cell r="I19">
            <v>121817.63818904632</v>
          </cell>
        </row>
        <row r="20">
          <cell r="I20">
            <v>121391.50665847855</v>
          </cell>
        </row>
        <row r="21">
          <cell r="I21">
            <v>120964.62939773229</v>
          </cell>
        </row>
        <row r="22">
          <cell r="I22">
            <v>120537.00510177972</v>
          </cell>
        </row>
        <row r="23">
          <cell r="I23">
            <v>120108.63246330924</v>
          </cell>
        </row>
        <row r="24">
          <cell r="I24">
            <v>119679.51017272144</v>
          </cell>
        </row>
        <row r="25">
          <cell r="I25">
            <v>119249.63691812509</v>
          </cell>
        </row>
        <row r="26">
          <cell r="I26">
            <v>118819.01138533322</v>
          </cell>
        </row>
        <row r="27">
          <cell r="I27">
            <v>118387.63225785895</v>
          </cell>
        </row>
        <row r="28">
          <cell r="I28">
            <v>117955.4982169116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2"/>
  <sheetViews>
    <sheetView tabSelected="1" workbookViewId="0"/>
  </sheetViews>
  <sheetFormatPr baseColWidth="10" defaultColWidth="9.1796875" defaultRowHeight="12.5" x14ac:dyDescent="0.25"/>
  <cols>
    <col min="1" max="1" width="11.26953125" style="4" customWidth="1"/>
    <col min="2" max="2" width="13.1796875" style="4" customWidth="1"/>
    <col min="3" max="3" width="22.453125" style="4" customWidth="1"/>
    <col min="4" max="4" width="11.26953125" style="4" customWidth="1"/>
    <col min="5" max="5" width="18.54296875" style="4" bestFit="1" customWidth="1"/>
    <col min="6" max="6" width="14.54296875" style="4" bestFit="1" customWidth="1"/>
    <col min="7" max="7" width="29.54296875" style="4" bestFit="1" customWidth="1"/>
    <col min="8" max="8" width="10.81640625" style="4" bestFit="1" customWidth="1"/>
    <col min="9" max="9" width="21.1796875" style="4" customWidth="1"/>
    <col min="10" max="10" width="12.81640625" style="4" customWidth="1"/>
    <col min="11" max="11" width="9.1796875" style="5"/>
    <col min="12" max="12" width="15.453125" style="5" customWidth="1"/>
    <col min="13" max="16384" width="9.1796875" style="5"/>
  </cols>
  <sheetData>
    <row r="1" spans="1:11" ht="17.149999999999999" customHeight="1" x14ac:dyDescent="0.25">
      <c r="A1" s="1">
        <f ca="1">TODAY()</f>
        <v>43970</v>
      </c>
      <c r="B1" s="2"/>
      <c r="C1" s="2"/>
      <c r="D1" s="3"/>
      <c r="E1" s="2"/>
      <c r="F1" s="2"/>
      <c r="G1" s="2"/>
      <c r="H1" s="2"/>
      <c r="I1" s="2"/>
    </row>
    <row r="2" spans="1:11" ht="13.5" x14ac:dyDescent="0.35">
      <c r="A2" s="6"/>
      <c r="B2" s="7" t="s">
        <v>0</v>
      </c>
      <c r="C2" s="8"/>
      <c r="D2" s="9">
        <v>140000</v>
      </c>
      <c r="E2" s="10"/>
      <c r="F2" s="11"/>
      <c r="G2" s="12" t="s">
        <v>1</v>
      </c>
      <c r="H2" s="13">
        <f>IF(Values_Entered,-PMT(Interest_Rate/Num_Pmt_Per_Year,Loan_Years*Num_Pmt_Per_Year,Loan_Amount),"")</f>
        <v>810.10585031983123</v>
      </c>
      <c r="I2" s="10"/>
      <c r="J2" s="14"/>
    </row>
    <row r="3" spans="1:11" ht="13.5" x14ac:dyDescent="0.35">
      <c r="A3" s="6"/>
      <c r="B3" s="7" t="s">
        <v>2</v>
      </c>
      <c r="C3" s="8"/>
      <c r="D3" s="15">
        <v>0.02</v>
      </c>
      <c r="E3" s="10"/>
      <c r="F3" s="11"/>
      <c r="G3" s="12" t="s">
        <v>3</v>
      </c>
      <c r="H3" s="16">
        <f>IF(Values_Entered,Loan_Years*Num_Pmt_Per_Year,"")</f>
        <v>204</v>
      </c>
      <c r="I3" s="17"/>
      <c r="J3" s="14"/>
    </row>
    <row r="4" spans="1:11" ht="13.5" x14ac:dyDescent="0.35">
      <c r="A4" s="6"/>
      <c r="B4" s="7" t="s">
        <v>4</v>
      </c>
      <c r="C4" s="8"/>
      <c r="D4" s="18">
        <v>17</v>
      </c>
      <c r="E4" s="10">
        <v>17.5</v>
      </c>
      <c r="F4" s="11"/>
      <c r="G4" s="12" t="s">
        <v>3</v>
      </c>
      <c r="H4" s="16">
        <f>IF(Values_Entered,Number_of_Payments,"")</f>
        <v>204</v>
      </c>
      <c r="I4" s="17"/>
      <c r="J4" s="14"/>
    </row>
    <row r="5" spans="1:11" ht="13.5" x14ac:dyDescent="0.35">
      <c r="A5" s="6"/>
      <c r="B5" s="19"/>
      <c r="C5" s="20" t="s">
        <v>5</v>
      </c>
      <c r="D5" s="21">
        <v>12</v>
      </c>
      <c r="E5" s="10"/>
      <c r="F5" s="11"/>
      <c r="G5" s="12" t="s">
        <v>6</v>
      </c>
      <c r="H5" s="22">
        <f>IF(Values_Entered,SUMIF(Beg_Bal,"&gt;0",Extra_Pay),"")</f>
        <v>0</v>
      </c>
      <c r="I5" s="17"/>
      <c r="J5" s="23"/>
    </row>
    <row r="6" spans="1:11" ht="13.5" x14ac:dyDescent="0.35">
      <c r="A6" s="6"/>
      <c r="B6" s="19"/>
      <c r="C6" s="20" t="s">
        <v>7</v>
      </c>
      <c r="D6" s="24">
        <v>42887</v>
      </c>
      <c r="E6" s="25"/>
      <c r="F6" s="11"/>
      <c r="G6" s="12" t="s">
        <v>8</v>
      </c>
      <c r="H6" s="22">
        <f>IF(Values_Entered,SUMIF(Beg_Bal,"&gt;0",Int),"")</f>
        <v>25261.593465245573</v>
      </c>
      <c r="I6" s="17"/>
      <c r="J6" s="14"/>
    </row>
    <row r="7" spans="1:11" ht="14.5" x14ac:dyDescent="0.35">
      <c r="A7" s="6"/>
      <c r="B7" s="19"/>
      <c r="C7" s="20" t="s">
        <v>9</v>
      </c>
      <c r="D7" s="26">
        <v>0</v>
      </c>
      <c r="E7" s="10"/>
      <c r="F7" s="27"/>
      <c r="G7" s="28" t="s">
        <v>10</v>
      </c>
      <c r="H7" s="29">
        <f ca="1">INDEX(J11:J250,MATCH(DATE(YEAR(TODAY()),MONTH(TODAY()),1),B11:B250,0))</f>
        <v>20769.631489457926</v>
      </c>
      <c r="I7" s="30">
        <f ca="1">SUM(H7/Loan_Amount)</f>
        <v>0.14835451063898519</v>
      </c>
      <c r="J7" s="14"/>
    </row>
    <row r="8" spans="1:11" ht="15.5" customHeight="1" x14ac:dyDescent="0.35">
      <c r="A8" s="6"/>
      <c r="B8" s="31" t="s">
        <v>11</v>
      </c>
      <c r="C8" s="31"/>
      <c r="D8" s="32">
        <v>22500</v>
      </c>
      <c r="E8" s="10"/>
      <c r="F8" s="27"/>
      <c r="G8" s="28" t="s">
        <v>12</v>
      </c>
      <c r="H8" s="29">
        <f ca="1">INDEX(I11:I250,MATCH(DATE(YEAR(TODAY()),MONTH(TODAY()),1),B11:B250,0))</f>
        <v>119230.36851054207</v>
      </c>
      <c r="I8" s="30">
        <f ca="1">SUM(H8/Loan_Amount)</f>
        <v>0.85164548936101481</v>
      </c>
      <c r="J8" s="14"/>
    </row>
    <row r="9" spans="1:11" ht="13.5" x14ac:dyDescent="0.35">
      <c r="A9" s="27"/>
      <c r="B9" s="27"/>
      <c r="C9" s="27"/>
      <c r="D9" s="27"/>
      <c r="E9" s="27"/>
      <c r="F9" s="27"/>
      <c r="G9" s="27"/>
      <c r="H9" s="27"/>
      <c r="I9" s="27"/>
      <c r="J9" s="14"/>
    </row>
    <row r="10" spans="1:11" s="35" customFormat="1" ht="31.5" customHeight="1" x14ac:dyDescent="0.25">
      <c r="A10" s="33" t="s">
        <v>13</v>
      </c>
      <c r="B10" s="33" t="s">
        <v>14</v>
      </c>
      <c r="C10" s="33" t="s">
        <v>15</v>
      </c>
      <c r="D10" s="33" t="s">
        <v>1</v>
      </c>
      <c r="E10" s="33" t="s">
        <v>16</v>
      </c>
      <c r="F10" s="33" t="s">
        <v>17</v>
      </c>
      <c r="G10" s="33" t="s">
        <v>18</v>
      </c>
      <c r="H10" s="33" t="s">
        <v>19</v>
      </c>
      <c r="I10" s="33" t="s">
        <v>12</v>
      </c>
      <c r="J10" s="34" t="s">
        <v>18</v>
      </c>
    </row>
    <row r="11" spans="1:11" s="35" customFormat="1" x14ac:dyDescent="0.25">
      <c r="A11" s="36">
        <f>IF(Values_Entered,1,"")</f>
        <v>1</v>
      </c>
      <c r="B11" s="37">
        <f t="shared" ref="B11:B74" si="0">IF(Pay_Num&lt;&gt;"",DATE(YEAR(Loan_Start),MONTH(Loan_Start)+(Pay_Num)*12/Num_Pmt_Per_Year,DAY(Loan_Start)),"")</f>
        <v>42917</v>
      </c>
      <c r="C11" s="38">
        <f>IF(Values_Entered,Loan_Amount,"")</f>
        <v>140000</v>
      </c>
      <c r="D11" s="38">
        <f t="shared" ref="D11:D74" si="1">IF(Pay_Num&lt;&gt;"",Scheduled_Monthly_Payment,"")</f>
        <v>810.10585031983123</v>
      </c>
      <c r="E11" s="39">
        <f>IF(AND(Pay_Num&lt;&gt;"",Sched_Pay+Scheduled_Extra_Payments&lt;Beg_Bal),Scheduled_Extra_Payments,IF(AND(Pay_Num&lt;&gt;"",Beg_Bal-Sched_Pay&gt;0),Beg_Bal-Sched_Pay,IF(Pay_Num&lt;&gt;"",0,"")))</f>
        <v>0</v>
      </c>
      <c r="F11" s="38">
        <f t="shared" ref="F11:F74" si="2">IF(AND(Pay_Num&lt;&gt;"",Sched_Pay+Extra_Pay&lt;Beg_Bal),Sched_Pay+Extra_Pay,IF(Pay_Num&lt;&gt;"",Beg_Bal,""))</f>
        <v>810.10585031983123</v>
      </c>
      <c r="G11" s="38">
        <f t="shared" ref="G11:G74" si="3">IF(Pay_Num&lt;&gt;"",Total_Pay-Int,"")</f>
        <v>576.77251698649786</v>
      </c>
      <c r="H11" s="38">
        <f>IF(Pay_Num&lt;&gt;"",Beg_Bal*(Interest_Rate/Num_Pmt_Per_Year),"")</f>
        <v>233.33333333333334</v>
      </c>
      <c r="I11" s="38">
        <f t="shared" ref="I11:I74" si="4">IF(AND(Pay_Num&lt;&gt;"",Sched_Pay+Extra_Pay&lt;Beg_Bal),Beg_Bal-Princ,IF(Pay_Num&lt;&gt;"",0,""))</f>
        <v>139423.2274830135</v>
      </c>
      <c r="J11" s="40">
        <f t="shared" ref="J11:J74" si="5">SUM(Loan_Amount-I11)</f>
        <v>576.7725169865007</v>
      </c>
    </row>
    <row r="12" spans="1:11" s="35" customFormat="1" ht="12.75" customHeight="1" x14ac:dyDescent="0.25">
      <c r="A12" s="36">
        <f>IF(Values_Entered,A11+1,"")</f>
        <v>2</v>
      </c>
      <c r="B12" s="37">
        <f t="shared" si="0"/>
        <v>42948</v>
      </c>
      <c r="C12" s="38">
        <f t="shared" ref="C12:C75" si="6">IF(Pay_Num&lt;&gt;"",I11,"")</f>
        <v>139423.2274830135</v>
      </c>
      <c r="D12" s="38">
        <f t="shared" si="1"/>
        <v>810.10585031983123</v>
      </c>
      <c r="E12" s="39">
        <f>IF(AND(Pay_Num&lt;&gt;"",Sched_Pay+Scheduled_Extra_Payments&lt;Beg_Bal),Scheduled_Extra_Payments,IF(AND(Pay_Num&lt;&gt;"",Beg_Bal-Sched_Pay&gt;0),Beg_Bal-Sched_Pay,IF(Pay_Num&lt;&gt;"",0,"")))</f>
        <v>0</v>
      </c>
      <c r="F12" s="38">
        <f t="shared" si="2"/>
        <v>810.10585031983123</v>
      </c>
      <c r="G12" s="38">
        <f t="shared" si="3"/>
        <v>577.73380451480875</v>
      </c>
      <c r="H12" s="38">
        <f t="shared" ref="H12:H75" si="7">IF(Pay_Num&lt;&gt;"",Beg_Bal*Interest_Rate/Num_Pmt_Per_Year,"")</f>
        <v>232.37204580502251</v>
      </c>
      <c r="I12" s="38">
        <f t="shared" si="4"/>
        <v>138845.49367849869</v>
      </c>
      <c r="J12" s="40">
        <f t="shared" si="5"/>
        <v>1154.506321501307</v>
      </c>
    </row>
    <row r="13" spans="1:11" s="35" customFormat="1" ht="12.75" customHeight="1" x14ac:dyDescent="0.25">
      <c r="A13" s="36">
        <f>IF(Values_Entered,A12+1,"")</f>
        <v>3</v>
      </c>
      <c r="B13" s="37">
        <f t="shared" si="0"/>
        <v>42979</v>
      </c>
      <c r="C13" s="38">
        <f t="shared" si="6"/>
        <v>138845.49367849869</v>
      </c>
      <c r="D13" s="38">
        <f t="shared" si="1"/>
        <v>810.10585031983123</v>
      </c>
      <c r="E13" s="39">
        <f>IF(AND(Pay_Num&lt;&gt;"",Sched_Pay+Scheduled_Extra_Payments&lt;Beg_Bal),Scheduled_Extra_Payments,IF(AND(Pay_Num&lt;&gt;"",Beg_Bal-Sched_Pay&gt;0),Beg_Bal-Sched_Pay,IF(Pay_Num&lt;&gt;"",0,"")))</f>
        <v>0</v>
      </c>
      <c r="F13" s="38">
        <f t="shared" si="2"/>
        <v>810.10585031983123</v>
      </c>
      <c r="G13" s="38">
        <f t="shared" si="3"/>
        <v>578.69669418900003</v>
      </c>
      <c r="H13" s="38">
        <f t="shared" si="7"/>
        <v>231.40915613083118</v>
      </c>
      <c r="I13" s="38">
        <f t="shared" si="4"/>
        <v>138266.79698430968</v>
      </c>
      <c r="J13" s="40">
        <f t="shared" si="5"/>
        <v>1733.2030156903202</v>
      </c>
    </row>
    <row r="14" spans="1:11" s="35" customFormat="1" x14ac:dyDescent="0.25">
      <c r="A14" s="36">
        <f>IF(Values_Entered,A13+1,"")</f>
        <v>4</v>
      </c>
      <c r="B14" s="37">
        <f t="shared" si="0"/>
        <v>43009</v>
      </c>
      <c r="C14" s="38">
        <f t="shared" si="6"/>
        <v>138266.79698430968</v>
      </c>
      <c r="D14" s="38">
        <f t="shared" si="1"/>
        <v>810.10585031983123</v>
      </c>
      <c r="E14" s="39">
        <f>IF(AND(Pay_Num&lt;&gt;"",Sched_Pay+Scheduled_Extra_Payments&lt;Beg_Bal),Scheduled_Extra_Payments,IF(AND(Pay_Num&lt;&gt;"",Beg_Bal-Sched_Pay&gt;0),Beg_Bal-Sched_Pay,IF(Pay_Num&lt;&gt;"",0,"")))</f>
        <v>0</v>
      </c>
      <c r="F14" s="38">
        <f t="shared" si="2"/>
        <v>810.10585031983123</v>
      </c>
      <c r="G14" s="38">
        <f t="shared" si="3"/>
        <v>579.66118867931505</v>
      </c>
      <c r="H14" s="38">
        <f t="shared" si="7"/>
        <v>230.44466164051616</v>
      </c>
      <c r="I14" s="38">
        <f t="shared" si="4"/>
        <v>137687.13579563037</v>
      </c>
      <c r="J14" s="40">
        <f t="shared" si="5"/>
        <v>2312.8642043696309</v>
      </c>
    </row>
    <row r="15" spans="1:11" s="35" customFormat="1" x14ac:dyDescent="0.25">
      <c r="A15" s="36">
        <f>IF(Values_Entered,A14+1,"")</f>
        <v>5</v>
      </c>
      <c r="B15" s="37">
        <f t="shared" si="0"/>
        <v>43040</v>
      </c>
      <c r="C15" s="38">
        <f t="shared" si="6"/>
        <v>137687.13579563037</v>
      </c>
      <c r="D15" s="38">
        <f t="shared" si="1"/>
        <v>810.10585031983123</v>
      </c>
      <c r="E15" s="39">
        <v>0</v>
      </c>
      <c r="F15" s="38">
        <f t="shared" si="2"/>
        <v>810.10585031983123</v>
      </c>
      <c r="G15" s="38">
        <f t="shared" si="3"/>
        <v>580.62729066044733</v>
      </c>
      <c r="H15" s="38">
        <f t="shared" si="7"/>
        <v>229.47855965938393</v>
      </c>
      <c r="I15" s="38">
        <f t="shared" si="4"/>
        <v>137106.50850496991</v>
      </c>
      <c r="J15" s="40">
        <f t="shared" si="5"/>
        <v>2893.4914950300881</v>
      </c>
    </row>
    <row r="16" spans="1:11" x14ac:dyDescent="0.25">
      <c r="A16" s="36">
        <f>IF(Values_Entered,A15+1,"")</f>
        <v>6</v>
      </c>
      <c r="B16" s="37">
        <f t="shared" si="0"/>
        <v>43070</v>
      </c>
      <c r="C16" s="38">
        <f t="shared" si="6"/>
        <v>137106.50850496991</v>
      </c>
      <c r="D16" s="38">
        <f t="shared" si="1"/>
        <v>810.10585031983123</v>
      </c>
      <c r="E16" s="39">
        <f>IF(AND(Pay_Num&lt;&gt;"",Sched_Pay+Scheduled_Extra_Payments&lt;Beg_Bal),Scheduled_Extra_Payments,IF(AND(Pay_Num&lt;&gt;"",Beg_Bal-Sched_Pay&gt;0),Beg_Bal-Sched_Pay,IF(Pay_Num&lt;&gt;"",0,"")))</f>
        <v>0</v>
      </c>
      <c r="F16" s="38">
        <f t="shared" si="2"/>
        <v>810.10585031983123</v>
      </c>
      <c r="G16" s="38">
        <f t="shared" si="3"/>
        <v>581.59500281154806</v>
      </c>
      <c r="H16" s="38">
        <f t="shared" si="7"/>
        <v>228.51084750828318</v>
      </c>
      <c r="I16" s="38">
        <f t="shared" si="4"/>
        <v>136524.91350215836</v>
      </c>
      <c r="J16" s="40">
        <f t="shared" si="5"/>
        <v>3475.0864978416357</v>
      </c>
      <c r="K16" s="35"/>
    </row>
    <row r="17" spans="1:11" x14ac:dyDescent="0.25">
      <c r="A17" s="36">
        <f>IF(Values_Entered,A16+1,"")</f>
        <v>7</v>
      </c>
      <c r="B17" s="37">
        <f t="shared" si="0"/>
        <v>43101</v>
      </c>
      <c r="C17" s="38">
        <f t="shared" si="6"/>
        <v>136524.91350215836</v>
      </c>
      <c r="D17" s="38">
        <f t="shared" si="1"/>
        <v>810.10585031983123</v>
      </c>
      <c r="E17" s="39">
        <f>IF(AND(Pay_Num&lt;&gt;"",Sched_Pay+Scheduled_Extra_Payments&lt;Beg_Bal),Scheduled_Extra_Payments,IF(AND(Pay_Num&lt;&gt;"",Beg_Bal-Sched_Pay&gt;0),Beg_Bal-Sched_Pay,IF(Pay_Num&lt;&gt;"",0,"")))</f>
        <v>0</v>
      </c>
      <c r="F17" s="38">
        <f t="shared" si="2"/>
        <v>810.10585031983123</v>
      </c>
      <c r="G17" s="38">
        <f t="shared" si="3"/>
        <v>582.56432781623391</v>
      </c>
      <c r="H17" s="38">
        <f t="shared" si="7"/>
        <v>227.54152250359729</v>
      </c>
      <c r="I17" s="38">
        <f t="shared" si="4"/>
        <v>135942.34917434212</v>
      </c>
      <c r="J17" s="40">
        <f t="shared" si="5"/>
        <v>4057.6508256578818</v>
      </c>
      <c r="K17" s="35"/>
    </row>
    <row r="18" spans="1:11" x14ac:dyDescent="0.25">
      <c r="A18" s="36">
        <f>IF(Values_Entered,A17+1,"")</f>
        <v>8</v>
      </c>
      <c r="B18" s="37">
        <f t="shared" si="0"/>
        <v>43132</v>
      </c>
      <c r="C18" s="38">
        <f t="shared" si="6"/>
        <v>135942.34917434212</v>
      </c>
      <c r="D18" s="38">
        <f t="shared" si="1"/>
        <v>810.10585031983123</v>
      </c>
      <c r="E18" s="39">
        <f>IF(AND(Pay_Num&lt;&gt;"",Sched_Pay+Scheduled_Extra_Payments&lt;Beg_Bal),Scheduled_Extra_Payments,IF(AND(Pay_Num&lt;&gt;"",Beg_Bal-Sched_Pay&gt;0),Beg_Bal-Sched_Pay,IF(Pay_Num&lt;&gt;"",0,"")))</f>
        <v>0</v>
      </c>
      <c r="F18" s="38">
        <f t="shared" si="2"/>
        <v>810.10585031983123</v>
      </c>
      <c r="G18" s="38">
        <f t="shared" si="3"/>
        <v>583.53526836259437</v>
      </c>
      <c r="H18" s="38">
        <f t="shared" si="7"/>
        <v>226.57058195723687</v>
      </c>
      <c r="I18" s="38">
        <f t="shared" si="4"/>
        <v>135358.81390597954</v>
      </c>
      <c r="J18" s="40">
        <f t="shared" si="5"/>
        <v>4641.1860940204642</v>
      </c>
      <c r="K18" s="35"/>
    </row>
    <row r="19" spans="1:11" x14ac:dyDescent="0.25">
      <c r="A19" s="36">
        <f>IF(Values_Entered,A18+1,"")</f>
        <v>9</v>
      </c>
      <c r="B19" s="37">
        <f t="shared" si="0"/>
        <v>43160</v>
      </c>
      <c r="C19" s="38">
        <f t="shared" si="6"/>
        <v>135358.81390597954</v>
      </c>
      <c r="D19" s="38">
        <f t="shared" si="1"/>
        <v>810.10585031983123</v>
      </c>
      <c r="E19" s="39">
        <f>IF(AND(Pay_Num&lt;&gt;"",Sched_Pay+Scheduled_Extra_Payments&lt;Beg_Bal),Scheduled_Extra_Payments,IF(AND(Pay_Num&lt;&gt;"",Beg_Bal-Sched_Pay&gt;0),Beg_Bal-Sched_Pay,IF(Pay_Num&lt;&gt;"",0,"")))</f>
        <v>0</v>
      </c>
      <c r="F19" s="38">
        <f t="shared" si="2"/>
        <v>810.10585031983123</v>
      </c>
      <c r="G19" s="38">
        <f t="shared" si="3"/>
        <v>584.50782714319871</v>
      </c>
      <c r="H19" s="38">
        <f t="shared" si="7"/>
        <v>225.59802317663255</v>
      </c>
      <c r="I19" s="38">
        <f t="shared" si="4"/>
        <v>134774.30607883635</v>
      </c>
      <c r="J19" s="40">
        <f t="shared" si="5"/>
        <v>5225.6939211636491</v>
      </c>
      <c r="K19" s="35"/>
    </row>
    <row r="20" spans="1:11" x14ac:dyDescent="0.25">
      <c r="A20" s="36">
        <f>IF(Values_Entered,A19+1,"")</f>
        <v>10</v>
      </c>
      <c r="B20" s="37">
        <f t="shared" si="0"/>
        <v>43191</v>
      </c>
      <c r="C20" s="38">
        <f t="shared" si="6"/>
        <v>134774.30607883635</v>
      </c>
      <c r="D20" s="38">
        <f t="shared" si="1"/>
        <v>810.10585031983123</v>
      </c>
      <c r="E20" s="39">
        <v>0</v>
      </c>
      <c r="F20" s="38">
        <f t="shared" si="2"/>
        <v>810.10585031983123</v>
      </c>
      <c r="G20" s="38">
        <f t="shared" si="3"/>
        <v>585.48200685510403</v>
      </c>
      <c r="H20" s="38">
        <f t="shared" si="7"/>
        <v>224.62384346472723</v>
      </c>
      <c r="I20" s="38">
        <f t="shared" si="4"/>
        <v>134188.82407198125</v>
      </c>
      <c r="J20" s="40">
        <f t="shared" si="5"/>
        <v>5811.1759280187543</v>
      </c>
      <c r="K20" s="35"/>
    </row>
    <row r="21" spans="1:11" x14ac:dyDescent="0.25">
      <c r="A21" s="36">
        <f>IF(Values_Entered,A20+1,"")</f>
        <v>11</v>
      </c>
      <c r="B21" s="37">
        <f t="shared" si="0"/>
        <v>43221</v>
      </c>
      <c r="C21" s="38">
        <f t="shared" si="6"/>
        <v>134188.82407198125</v>
      </c>
      <c r="D21" s="38">
        <f t="shared" si="1"/>
        <v>810.10585031983123</v>
      </c>
      <c r="E21" s="39">
        <f t="shared" ref="E21:E84" si="8">IF(AND(Pay_Num&lt;&gt;"",Sched_Pay+Scheduled_Extra_Payments&lt;Beg_Bal),Scheduled_Extra_Payments,IF(AND(Pay_Num&lt;&gt;"",Beg_Bal-Sched_Pay&gt;0),Beg_Bal-Sched_Pay,IF(Pay_Num&lt;&gt;"",0,"")))</f>
        <v>0</v>
      </c>
      <c r="F21" s="38">
        <f t="shared" si="2"/>
        <v>810.10585031983123</v>
      </c>
      <c r="G21" s="38">
        <f t="shared" si="3"/>
        <v>586.45781019986248</v>
      </c>
      <c r="H21" s="38">
        <f t="shared" si="7"/>
        <v>223.64804011996875</v>
      </c>
      <c r="I21" s="38">
        <f t="shared" si="4"/>
        <v>133602.3662617814</v>
      </c>
      <c r="J21" s="40">
        <f t="shared" si="5"/>
        <v>6397.633738218603</v>
      </c>
      <c r="K21" s="35"/>
    </row>
    <row r="22" spans="1:11" x14ac:dyDescent="0.25">
      <c r="A22" s="36">
        <f>IF(Values_Entered,A21+1,"")</f>
        <v>12</v>
      </c>
      <c r="B22" s="37">
        <f t="shared" si="0"/>
        <v>43252</v>
      </c>
      <c r="C22" s="38">
        <f t="shared" si="6"/>
        <v>133602.3662617814</v>
      </c>
      <c r="D22" s="38">
        <f t="shared" si="1"/>
        <v>810.10585031983123</v>
      </c>
      <c r="E22" s="39">
        <f t="shared" si="8"/>
        <v>0</v>
      </c>
      <c r="F22" s="38">
        <f t="shared" si="2"/>
        <v>810.10585031983123</v>
      </c>
      <c r="G22" s="38">
        <f t="shared" si="3"/>
        <v>587.43523988352888</v>
      </c>
      <c r="H22" s="38">
        <f t="shared" si="7"/>
        <v>222.67061043630233</v>
      </c>
      <c r="I22" s="38">
        <f t="shared" si="4"/>
        <v>133014.93102189788</v>
      </c>
      <c r="J22" s="40">
        <f t="shared" si="5"/>
        <v>6985.068978102121</v>
      </c>
      <c r="K22" s="35"/>
    </row>
    <row r="23" spans="1:11" x14ac:dyDescent="0.25">
      <c r="A23" s="36">
        <f>IF(Values_Entered,A22+1,"")</f>
        <v>13</v>
      </c>
      <c r="B23" s="37">
        <f t="shared" si="0"/>
        <v>43282</v>
      </c>
      <c r="C23" s="38">
        <f t="shared" si="6"/>
        <v>133014.93102189788</v>
      </c>
      <c r="D23" s="38">
        <f t="shared" si="1"/>
        <v>810.10585031983123</v>
      </c>
      <c r="E23" s="39">
        <f t="shared" si="8"/>
        <v>0</v>
      </c>
      <c r="F23" s="38">
        <f t="shared" si="2"/>
        <v>810.10585031983123</v>
      </c>
      <c r="G23" s="38">
        <f t="shared" si="3"/>
        <v>588.41429861666813</v>
      </c>
      <c r="H23" s="38">
        <f t="shared" si="7"/>
        <v>221.69155170316313</v>
      </c>
      <c r="I23" s="38">
        <f t="shared" si="4"/>
        <v>132426.51672328121</v>
      </c>
      <c r="J23" s="40">
        <f t="shared" si="5"/>
        <v>7573.4832767187909</v>
      </c>
      <c r="K23" s="35"/>
    </row>
    <row r="24" spans="1:11" x14ac:dyDescent="0.25">
      <c r="A24" s="36">
        <f>IF(Values_Entered,A23+1,"")</f>
        <v>14</v>
      </c>
      <c r="B24" s="37">
        <f t="shared" si="0"/>
        <v>43313</v>
      </c>
      <c r="C24" s="38">
        <f t="shared" si="6"/>
        <v>132426.51672328121</v>
      </c>
      <c r="D24" s="38">
        <f t="shared" si="1"/>
        <v>810.10585031983123</v>
      </c>
      <c r="E24" s="39">
        <f t="shared" si="8"/>
        <v>0</v>
      </c>
      <c r="F24" s="38">
        <f t="shared" si="2"/>
        <v>810.10585031983123</v>
      </c>
      <c r="G24" s="38">
        <f t="shared" si="3"/>
        <v>589.3949891143626</v>
      </c>
      <c r="H24" s="38">
        <f t="shared" si="7"/>
        <v>220.71086120546866</v>
      </c>
      <c r="I24" s="38">
        <f t="shared" si="4"/>
        <v>131837.12173416684</v>
      </c>
      <c r="J24" s="40">
        <f t="shared" si="5"/>
        <v>8162.878265833162</v>
      </c>
      <c r="K24" s="35"/>
    </row>
    <row r="25" spans="1:11" x14ac:dyDescent="0.25">
      <c r="A25" s="36">
        <f>IF(Values_Entered,A24+1,"")</f>
        <v>15</v>
      </c>
      <c r="B25" s="37">
        <f t="shared" si="0"/>
        <v>43344</v>
      </c>
      <c r="C25" s="38">
        <f t="shared" si="6"/>
        <v>131837.12173416684</v>
      </c>
      <c r="D25" s="38">
        <f t="shared" si="1"/>
        <v>810.10585031983123</v>
      </c>
      <c r="E25" s="39">
        <f t="shared" si="8"/>
        <v>0</v>
      </c>
      <c r="F25" s="38">
        <f t="shared" si="2"/>
        <v>810.10585031983123</v>
      </c>
      <c r="G25" s="38">
        <f t="shared" si="3"/>
        <v>590.37731409621983</v>
      </c>
      <c r="H25" s="38">
        <f t="shared" si="7"/>
        <v>219.7285362236114</v>
      </c>
      <c r="I25" s="38">
        <f t="shared" si="4"/>
        <v>131246.74442007061</v>
      </c>
      <c r="J25" s="40">
        <f t="shared" si="5"/>
        <v>8753.2555799293914</v>
      </c>
      <c r="K25" s="35"/>
    </row>
    <row r="26" spans="1:11" x14ac:dyDescent="0.25">
      <c r="A26" s="36">
        <f>IF(Values_Entered,A25+1,"")</f>
        <v>16</v>
      </c>
      <c r="B26" s="37">
        <f t="shared" si="0"/>
        <v>43374</v>
      </c>
      <c r="C26" s="38">
        <f t="shared" si="6"/>
        <v>131246.74442007061</v>
      </c>
      <c r="D26" s="38">
        <f t="shared" si="1"/>
        <v>810.10585031983123</v>
      </c>
      <c r="E26" s="39">
        <f t="shared" si="8"/>
        <v>0</v>
      </c>
      <c r="F26" s="38">
        <f t="shared" si="2"/>
        <v>810.10585031983123</v>
      </c>
      <c r="G26" s="38">
        <f t="shared" si="3"/>
        <v>591.36127628638019</v>
      </c>
      <c r="H26" s="38">
        <f t="shared" si="7"/>
        <v>218.74457403345102</v>
      </c>
      <c r="I26" s="38">
        <f t="shared" si="4"/>
        <v>130655.38314378423</v>
      </c>
      <c r="J26" s="40">
        <f t="shared" si="5"/>
        <v>9344.6168562157691</v>
      </c>
      <c r="K26" s="35"/>
    </row>
    <row r="27" spans="1:11" x14ac:dyDescent="0.25">
      <c r="A27" s="36">
        <f>IF(Values_Entered,A26+1,"")</f>
        <v>17</v>
      </c>
      <c r="B27" s="37">
        <f t="shared" si="0"/>
        <v>43405</v>
      </c>
      <c r="C27" s="38">
        <f t="shared" si="6"/>
        <v>130655.38314378423</v>
      </c>
      <c r="D27" s="38">
        <f t="shared" si="1"/>
        <v>810.10585031983123</v>
      </c>
      <c r="E27" s="39">
        <f t="shared" si="8"/>
        <v>0</v>
      </c>
      <c r="F27" s="38">
        <f t="shared" si="2"/>
        <v>810.10585031983123</v>
      </c>
      <c r="G27" s="38">
        <f t="shared" si="3"/>
        <v>592.34687841352422</v>
      </c>
      <c r="H27" s="38">
        <f t="shared" si="7"/>
        <v>217.75897190630704</v>
      </c>
      <c r="I27" s="38">
        <f t="shared" si="4"/>
        <v>130063.03626537071</v>
      </c>
      <c r="J27" s="40">
        <f t="shared" si="5"/>
        <v>9936.9637346292875</v>
      </c>
      <c r="K27" s="35"/>
    </row>
    <row r="28" spans="1:11" x14ac:dyDescent="0.25">
      <c r="A28" s="36">
        <f>IF(Values_Entered,A27+1,"")</f>
        <v>18</v>
      </c>
      <c r="B28" s="37">
        <f t="shared" si="0"/>
        <v>43435</v>
      </c>
      <c r="C28" s="38">
        <f t="shared" si="6"/>
        <v>130063.03626537071</v>
      </c>
      <c r="D28" s="38">
        <f t="shared" si="1"/>
        <v>810.10585031983123</v>
      </c>
      <c r="E28" s="39">
        <f t="shared" si="8"/>
        <v>0</v>
      </c>
      <c r="F28" s="38">
        <f t="shared" si="2"/>
        <v>810.10585031983123</v>
      </c>
      <c r="G28" s="38">
        <f t="shared" si="3"/>
        <v>593.33412321088008</v>
      </c>
      <c r="H28" s="38">
        <f t="shared" si="7"/>
        <v>216.77172710895118</v>
      </c>
      <c r="I28" s="38">
        <f t="shared" si="4"/>
        <v>129469.70214215983</v>
      </c>
      <c r="J28" s="40">
        <f t="shared" si="5"/>
        <v>10530.297857840167</v>
      </c>
      <c r="K28" s="35"/>
    </row>
    <row r="29" spans="1:11" x14ac:dyDescent="0.25">
      <c r="A29" s="41">
        <f>IF(Values_Entered,A28+1,"")</f>
        <v>19</v>
      </c>
      <c r="B29" s="42">
        <f t="shared" si="0"/>
        <v>43466</v>
      </c>
      <c r="C29" s="43">
        <f t="shared" si="6"/>
        <v>129469.70214215983</v>
      </c>
      <c r="D29" s="43">
        <f t="shared" si="1"/>
        <v>810.10585031983123</v>
      </c>
      <c r="E29" s="44">
        <f t="shared" si="8"/>
        <v>0</v>
      </c>
      <c r="F29" s="43">
        <f t="shared" si="2"/>
        <v>810.10585031983123</v>
      </c>
      <c r="G29" s="43">
        <f t="shared" si="3"/>
        <v>594.32301341623156</v>
      </c>
      <c r="H29" s="43">
        <f t="shared" si="7"/>
        <v>215.7828369035997</v>
      </c>
      <c r="I29" s="43">
        <f t="shared" si="4"/>
        <v>128875.3791287436</v>
      </c>
      <c r="J29" s="40">
        <f t="shared" si="5"/>
        <v>11124.620871256397</v>
      </c>
      <c r="K29" s="35"/>
    </row>
    <row r="30" spans="1:11" x14ac:dyDescent="0.25">
      <c r="A30" s="41">
        <f>IF(Values_Entered,A29+1,"")</f>
        <v>20</v>
      </c>
      <c r="B30" s="42">
        <f t="shared" si="0"/>
        <v>43497</v>
      </c>
      <c r="C30" s="43">
        <f t="shared" si="6"/>
        <v>128875.3791287436</v>
      </c>
      <c r="D30" s="43">
        <f t="shared" si="1"/>
        <v>810.10585031983123</v>
      </c>
      <c r="E30" s="44">
        <f t="shared" si="8"/>
        <v>0</v>
      </c>
      <c r="F30" s="43">
        <f t="shared" si="2"/>
        <v>810.10585031983123</v>
      </c>
      <c r="G30" s="43">
        <f t="shared" si="3"/>
        <v>595.31355177192518</v>
      </c>
      <c r="H30" s="43">
        <f t="shared" si="7"/>
        <v>214.79229854790603</v>
      </c>
      <c r="I30" s="43">
        <f t="shared" si="4"/>
        <v>128280.06557697168</v>
      </c>
      <c r="J30" s="40">
        <f t="shared" si="5"/>
        <v>11719.934423028317</v>
      </c>
      <c r="K30" s="35"/>
    </row>
    <row r="31" spans="1:11" x14ac:dyDescent="0.25">
      <c r="A31" s="41">
        <f>IF(Values_Entered,A30+1,"")</f>
        <v>21</v>
      </c>
      <c r="B31" s="42">
        <f t="shared" si="0"/>
        <v>43525</v>
      </c>
      <c r="C31" s="43">
        <f t="shared" si="6"/>
        <v>128280.06557697168</v>
      </c>
      <c r="D31" s="43">
        <f t="shared" si="1"/>
        <v>810.10585031983123</v>
      </c>
      <c r="E31" s="44">
        <f t="shared" si="8"/>
        <v>0</v>
      </c>
      <c r="F31" s="43">
        <f t="shared" si="2"/>
        <v>810.10585031983123</v>
      </c>
      <c r="G31" s="43">
        <f t="shared" si="3"/>
        <v>596.30574102487844</v>
      </c>
      <c r="H31" s="43">
        <f t="shared" si="7"/>
        <v>213.80010929495282</v>
      </c>
      <c r="I31" s="43">
        <f t="shared" si="4"/>
        <v>127683.75983594681</v>
      </c>
      <c r="J31" s="40">
        <f t="shared" si="5"/>
        <v>12316.24016405319</v>
      </c>
      <c r="K31" s="35"/>
    </row>
    <row r="32" spans="1:11" x14ac:dyDescent="0.25">
      <c r="A32" s="41">
        <f>IF(Values_Entered,A31+1,"")</f>
        <v>22</v>
      </c>
      <c r="B32" s="42">
        <f t="shared" si="0"/>
        <v>43556</v>
      </c>
      <c r="C32" s="43">
        <f t="shared" si="6"/>
        <v>127683.75983594681</v>
      </c>
      <c r="D32" s="43">
        <f t="shared" si="1"/>
        <v>810.10585031983123</v>
      </c>
      <c r="E32" s="44">
        <f t="shared" si="8"/>
        <v>0</v>
      </c>
      <c r="F32" s="43">
        <f t="shared" si="2"/>
        <v>810.10585031983123</v>
      </c>
      <c r="G32" s="43">
        <f t="shared" si="3"/>
        <v>597.29958392658659</v>
      </c>
      <c r="H32" s="43">
        <f t="shared" si="7"/>
        <v>212.80626639324467</v>
      </c>
      <c r="I32" s="43">
        <f t="shared" si="4"/>
        <v>127086.46025202022</v>
      </c>
      <c r="J32" s="40">
        <f t="shared" si="5"/>
        <v>12913.539747979783</v>
      </c>
      <c r="K32" s="35"/>
    </row>
    <row r="33" spans="1:11" x14ac:dyDescent="0.25">
      <c r="A33" s="41">
        <f>IF(Values_Entered,A32+1,"")</f>
        <v>23</v>
      </c>
      <c r="B33" s="42">
        <f t="shared" si="0"/>
        <v>43586</v>
      </c>
      <c r="C33" s="43">
        <f t="shared" si="6"/>
        <v>127086.46025202022</v>
      </c>
      <c r="D33" s="43">
        <f t="shared" si="1"/>
        <v>810.10585031983123</v>
      </c>
      <c r="E33" s="44">
        <f t="shared" si="8"/>
        <v>0</v>
      </c>
      <c r="F33" s="43">
        <f t="shared" si="2"/>
        <v>810.10585031983123</v>
      </c>
      <c r="G33" s="43">
        <f t="shared" si="3"/>
        <v>598.29508323313087</v>
      </c>
      <c r="H33" s="43">
        <f t="shared" si="7"/>
        <v>211.81076708670037</v>
      </c>
      <c r="I33" s="43">
        <f t="shared" si="4"/>
        <v>126488.16516878709</v>
      </c>
      <c r="J33" s="40">
        <f t="shared" si="5"/>
        <v>13511.834831212909</v>
      </c>
      <c r="K33" s="35"/>
    </row>
    <row r="34" spans="1:11" x14ac:dyDescent="0.25">
      <c r="A34" s="41">
        <f>IF(Values_Entered,A33+1,"")</f>
        <v>24</v>
      </c>
      <c r="B34" s="42">
        <f t="shared" si="0"/>
        <v>43617</v>
      </c>
      <c r="C34" s="43">
        <f t="shared" si="6"/>
        <v>126488.16516878709</v>
      </c>
      <c r="D34" s="43">
        <f t="shared" si="1"/>
        <v>810.10585031983123</v>
      </c>
      <c r="E34" s="44">
        <f t="shared" si="8"/>
        <v>0</v>
      </c>
      <c r="F34" s="43">
        <f t="shared" si="2"/>
        <v>810.10585031983123</v>
      </c>
      <c r="G34" s="43">
        <f t="shared" si="3"/>
        <v>599.29224170518603</v>
      </c>
      <c r="H34" s="43">
        <f t="shared" si="7"/>
        <v>210.81360861464518</v>
      </c>
      <c r="I34" s="43">
        <f t="shared" si="4"/>
        <v>125888.8729270819</v>
      </c>
      <c r="J34" s="40">
        <f t="shared" si="5"/>
        <v>14111.127072918098</v>
      </c>
      <c r="K34" s="35"/>
    </row>
    <row r="35" spans="1:11" x14ac:dyDescent="0.25">
      <c r="A35" s="41">
        <f>IF(Values_Entered,A34+1,"")</f>
        <v>25</v>
      </c>
      <c r="B35" s="42">
        <f t="shared" si="0"/>
        <v>43647</v>
      </c>
      <c r="C35" s="43">
        <f t="shared" si="6"/>
        <v>125888.8729270819</v>
      </c>
      <c r="D35" s="43">
        <f t="shared" si="1"/>
        <v>810.10585031983123</v>
      </c>
      <c r="E35" s="44">
        <f t="shared" si="8"/>
        <v>0</v>
      </c>
      <c r="F35" s="43">
        <f t="shared" si="2"/>
        <v>810.10585031983123</v>
      </c>
      <c r="G35" s="43">
        <f t="shared" si="3"/>
        <v>600.29106210802809</v>
      </c>
      <c r="H35" s="43">
        <f t="shared" si="7"/>
        <v>209.81478821180318</v>
      </c>
      <c r="I35" s="43">
        <f t="shared" si="4"/>
        <v>125288.58186497388</v>
      </c>
      <c r="J35" s="40">
        <f t="shared" si="5"/>
        <v>14711.418135026121</v>
      </c>
      <c r="K35" s="35"/>
    </row>
    <row r="36" spans="1:11" x14ac:dyDescent="0.25">
      <c r="A36" s="41">
        <f>IF(Values_Entered,A35+1,"")</f>
        <v>26</v>
      </c>
      <c r="B36" s="42">
        <f t="shared" si="0"/>
        <v>43678</v>
      </c>
      <c r="C36" s="43">
        <f t="shared" si="6"/>
        <v>125288.58186497388</v>
      </c>
      <c r="D36" s="43">
        <f t="shared" si="1"/>
        <v>810.10585031983123</v>
      </c>
      <c r="E36" s="44">
        <f t="shared" si="8"/>
        <v>0</v>
      </c>
      <c r="F36" s="43">
        <f t="shared" si="2"/>
        <v>810.10585031983123</v>
      </c>
      <c r="G36" s="43">
        <f t="shared" si="3"/>
        <v>601.29154721154146</v>
      </c>
      <c r="H36" s="43">
        <f t="shared" si="7"/>
        <v>208.81430310828981</v>
      </c>
      <c r="I36" s="43">
        <f t="shared" si="4"/>
        <v>124687.29031776234</v>
      </c>
      <c r="J36" s="40">
        <f t="shared" si="5"/>
        <v>15312.709682237662</v>
      </c>
      <c r="K36" s="35"/>
    </row>
    <row r="37" spans="1:11" x14ac:dyDescent="0.25">
      <c r="A37" s="41">
        <f>IF(Values_Entered,A36+1,"")</f>
        <v>27</v>
      </c>
      <c r="B37" s="42">
        <f t="shared" si="0"/>
        <v>43709</v>
      </c>
      <c r="C37" s="43">
        <f t="shared" si="6"/>
        <v>124687.29031776234</v>
      </c>
      <c r="D37" s="43">
        <f t="shared" si="1"/>
        <v>810.10585031983123</v>
      </c>
      <c r="E37" s="44">
        <f t="shared" si="8"/>
        <v>0</v>
      </c>
      <c r="F37" s="43">
        <f t="shared" si="2"/>
        <v>810.10585031983123</v>
      </c>
      <c r="G37" s="43">
        <f t="shared" si="3"/>
        <v>602.29369979022738</v>
      </c>
      <c r="H37" s="43">
        <f t="shared" si="7"/>
        <v>207.81215052960388</v>
      </c>
      <c r="I37" s="43">
        <f t="shared" si="4"/>
        <v>124084.99661797211</v>
      </c>
      <c r="J37" s="40">
        <f t="shared" si="5"/>
        <v>15915.003382027891</v>
      </c>
      <c r="K37" s="35"/>
    </row>
    <row r="38" spans="1:11" x14ac:dyDescent="0.25">
      <c r="A38" s="41">
        <f>IF(Values_Entered,A37+1,"")</f>
        <v>28</v>
      </c>
      <c r="B38" s="42">
        <f t="shared" si="0"/>
        <v>43739</v>
      </c>
      <c r="C38" s="43">
        <f t="shared" si="6"/>
        <v>124084.99661797211</v>
      </c>
      <c r="D38" s="43">
        <f t="shared" si="1"/>
        <v>810.10585031983123</v>
      </c>
      <c r="E38" s="44">
        <f t="shared" si="8"/>
        <v>0</v>
      </c>
      <c r="F38" s="43">
        <f t="shared" si="2"/>
        <v>810.10585031983123</v>
      </c>
      <c r="G38" s="43">
        <f t="shared" si="3"/>
        <v>603.29752262321108</v>
      </c>
      <c r="H38" s="43">
        <f t="shared" si="7"/>
        <v>206.80832769662018</v>
      </c>
      <c r="I38" s="43">
        <f t="shared" si="4"/>
        <v>123481.6990953489</v>
      </c>
      <c r="J38" s="40">
        <f t="shared" si="5"/>
        <v>16518.3009046511</v>
      </c>
      <c r="K38" s="35"/>
    </row>
    <row r="39" spans="1:11" x14ac:dyDescent="0.25">
      <c r="A39" s="41">
        <f>IF(Values_Entered,A38+1,"")</f>
        <v>29</v>
      </c>
      <c r="B39" s="42">
        <f t="shared" si="0"/>
        <v>43770</v>
      </c>
      <c r="C39" s="43">
        <f t="shared" si="6"/>
        <v>123481.6990953489</v>
      </c>
      <c r="D39" s="43">
        <f t="shared" si="1"/>
        <v>810.10585031983123</v>
      </c>
      <c r="E39" s="44">
        <f t="shared" si="8"/>
        <v>0</v>
      </c>
      <c r="F39" s="43">
        <f t="shared" si="2"/>
        <v>810.10585031983123</v>
      </c>
      <c r="G39" s="43">
        <f t="shared" si="3"/>
        <v>604.30301849424973</v>
      </c>
      <c r="H39" s="43">
        <f t="shared" si="7"/>
        <v>205.80283182558151</v>
      </c>
      <c r="I39" s="43">
        <f t="shared" si="4"/>
        <v>122877.39607685465</v>
      </c>
      <c r="J39" s="40">
        <f t="shared" si="5"/>
        <v>17122.603923145347</v>
      </c>
      <c r="K39" s="35"/>
    </row>
    <row r="40" spans="1:11" x14ac:dyDescent="0.25">
      <c r="A40" s="41">
        <f>IF(Values_Entered,A39+1,"")</f>
        <v>30</v>
      </c>
      <c r="B40" s="42">
        <f t="shared" si="0"/>
        <v>43800</v>
      </c>
      <c r="C40" s="43">
        <f t="shared" si="6"/>
        <v>122877.39607685465</v>
      </c>
      <c r="D40" s="43">
        <f t="shared" si="1"/>
        <v>810.10585031983123</v>
      </c>
      <c r="E40" s="44">
        <f t="shared" si="8"/>
        <v>0</v>
      </c>
      <c r="F40" s="43">
        <f t="shared" si="2"/>
        <v>810.10585031983123</v>
      </c>
      <c r="G40" s="43">
        <f t="shared" si="3"/>
        <v>605.31019019174016</v>
      </c>
      <c r="H40" s="43">
        <f t="shared" si="7"/>
        <v>204.7956601280911</v>
      </c>
      <c r="I40" s="43">
        <f t="shared" si="4"/>
        <v>122272.08588666291</v>
      </c>
      <c r="J40" s="40">
        <f t="shared" si="5"/>
        <v>17727.914113337087</v>
      </c>
      <c r="K40" s="35"/>
    </row>
    <row r="41" spans="1:11" x14ac:dyDescent="0.25">
      <c r="A41" s="41">
        <f>IF(Values_Entered,A40+1,"")</f>
        <v>31</v>
      </c>
      <c r="B41" s="42">
        <f t="shared" si="0"/>
        <v>43831</v>
      </c>
      <c r="C41" s="43">
        <f t="shared" si="6"/>
        <v>122272.08588666291</v>
      </c>
      <c r="D41" s="43">
        <f t="shared" si="1"/>
        <v>810.10585031983123</v>
      </c>
      <c r="E41" s="44">
        <f t="shared" si="8"/>
        <v>0</v>
      </c>
      <c r="F41" s="43">
        <f t="shared" si="2"/>
        <v>810.10585031983123</v>
      </c>
      <c r="G41" s="43">
        <f t="shared" si="3"/>
        <v>606.3190405087264</v>
      </c>
      <c r="H41" s="43">
        <f t="shared" si="7"/>
        <v>203.78680981110486</v>
      </c>
      <c r="I41" s="43">
        <f t="shared" si="4"/>
        <v>121665.76684615419</v>
      </c>
      <c r="J41" s="40">
        <f t="shared" si="5"/>
        <v>18334.233153845809</v>
      </c>
      <c r="K41" s="35"/>
    </row>
    <row r="42" spans="1:11" x14ac:dyDescent="0.25">
      <c r="A42" s="41">
        <f>IF(Values_Entered,A41+1,"")</f>
        <v>32</v>
      </c>
      <c r="B42" s="42">
        <f t="shared" si="0"/>
        <v>43862</v>
      </c>
      <c r="C42" s="43">
        <f t="shared" si="6"/>
        <v>121665.76684615419</v>
      </c>
      <c r="D42" s="43">
        <f t="shared" si="1"/>
        <v>810.10585031983123</v>
      </c>
      <c r="E42" s="44">
        <f t="shared" si="8"/>
        <v>0</v>
      </c>
      <c r="F42" s="43">
        <f t="shared" si="2"/>
        <v>810.10585031983123</v>
      </c>
      <c r="G42" s="43">
        <f t="shared" si="3"/>
        <v>607.3295722429076</v>
      </c>
      <c r="H42" s="43">
        <f t="shared" si="7"/>
        <v>202.77627807692366</v>
      </c>
      <c r="I42" s="43">
        <f t="shared" si="4"/>
        <v>121058.43727391129</v>
      </c>
      <c r="J42" s="40">
        <f t="shared" si="5"/>
        <v>18941.562726088712</v>
      </c>
      <c r="K42" s="35"/>
    </row>
    <row r="43" spans="1:11" x14ac:dyDescent="0.25">
      <c r="A43" s="41">
        <f>IF(Values_Entered,A42+1,"")</f>
        <v>33</v>
      </c>
      <c r="B43" s="42">
        <f t="shared" si="0"/>
        <v>43891</v>
      </c>
      <c r="C43" s="43">
        <f t="shared" si="6"/>
        <v>121058.43727391129</v>
      </c>
      <c r="D43" s="43">
        <f t="shared" si="1"/>
        <v>810.10585031983123</v>
      </c>
      <c r="E43" s="44">
        <f t="shared" si="8"/>
        <v>0</v>
      </c>
      <c r="F43" s="43">
        <f t="shared" si="2"/>
        <v>810.10585031983123</v>
      </c>
      <c r="G43" s="43">
        <f t="shared" si="3"/>
        <v>608.34178819664578</v>
      </c>
      <c r="H43" s="43">
        <f t="shared" si="7"/>
        <v>201.76406212318548</v>
      </c>
      <c r="I43" s="43">
        <f t="shared" si="4"/>
        <v>120450.09548571464</v>
      </c>
      <c r="J43" s="40">
        <f t="shared" si="5"/>
        <v>19549.904514285357</v>
      </c>
      <c r="K43" s="35"/>
    </row>
    <row r="44" spans="1:11" x14ac:dyDescent="0.25">
      <c r="A44" s="41">
        <f>IF(Values_Entered,A43+1,"")</f>
        <v>34</v>
      </c>
      <c r="B44" s="42">
        <f t="shared" si="0"/>
        <v>43922</v>
      </c>
      <c r="C44" s="43">
        <f t="shared" si="6"/>
        <v>120450.09548571464</v>
      </c>
      <c r="D44" s="43">
        <f t="shared" si="1"/>
        <v>810.10585031983123</v>
      </c>
      <c r="E44" s="44">
        <f t="shared" si="8"/>
        <v>0</v>
      </c>
      <c r="F44" s="43">
        <f t="shared" si="2"/>
        <v>810.10585031983123</v>
      </c>
      <c r="G44" s="43">
        <f t="shared" si="3"/>
        <v>609.35569117697344</v>
      </c>
      <c r="H44" s="43">
        <f t="shared" si="7"/>
        <v>200.75015914285777</v>
      </c>
      <c r="I44" s="43">
        <f t="shared" si="4"/>
        <v>119840.73979453767</v>
      </c>
      <c r="J44" s="40">
        <f t="shared" si="5"/>
        <v>20159.260205462328</v>
      </c>
      <c r="K44" s="35"/>
    </row>
    <row r="45" spans="1:11" x14ac:dyDescent="0.25">
      <c r="A45" s="41">
        <f>IF(Values_Entered,A44+1,"")</f>
        <v>35</v>
      </c>
      <c r="B45" s="42">
        <f t="shared" si="0"/>
        <v>43952</v>
      </c>
      <c r="C45" s="43">
        <f t="shared" si="6"/>
        <v>119840.73979453767</v>
      </c>
      <c r="D45" s="43">
        <f t="shared" si="1"/>
        <v>810.10585031983123</v>
      </c>
      <c r="E45" s="44">
        <f t="shared" si="8"/>
        <v>0</v>
      </c>
      <c r="F45" s="43">
        <f t="shared" si="2"/>
        <v>810.10585031983123</v>
      </c>
      <c r="G45" s="43">
        <f t="shared" si="3"/>
        <v>610.37128399560174</v>
      </c>
      <c r="H45" s="43">
        <f t="shared" si="7"/>
        <v>199.73456632422946</v>
      </c>
      <c r="I45" s="43">
        <f t="shared" si="4"/>
        <v>119230.36851054207</v>
      </c>
      <c r="J45" s="40">
        <f t="shared" si="5"/>
        <v>20769.631489457926</v>
      </c>
      <c r="K45" s="35"/>
    </row>
    <row r="46" spans="1:11" x14ac:dyDescent="0.25">
      <c r="A46" s="41">
        <f>IF(Values_Entered,A45+1,"")</f>
        <v>36</v>
      </c>
      <c r="B46" s="42">
        <f t="shared" si="0"/>
        <v>43983</v>
      </c>
      <c r="C46" s="43">
        <f t="shared" si="6"/>
        <v>119230.36851054207</v>
      </c>
      <c r="D46" s="43">
        <f t="shared" si="1"/>
        <v>810.10585031983123</v>
      </c>
      <c r="E46" s="44">
        <f t="shared" si="8"/>
        <v>0</v>
      </c>
      <c r="F46" s="43">
        <f t="shared" si="2"/>
        <v>810.10585031983123</v>
      </c>
      <c r="G46" s="43">
        <f t="shared" si="3"/>
        <v>611.38856946892781</v>
      </c>
      <c r="H46" s="43">
        <f t="shared" si="7"/>
        <v>198.71728085090345</v>
      </c>
      <c r="I46" s="43">
        <f t="shared" si="4"/>
        <v>118618.97994107315</v>
      </c>
      <c r="J46" s="40">
        <f t="shared" si="5"/>
        <v>21381.02005892685</v>
      </c>
      <c r="K46" s="35"/>
    </row>
    <row r="47" spans="1:11" x14ac:dyDescent="0.25">
      <c r="A47" s="41">
        <f>IF(Values_Entered,A46+1,"")</f>
        <v>37</v>
      </c>
      <c r="B47" s="42">
        <f t="shared" si="0"/>
        <v>44013</v>
      </c>
      <c r="C47" s="43">
        <f t="shared" si="6"/>
        <v>118618.97994107315</v>
      </c>
      <c r="D47" s="43">
        <f t="shared" si="1"/>
        <v>810.10585031983123</v>
      </c>
      <c r="E47" s="44">
        <f t="shared" si="8"/>
        <v>0</v>
      </c>
      <c r="F47" s="43">
        <f t="shared" si="2"/>
        <v>810.10585031983123</v>
      </c>
      <c r="G47" s="43">
        <f t="shared" si="3"/>
        <v>612.40755041804266</v>
      </c>
      <c r="H47" s="43">
        <f t="shared" si="7"/>
        <v>197.69829990178857</v>
      </c>
      <c r="I47" s="43">
        <f t="shared" si="4"/>
        <v>118006.57239065511</v>
      </c>
      <c r="J47" s="40">
        <f t="shared" si="5"/>
        <v>21993.427609344886</v>
      </c>
      <c r="K47" s="35"/>
    </row>
    <row r="48" spans="1:11" x14ac:dyDescent="0.25">
      <c r="A48" s="41">
        <f>IF(Values_Entered,A47+1,"")</f>
        <v>38</v>
      </c>
      <c r="B48" s="42">
        <f t="shared" si="0"/>
        <v>44044</v>
      </c>
      <c r="C48" s="43">
        <f t="shared" si="6"/>
        <v>118006.57239065511</v>
      </c>
      <c r="D48" s="43">
        <f t="shared" si="1"/>
        <v>810.10585031983123</v>
      </c>
      <c r="E48" s="44">
        <f t="shared" si="8"/>
        <v>0</v>
      </c>
      <c r="F48" s="43">
        <f t="shared" si="2"/>
        <v>810.10585031983123</v>
      </c>
      <c r="G48" s="43">
        <f t="shared" si="3"/>
        <v>613.42822966873939</v>
      </c>
      <c r="H48" s="43">
        <f t="shared" si="7"/>
        <v>196.67762065109184</v>
      </c>
      <c r="I48" s="43">
        <f t="shared" si="4"/>
        <v>117393.14416098637</v>
      </c>
      <c r="J48" s="40">
        <f t="shared" si="5"/>
        <v>22606.855839013631</v>
      </c>
      <c r="K48" s="35"/>
    </row>
    <row r="49" spans="1:11" x14ac:dyDescent="0.25">
      <c r="A49" s="41">
        <f>IF(Values_Entered,A48+1,"")</f>
        <v>39</v>
      </c>
      <c r="B49" s="42">
        <f t="shared" si="0"/>
        <v>44075</v>
      </c>
      <c r="C49" s="43">
        <f t="shared" si="6"/>
        <v>117393.14416098637</v>
      </c>
      <c r="D49" s="43">
        <f t="shared" si="1"/>
        <v>810.10585031983123</v>
      </c>
      <c r="E49" s="44">
        <f t="shared" si="8"/>
        <v>0</v>
      </c>
      <c r="F49" s="43">
        <f t="shared" si="2"/>
        <v>810.10585031983123</v>
      </c>
      <c r="G49" s="43">
        <f t="shared" si="3"/>
        <v>614.45061005152058</v>
      </c>
      <c r="H49" s="43">
        <f t="shared" si="7"/>
        <v>195.65524026831062</v>
      </c>
      <c r="I49" s="43">
        <f t="shared" si="4"/>
        <v>116778.69355093486</v>
      </c>
      <c r="J49" s="40">
        <f t="shared" si="5"/>
        <v>23221.306449065145</v>
      </c>
      <c r="K49" s="35"/>
    </row>
    <row r="50" spans="1:11" x14ac:dyDescent="0.25">
      <c r="A50" s="41">
        <f>IF(Values_Entered,A49+1,"")</f>
        <v>40</v>
      </c>
      <c r="B50" s="42">
        <f t="shared" si="0"/>
        <v>44105</v>
      </c>
      <c r="C50" s="43">
        <f t="shared" si="6"/>
        <v>116778.69355093486</v>
      </c>
      <c r="D50" s="43">
        <f t="shared" si="1"/>
        <v>810.10585031983123</v>
      </c>
      <c r="E50" s="44">
        <f t="shared" si="8"/>
        <v>0</v>
      </c>
      <c r="F50" s="43">
        <f t="shared" si="2"/>
        <v>810.10585031983123</v>
      </c>
      <c r="G50" s="43">
        <f t="shared" si="3"/>
        <v>615.47469440160648</v>
      </c>
      <c r="H50" s="43">
        <f t="shared" si="7"/>
        <v>194.63115591822475</v>
      </c>
      <c r="I50" s="43">
        <f t="shared" si="4"/>
        <v>116163.21885653325</v>
      </c>
      <c r="J50" s="40">
        <f t="shared" si="5"/>
        <v>23836.781143466753</v>
      </c>
      <c r="K50" s="35"/>
    </row>
    <row r="51" spans="1:11" x14ac:dyDescent="0.25">
      <c r="A51" s="41">
        <f>IF(Values_Entered,A50+1,"")</f>
        <v>41</v>
      </c>
      <c r="B51" s="42">
        <f t="shared" si="0"/>
        <v>44136</v>
      </c>
      <c r="C51" s="43">
        <f t="shared" si="6"/>
        <v>116163.21885653325</v>
      </c>
      <c r="D51" s="43">
        <f t="shared" si="1"/>
        <v>810.10585031983123</v>
      </c>
      <c r="E51" s="44">
        <f t="shared" si="8"/>
        <v>0</v>
      </c>
      <c r="F51" s="43">
        <f t="shared" si="2"/>
        <v>810.10585031983123</v>
      </c>
      <c r="G51" s="43">
        <f t="shared" si="3"/>
        <v>616.5004855589425</v>
      </c>
      <c r="H51" s="43">
        <f t="shared" si="7"/>
        <v>193.60536476088873</v>
      </c>
      <c r="I51" s="43">
        <f t="shared" si="4"/>
        <v>115546.71837097431</v>
      </c>
      <c r="J51" s="40">
        <f t="shared" si="5"/>
        <v>24453.281629025689</v>
      </c>
      <c r="K51" s="35"/>
    </row>
    <row r="52" spans="1:11" x14ac:dyDescent="0.25">
      <c r="A52" s="41">
        <f>IF(Values_Entered,A51+1,"")</f>
        <v>42</v>
      </c>
      <c r="B52" s="42">
        <f t="shared" si="0"/>
        <v>44166</v>
      </c>
      <c r="C52" s="43">
        <f t="shared" si="6"/>
        <v>115546.71837097431</v>
      </c>
      <c r="D52" s="43">
        <f t="shared" si="1"/>
        <v>810.10585031983123</v>
      </c>
      <c r="E52" s="44">
        <f t="shared" si="8"/>
        <v>0</v>
      </c>
      <c r="F52" s="43">
        <f t="shared" si="2"/>
        <v>810.10585031983123</v>
      </c>
      <c r="G52" s="43">
        <f t="shared" si="3"/>
        <v>617.52798636820739</v>
      </c>
      <c r="H52" s="43">
        <f t="shared" si="7"/>
        <v>192.57786395162384</v>
      </c>
      <c r="I52" s="43">
        <f t="shared" si="4"/>
        <v>114929.1903846061</v>
      </c>
      <c r="J52" s="40">
        <f t="shared" si="5"/>
        <v>25070.809615393897</v>
      </c>
      <c r="K52" s="35"/>
    </row>
    <row r="53" spans="1:11" x14ac:dyDescent="0.25">
      <c r="A53" s="41">
        <f>IF(Values_Entered,A52+1,"")</f>
        <v>43</v>
      </c>
      <c r="B53" s="42">
        <f t="shared" si="0"/>
        <v>44197</v>
      </c>
      <c r="C53" s="43">
        <f t="shared" si="6"/>
        <v>114929.1903846061</v>
      </c>
      <c r="D53" s="43">
        <f t="shared" si="1"/>
        <v>810.10585031983123</v>
      </c>
      <c r="E53" s="44">
        <f t="shared" si="8"/>
        <v>0</v>
      </c>
      <c r="F53" s="43">
        <f t="shared" si="2"/>
        <v>810.10585031983123</v>
      </c>
      <c r="G53" s="43">
        <f t="shared" si="3"/>
        <v>618.55719967882101</v>
      </c>
      <c r="H53" s="43">
        <f t="shared" si="7"/>
        <v>191.5486506410102</v>
      </c>
      <c r="I53" s="43">
        <f t="shared" si="4"/>
        <v>114310.63318492728</v>
      </c>
      <c r="J53" s="40">
        <f t="shared" si="5"/>
        <v>25689.366815072717</v>
      </c>
      <c r="K53" s="35"/>
    </row>
    <row r="54" spans="1:11" x14ac:dyDescent="0.25">
      <c r="A54" s="41">
        <f>IF(Values_Entered,A53+1,"")</f>
        <v>44</v>
      </c>
      <c r="B54" s="42">
        <f t="shared" si="0"/>
        <v>44228</v>
      </c>
      <c r="C54" s="43">
        <f t="shared" si="6"/>
        <v>114310.63318492728</v>
      </c>
      <c r="D54" s="43">
        <f t="shared" si="1"/>
        <v>810.10585031983123</v>
      </c>
      <c r="E54" s="44">
        <f t="shared" si="8"/>
        <v>0</v>
      </c>
      <c r="F54" s="43">
        <f t="shared" si="2"/>
        <v>810.10585031983123</v>
      </c>
      <c r="G54" s="43">
        <f t="shared" si="3"/>
        <v>619.58812834495245</v>
      </c>
      <c r="H54" s="43">
        <f t="shared" si="7"/>
        <v>190.51772197487881</v>
      </c>
      <c r="I54" s="43">
        <f t="shared" si="4"/>
        <v>113691.04505658233</v>
      </c>
      <c r="J54" s="40">
        <f t="shared" si="5"/>
        <v>26308.954943417673</v>
      </c>
      <c r="K54" s="35"/>
    </row>
    <row r="55" spans="1:11" x14ac:dyDescent="0.25">
      <c r="A55" s="41">
        <f>IF(Values_Entered,A54+1,"")</f>
        <v>45</v>
      </c>
      <c r="B55" s="42">
        <f t="shared" si="0"/>
        <v>44256</v>
      </c>
      <c r="C55" s="43">
        <f t="shared" si="6"/>
        <v>113691.04505658233</v>
      </c>
      <c r="D55" s="43">
        <f t="shared" si="1"/>
        <v>810.10585031983123</v>
      </c>
      <c r="E55" s="44">
        <f t="shared" si="8"/>
        <v>0</v>
      </c>
      <c r="F55" s="43">
        <f t="shared" si="2"/>
        <v>810.10585031983123</v>
      </c>
      <c r="G55" s="43">
        <f t="shared" si="3"/>
        <v>620.62077522552738</v>
      </c>
      <c r="H55" s="43">
        <f t="shared" si="7"/>
        <v>189.48507509430388</v>
      </c>
      <c r="I55" s="43">
        <f t="shared" si="4"/>
        <v>113070.4242813568</v>
      </c>
      <c r="J55" s="40">
        <f t="shared" si="5"/>
        <v>26929.575718643202</v>
      </c>
      <c r="K55" s="35"/>
    </row>
    <row r="56" spans="1:11" x14ac:dyDescent="0.25">
      <c r="A56" s="41">
        <f>IF(Values_Entered,A55+1,"")</f>
        <v>46</v>
      </c>
      <c r="B56" s="42">
        <f t="shared" si="0"/>
        <v>44287</v>
      </c>
      <c r="C56" s="43">
        <f t="shared" si="6"/>
        <v>113070.4242813568</v>
      </c>
      <c r="D56" s="43">
        <f t="shared" si="1"/>
        <v>810.10585031983123</v>
      </c>
      <c r="E56" s="44">
        <f t="shared" si="8"/>
        <v>0</v>
      </c>
      <c r="F56" s="43">
        <f t="shared" si="2"/>
        <v>810.10585031983123</v>
      </c>
      <c r="G56" s="43">
        <f t="shared" si="3"/>
        <v>621.65514318423652</v>
      </c>
      <c r="H56" s="43">
        <f t="shared" si="7"/>
        <v>188.45070713559468</v>
      </c>
      <c r="I56" s="43">
        <f t="shared" si="4"/>
        <v>112448.76913817256</v>
      </c>
      <c r="J56" s="40">
        <f t="shared" si="5"/>
        <v>27551.23086182744</v>
      </c>
      <c r="K56" s="35"/>
    </row>
    <row r="57" spans="1:11" x14ac:dyDescent="0.25">
      <c r="A57" s="41">
        <f>IF(Values_Entered,A56+1,"")</f>
        <v>47</v>
      </c>
      <c r="B57" s="42">
        <f t="shared" si="0"/>
        <v>44317</v>
      </c>
      <c r="C57" s="43">
        <f t="shared" si="6"/>
        <v>112448.76913817256</v>
      </c>
      <c r="D57" s="43">
        <f t="shared" si="1"/>
        <v>810.10585031983123</v>
      </c>
      <c r="E57" s="44">
        <f t="shared" si="8"/>
        <v>0</v>
      </c>
      <c r="F57" s="43">
        <f t="shared" si="2"/>
        <v>810.10585031983123</v>
      </c>
      <c r="G57" s="43">
        <f t="shared" si="3"/>
        <v>622.69123508954362</v>
      </c>
      <c r="H57" s="43">
        <f t="shared" si="7"/>
        <v>187.41461523028761</v>
      </c>
      <c r="I57" s="43">
        <f t="shared" si="4"/>
        <v>111826.07790308302</v>
      </c>
      <c r="J57" s="40">
        <f t="shared" si="5"/>
        <v>28173.922096916984</v>
      </c>
      <c r="K57" s="35"/>
    </row>
    <row r="58" spans="1:11" x14ac:dyDescent="0.25">
      <c r="A58" s="41">
        <f>IF(Values_Entered,A57+1,"")</f>
        <v>48</v>
      </c>
      <c r="B58" s="42">
        <f t="shared" si="0"/>
        <v>44348</v>
      </c>
      <c r="C58" s="43">
        <f t="shared" si="6"/>
        <v>111826.07790308302</v>
      </c>
      <c r="D58" s="43">
        <f t="shared" si="1"/>
        <v>810.10585031983123</v>
      </c>
      <c r="E58" s="44">
        <f t="shared" si="8"/>
        <v>0</v>
      </c>
      <c r="F58" s="43">
        <f t="shared" si="2"/>
        <v>810.10585031983123</v>
      </c>
      <c r="G58" s="43">
        <f t="shared" si="3"/>
        <v>623.72905381469286</v>
      </c>
      <c r="H58" s="43">
        <f t="shared" si="7"/>
        <v>186.37679650513837</v>
      </c>
      <c r="I58" s="43">
        <f t="shared" si="4"/>
        <v>111202.34884926832</v>
      </c>
      <c r="J58" s="40">
        <f t="shared" si="5"/>
        <v>28797.651150731675</v>
      </c>
      <c r="K58" s="35"/>
    </row>
    <row r="59" spans="1:11" x14ac:dyDescent="0.25">
      <c r="A59" s="41">
        <f>IF(Values_Entered,A58+1,"")</f>
        <v>49</v>
      </c>
      <c r="B59" s="42">
        <f t="shared" si="0"/>
        <v>44378</v>
      </c>
      <c r="C59" s="43">
        <f t="shared" si="6"/>
        <v>111202.34884926832</v>
      </c>
      <c r="D59" s="43">
        <f t="shared" si="1"/>
        <v>810.10585031983123</v>
      </c>
      <c r="E59" s="44">
        <f t="shared" si="8"/>
        <v>0</v>
      </c>
      <c r="F59" s="43">
        <f t="shared" si="2"/>
        <v>810.10585031983123</v>
      </c>
      <c r="G59" s="43">
        <f t="shared" si="3"/>
        <v>624.76860223771735</v>
      </c>
      <c r="H59" s="43">
        <f t="shared" si="7"/>
        <v>185.33724808211389</v>
      </c>
      <c r="I59" s="43">
        <f t="shared" si="4"/>
        <v>110577.58024703061</v>
      </c>
      <c r="J59" s="40">
        <f t="shared" si="5"/>
        <v>29422.419752969392</v>
      </c>
      <c r="K59" s="35"/>
    </row>
    <row r="60" spans="1:11" x14ac:dyDescent="0.25">
      <c r="A60" s="41">
        <f>IF(Values_Entered,A59+1,"")</f>
        <v>50</v>
      </c>
      <c r="B60" s="42">
        <f t="shared" si="0"/>
        <v>44409</v>
      </c>
      <c r="C60" s="43">
        <f t="shared" si="6"/>
        <v>110577.58024703061</v>
      </c>
      <c r="D60" s="43">
        <f t="shared" si="1"/>
        <v>810.10585031983123</v>
      </c>
      <c r="E60" s="44">
        <f t="shared" si="8"/>
        <v>0</v>
      </c>
      <c r="F60" s="43">
        <f t="shared" si="2"/>
        <v>810.10585031983123</v>
      </c>
      <c r="G60" s="43">
        <f t="shared" si="3"/>
        <v>625.80988324144687</v>
      </c>
      <c r="H60" s="43">
        <f t="shared" si="7"/>
        <v>184.29596707838436</v>
      </c>
      <c r="I60" s="43">
        <f t="shared" si="4"/>
        <v>109951.77036378917</v>
      </c>
      <c r="J60" s="40">
        <f t="shared" si="5"/>
        <v>30048.229636210832</v>
      </c>
      <c r="K60" s="35"/>
    </row>
    <row r="61" spans="1:11" x14ac:dyDescent="0.25">
      <c r="A61" s="41">
        <f>IF(Values_Entered,A60+1,"")</f>
        <v>51</v>
      </c>
      <c r="B61" s="42">
        <f t="shared" si="0"/>
        <v>44440</v>
      </c>
      <c r="C61" s="43">
        <f t="shared" si="6"/>
        <v>109951.77036378917</v>
      </c>
      <c r="D61" s="43">
        <f t="shared" si="1"/>
        <v>810.10585031983123</v>
      </c>
      <c r="E61" s="44">
        <f t="shared" si="8"/>
        <v>0</v>
      </c>
      <c r="F61" s="43">
        <f t="shared" si="2"/>
        <v>810.10585031983123</v>
      </c>
      <c r="G61" s="43">
        <f t="shared" si="3"/>
        <v>626.85289971351597</v>
      </c>
      <c r="H61" s="43">
        <f t="shared" si="7"/>
        <v>183.25295060631527</v>
      </c>
      <c r="I61" s="43">
        <f t="shared" si="4"/>
        <v>109324.91746407565</v>
      </c>
      <c r="J61" s="40">
        <f t="shared" si="5"/>
        <v>30675.082535924346</v>
      </c>
      <c r="K61" s="35"/>
    </row>
    <row r="62" spans="1:11" x14ac:dyDescent="0.25">
      <c r="A62" s="41">
        <f>IF(Values_Entered,A61+1,"")</f>
        <v>52</v>
      </c>
      <c r="B62" s="42">
        <f t="shared" si="0"/>
        <v>44470</v>
      </c>
      <c r="C62" s="43">
        <f t="shared" si="6"/>
        <v>109324.91746407565</v>
      </c>
      <c r="D62" s="43">
        <f t="shared" si="1"/>
        <v>810.10585031983123</v>
      </c>
      <c r="E62" s="44">
        <f t="shared" si="8"/>
        <v>0</v>
      </c>
      <c r="F62" s="43">
        <f t="shared" si="2"/>
        <v>810.10585031983123</v>
      </c>
      <c r="G62" s="43">
        <f t="shared" si="3"/>
        <v>627.89765454637177</v>
      </c>
      <c r="H62" s="43">
        <f t="shared" si="7"/>
        <v>182.20819577345944</v>
      </c>
      <c r="I62" s="43">
        <f t="shared" si="4"/>
        <v>108697.01980952929</v>
      </c>
      <c r="J62" s="40">
        <f t="shared" si="5"/>
        <v>31302.980190470713</v>
      </c>
      <c r="K62" s="35"/>
    </row>
    <row r="63" spans="1:11" x14ac:dyDescent="0.25">
      <c r="A63" s="41">
        <f>IF(Values_Entered,A62+1,"")</f>
        <v>53</v>
      </c>
      <c r="B63" s="42">
        <f t="shared" si="0"/>
        <v>44501</v>
      </c>
      <c r="C63" s="43">
        <f t="shared" si="6"/>
        <v>108697.01980952929</v>
      </c>
      <c r="D63" s="43">
        <f t="shared" si="1"/>
        <v>810.10585031983123</v>
      </c>
      <c r="E63" s="44">
        <f t="shared" si="8"/>
        <v>0</v>
      </c>
      <c r="F63" s="43">
        <f t="shared" si="2"/>
        <v>810.10585031983123</v>
      </c>
      <c r="G63" s="43">
        <f t="shared" si="3"/>
        <v>628.94415063728241</v>
      </c>
      <c r="H63" s="43">
        <f t="shared" si="7"/>
        <v>181.16169968254883</v>
      </c>
      <c r="I63" s="43">
        <f t="shared" si="4"/>
        <v>108068.075658892</v>
      </c>
      <c r="J63" s="40">
        <f t="shared" si="5"/>
        <v>31931.924341107995</v>
      </c>
      <c r="K63" s="35"/>
    </row>
    <row r="64" spans="1:11" x14ac:dyDescent="0.25">
      <c r="A64" s="41">
        <f>IF(Values_Entered,A63+1,"")</f>
        <v>54</v>
      </c>
      <c r="B64" s="42">
        <f t="shared" si="0"/>
        <v>44531</v>
      </c>
      <c r="C64" s="43">
        <f t="shared" si="6"/>
        <v>108068.075658892</v>
      </c>
      <c r="D64" s="43">
        <f t="shared" si="1"/>
        <v>810.10585031983123</v>
      </c>
      <c r="E64" s="44">
        <f t="shared" si="8"/>
        <v>0</v>
      </c>
      <c r="F64" s="43">
        <f t="shared" si="2"/>
        <v>810.10585031983123</v>
      </c>
      <c r="G64" s="43">
        <f t="shared" si="3"/>
        <v>629.99239088834452</v>
      </c>
      <c r="H64" s="43">
        <f t="shared" si="7"/>
        <v>180.11345943148669</v>
      </c>
      <c r="I64" s="43">
        <f t="shared" si="4"/>
        <v>107438.08326800365</v>
      </c>
      <c r="J64" s="40">
        <f t="shared" si="5"/>
        <v>32561.916731996345</v>
      </c>
      <c r="K64" s="35"/>
    </row>
    <row r="65" spans="1:11" x14ac:dyDescent="0.25">
      <c r="A65" s="41">
        <f>IF(Values_Entered,A64+1,"")</f>
        <v>55</v>
      </c>
      <c r="B65" s="42">
        <f t="shared" si="0"/>
        <v>44562</v>
      </c>
      <c r="C65" s="43">
        <f t="shared" si="6"/>
        <v>107438.08326800365</v>
      </c>
      <c r="D65" s="43">
        <f t="shared" si="1"/>
        <v>810.10585031983123</v>
      </c>
      <c r="E65" s="44">
        <f t="shared" si="8"/>
        <v>0</v>
      </c>
      <c r="F65" s="43">
        <f t="shared" si="2"/>
        <v>810.10585031983123</v>
      </c>
      <c r="G65" s="43">
        <f t="shared" si="3"/>
        <v>631.04237820649178</v>
      </c>
      <c r="H65" s="43">
        <f t="shared" si="7"/>
        <v>179.06347211333943</v>
      </c>
      <c r="I65" s="43">
        <f t="shared" si="4"/>
        <v>106807.04088979716</v>
      </c>
      <c r="J65" s="40">
        <f t="shared" si="5"/>
        <v>33192.959110202835</v>
      </c>
      <c r="K65" s="35"/>
    </row>
    <row r="66" spans="1:11" x14ac:dyDescent="0.25">
      <c r="A66" s="41">
        <f>IF(Values_Entered,A65+1,"")</f>
        <v>56</v>
      </c>
      <c r="B66" s="42">
        <f t="shared" si="0"/>
        <v>44593</v>
      </c>
      <c r="C66" s="43">
        <f t="shared" si="6"/>
        <v>106807.04088979716</v>
      </c>
      <c r="D66" s="43">
        <f t="shared" si="1"/>
        <v>810.10585031983123</v>
      </c>
      <c r="E66" s="44">
        <f t="shared" si="8"/>
        <v>0</v>
      </c>
      <c r="F66" s="43">
        <f t="shared" si="2"/>
        <v>810.10585031983123</v>
      </c>
      <c r="G66" s="43">
        <f t="shared" si="3"/>
        <v>632.09411550350262</v>
      </c>
      <c r="H66" s="43">
        <f t="shared" si="7"/>
        <v>178.01173481632861</v>
      </c>
      <c r="I66" s="43">
        <f t="shared" si="4"/>
        <v>106174.94677429367</v>
      </c>
      <c r="J66" s="40">
        <f t="shared" si="5"/>
        <v>33825.053225706331</v>
      </c>
      <c r="K66" s="35"/>
    </row>
    <row r="67" spans="1:11" x14ac:dyDescent="0.25">
      <c r="A67" s="41">
        <f>IF(Values_Entered,A66+1,"")</f>
        <v>57</v>
      </c>
      <c r="B67" s="42">
        <f t="shared" si="0"/>
        <v>44621</v>
      </c>
      <c r="C67" s="43">
        <f t="shared" si="6"/>
        <v>106174.94677429367</v>
      </c>
      <c r="D67" s="43">
        <f t="shared" si="1"/>
        <v>810.10585031983123</v>
      </c>
      <c r="E67" s="44">
        <f t="shared" si="8"/>
        <v>0</v>
      </c>
      <c r="F67" s="43">
        <f t="shared" si="2"/>
        <v>810.10585031983123</v>
      </c>
      <c r="G67" s="43">
        <f t="shared" si="3"/>
        <v>633.14760569600844</v>
      </c>
      <c r="H67" s="43">
        <f t="shared" si="7"/>
        <v>176.95824462382279</v>
      </c>
      <c r="I67" s="43">
        <f t="shared" si="4"/>
        <v>105541.79916859766</v>
      </c>
      <c r="J67" s="40">
        <f t="shared" si="5"/>
        <v>34458.200831402341</v>
      </c>
      <c r="K67" s="35"/>
    </row>
    <row r="68" spans="1:11" x14ac:dyDescent="0.25">
      <c r="A68" s="41">
        <f>IF(Values_Entered,A67+1,"")</f>
        <v>58</v>
      </c>
      <c r="B68" s="42">
        <f t="shared" si="0"/>
        <v>44652</v>
      </c>
      <c r="C68" s="43">
        <f t="shared" si="6"/>
        <v>105541.79916859766</v>
      </c>
      <c r="D68" s="43">
        <f t="shared" si="1"/>
        <v>810.10585031983123</v>
      </c>
      <c r="E68" s="44">
        <f t="shared" si="8"/>
        <v>0</v>
      </c>
      <c r="F68" s="43">
        <f t="shared" si="2"/>
        <v>810.10585031983123</v>
      </c>
      <c r="G68" s="43">
        <f t="shared" si="3"/>
        <v>634.20285170550176</v>
      </c>
      <c r="H68" s="43">
        <f t="shared" si="7"/>
        <v>175.90299861432945</v>
      </c>
      <c r="I68" s="43">
        <f t="shared" si="4"/>
        <v>104907.59631689216</v>
      </c>
      <c r="J68" s="40">
        <f t="shared" si="5"/>
        <v>35092.403683107841</v>
      </c>
      <c r="K68" s="35"/>
    </row>
    <row r="69" spans="1:11" x14ac:dyDescent="0.25">
      <c r="A69" s="41">
        <f>IF(Values_Entered,A68+1,"")</f>
        <v>59</v>
      </c>
      <c r="B69" s="42">
        <f t="shared" si="0"/>
        <v>44682</v>
      </c>
      <c r="C69" s="43">
        <f t="shared" si="6"/>
        <v>104907.59631689216</v>
      </c>
      <c r="D69" s="43">
        <f t="shared" si="1"/>
        <v>810.10585031983123</v>
      </c>
      <c r="E69" s="44">
        <f t="shared" si="8"/>
        <v>0</v>
      </c>
      <c r="F69" s="43">
        <f t="shared" si="2"/>
        <v>810.10585031983123</v>
      </c>
      <c r="G69" s="43">
        <f t="shared" si="3"/>
        <v>635.2598564583443</v>
      </c>
      <c r="H69" s="43">
        <f t="shared" si="7"/>
        <v>174.84599386148693</v>
      </c>
      <c r="I69" s="43">
        <f t="shared" si="4"/>
        <v>104272.33646043381</v>
      </c>
      <c r="J69" s="40">
        <f t="shared" si="5"/>
        <v>35727.663539566187</v>
      </c>
      <c r="K69" s="35"/>
    </row>
    <row r="70" spans="1:11" x14ac:dyDescent="0.25">
      <c r="A70" s="41">
        <f>IF(Values_Entered,A69+1,"")</f>
        <v>60</v>
      </c>
      <c r="B70" s="42">
        <f t="shared" si="0"/>
        <v>44713</v>
      </c>
      <c r="C70" s="43">
        <f t="shared" si="6"/>
        <v>104272.33646043381</v>
      </c>
      <c r="D70" s="43">
        <f t="shared" si="1"/>
        <v>810.10585031983123</v>
      </c>
      <c r="E70" s="44">
        <f t="shared" si="8"/>
        <v>0</v>
      </c>
      <c r="F70" s="43">
        <f t="shared" si="2"/>
        <v>810.10585031983123</v>
      </c>
      <c r="G70" s="43">
        <f t="shared" si="3"/>
        <v>636.31862288577486</v>
      </c>
      <c r="H70" s="43">
        <f t="shared" si="7"/>
        <v>173.78722743405638</v>
      </c>
      <c r="I70" s="43">
        <f t="shared" si="4"/>
        <v>103636.01783754803</v>
      </c>
      <c r="J70" s="40">
        <f t="shared" si="5"/>
        <v>36363.982162451968</v>
      </c>
      <c r="K70" s="35"/>
    </row>
    <row r="71" spans="1:11" x14ac:dyDescent="0.25">
      <c r="A71" s="41">
        <f>IF(Values_Entered,A70+1,"")</f>
        <v>61</v>
      </c>
      <c r="B71" s="42">
        <f t="shared" si="0"/>
        <v>44743</v>
      </c>
      <c r="C71" s="43">
        <f t="shared" si="6"/>
        <v>103636.01783754803</v>
      </c>
      <c r="D71" s="43">
        <f t="shared" si="1"/>
        <v>810.10585031983123</v>
      </c>
      <c r="E71" s="44">
        <f t="shared" si="8"/>
        <v>0</v>
      </c>
      <c r="F71" s="43">
        <f t="shared" si="2"/>
        <v>810.10585031983123</v>
      </c>
      <c r="G71" s="43">
        <f t="shared" si="3"/>
        <v>637.3791539239179</v>
      </c>
      <c r="H71" s="43">
        <f t="shared" si="7"/>
        <v>172.72669639591336</v>
      </c>
      <c r="I71" s="43">
        <f t="shared" si="4"/>
        <v>102998.63868362411</v>
      </c>
      <c r="J71" s="40">
        <f t="shared" si="5"/>
        <v>37001.361316375886</v>
      </c>
      <c r="K71" s="35"/>
    </row>
    <row r="72" spans="1:11" x14ac:dyDescent="0.25">
      <c r="A72" s="41">
        <f>IF(Values_Entered,A71+1,"")</f>
        <v>62</v>
      </c>
      <c r="B72" s="42">
        <f t="shared" si="0"/>
        <v>44774</v>
      </c>
      <c r="C72" s="43">
        <f t="shared" si="6"/>
        <v>102998.63868362411</v>
      </c>
      <c r="D72" s="43">
        <f t="shared" si="1"/>
        <v>810.10585031983123</v>
      </c>
      <c r="E72" s="44">
        <f t="shared" si="8"/>
        <v>0</v>
      </c>
      <c r="F72" s="43">
        <f t="shared" si="2"/>
        <v>810.10585031983123</v>
      </c>
      <c r="G72" s="43">
        <f t="shared" si="3"/>
        <v>638.44145251379109</v>
      </c>
      <c r="H72" s="43">
        <f t="shared" si="7"/>
        <v>171.66439780604017</v>
      </c>
      <c r="I72" s="43">
        <f t="shared" si="4"/>
        <v>102360.19723111032</v>
      </c>
      <c r="J72" s="40">
        <f t="shared" si="5"/>
        <v>37639.802768889684</v>
      </c>
      <c r="K72" s="35"/>
    </row>
    <row r="73" spans="1:11" x14ac:dyDescent="0.25">
      <c r="A73" s="41">
        <f>IF(Values_Entered,A72+1,"")</f>
        <v>63</v>
      </c>
      <c r="B73" s="42">
        <f t="shared" si="0"/>
        <v>44805</v>
      </c>
      <c r="C73" s="43">
        <f t="shared" si="6"/>
        <v>102360.19723111032</v>
      </c>
      <c r="D73" s="43">
        <f t="shared" si="1"/>
        <v>810.10585031983123</v>
      </c>
      <c r="E73" s="44">
        <f t="shared" si="8"/>
        <v>0</v>
      </c>
      <c r="F73" s="43">
        <f t="shared" si="2"/>
        <v>810.10585031983123</v>
      </c>
      <c r="G73" s="43">
        <f t="shared" si="3"/>
        <v>639.50552160131406</v>
      </c>
      <c r="H73" s="43">
        <f t="shared" si="7"/>
        <v>170.6003287185172</v>
      </c>
      <c r="I73" s="43">
        <f t="shared" si="4"/>
        <v>101720.691709509</v>
      </c>
      <c r="J73" s="40">
        <f t="shared" si="5"/>
        <v>38279.308290490997</v>
      </c>
      <c r="K73" s="35"/>
    </row>
    <row r="74" spans="1:11" x14ac:dyDescent="0.25">
      <c r="A74" s="41">
        <f>IF(Values_Entered,A73+1,"")</f>
        <v>64</v>
      </c>
      <c r="B74" s="42">
        <f t="shared" si="0"/>
        <v>44835</v>
      </c>
      <c r="C74" s="43">
        <f t="shared" si="6"/>
        <v>101720.691709509</v>
      </c>
      <c r="D74" s="43">
        <f t="shared" si="1"/>
        <v>810.10585031983123</v>
      </c>
      <c r="E74" s="44">
        <f t="shared" si="8"/>
        <v>0</v>
      </c>
      <c r="F74" s="43">
        <f t="shared" si="2"/>
        <v>810.10585031983123</v>
      </c>
      <c r="G74" s="43">
        <f t="shared" si="3"/>
        <v>640.57136413731621</v>
      </c>
      <c r="H74" s="43">
        <f t="shared" si="7"/>
        <v>169.534486182515</v>
      </c>
      <c r="I74" s="43">
        <f t="shared" si="4"/>
        <v>101080.12034537169</v>
      </c>
      <c r="J74" s="40">
        <f t="shared" si="5"/>
        <v>38919.879654628312</v>
      </c>
      <c r="K74" s="35"/>
    </row>
    <row r="75" spans="1:11" x14ac:dyDescent="0.25">
      <c r="A75" s="41">
        <f>IF(Values_Entered,A74+1,"")</f>
        <v>65</v>
      </c>
      <c r="B75" s="42">
        <f t="shared" ref="B75:B138" si="9">IF(Pay_Num&lt;&gt;"",DATE(YEAR(Loan_Start),MONTH(Loan_Start)+(Pay_Num)*12/Num_Pmt_Per_Year,DAY(Loan_Start)),"")</f>
        <v>44866</v>
      </c>
      <c r="C75" s="43">
        <f t="shared" si="6"/>
        <v>101080.12034537169</v>
      </c>
      <c r="D75" s="43">
        <f t="shared" ref="D75:D138" si="10">IF(Pay_Num&lt;&gt;"",Scheduled_Monthly_Payment,"")</f>
        <v>810.10585031983123</v>
      </c>
      <c r="E75" s="44">
        <f t="shared" si="8"/>
        <v>0</v>
      </c>
      <c r="F75" s="43">
        <f t="shared" ref="F75:F138" si="11">IF(AND(Pay_Num&lt;&gt;"",Sched_Pay+Extra_Pay&lt;Beg_Bal),Sched_Pay+Extra_Pay,IF(Pay_Num&lt;&gt;"",Beg_Bal,""))</f>
        <v>810.10585031983123</v>
      </c>
      <c r="G75" s="43">
        <f t="shared" ref="G75:G138" si="12">IF(Pay_Num&lt;&gt;"",Total_Pay-Int,"")</f>
        <v>641.63898307754505</v>
      </c>
      <c r="H75" s="43">
        <f t="shared" si="7"/>
        <v>168.46686724228616</v>
      </c>
      <c r="I75" s="43">
        <f t="shared" ref="I75:I138" si="13">IF(AND(Pay_Num&lt;&gt;"",Sched_Pay+Extra_Pay&lt;Beg_Bal),Beg_Bal-Princ,IF(Pay_Num&lt;&gt;"",0,""))</f>
        <v>100438.48136229414</v>
      </c>
      <c r="J75" s="40">
        <f t="shared" ref="J75:J138" si="14">SUM(Loan_Amount-I75)</f>
        <v>39561.518637705856</v>
      </c>
      <c r="K75" s="35"/>
    </row>
    <row r="76" spans="1:11" x14ac:dyDescent="0.25">
      <c r="A76" s="41">
        <f>IF(Values_Entered,A75+1,"")</f>
        <v>66</v>
      </c>
      <c r="B76" s="42">
        <f t="shared" si="9"/>
        <v>44896</v>
      </c>
      <c r="C76" s="43">
        <f t="shared" ref="C76:C139" si="15">IF(Pay_Num&lt;&gt;"",I75,"")</f>
        <v>100438.48136229414</v>
      </c>
      <c r="D76" s="43">
        <f t="shared" si="10"/>
        <v>810.10585031983123</v>
      </c>
      <c r="E76" s="44">
        <f t="shared" si="8"/>
        <v>0</v>
      </c>
      <c r="F76" s="43">
        <f t="shared" si="11"/>
        <v>810.10585031983123</v>
      </c>
      <c r="G76" s="43">
        <f t="shared" si="12"/>
        <v>642.70838138267436</v>
      </c>
      <c r="H76" s="43">
        <f t="shared" ref="H76:H139" si="16">IF(Pay_Num&lt;&gt;"",Beg_Bal*Interest_Rate/Num_Pmt_Per_Year,"")</f>
        <v>167.3974689371569</v>
      </c>
      <c r="I76" s="43">
        <f t="shared" si="13"/>
        <v>99795.772980911468</v>
      </c>
      <c r="J76" s="40">
        <f t="shared" si="14"/>
        <v>40204.227019088532</v>
      </c>
      <c r="K76" s="35"/>
    </row>
    <row r="77" spans="1:11" x14ac:dyDescent="0.25">
      <c r="A77" s="41">
        <f>IF(Values_Entered,A76+1,"")</f>
        <v>67</v>
      </c>
      <c r="B77" s="42">
        <f t="shared" si="9"/>
        <v>44927</v>
      </c>
      <c r="C77" s="43">
        <f t="shared" si="15"/>
        <v>99795.772980911468</v>
      </c>
      <c r="D77" s="43">
        <f t="shared" si="10"/>
        <v>810.10585031983123</v>
      </c>
      <c r="E77" s="44">
        <f t="shared" si="8"/>
        <v>0</v>
      </c>
      <c r="F77" s="43">
        <f t="shared" si="11"/>
        <v>810.10585031983123</v>
      </c>
      <c r="G77" s="43">
        <f t="shared" si="12"/>
        <v>643.77956201831216</v>
      </c>
      <c r="H77" s="43">
        <f t="shared" si="16"/>
        <v>166.3262883015191</v>
      </c>
      <c r="I77" s="43">
        <f t="shared" si="13"/>
        <v>99151.993418893151</v>
      </c>
      <c r="J77" s="40">
        <f t="shared" si="14"/>
        <v>40848.006581106849</v>
      </c>
      <c r="K77" s="35"/>
    </row>
    <row r="78" spans="1:11" x14ac:dyDescent="0.25">
      <c r="A78" s="41">
        <f>IF(Values_Entered,A77+1,"")</f>
        <v>68</v>
      </c>
      <c r="B78" s="42">
        <f t="shared" si="9"/>
        <v>44958</v>
      </c>
      <c r="C78" s="43">
        <f t="shared" si="15"/>
        <v>99151.993418893151</v>
      </c>
      <c r="D78" s="43">
        <f t="shared" si="10"/>
        <v>810.10585031983123</v>
      </c>
      <c r="E78" s="44">
        <f t="shared" si="8"/>
        <v>0</v>
      </c>
      <c r="F78" s="43">
        <f t="shared" si="11"/>
        <v>810.10585031983123</v>
      </c>
      <c r="G78" s="43">
        <f t="shared" si="12"/>
        <v>644.85252795500935</v>
      </c>
      <c r="H78" s="43">
        <f t="shared" si="16"/>
        <v>165.25332236482191</v>
      </c>
      <c r="I78" s="43">
        <f t="shared" si="13"/>
        <v>98507.140890938143</v>
      </c>
      <c r="J78" s="40">
        <f t="shared" si="14"/>
        <v>41492.859109061857</v>
      </c>
      <c r="K78" s="35"/>
    </row>
    <row r="79" spans="1:11" x14ac:dyDescent="0.25">
      <c r="A79" s="41">
        <f>IF(Values_Entered,A78+1,"")</f>
        <v>69</v>
      </c>
      <c r="B79" s="42">
        <f t="shared" si="9"/>
        <v>44986</v>
      </c>
      <c r="C79" s="43">
        <f t="shared" si="15"/>
        <v>98507.140890938143</v>
      </c>
      <c r="D79" s="43">
        <f t="shared" si="10"/>
        <v>810.10585031983123</v>
      </c>
      <c r="E79" s="44">
        <f t="shared" si="8"/>
        <v>0</v>
      </c>
      <c r="F79" s="43">
        <f t="shared" si="11"/>
        <v>810.10585031983123</v>
      </c>
      <c r="G79" s="43">
        <f t="shared" si="12"/>
        <v>645.92728216826765</v>
      </c>
      <c r="H79" s="43">
        <f t="shared" si="16"/>
        <v>164.17856815156358</v>
      </c>
      <c r="I79" s="43">
        <f t="shared" si="13"/>
        <v>97861.213608769875</v>
      </c>
      <c r="J79" s="40">
        <f t="shared" si="14"/>
        <v>42138.786391230125</v>
      </c>
      <c r="K79" s="35"/>
    </row>
    <row r="80" spans="1:11" x14ac:dyDescent="0.25">
      <c r="A80" s="41">
        <f>IF(Values_Entered,A79+1,"")</f>
        <v>70</v>
      </c>
      <c r="B80" s="42">
        <f t="shared" si="9"/>
        <v>45017</v>
      </c>
      <c r="C80" s="43">
        <f t="shared" si="15"/>
        <v>97861.213608769875</v>
      </c>
      <c r="D80" s="43">
        <f t="shared" si="10"/>
        <v>810.10585031983123</v>
      </c>
      <c r="E80" s="44">
        <f t="shared" si="8"/>
        <v>0</v>
      </c>
      <c r="F80" s="43">
        <f t="shared" si="11"/>
        <v>810.10585031983123</v>
      </c>
      <c r="G80" s="43">
        <f t="shared" si="12"/>
        <v>647.00382763854805</v>
      </c>
      <c r="H80" s="43">
        <f t="shared" si="16"/>
        <v>163.10202268128313</v>
      </c>
      <c r="I80" s="43">
        <f t="shared" si="13"/>
        <v>97214.209781131329</v>
      </c>
      <c r="J80" s="40">
        <f t="shared" si="14"/>
        <v>42785.790218868671</v>
      </c>
      <c r="K80" s="35"/>
    </row>
    <row r="81" spans="1:11" x14ac:dyDescent="0.25">
      <c r="A81" s="41">
        <f>IF(Values_Entered,A80+1,"")</f>
        <v>71</v>
      </c>
      <c r="B81" s="42">
        <f t="shared" si="9"/>
        <v>45047</v>
      </c>
      <c r="C81" s="43">
        <f t="shared" si="15"/>
        <v>97214.209781131329</v>
      </c>
      <c r="D81" s="43">
        <f t="shared" si="10"/>
        <v>810.10585031983123</v>
      </c>
      <c r="E81" s="44">
        <f t="shared" si="8"/>
        <v>0</v>
      </c>
      <c r="F81" s="43">
        <f t="shared" si="11"/>
        <v>810.10585031983123</v>
      </c>
      <c r="G81" s="43">
        <f t="shared" si="12"/>
        <v>648.08216735127905</v>
      </c>
      <c r="H81" s="43">
        <f t="shared" si="16"/>
        <v>162.02368296855221</v>
      </c>
      <c r="I81" s="43">
        <f t="shared" si="13"/>
        <v>96566.127613780045</v>
      </c>
      <c r="J81" s="40">
        <f t="shared" si="14"/>
        <v>43433.872386219955</v>
      </c>
      <c r="K81" s="35"/>
    </row>
    <row r="82" spans="1:11" x14ac:dyDescent="0.25">
      <c r="A82" s="41">
        <f>IF(Values_Entered,A81+1,"")</f>
        <v>72</v>
      </c>
      <c r="B82" s="42">
        <f t="shared" si="9"/>
        <v>45078</v>
      </c>
      <c r="C82" s="43">
        <f t="shared" si="15"/>
        <v>96566.127613780045</v>
      </c>
      <c r="D82" s="43">
        <f t="shared" si="10"/>
        <v>810.10585031983123</v>
      </c>
      <c r="E82" s="44">
        <f t="shared" si="8"/>
        <v>0</v>
      </c>
      <c r="F82" s="43">
        <f t="shared" si="11"/>
        <v>810.10585031983123</v>
      </c>
      <c r="G82" s="43">
        <f t="shared" si="12"/>
        <v>649.16230429686448</v>
      </c>
      <c r="H82" s="43">
        <f t="shared" si="16"/>
        <v>160.94354602296673</v>
      </c>
      <c r="I82" s="43">
        <f t="shared" si="13"/>
        <v>95916.965309483174</v>
      </c>
      <c r="J82" s="40">
        <f t="shared" si="14"/>
        <v>44083.034690516826</v>
      </c>
      <c r="K82" s="35"/>
    </row>
    <row r="83" spans="1:11" x14ac:dyDescent="0.25">
      <c r="A83" s="41">
        <f>IF(Values_Entered,A82+1,"")</f>
        <v>73</v>
      </c>
      <c r="B83" s="42">
        <f t="shared" si="9"/>
        <v>45108</v>
      </c>
      <c r="C83" s="43">
        <f t="shared" si="15"/>
        <v>95916.965309483174</v>
      </c>
      <c r="D83" s="43">
        <f t="shared" si="10"/>
        <v>810.10585031983123</v>
      </c>
      <c r="E83" s="44">
        <f t="shared" si="8"/>
        <v>0</v>
      </c>
      <c r="F83" s="43">
        <f t="shared" si="11"/>
        <v>810.10585031983123</v>
      </c>
      <c r="G83" s="43">
        <f t="shared" si="12"/>
        <v>650.2442414706926</v>
      </c>
      <c r="H83" s="43">
        <f t="shared" si="16"/>
        <v>159.86160884913863</v>
      </c>
      <c r="I83" s="43">
        <f t="shared" si="13"/>
        <v>95266.721068012484</v>
      </c>
      <c r="J83" s="40">
        <f t="shared" si="14"/>
        <v>44733.278931987516</v>
      </c>
      <c r="K83" s="35"/>
    </row>
    <row r="84" spans="1:11" x14ac:dyDescent="0.25">
      <c r="A84" s="41">
        <f>IF(Values_Entered,A83+1,"")</f>
        <v>74</v>
      </c>
      <c r="B84" s="42">
        <f t="shared" si="9"/>
        <v>45139</v>
      </c>
      <c r="C84" s="43">
        <f t="shared" si="15"/>
        <v>95266.721068012484</v>
      </c>
      <c r="D84" s="43">
        <f t="shared" si="10"/>
        <v>810.10585031983123</v>
      </c>
      <c r="E84" s="44">
        <f t="shared" si="8"/>
        <v>0</v>
      </c>
      <c r="F84" s="43">
        <f t="shared" si="11"/>
        <v>810.10585031983123</v>
      </c>
      <c r="G84" s="43">
        <f t="shared" si="12"/>
        <v>651.3279818731437</v>
      </c>
      <c r="H84" s="43">
        <f t="shared" si="16"/>
        <v>158.77786844668748</v>
      </c>
      <c r="I84" s="43">
        <f t="shared" si="13"/>
        <v>94615.393086139346</v>
      </c>
      <c r="J84" s="40">
        <f t="shared" si="14"/>
        <v>45384.606913860654</v>
      </c>
      <c r="K84" s="35"/>
    </row>
    <row r="85" spans="1:11" x14ac:dyDescent="0.25">
      <c r="A85" s="41">
        <f>IF(Values_Entered,A84+1,"")</f>
        <v>75</v>
      </c>
      <c r="B85" s="42">
        <f t="shared" si="9"/>
        <v>45170</v>
      </c>
      <c r="C85" s="43">
        <f t="shared" si="15"/>
        <v>94615.393086139346</v>
      </c>
      <c r="D85" s="43">
        <f t="shared" si="10"/>
        <v>810.10585031983123</v>
      </c>
      <c r="E85" s="44">
        <f t="shared" ref="E85:E148" si="17">IF(AND(Pay_Num&lt;&gt;"",Sched_Pay+Scheduled_Extra_Payments&lt;Beg_Bal),Scheduled_Extra_Payments,IF(AND(Pay_Num&lt;&gt;"",Beg_Bal-Sched_Pay&gt;0),Beg_Bal-Sched_Pay,IF(Pay_Num&lt;&gt;"",0,"")))</f>
        <v>0</v>
      </c>
      <c r="F85" s="43">
        <f t="shared" si="11"/>
        <v>810.10585031983123</v>
      </c>
      <c r="G85" s="43">
        <f t="shared" si="12"/>
        <v>652.41352850959902</v>
      </c>
      <c r="H85" s="43">
        <f t="shared" si="16"/>
        <v>157.69232181023224</v>
      </c>
      <c r="I85" s="43">
        <f t="shared" si="13"/>
        <v>93962.979557629747</v>
      </c>
      <c r="J85" s="40">
        <f t="shared" si="14"/>
        <v>46037.020442370253</v>
      </c>
      <c r="K85" s="35"/>
    </row>
    <row r="86" spans="1:11" x14ac:dyDescent="0.25">
      <c r="A86" s="41">
        <f>IF(Values_Entered,A85+1,"")</f>
        <v>76</v>
      </c>
      <c r="B86" s="42">
        <f t="shared" si="9"/>
        <v>45200</v>
      </c>
      <c r="C86" s="43">
        <f t="shared" si="15"/>
        <v>93962.979557629747</v>
      </c>
      <c r="D86" s="43">
        <f t="shared" si="10"/>
        <v>810.10585031983123</v>
      </c>
      <c r="E86" s="44">
        <f t="shared" si="17"/>
        <v>0</v>
      </c>
      <c r="F86" s="43">
        <f t="shared" si="11"/>
        <v>810.10585031983123</v>
      </c>
      <c r="G86" s="43">
        <f t="shared" si="12"/>
        <v>653.50088439044828</v>
      </c>
      <c r="H86" s="43">
        <f t="shared" si="16"/>
        <v>156.60496592938293</v>
      </c>
      <c r="I86" s="43">
        <f t="shared" si="13"/>
        <v>93309.478673239297</v>
      </c>
      <c r="J86" s="40">
        <f t="shared" si="14"/>
        <v>46690.521326760703</v>
      </c>
      <c r="K86" s="35"/>
    </row>
    <row r="87" spans="1:11" x14ac:dyDescent="0.25">
      <c r="A87" s="41">
        <f>IF(Values_Entered,A86+1,"")</f>
        <v>77</v>
      </c>
      <c r="B87" s="42">
        <f t="shared" si="9"/>
        <v>45231</v>
      </c>
      <c r="C87" s="43">
        <f t="shared" si="15"/>
        <v>93309.478673239297</v>
      </c>
      <c r="D87" s="43">
        <f t="shared" si="10"/>
        <v>810.10585031983123</v>
      </c>
      <c r="E87" s="44">
        <f t="shared" si="17"/>
        <v>0</v>
      </c>
      <c r="F87" s="43">
        <f t="shared" si="11"/>
        <v>810.10585031983123</v>
      </c>
      <c r="G87" s="43">
        <f t="shared" si="12"/>
        <v>654.5900525310991</v>
      </c>
      <c r="H87" s="43">
        <f t="shared" si="16"/>
        <v>155.51579778873216</v>
      </c>
      <c r="I87" s="43">
        <f t="shared" si="13"/>
        <v>92654.888620708196</v>
      </c>
      <c r="J87" s="40">
        <f t="shared" si="14"/>
        <v>47345.111379291804</v>
      </c>
      <c r="K87" s="35"/>
    </row>
    <row r="88" spans="1:11" x14ac:dyDescent="0.25">
      <c r="A88" s="41">
        <f>IF(Values_Entered,A87+1,"")</f>
        <v>78</v>
      </c>
      <c r="B88" s="42">
        <f t="shared" si="9"/>
        <v>45261</v>
      </c>
      <c r="C88" s="43">
        <f t="shared" si="15"/>
        <v>92654.888620708196</v>
      </c>
      <c r="D88" s="43">
        <f t="shared" si="10"/>
        <v>810.10585031983123</v>
      </c>
      <c r="E88" s="44">
        <f t="shared" si="17"/>
        <v>0</v>
      </c>
      <c r="F88" s="43">
        <f t="shared" si="11"/>
        <v>810.10585031983123</v>
      </c>
      <c r="G88" s="43">
        <f t="shared" si="12"/>
        <v>655.6810359519842</v>
      </c>
      <c r="H88" s="43">
        <f t="shared" si="16"/>
        <v>154.42481436784701</v>
      </c>
      <c r="I88" s="43">
        <f t="shared" si="13"/>
        <v>91999.207584756208</v>
      </c>
      <c r="J88" s="40">
        <f t="shared" si="14"/>
        <v>48000.792415243792</v>
      </c>
      <c r="K88" s="35"/>
    </row>
    <row r="89" spans="1:11" x14ac:dyDescent="0.25">
      <c r="A89" s="41">
        <f>IF(Values_Entered,A88+1,"")</f>
        <v>79</v>
      </c>
      <c r="B89" s="42">
        <f t="shared" si="9"/>
        <v>45292</v>
      </c>
      <c r="C89" s="43">
        <f t="shared" si="15"/>
        <v>91999.207584756208</v>
      </c>
      <c r="D89" s="43">
        <f t="shared" si="10"/>
        <v>810.10585031983123</v>
      </c>
      <c r="E89" s="44">
        <f t="shared" si="17"/>
        <v>0</v>
      </c>
      <c r="F89" s="43">
        <f t="shared" si="11"/>
        <v>810.10585031983123</v>
      </c>
      <c r="G89" s="43">
        <f t="shared" si="12"/>
        <v>656.77383767857089</v>
      </c>
      <c r="H89" s="43">
        <f t="shared" si="16"/>
        <v>153.33201264126035</v>
      </c>
      <c r="I89" s="43">
        <f t="shared" si="13"/>
        <v>91342.433747077637</v>
      </c>
      <c r="J89" s="40">
        <f t="shared" si="14"/>
        <v>48657.566252922363</v>
      </c>
      <c r="K89" s="35"/>
    </row>
    <row r="90" spans="1:11" x14ac:dyDescent="0.25">
      <c r="A90" s="41">
        <f>IF(Values_Entered,A89+1,"")</f>
        <v>80</v>
      </c>
      <c r="B90" s="42">
        <f t="shared" si="9"/>
        <v>45323</v>
      </c>
      <c r="C90" s="43">
        <f t="shared" si="15"/>
        <v>91342.433747077637</v>
      </c>
      <c r="D90" s="43">
        <f t="shared" si="10"/>
        <v>810.10585031983123</v>
      </c>
      <c r="E90" s="44">
        <f t="shared" si="17"/>
        <v>0</v>
      </c>
      <c r="F90" s="43">
        <f t="shared" si="11"/>
        <v>810.10585031983123</v>
      </c>
      <c r="G90" s="43">
        <f t="shared" si="12"/>
        <v>657.86846074136849</v>
      </c>
      <c r="H90" s="43">
        <f t="shared" si="16"/>
        <v>152.23738957846274</v>
      </c>
      <c r="I90" s="43">
        <f t="shared" si="13"/>
        <v>90684.565286336263</v>
      </c>
      <c r="J90" s="40">
        <f t="shared" si="14"/>
        <v>49315.434713663737</v>
      </c>
      <c r="K90" s="35"/>
    </row>
    <row r="91" spans="1:11" x14ac:dyDescent="0.25">
      <c r="A91" s="41">
        <f>IF(Values_Entered,A90+1,"")</f>
        <v>81</v>
      </c>
      <c r="B91" s="42">
        <f t="shared" si="9"/>
        <v>45352</v>
      </c>
      <c r="C91" s="43">
        <f t="shared" si="15"/>
        <v>90684.565286336263</v>
      </c>
      <c r="D91" s="43">
        <f t="shared" si="10"/>
        <v>810.10585031983123</v>
      </c>
      <c r="E91" s="44">
        <f t="shared" si="17"/>
        <v>0</v>
      </c>
      <c r="F91" s="43">
        <f t="shared" si="11"/>
        <v>810.10585031983123</v>
      </c>
      <c r="G91" s="43">
        <f t="shared" si="12"/>
        <v>658.96490817593747</v>
      </c>
      <c r="H91" s="43">
        <f t="shared" si="16"/>
        <v>151.14094214389377</v>
      </c>
      <c r="I91" s="43">
        <f t="shared" si="13"/>
        <v>90025.600378160321</v>
      </c>
      <c r="J91" s="40">
        <f t="shared" si="14"/>
        <v>49974.399621839679</v>
      </c>
      <c r="K91" s="35"/>
    </row>
    <row r="92" spans="1:11" x14ac:dyDescent="0.25">
      <c r="A92" s="41">
        <f>IF(Values_Entered,A91+1,"")</f>
        <v>82</v>
      </c>
      <c r="B92" s="42">
        <f t="shared" si="9"/>
        <v>45383</v>
      </c>
      <c r="C92" s="43">
        <f t="shared" si="15"/>
        <v>90025.600378160321</v>
      </c>
      <c r="D92" s="43">
        <f t="shared" si="10"/>
        <v>810.10585031983123</v>
      </c>
      <c r="E92" s="44">
        <f t="shared" si="17"/>
        <v>0</v>
      </c>
      <c r="F92" s="43">
        <f t="shared" si="11"/>
        <v>810.10585031983123</v>
      </c>
      <c r="G92" s="43">
        <f t="shared" si="12"/>
        <v>660.06318302289742</v>
      </c>
      <c r="H92" s="43">
        <f t="shared" si="16"/>
        <v>150.04266729693387</v>
      </c>
      <c r="I92" s="43">
        <f t="shared" si="13"/>
        <v>89365.537195137425</v>
      </c>
      <c r="J92" s="40">
        <f t="shared" si="14"/>
        <v>50634.462804862575</v>
      </c>
      <c r="K92" s="35"/>
    </row>
    <row r="93" spans="1:11" x14ac:dyDescent="0.25">
      <c r="A93" s="41">
        <f>IF(Values_Entered,A92+1,"")</f>
        <v>83</v>
      </c>
      <c r="B93" s="42">
        <f t="shared" si="9"/>
        <v>45413</v>
      </c>
      <c r="C93" s="43">
        <f t="shared" si="15"/>
        <v>89365.537195137425</v>
      </c>
      <c r="D93" s="43">
        <f t="shared" si="10"/>
        <v>810.10585031983123</v>
      </c>
      <c r="E93" s="44">
        <f t="shared" si="17"/>
        <v>0</v>
      </c>
      <c r="F93" s="43">
        <f t="shared" si="11"/>
        <v>810.10585031983123</v>
      </c>
      <c r="G93" s="43">
        <f t="shared" si="12"/>
        <v>661.16328832793556</v>
      </c>
      <c r="H93" s="43">
        <f t="shared" si="16"/>
        <v>148.9425619918957</v>
      </c>
      <c r="I93" s="43">
        <f t="shared" si="13"/>
        <v>88704.373906809487</v>
      </c>
      <c r="J93" s="40">
        <f t="shared" si="14"/>
        <v>51295.626093190513</v>
      </c>
      <c r="K93" s="35"/>
    </row>
    <row r="94" spans="1:11" x14ac:dyDescent="0.25">
      <c r="A94" s="41">
        <f>IF(Values_Entered,A93+1,"")</f>
        <v>84</v>
      </c>
      <c r="B94" s="42">
        <f t="shared" si="9"/>
        <v>45444</v>
      </c>
      <c r="C94" s="43">
        <f t="shared" si="15"/>
        <v>88704.373906809487</v>
      </c>
      <c r="D94" s="43">
        <f t="shared" si="10"/>
        <v>810.10585031983123</v>
      </c>
      <c r="E94" s="44">
        <f t="shared" si="17"/>
        <v>0</v>
      </c>
      <c r="F94" s="43">
        <f t="shared" si="11"/>
        <v>810.10585031983123</v>
      </c>
      <c r="G94" s="43">
        <f t="shared" si="12"/>
        <v>662.26522714181544</v>
      </c>
      <c r="H94" s="43">
        <f t="shared" si="16"/>
        <v>147.84062317801582</v>
      </c>
      <c r="I94" s="43">
        <f t="shared" si="13"/>
        <v>88042.108679667668</v>
      </c>
      <c r="J94" s="40">
        <f t="shared" si="14"/>
        <v>51957.891320332332</v>
      </c>
      <c r="K94" s="35"/>
    </row>
    <row r="95" spans="1:11" x14ac:dyDescent="0.25">
      <c r="A95" s="41">
        <f>IF(Values_Entered,A94+1,"")</f>
        <v>85</v>
      </c>
      <c r="B95" s="42">
        <f t="shared" si="9"/>
        <v>45474</v>
      </c>
      <c r="C95" s="43">
        <f t="shared" si="15"/>
        <v>88042.108679667668</v>
      </c>
      <c r="D95" s="43">
        <f t="shared" si="10"/>
        <v>810.10585031983123</v>
      </c>
      <c r="E95" s="44">
        <f t="shared" si="17"/>
        <v>0</v>
      </c>
      <c r="F95" s="43">
        <f t="shared" si="11"/>
        <v>810.10585031983123</v>
      </c>
      <c r="G95" s="43">
        <f t="shared" si="12"/>
        <v>663.36900252038515</v>
      </c>
      <c r="H95" s="43">
        <f t="shared" si="16"/>
        <v>146.73684779944611</v>
      </c>
      <c r="I95" s="43">
        <f t="shared" si="13"/>
        <v>87378.739677147285</v>
      </c>
      <c r="J95" s="40">
        <f t="shared" si="14"/>
        <v>52621.260322852715</v>
      </c>
      <c r="K95" s="35"/>
    </row>
    <row r="96" spans="1:11" x14ac:dyDescent="0.25">
      <c r="A96" s="41">
        <f>IF(Values_Entered,A95+1,"")</f>
        <v>86</v>
      </c>
      <c r="B96" s="42">
        <f t="shared" si="9"/>
        <v>45505</v>
      </c>
      <c r="C96" s="43">
        <f t="shared" si="15"/>
        <v>87378.739677147285</v>
      </c>
      <c r="D96" s="43">
        <f t="shared" si="10"/>
        <v>810.10585031983123</v>
      </c>
      <c r="E96" s="44">
        <f t="shared" si="17"/>
        <v>0</v>
      </c>
      <c r="F96" s="43">
        <f t="shared" si="11"/>
        <v>810.10585031983123</v>
      </c>
      <c r="G96" s="43">
        <f t="shared" si="12"/>
        <v>664.47461752458571</v>
      </c>
      <c r="H96" s="43">
        <f t="shared" si="16"/>
        <v>145.6312327952455</v>
      </c>
      <c r="I96" s="43">
        <f t="shared" si="13"/>
        <v>86714.265059622703</v>
      </c>
      <c r="J96" s="40">
        <f t="shared" si="14"/>
        <v>53285.734940377297</v>
      </c>
      <c r="K96" s="35"/>
    </row>
    <row r="97" spans="1:11" x14ac:dyDescent="0.25">
      <c r="A97" s="41">
        <f>IF(Values_Entered,A96+1,"")</f>
        <v>87</v>
      </c>
      <c r="B97" s="42">
        <f t="shared" si="9"/>
        <v>45536</v>
      </c>
      <c r="C97" s="43">
        <f t="shared" si="15"/>
        <v>86714.265059622703</v>
      </c>
      <c r="D97" s="43">
        <f t="shared" si="10"/>
        <v>810.10585031983123</v>
      </c>
      <c r="E97" s="44">
        <f t="shared" si="17"/>
        <v>0</v>
      </c>
      <c r="F97" s="43">
        <f t="shared" si="11"/>
        <v>810.10585031983123</v>
      </c>
      <c r="G97" s="43">
        <f t="shared" si="12"/>
        <v>665.58207522046007</v>
      </c>
      <c r="H97" s="43">
        <f t="shared" si="16"/>
        <v>144.52377509937119</v>
      </c>
      <c r="I97" s="43">
        <f t="shared" si="13"/>
        <v>86048.682984402243</v>
      </c>
      <c r="J97" s="40">
        <f t="shared" si="14"/>
        <v>53951.317015597757</v>
      </c>
      <c r="K97" s="35"/>
    </row>
    <row r="98" spans="1:11" x14ac:dyDescent="0.25">
      <c r="A98" s="41">
        <f>IF(Values_Entered,A97+1,"")</f>
        <v>88</v>
      </c>
      <c r="B98" s="42">
        <f t="shared" si="9"/>
        <v>45566</v>
      </c>
      <c r="C98" s="43">
        <f t="shared" si="15"/>
        <v>86048.682984402243</v>
      </c>
      <c r="D98" s="43">
        <f t="shared" si="10"/>
        <v>810.10585031983123</v>
      </c>
      <c r="E98" s="44">
        <f t="shared" si="17"/>
        <v>0</v>
      </c>
      <c r="F98" s="43">
        <f t="shared" si="11"/>
        <v>810.10585031983123</v>
      </c>
      <c r="G98" s="43">
        <f t="shared" si="12"/>
        <v>666.69137867916083</v>
      </c>
      <c r="H98" s="43">
        <f t="shared" si="16"/>
        <v>143.4144716406704</v>
      </c>
      <c r="I98" s="43">
        <f t="shared" si="13"/>
        <v>85381.991605723088</v>
      </c>
      <c r="J98" s="40">
        <f t="shared" si="14"/>
        <v>54618.008394276912</v>
      </c>
      <c r="K98" s="35"/>
    </row>
    <row r="99" spans="1:11" x14ac:dyDescent="0.25">
      <c r="A99" s="41">
        <f>IF(Values_Entered,A98+1,"")</f>
        <v>89</v>
      </c>
      <c r="B99" s="42">
        <f t="shared" si="9"/>
        <v>45597</v>
      </c>
      <c r="C99" s="43">
        <f t="shared" si="15"/>
        <v>85381.991605723088</v>
      </c>
      <c r="D99" s="43">
        <f t="shared" si="10"/>
        <v>810.10585031983123</v>
      </c>
      <c r="E99" s="44">
        <f t="shared" si="17"/>
        <v>0</v>
      </c>
      <c r="F99" s="43">
        <f t="shared" si="11"/>
        <v>810.10585031983123</v>
      </c>
      <c r="G99" s="43">
        <f t="shared" si="12"/>
        <v>667.80253097695936</v>
      </c>
      <c r="H99" s="43">
        <f t="shared" si="16"/>
        <v>142.30331934287182</v>
      </c>
      <c r="I99" s="43">
        <f t="shared" si="13"/>
        <v>84714.189074746129</v>
      </c>
      <c r="J99" s="40">
        <f t="shared" si="14"/>
        <v>55285.810925253871</v>
      </c>
      <c r="K99" s="35"/>
    </row>
    <row r="100" spans="1:11" x14ac:dyDescent="0.25">
      <c r="A100" s="41">
        <f>IF(Values_Entered,A99+1,"")</f>
        <v>90</v>
      </c>
      <c r="B100" s="42">
        <f t="shared" si="9"/>
        <v>45627</v>
      </c>
      <c r="C100" s="43">
        <f t="shared" si="15"/>
        <v>84714.189074746129</v>
      </c>
      <c r="D100" s="43">
        <f t="shared" si="10"/>
        <v>810.10585031983123</v>
      </c>
      <c r="E100" s="44">
        <f t="shared" si="17"/>
        <v>0</v>
      </c>
      <c r="F100" s="43">
        <f t="shared" si="11"/>
        <v>810.10585031983123</v>
      </c>
      <c r="G100" s="43">
        <f t="shared" si="12"/>
        <v>668.91553519525439</v>
      </c>
      <c r="H100" s="43">
        <f t="shared" si="16"/>
        <v>141.19031512457687</v>
      </c>
      <c r="I100" s="43">
        <f t="shared" si="13"/>
        <v>84045.273539550879</v>
      </c>
      <c r="J100" s="40">
        <f t="shared" si="14"/>
        <v>55954.726460449121</v>
      </c>
      <c r="K100" s="35"/>
    </row>
    <row r="101" spans="1:11" x14ac:dyDescent="0.25">
      <c r="A101" s="41">
        <f>IF(Values_Entered,A100+1,"")</f>
        <v>91</v>
      </c>
      <c r="B101" s="42">
        <f t="shared" si="9"/>
        <v>45658</v>
      </c>
      <c r="C101" s="43">
        <f t="shared" si="15"/>
        <v>84045.273539550879</v>
      </c>
      <c r="D101" s="43">
        <f t="shared" si="10"/>
        <v>810.10585031983123</v>
      </c>
      <c r="E101" s="44">
        <f t="shared" si="17"/>
        <v>0</v>
      </c>
      <c r="F101" s="43">
        <f t="shared" si="11"/>
        <v>810.10585031983123</v>
      </c>
      <c r="G101" s="43">
        <f t="shared" si="12"/>
        <v>670.0303944205798</v>
      </c>
      <c r="H101" s="43">
        <f t="shared" si="16"/>
        <v>140.07545589925147</v>
      </c>
      <c r="I101" s="43">
        <f t="shared" si="13"/>
        <v>83375.243145130298</v>
      </c>
      <c r="J101" s="40">
        <f t="shared" si="14"/>
        <v>56624.756854869702</v>
      </c>
      <c r="K101" s="35"/>
    </row>
    <row r="102" spans="1:11" x14ac:dyDescent="0.25">
      <c r="A102" s="41">
        <f>IF(Values_Entered,A101+1,"")</f>
        <v>92</v>
      </c>
      <c r="B102" s="42">
        <f t="shared" si="9"/>
        <v>45689</v>
      </c>
      <c r="C102" s="43">
        <f t="shared" si="15"/>
        <v>83375.243145130298</v>
      </c>
      <c r="D102" s="43">
        <f t="shared" si="10"/>
        <v>810.10585031983123</v>
      </c>
      <c r="E102" s="44">
        <f t="shared" si="17"/>
        <v>0</v>
      </c>
      <c r="F102" s="43">
        <f t="shared" si="11"/>
        <v>810.10585031983123</v>
      </c>
      <c r="G102" s="43">
        <f t="shared" si="12"/>
        <v>671.14711174461411</v>
      </c>
      <c r="H102" s="43">
        <f t="shared" si="16"/>
        <v>138.95873857521715</v>
      </c>
      <c r="I102" s="43">
        <f t="shared" si="13"/>
        <v>82704.096033385678</v>
      </c>
      <c r="J102" s="40">
        <f t="shared" si="14"/>
        <v>57295.903966614322</v>
      </c>
      <c r="K102" s="35"/>
    </row>
    <row r="103" spans="1:11" x14ac:dyDescent="0.25">
      <c r="A103" s="41">
        <f>IF(Values_Entered,A102+1,"")</f>
        <v>93</v>
      </c>
      <c r="B103" s="42">
        <f t="shared" si="9"/>
        <v>45717</v>
      </c>
      <c r="C103" s="43">
        <f t="shared" si="15"/>
        <v>82704.096033385678</v>
      </c>
      <c r="D103" s="43">
        <f t="shared" si="10"/>
        <v>810.10585031983123</v>
      </c>
      <c r="E103" s="44">
        <f t="shared" si="17"/>
        <v>0</v>
      </c>
      <c r="F103" s="43">
        <f t="shared" si="11"/>
        <v>810.10585031983123</v>
      </c>
      <c r="G103" s="43">
        <f t="shared" si="12"/>
        <v>672.26569026418838</v>
      </c>
      <c r="H103" s="43">
        <f t="shared" si="16"/>
        <v>137.8401600556428</v>
      </c>
      <c r="I103" s="43">
        <f t="shared" si="13"/>
        <v>82031.830343121488</v>
      </c>
      <c r="J103" s="40">
        <f t="shared" si="14"/>
        <v>57968.169656878512</v>
      </c>
      <c r="K103" s="35"/>
    </row>
    <row r="104" spans="1:11" x14ac:dyDescent="0.25">
      <c r="A104" s="41">
        <f>IF(Values_Entered,A103+1,"")</f>
        <v>94</v>
      </c>
      <c r="B104" s="42">
        <f t="shared" si="9"/>
        <v>45748</v>
      </c>
      <c r="C104" s="43">
        <f t="shared" si="15"/>
        <v>82031.830343121488</v>
      </c>
      <c r="D104" s="43">
        <f t="shared" si="10"/>
        <v>810.10585031983123</v>
      </c>
      <c r="E104" s="44">
        <f t="shared" si="17"/>
        <v>0</v>
      </c>
      <c r="F104" s="43">
        <f t="shared" si="11"/>
        <v>810.10585031983123</v>
      </c>
      <c r="G104" s="43">
        <f t="shared" si="12"/>
        <v>673.38613308129538</v>
      </c>
      <c r="H104" s="43">
        <f t="shared" si="16"/>
        <v>136.71971723853582</v>
      </c>
      <c r="I104" s="43">
        <f t="shared" si="13"/>
        <v>81358.444210040194</v>
      </c>
      <c r="J104" s="40">
        <f t="shared" si="14"/>
        <v>58641.555789959806</v>
      </c>
      <c r="K104" s="35"/>
    </row>
    <row r="105" spans="1:11" x14ac:dyDescent="0.25">
      <c r="A105" s="41">
        <f>IF(Values_Entered,A104+1,"")</f>
        <v>95</v>
      </c>
      <c r="B105" s="42">
        <f t="shared" si="9"/>
        <v>45778</v>
      </c>
      <c r="C105" s="43">
        <f t="shared" si="15"/>
        <v>81358.444210040194</v>
      </c>
      <c r="D105" s="43">
        <f t="shared" si="10"/>
        <v>810.10585031983123</v>
      </c>
      <c r="E105" s="44">
        <f t="shared" si="17"/>
        <v>0</v>
      </c>
      <c r="F105" s="43">
        <f t="shared" si="11"/>
        <v>810.10585031983123</v>
      </c>
      <c r="G105" s="43">
        <f t="shared" si="12"/>
        <v>674.50844330309758</v>
      </c>
      <c r="H105" s="43">
        <f t="shared" si="16"/>
        <v>135.59740701673365</v>
      </c>
      <c r="I105" s="43">
        <f t="shared" si="13"/>
        <v>80683.935766737093</v>
      </c>
      <c r="J105" s="40">
        <f t="shared" si="14"/>
        <v>59316.064233262907</v>
      </c>
      <c r="K105" s="35"/>
    </row>
    <row r="106" spans="1:11" x14ac:dyDescent="0.25">
      <c r="A106" s="41">
        <f>IF(Values_Entered,A105+1,"")</f>
        <v>96</v>
      </c>
      <c r="B106" s="42">
        <f t="shared" si="9"/>
        <v>45809</v>
      </c>
      <c r="C106" s="43">
        <f t="shared" si="15"/>
        <v>80683.935766737093</v>
      </c>
      <c r="D106" s="43">
        <f t="shared" si="10"/>
        <v>810.10585031983123</v>
      </c>
      <c r="E106" s="44">
        <f t="shared" si="17"/>
        <v>0</v>
      </c>
      <c r="F106" s="43">
        <f t="shared" si="11"/>
        <v>810.10585031983123</v>
      </c>
      <c r="G106" s="43">
        <f t="shared" si="12"/>
        <v>675.63262404193608</v>
      </c>
      <c r="H106" s="43">
        <f t="shared" si="16"/>
        <v>134.47322627789515</v>
      </c>
      <c r="I106" s="43">
        <f t="shared" si="13"/>
        <v>80008.303142695164</v>
      </c>
      <c r="J106" s="40">
        <f t="shared" si="14"/>
        <v>59991.696857304836</v>
      </c>
      <c r="K106" s="35"/>
    </row>
    <row r="107" spans="1:11" x14ac:dyDescent="0.25">
      <c r="A107" s="41">
        <f>IF(Values_Entered,A106+1,"")</f>
        <v>97</v>
      </c>
      <c r="B107" s="42">
        <f t="shared" si="9"/>
        <v>45839</v>
      </c>
      <c r="C107" s="43">
        <f t="shared" si="15"/>
        <v>80008.303142695164</v>
      </c>
      <c r="D107" s="43">
        <f t="shared" si="10"/>
        <v>810.10585031983123</v>
      </c>
      <c r="E107" s="44">
        <f t="shared" si="17"/>
        <v>0</v>
      </c>
      <c r="F107" s="43">
        <f t="shared" si="11"/>
        <v>810.10585031983123</v>
      </c>
      <c r="G107" s="43">
        <f t="shared" si="12"/>
        <v>676.75867841533932</v>
      </c>
      <c r="H107" s="43">
        <f t="shared" si="16"/>
        <v>133.34717190449194</v>
      </c>
      <c r="I107" s="43">
        <f t="shared" si="13"/>
        <v>79331.544464279825</v>
      </c>
      <c r="J107" s="40">
        <f t="shared" si="14"/>
        <v>60668.455535720175</v>
      </c>
      <c r="K107" s="35"/>
    </row>
    <row r="108" spans="1:11" x14ac:dyDescent="0.25">
      <c r="A108" s="41">
        <f>IF(Values_Entered,A107+1,"")</f>
        <v>98</v>
      </c>
      <c r="B108" s="42">
        <f t="shared" si="9"/>
        <v>45870</v>
      </c>
      <c r="C108" s="43">
        <f t="shared" si="15"/>
        <v>79331.544464279825</v>
      </c>
      <c r="D108" s="43">
        <f t="shared" si="10"/>
        <v>810.10585031983123</v>
      </c>
      <c r="E108" s="44">
        <f t="shared" si="17"/>
        <v>0</v>
      </c>
      <c r="F108" s="43">
        <f t="shared" si="11"/>
        <v>810.10585031983123</v>
      </c>
      <c r="G108" s="43">
        <f t="shared" si="12"/>
        <v>677.88660954603154</v>
      </c>
      <c r="H108" s="43">
        <f t="shared" si="16"/>
        <v>132.21924077379973</v>
      </c>
      <c r="I108" s="43">
        <f t="shared" si="13"/>
        <v>78653.657854733799</v>
      </c>
      <c r="J108" s="40">
        <f t="shared" si="14"/>
        <v>61346.342145266201</v>
      </c>
      <c r="K108" s="35"/>
    </row>
    <row r="109" spans="1:11" x14ac:dyDescent="0.25">
      <c r="A109" s="41">
        <f>IF(Values_Entered,A108+1,"")</f>
        <v>99</v>
      </c>
      <c r="B109" s="42">
        <f t="shared" si="9"/>
        <v>45901</v>
      </c>
      <c r="C109" s="43">
        <f t="shared" si="15"/>
        <v>78653.657854733799</v>
      </c>
      <c r="D109" s="43">
        <f t="shared" si="10"/>
        <v>810.10585031983123</v>
      </c>
      <c r="E109" s="44">
        <f t="shared" si="17"/>
        <v>0</v>
      </c>
      <c r="F109" s="43">
        <f t="shared" si="11"/>
        <v>810.10585031983123</v>
      </c>
      <c r="G109" s="43">
        <f t="shared" si="12"/>
        <v>679.01642056194157</v>
      </c>
      <c r="H109" s="43">
        <f t="shared" si="16"/>
        <v>131.08942975788966</v>
      </c>
      <c r="I109" s="43">
        <f t="shared" si="13"/>
        <v>77974.641434171863</v>
      </c>
      <c r="J109" s="40">
        <f t="shared" si="14"/>
        <v>62025.358565828137</v>
      </c>
      <c r="K109" s="35"/>
    </row>
    <row r="110" spans="1:11" x14ac:dyDescent="0.25">
      <c r="A110" s="41">
        <f>IF(Values_Entered,A109+1,"")</f>
        <v>100</v>
      </c>
      <c r="B110" s="42">
        <f t="shared" si="9"/>
        <v>45931</v>
      </c>
      <c r="C110" s="43">
        <f t="shared" si="15"/>
        <v>77974.641434171863</v>
      </c>
      <c r="D110" s="43">
        <f t="shared" si="10"/>
        <v>810.10585031983123</v>
      </c>
      <c r="E110" s="44">
        <f t="shared" si="17"/>
        <v>0</v>
      </c>
      <c r="F110" s="43">
        <f t="shared" si="11"/>
        <v>810.10585031983123</v>
      </c>
      <c r="G110" s="43">
        <f t="shared" si="12"/>
        <v>680.14811459621149</v>
      </c>
      <c r="H110" s="43">
        <f t="shared" si="16"/>
        <v>129.95773572361978</v>
      </c>
      <c r="I110" s="43">
        <f t="shared" si="13"/>
        <v>77294.493319575646</v>
      </c>
      <c r="J110" s="40">
        <f t="shared" si="14"/>
        <v>62705.506680424354</v>
      </c>
      <c r="K110" s="35"/>
    </row>
    <row r="111" spans="1:11" x14ac:dyDescent="0.25">
      <c r="A111" s="41">
        <f>IF(Values_Entered,A110+1,"")</f>
        <v>101</v>
      </c>
      <c r="B111" s="42">
        <f t="shared" si="9"/>
        <v>45962</v>
      </c>
      <c r="C111" s="43">
        <f t="shared" si="15"/>
        <v>77294.493319575646</v>
      </c>
      <c r="D111" s="43">
        <f t="shared" si="10"/>
        <v>810.10585031983123</v>
      </c>
      <c r="E111" s="44">
        <f t="shared" si="17"/>
        <v>0</v>
      </c>
      <c r="F111" s="43">
        <f t="shared" si="11"/>
        <v>810.10585031983123</v>
      </c>
      <c r="G111" s="43">
        <f t="shared" si="12"/>
        <v>681.2816947872052</v>
      </c>
      <c r="H111" s="43">
        <f t="shared" si="16"/>
        <v>128.82415553262607</v>
      </c>
      <c r="I111" s="43">
        <f t="shared" si="13"/>
        <v>76613.211624788441</v>
      </c>
      <c r="J111" s="40">
        <f t="shared" si="14"/>
        <v>63386.788375211559</v>
      </c>
      <c r="K111" s="35"/>
    </row>
    <row r="112" spans="1:11" x14ac:dyDescent="0.25">
      <c r="A112" s="41">
        <f>IF(Values_Entered,A111+1,"")</f>
        <v>102</v>
      </c>
      <c r="B112" s="42">
        <f t="shared" si="9"/>
        <v>45992</v>
      </c>
      <c r="C112" s="43">
        <f t="shared" si="15"/>
        <v>76613.211624788441</v>
      </c>
      <c r="D112" s="43">
        <f t="shared" si="10"/>
        <v>810.10585031983123</v>
      </c>
      <c r="E112" s="44">
        <f t="shared" si="17"/>
        <v>0</v>
      </c>
      <c r="F112" s="43">
        <f t="shared" si="11"/>
        <v>810.10585031983123</v>
      </c>
      <c r="G112" s="43">
        <f t="shared" si="12"/>
        <v>682.41716427851713</v>
      </c>
      <c r="H112" s="43">
        <f t="shared" si="16"/>
        <v>127.68868604131406</v>
      </c>
      <c r="I112" s="43">
        <f t="shared" si="13"/>
        <v>75930.794460509918</v>
      </c>
      <c r="J112" s="40">
        <f t="shared" si="14"/>
        <v>64069.205539490082</v>
      </c>
      <c r="K112" s="35"/>
    </row>
    <row r="113" spans="1:11" x14ac:dyDescent="0.25">
      <c r="A113" s="41">
        <f>IF(Values_Entered,A112+1,"")</f>
        <v>103</v>
      </c>
      <c r="B113" s="42">
        <f t="shared" si="9"/>
        <v>46023</v>
      </c>
      <c r="C113" s="43">
        <f t="shared" si="15"/>
        <v>75930.794460509918</v>
      </c>
      <c r="D113" s="43">
        <f t="shared" si="10"/>
        <v>810.10585031983123</v>
      </c>
      <c r="E113" s="44">
        <f t="shared" si="17"/>
        <v>0</v>
      </c>
      <c r="F113" s="43">
        <f t="shared" si="11"/>
        <v>810.10585031983123</v>
      </c>
      <c r="G113" s="43">
        <f t="shared" si="12"/>
        <v>683.55452621898132</v>
      </c>
      <c r="H113" s="43">
        <f t="shared" si="16"/>
        <v>126.55132410084987</v>
      </c>
      <c r="I113" s="43">
        <f t="shared" si="13"/>
        <v>75247.239934290934</v>
      </c>
      <c r="J113" s="40">
        <f t="shared" si="14"/>
        <v>64752.760065709066</v>
      </c>
      <c r="K113" s="35"/>
    </row>
    <row r="114" spans="1:11" x14ac:dyDescent="0.25">
      <c r="A114" s="41">
        <f>IF(Values_Entered,A113+1,"")</f>
        <v>104</v>
      </c>
      <c r="B114" s="42">
        <f t="shared" si="9"/>
        <v>46054</v>
      </c>
      <c r="C114" s="43">
        <f t="shared" si="15"/>
        <v>75247.239934290934</v>
      </c>
      <c r="D114" s="43">
        <f t="shared" si="10"/>
        <v>810.10585031983123</v>
      </c>
      <c r="E114" s="44">
        <f t="shared" si="17"/>
        <v>0</v>
      </c>
      <c r="F114" s="43">
        <f t="shared" si="11"/>
        <v>810.10585031983123</v>
      </c>
      <c r="G114" s="43">
        <f t="shared" si="12"/>
        <v>684.69378376267969</v>
      </c>
      <c r="H114" s="43">
        <f t="shared" si="16"/>
        <v>125.41206655715156</v>
      </c>
      <c r="I114" s="43">
        <f t="shared" si="13"/>
        <v>74562.546150528258</v>
      </c>
      <c r="J114" s="40">
        <f t="shared" si="14"/>
        <v>65437.453849471742</v>
      </c>
      <c r="K114" s="35"/>
    </row>
    <row r="115" spans="1:11" x14ac:dyDescent="0.25">
      <c r="A115" s="41">
        <f>IF(Values_Entered,A114+1,"")</f>
        <v>105</v>
      </c>
      <c r="B115" s="42">
        <f t="shared" si="9"/>
        <v>46082</v>
      </c>
      <c r="C115" s="43">
        <f t="shared" si="15"/>
        <v>74562.546150528258</v>
      </c>
      <c r="D115" s="43">
        <f t="shared" si="10"/>
        <v>810.10585031983123</v>
      </c>
      <c r="E115" s="44">
        <f t="shared" si="17"/>
        <v>0</v>
      </c>
      <c r="F115" s="43">
        <f t="shared" si="11"/>
        <v>810.10585031983123</v>
      </c>
      <c r="G115" s="43">
        <f t="shared" si="12"/>
        <v>685.8349400689508</v>
      </c>
      <c r="H115" s="43">
        <f t="shared" si="16"/>
        <v>124.27091025088043</v>
      </c>
      <c r="I115" s="43">
        <f t="shared" si="13"/>
        <v>73876.711210459311</v>
      </c>
      <c r="J115" s="40">
        <f t="shared" si="14"/>
        <v>66123.288789540689</v>
      </c>
      <c r="K115" s="35"/>
    </row>
    <row r="116" spans="1:11" x14ac:dyDescent="0.25">
      <c r="A116" s="41">
        <f>IF(Values_Entered,A115+1,"")</f>
        <v>106</v>
      </c>
      <c r="B116" s="42">
        <f t="shared" si="9"/>
        <v>46113</v>
      </c>
      <c r="C116" s="43">
        <f t="shared" si="15"/>
        <v>73876.711210459311</v>
      </c>
      <c r="D116" s="43">
        <f t="shared" si="10"/>
        <v>810.10585031983123</v>
      </c>
      <c r="E116" s="44">
        <f t="shared" si="17"/>
        <v>0</v>
      </c>
      <c r="F116" s="43">
        <f t="shared" si="11"/>
        <v>810.10585031983123</v>
      </c>
      <c r="G116" s="43">
        <f t="shared" si="12"/>
        <v>686.9779983023991</v>
      </c>
      <c r="H116" s="43">
        <f t="shared" si="16"/>
        <v>123.12785201743219</v>
      </c>
      <c r="I116" s="43">
        <f t="shared" si="13"/>
        <v>73189.733212156905</v>
      </c>
      <c r="J116" s="40">
        <f t="shared" si="14"/>
        <v>66810.266787843095</v>
      </c>
      <c r="K116" s="35"/>
    </row>
    <row r="117" spans="1:11" x14ac:dyDescent="0.25">
      <c r="A117" s="41">
        <f>IF(Values_Entered,A116+1,"")</f>
        <v>107</v>
      </c>
      <c r="B117" s="42">
        <f t="shared" si="9"/>
        <v>46143</v>
      </c>
      <c r="C117" s="43">
        <f t="shared" si="15"/>
        <v>73189.733212156905</v>
      </c>
      <c r="D117" s="43">
        <f t="shared" si="10"/>
        <v>810.10585031983123</v>
      </c>
      <c r="E117" s="44">
        <f t="shared" si="17"/>
        <v>0</v>
      </c>
      <c r="F117" s="43">
        <f t="shared" si="11"/>
        <v>810.10585031983123</v>
      </c>
      <c r="G117" s="43">
        <f t="shared" si="12"/>
        <v>688.12296163290307</v>
      </c>
      <c r="H117" s="43">
        <f t="shared" si="16"/>
        <v>121.98288868692818</v>
      </c>
      <c r="I117" s="43">
        <f t="shared" si="13"/>
        <v>72501.610250523998</v>
      </c>
      <c r="J117" s="40">
        <f t="shared" si="14"/>
        <v>67498.389749476002</v>
      </c>
      <c r="K117" s="35"/>
    </row>
    <row r="118" spans="1:11" x14ac:dyDescent="0.25">
      <c r="A118" s="41">
        <f>IF(Values_Entered,A117+1,"")</f>
        <v>108</v>
      </c>
      <c r="B118" s="42">
        <f t="shared" si="9"/>
        <v>46174</v>
      </c>
      <c r="C118" s="43">
        <f t="shared" si="15"/>
        <v>72501.610250523998</v>
      </c>
      <c r="D118" s="43">
        <f t="shared" si="10"/>
        <v>810.10585031983123</v>
      </c>
      <c r="E118" s="44">
        <f t="shared" si="17"/>
        <v>0</v>
      </c>
      <c r="F118" s="43">
        <f t="shared" si="11"/>
        <v>810.10585031983123</v>
      </c>
      <c r="G118" s="43">
        <f t="shared" si="12"/>
        <v>689.26983323562456</v>
      </c>
      <c r="H118" s="43">
        <f t="shared" si="16"/>
        <v>120.83601708420667</v>
      </c>
      <c r="I118" s="43">
        <f t="shared" si="13"/>
        <v>71812.340417288375</v>
      </c>
      <c r="J118" s="40">
        <f t="shared" si="14"/>
        <v>68187.659582711625</v>
      </c>
      <c r="K118" s="35"/>
    </row>
    <row r="119" spans="1:11" x14ac:dyDescent="0.25">
      <c r="A119" s="41">
        <f>IF(Values_Entered,A118+1,"")</f>
        <v>109</v>
      </c>
      <c r="B119" s="42">
        <f t="shared" si="9"/>
        <v>46204</v>
      </c>
      <c r="C119" s="43">
        <f t="shared" si="15"/>
        <v>71812.340417288375</v>
      </c>
      <c r="D119" s="43">
        <f t="shared" si="10"/>
        <v>810.10585031983123</v>
      </c>
      <c r="E119" s="44">
        <f t="shared" si="17"/>
        <v>0</v>
      </c>
      <c r="F119" s="43">
        <f t="shared" si="11"/>
        <v>810.10585031983123</v>
      </c>
      <c r="G119" s="43">
        <f t="shared" si="12"/>
        <v>690.41861629101732</v>
      </c>
      <c r="H119" s="43">
        <f t="shared" si="16"/>
        <v>119.68723402881396</v>
      </c>
      <c r="I119" s="43">
        <f t="shared" si="13"/>
        <v>71121.921800997356</v>
      </c>
      <c r="J119" s="40">
        <f t="shared" si="14"/>
        <v>68878.078199002644</v>
      </c>
      <c r="K119" s="35"/>
    </row>
    <row r="120" spans="1:11" x14ac:dyDescent="0.25">
      <c r="A120" s="41">
        <f>IF(Values_Entered,A119+1,"")</f>
        <v>110</v>
      </c>
      <c r="B120" s="42">
        <f t="shared" si="9"/>
        <v>46235</v>
      </c>
      <c r="C120" s="43">
        <f t="shared" si="15"/>
        <v>71121.921800997356</v>
      </c>
      <c r="D120" s="43">
        <f t="shared" si="10"/>
        <v>810.10585031983123</v>
      </c>
      <c r="E120" s="44">
        <f t="shared" si="17"/>
        <v>0</v>
      </c>
      <c r="F120" s="43">
        <f t="shared" si="11"/>
        <v>810.10585031983123</v>
      </c>
      <c r="G120" s="43">
        <f t="shared" si="12"/>
        <v>691.56931398483562</v>
      </c>
      <c r="H120" s="43">
        <f t="shared" si="16"/>
        <v>118.5365363349956</v>
      </c>
      <c r="I120" s="43">
        <f t="shared" si="13"/>
        <v>70430.352487012526</v>
      </c>
      <c r="J120" s="40">
        <f t="shared" si="14"/>
        <v>69569.647512987474</v>
      </c>
      <c r="K120" s="35"/>
    </row>
    <row r="121" spans="1:11" x14ac:dyDescent="0.25">
      <c r="A121" s="41">
        <f>IF(Values_Entered,A120+1,"")</f>
        <v>111</v>
      </c>
      <c r="B121" s="42">
        <f t="shared" si="9"/>
        <v>46266</v>
      </c>
      <c r="C121" s="43">
        <f t="shared" si="15"/>
        <v>70430.352487012526</v>
      </c>
      <c r="D121" s="43">
        <f t="shared" si="10"/>
        <v>810.10585031983123</v>
      </c>
      <c r="E121" s="44">
        <f t="shared" si="17"/>
        <v>0</v>
      </c>
      <c r="F121" s="43">
        <f t="shared" si="11"/>
        <v>810.10585031983123</v>
      </c>
      <c r="G121" s="43">
        <f t="shared" si="12"/>
        <v>692.72192950814372</v>
      </c>
      <c r="H121" s="43">
        <f t="shared" si="16"/>
        <v>117.38392081168753</v>
      </c>
      <c r="I121" s="43">
        <f t="shared" si="13"/>
        <v>69737.630557504381</v>
      </c>
      <c r="J121" s="40">
        <f t="shared" si="14"/>
        <v>70262.369442495619</v>
      </c>
      <c r="K121" s="35"/>
    </row>
    <row r="122" spans="1:11" x14ac:dyDescent="0.25">
      <c r="A122" s="41">
        <f>IF(Values_Entered,A121+1,"")</f>
        <v>112</v>
      </c>
      <c r="B122" s="42">
        <f t="shared" si="9"/>
        <v>46296</v>
      </c>
      <c r="C122" s="43">
        <f t="shared" si="15"/>
        <v>69737.630557504381</v>
      </c>
      <c r="D122" s="43">
        <f t="shared" si="10"/>
        <v>810.10585031983123</v>
      </c>
      <c r="E122" s="44">
        <f t="shared" si="17"/>
        <v>0</v>
      </c>
      <c r="F122" s="43">
        <f t="shared" si="11"/>
        <v>810.10585031983123</v>
      </c>
      <c r="G122" s="43">
        <f t="shared" si="12"/>
        <v>693.87646605732391</v>
      </c>
      <c r="H122" s="43">
        <f t="shared" si="16"/>
        <v>116.22938426250731</v>
      </c>
      <c r="I122" s="43">
        <f t="shared" si="13"/>
        <v>69043.754091447059</v>
      </c>
      <c r="J122" s="40">
        <f t="shared" si="14"/>
        <v>70956.245908552941</v>
      </c>
      <c r="K122" s="35"/>
    </row>
    <row r="123" spans="1:11" x14ac:dyDescent="0.25">
      <c r="A123" s="41">
        <f>IF(Values_Entered,A122+1,"")</f>
        <v>113</v>
      </c>
      <c r="B123" s="42">
        <f t="shared" si="9"/>
        <v>46327</v>
      </c>
      <c r="C123" s="43">
        <f t="shared" si="15"/>
        <v>69043.754091447059</v>
      </c>
      <c r="D123" s="43">
        <f t="shared" si="10"/>
        <v>810.10585031983123</v>
      </c>
      <c r="E123" s="44">
        <f t="shared" si="17"/>
        <v>0</v>
      </c>
      <c r="F123" s="43">
        <f t="shared" si="11"/>
        <v>810.10585031983123</v>
      </c>
      <c r="G123" s="43">
        <f t="shared" si="12"/>
        <v>695.03292683408608</v>
      </c>
      <c r="H123" s="43">
        <f t="shared" si="16"/>
        <v>115.07292348574509</v>
      </c>
      <c r="I123" s="43">
        <f t="shared" si="13"/>
        <v>68348.721164612973</v>
      </c>
      <c r="J123" s="40">
        <f t="shared" si="14"/>
        <v>71651.278835387027</v>
      </c>
      <c r="K123" s="35"/>
    </row>
    <row r="124" spans="1:11" x14ac:dyDescent="0.25">
      <c r="A124" s="41">
        <f>IF(Values_Entered,A123+1,"")</f>
        <v>114</v>
      </c>
      <c r="B124" s="42">
        <f t="shared" si="9"/>
        <v>46357</v>
      </c>
      <c r="C124" s="43">
        <f t="shared" si="15"/>
        <v>68348.721164612973</v>
      </c>
      <c r="D124" s="43">
        <f t="shared" si="10"/>
        <v>810.10585031983123</v>
      </c>
      <c r="E124" s="44">
        <f t="shared" si="17"/>
        <v>0</v>
      </c>
      <c r="F124" s="43">
        <f t="shared" si="11"/>
        <v>810.10585031983123</v>
      </c>
      <c r="G124" s="43">
        <f t="shared" si="12"/>
        <v>696.19131504547624</v>
      </c>
      <c r="H124" s="43">
        <f t="shared" si="16"/>
        <v>113.91453527435495</v>
      </c>
      <c r="I124" s="43">
        <f t="shared" si="13"/>
        <v>67652.529849567494</v>
      </c>
      <c r="J124" s="40">
        <f t="shared" si="14"/>
        <v>72347.470150432506</v>
      </c>
      <c r="K124" s="35"/>
    </row>
    <row r="125" spans="1:11" x14ac:dyDescent="0.25">
      <c r="A125" s="41">
        <f>IF(Values_Entered,A124+1,"")</f>
        <v>115</v>
      </c>
      <c r="B125" s="42">
        <f t="shared" si="9"/>
        <v>46388</v>
      </c>
      <c r="C125" s="43">
        <f t="shared" si="15"/>
        <v>67652.529849567494</v>
      </c>
      <c r="D125" s="43">
        <f t="shared" si="10"/>
        <v>810.10585031983123</v>
      </c>
      <c r="E125" s="44">
        <f t="shared" si="17"/>
        <v>0</v>
      </c>
      <c r="F125" s="43">
        <f t="shared" si="11"/>
        <v>810.10585031983123</v>
      </c>
      <c r="G125" s="43">
        <f t="shared" si="12"/>
        <v>697.35163390388539</v>
      </c>
      <c r="H125" s="43">
        <f t="shared" si="16"/>
        <v>112.75421641594583</v>
      </c>
      <c r="I125" s="43">
        <f t="shared" si="13"/>
        <v>66955.178215663604</v>
      </c>
      <c r="J125" s="40">
        <f t="shared" si="14"/>
        <v>73044.821784336396</v>
      </c>
      <c r="K125" s="35"/>
    </row>
    <row r="126" spans="1:11" x14ac:dyDescent="0.25">
      <c r="A126" s="41">
        <f>IF(Values_Entered,A125+1,"")</f>
        <v>116</v>
      </c>
      <c r="B126" s="42">
        <f t="shared" si="9"/>
        <v>46419</v>
      </c>
      <c r="C126" s="43">
        <f t="shared" si="15"/>
        <v>66955.178215663604</v>
      </c>
      <c r="D126" s="43">
        <f t="shared" si="10"/>
        <v>810.10585031983123</v>
      </c>
      <c r="E126" s="44">
        <f t="shared" si="17"/>
        <v>0</v>
      </c>
      <c r="F126" s="43">
        <f t="shared" si="11"/>
        <v>810.10585031983123</v>
      </c>
      <c r="G126" s="43">
        <f t="shared" si="12"/>
        <v>698.51388662705858</v>
      </c>
      <c r="H126" s="43">
        <f t="shared" si="16"/>
        <v>111.59196369277267</v>
      </c>
      <c r="I126" s="43">
        <f t="shared" si="13"/>
        <v>66256.664329036546</v>
      </c>
      <c r="J126" s="40">
        <f t="shared" si="14"/>
        <v>73743.335670963454</v>
      </c>
      <c r="K126" s="35"/>
    </row>
    <row r="127" spans="1:11" x14ac:dyDescent="0.25">
      <c r="A127" s="41">
        <f>IF(Values_Entered,A126+1,"")</f>
        <v>117</v>
      </c>
      <c r="B127" s="42">
        <f t="shared" si="9"/>
        <v>46447</v>
      </c>
      <c r="C127" s="43">
        <f t="shared" si="15"/>
        <v>66256.664329036546</v>
      </c>
      <c r="D127" s="43">
        <f t="shared" si="10"/>
        <v>810.10585031983123</v>
      </c>
      <c r="E127" s="44">
        <f t="shared" si="17"/>
        <v>0</v>
      </c>
      <c r="F127" s="43">
        <f t="shared" si="11"/>
        <v>810.10585031983123</v>
      </c>
      <c r="G127" s="43">
        <f t="shared" si="12"/>
        <v>699.67807643810363</v>
      </c>
      <c r="H127" s="43">
        <f t="shared" si="16"/>
        <v>110.42777388172759</v>
      </c>
      <c r="I127" s="43">
        <f t="shared" si="13"/>
        <v>65556.98625259845</v>
      </c>
      <c r="J127" s="40">
        <f t="shared" si="14"/>
        <v>74443.01374740155</v>
      </c>
      <c r="K127" s="35"/>
    </row>
    <row r="128" spans="1:11" x14ac:dyDescent="0.25">
      <c r="A128" s="41">
        <f>IF(Values_Entered,A127+1,"")</f>
        <v>118</v>
      </c>
      <c r="B128" s="42">
        <f t="shared" si="9"/>
        <v>46478</v>
      </c>
      <c r="C128" s="43">
        <f t="shared" si="15"/>
        <v>65556.98625259845</v>
      </c>
      <c r="D128" s="43">
        <f t="shared" si="10"/>
        <v>810.10585031983123</v>
      </c>
      <c r="E128" s="44">
        <f t="shared" si="17"/>
        <v>0</v>
      </c>
      <c r="F128" s="43">
        <f t="shared" si="11"/>
        <v>810.10585031983123</v>
      </c>
      <c r="G128" s="43">
        <f t="shared" si="12"/>
        <v>700.84420656550049</v>
      </c>
      <c r="H128" s="43">
        <f t="shared" si="16"/>
        <v>109.26164375433075</v>
      </c>
      <c r="I128" s="43">
        <f t="shared" si="13"/>
        <v>64856.142046032946</v>
      </c>
      <c r="J128" s="40">
        <f t="shared" si="14"/>
        <v>75143.857953967061</v>
      </c>
      <c r="K128" s="35"/>
    </row>
    <row r="129" spans="1:11" x14ac:dyDescent="0.25">
      <c r="A129" s="41">
        <f>IF(Values_Entered,A128+1,"")</f>
        <v>119</v>
      </c>
      <c r="B129" s="42">
        <f t="shared" si="9"/>
        <v>46508</v>
      </c>
      <c r="C129" s="43">
        <f t="shared" si="15"/>
        <v>64856.142046032946</v>
      </c>
      <c r="D129" s="43">
        <f t="shared" si="10"/>
        <v>810.10585031983123</v>
      </c>
      <c r="E129" s="44">
        <f t="shared" si="17"/>
        <v>0</v>
      </c>
      <c r="F129" s="43">
        <f t="shared" si="11"/>
        <v>810.10585031983123</v>
      </c>
      <c r="G129" s="43">
        <f t="shared" si="12"/>
        <v>702.01228024310967</v>
      </c>
      <c r="H129" s="43">
        <f t="shared" si="16"/>
        <v>108.09357007672158</v>
      </c>
      <c r="I129" s="43">
        <f t="shared" si="13"/>
        <v>64154.129765789839</v>
      </c>
      <c r="J129" s="40">
        <f t="shared" si="14"/>
        <v>75845.870234210161</v>
      </c>
      <c r="K129" s="35"/>
    </row>
    <row r="130" spans="1:11" x14ac:dyDescent="0.25">
      <c r="A130" s="41">
        <f>IF(Values_Entered,A129+1,"")</f>
        <v>120</v>
      </c>
      <c r="B130" s="42">
        <f t="shared" si="9"/>
        <v>46539</v>
      </c>
      <c r="C130" s="43">
        <f t="shared" si="15"/>
        <v>64154.129765789839</v>
      </c>
      <c r="D130" s="43">
        <f t="shared" si="10"/>
        <v>810.10585031983123</v>
      </c>
      <c r="E130" s="44">
        <f t="shared" si="17"/>
        <v>0</v>
      </c>
      <c r="F130" s="43">
        <f t="shared" si="11"/>
        <v>810.10585031983123</v>
      </c>
      <c r="G130" s="43">
        <f t="shared" si="12"/>
        <v>703.18230071018149</v>
      </c>
      <c r="H130" s="43">
        <f t="shared" si="16"/>
        <v>106.92354960964974</v>
      </c>
      <c r="I130" s="43">
        <f t="shared" si="13"/>
        <v>63450.947465079655</v>
      </c>
      <c r="J130" s="40">
        <f t="shared" si="14"/>
        <v>76549.052534920338</v>
      </c>
      <c r="K130" s="35"/>
    </row>
    <row r="131" spans="1:11" x14ac:dyDescent="0.25">
      <c r="A131" s="41">
        <f>IF(Values_Entered,A130+1,"")</f>
        <v>121</v>
      </c>
      <c r="B131" s="42">
        <f t="shared" si="9"/>
        <v>46569</v>
      </c>
      <c r="C131" s="43">
        <f t="shared" si="15"/>
        <v>63450.947465079655</v>
      </c>
      <c r="D131" s="43">
        <f t="shared" si="10"/>
        <v>810.10585031983123</v>
      </c>
      <c r="E131" s="44">
        <f t="shared" si="17"/>
        <v>0</v>
      </c>
      <c r="F131" s="43">
        <f t="shared" si="11"/>
        <v>810.10585031983123</v>
      </c>
      <c r="G131" s="43">
        <f t="shared" si="12"/>
        <v>704.35427121136513</v>
      </c>
      <c r="H131" s="43">
        <f t="shared" si="16"/>
        <v>105.75157910846609</v>
      </c>
      <c r="I131" s="43">
        <f t="shared" si="13"/>
        <v>62746.593193868292</v>
      </c>
      <c r="J131" s="40">
        <f t="shared" si="14"/>
        <v>77253.406806131708</v>
      </c>
      <c r="K131" s="35"/>
    </row>
    <row r="132" spans="1:11" x14ac:dyDescent="0.25">
      <c r="A132" s="41">
        <f>IF(Values_Entered,A131+1,"")</f>
        <v>122</v>
      </c>
      <c r="B132" s="42">
        <f t="shared" si="9"/>
        <v>46600</v>
      </c>
      <c r="C132" s="43">
        <f t="shared" si="15"/>
        <v>62746.593193868292</v>
      </c>
      <c r="D132" s="43">
        <f t="shared" si="10"/>
        <v>810.10585031983123</v>
      </c>
      <c r="E132" s="44">
        <f t="shared" si="17"/>
        <v>0</v>
      </c>
      <c r="F132" s="43">
        <f t="shared" si="11"/>
        <v>810.10585031983123</v>
      </c>
      <c r="G132" s="43">
        <f t="shared" si="12"/>
        <v>705.52819499671739</v>
      </c>
      <c r="H132" s="43">
        <f t="shared" si="16"/>
        <v>104.57765532311383</v>
      </c>
      <c r="I132" s="43">
        <f t="shared" si="13"/>
        <v>62041.064998871574</v>
      </c>
      <c r="J132" s="40">
        <f t="shared" si="14"/>
        <v>77958.935001128426</v>
      </c>
      <c r="K132" s="35"/>
    </row>
    <row r="133" spans="1:11" x14ac:dyDescent="0.25">
      <c r="A133" s="41">
        <f>IF(Values_Entered,A132+1,"")</f>
        <v>123</v>
      </c>
      <c r="B133" s="42">
        <f t="shared" si="9"/>
        <v>46631</v>
      </c>
      <c r="C133" s="43">
        <f t="shared" si="15"/>
        <v>62041.064998871574</v>
      </c>
      <c r="D133" s="43">
        <f t="shared" si="10"/>
        <v>810.10585031983123</v>
      </c>
      <c r="E133" s="44">
        <f t="shared" si="17"/>
        <v>0</v>
      </c>
      <c r="F133" s="43">
        <f t="shared" si="11"/>
        <v>810.10585031983123</v>
      </c>
      <c r="G133" s="43">
        <f t="shared" si="12"/>
        <v>706.70407532171191</v>
      </c>
      <c r="H133" s="43">
        <f t="shared" si="16"/>
        <v>103.40177499811928</v>
      </c>
      <c r="I133" s="43">
        <f t="shared" si="13"/>
        <v>61334.360923549859</v>
      </c>
      <c r="J133" s="40">
        <f t="shared" si="14"/>
        <v>78665.639076450141</v>
      </c>
      <c r="K133" s="35"/>
    </row>
    <row r="134" spans="1:11" x14ac:dyDescent="0.25">
      <c r="A134" s="41">
        <f>IF(Values_Entered,A133+1,"")</f>
        <v>124</v>
      </c>
      <c r="B134" s="42">
        <f t="shared" si="9"/>
        <v>46661</v>
      </c>
      <c r="C134" s="43">
        <f t="shared" si="15"/>
        <v>61334.360923549859</v>
      </c>
      <c r="D134" s="43">
        <f t="shared" si="10"/>
        <v>810.10585031983123</v>
      </c>
      <c r="E134" s="44">
        <f t="shared" si="17"/>
        <v>0</v>
      </c>
      <c r="F134" s="43">
        <f t="shared" si="11"/>
        <v>810.10585031983123</v>
      </c>
      <c r="G134" s="43">
        <f t="shared" si="12"/>
        <v>707.88191544724816</v>
      </c>
      <c r="H134" s="43">
        <f t="shared" si="16"/>
        <v>102.22393487258309</v>
      </c>
      <c r="I134" s="43">
        <f t="shared" si="13"/>
        <v>60626.479008102608</v>
      </c>
      <c r="J134" s="40">
        <f t="shared" si="14"/>
        <v>79373.520991897385</v>
      </c>
      <c r="K134" s="35"/>
    </row>
    <row r="135" spans="1:11" x14ac:dyDescent="0.25">
      <c r="A135" s="41">
        <f>IF(Values_Entered,A134+1,"")</f>
        <v>125</v>
      </c>
      <c r="B135" s="42">
        <f t="shared" si="9"/>
        <v>46692</v>
      </c>
      <c r="C135" s="43">
        <f t="shared" si="15"/>
        <v>60626.479008102608</v>
      </c>
      <c r="D135" s="43">
        <f t="shared" si="10"/>
        <v>810.10585031983123</v>
      </c>
      <c r="E135" s="44">
        <f t="shared" si="17"/>
        <v>0</v>
      </c>
      <c r="F135" s="43">
        <f t="shared" si="11"/>
        <v>810.10585031983123</v>
      </c>
      <c r="G135" s="43">
        <f t="shared" si="12"/>
        <v>709.06171863966028</v>
      </c>
      <c r="H135" s="43">
        <f t="shared" si="16"/>
        <v>101.04413168017101</v>
      </c>
      <c r="I135" s="43">
        <f t="shared" si="13"/>
        <v>59917.417289462945</v>
      </c>
      <c r="J135" s="40">
        <f t="shared" si="14"/>
        <v>80082.582710537055</v>
      </c>
      <c r="K135" s="35"/>
    </row>
    <row r="136" spans="1:11" x14ac:dyDescent="0.25">
      <c r="A136" s="41">
        <f>IF(Values_Entered,A135+1,"")</f>
        <v>126</v>
      </c>
      <c r="B136" s="42">
        <f t="shared" si="9"/>
        <v>46722</v>
      </c>
      <c r="C136" s="43">
        <f t="shared" si="15"/>
        <v>59917.417289462945</v>
      </c>
      <c r="D136" s="43">
        <f t="shared" si="10"/>
        <v>810.10585031983123</v>
      </c>
      <c r="E136" s="44">
        <f t="shared" si="17"/>
        <v>0</v>
      </c>
      <c r="F136" s="43">
        <f t="shared" si="11"/>
        <v>810.10585031983123</v>
      </c>
      <c r="G136" s="43">
        <f t="shared" si="12"/>
        <v>710.24348817072632</v>
      </c>
      <c r="H136" s="43">
        <f t="shared" si="16"/>
        <v>99.862362149104911</v>
      </c>
      <c r="I136" s="43">
        <f t="shared" si="13"/>
        <v>59207.173801292221</v>
      </c>
      <c r="J136" s="40">
        <f t="shared" si="14"/>
        <v>80792.826198707771</v>
      </c>
      <c r="K136" s="35"/>
    </row>
    <row r="137" spans="1:11" x14ac:dyDescent="0.25">
      <c r="A137" s="41">
        <f>IF(Values_Entered,A136+1,"")</f>
        <v>127</v>
      </c>
      <c r="B137" s="42">
        <f t="shared" si="9"/>
        <v>46753</v>
      </c>
      <c r="C137" s="43">
        <f t="shared" si="15"/>
        <v>59207.173801292221</v>
      </c>
      <c r="D137" s="43">
        <f t="shared" si="10"/>
        <v>810.10585031983123</v>
      </c>
      <c r="E137" s="44">
        <f t="shared" si="17"/>
        <v>0</v>
      </c>
      <c r="F137" s="43">
        <f t="shared" si="11"/>
        <v>810.10585031983123</v>
      </c>
      <c r="G137" s="43">
        <f t="shared" si="12"/>
        <v>711.42722731767753</v>
      </c>
      <c r="H137" s="43">
        <f t="shared" si="16"/>
        <v>98.678623002153699</v>
      </c>
      <c r="I137" s="43">
        <f t="shared" si="13"/>
        <v>58495.746573974546</v>
      </c>
      <c r="J137" s="40">
        <f t="shared" si="14"/>
        <v>81504.253426025447</v>
      </c>
      <c r="K137" s="35"/>
    </row>
    <row r="138" spans="1:11" x14ac:dyDescent="0.25">
      <c r="A138" s="41">
        <f>IF(Values_Entered,A137+1,"")</f>
        <v>128</v>
      </c>
      <c r="B138" s="42">
        <f t="shared" si="9"/>
        <v>46784</v>
      </c>
      <c r="C138" s="43">
        <f t="shared" si="15"/>
        <v>58495.746573974546</v>
      </c>
      <c r="D138" s="43">
        <f t="shared" si="10"/>
        <v>810.10585031983123</v>
      </c>
      <c r="E138" s="44">
        <f t="shared" si="17"/>
        <v>0</v>
      </c>
      <c r="F138" s="43">
        <f t="shared" si="11"/>
        <v>810.10585031983123</v>
      </c>
      <c r="G138" s="43">
        <f t="shared" si="12"/>
        <v>712.61293936320703</v>
      </c>
      <c r="H138" s="43">
        <f t="shared" si="16"/>
        <v>97.492910956624243</v>
      </c>
      <c r="I138" s="43">
        <f t="shared" si="13"/>
        <v>57783.133634611338</v>
      </c>
      <c r="J138" s="40">
        <f t="shared" si="14"/>
        <v>82216.866365388662</v>
      </c>
      <c r="K138" s="35"/>
    </row>
    <row r="139" spans="1:11" x14ac:dyDescent="0.25">
      <c r="A139" s="41">
        <f>IF(Values_Entered,A138+1,"")</f>
        <v>129</v>
      </c>
      <c r="B139" s="42">
        <f t="shared" ref="B139:B202" si="18">IF(Pay_Num&lt;&gt;"",DATE(YEAR(Loan_Start),MONTH(Loan_Start)+(Pay_Num)*12/Num_Pmt_Per_Year,DAY(Loan_Start)),"")</f>
        <v>46813</v>
      </c>
      <c r="C139" s="43">
        <f t="shared" si="15"/>
        <v>57783.133634611338</v>
      </c>
      <c r="D139" s="43">
        <f t="shared" ref="D139:D202" si="19">IF(Pay_Num&lt;&gt;"",Scheduled_Monthly_Payment,"")</f>
        <v>810.10585031983123</v>
      </c>
      <c r="E139" s="44">
        <f t="shared" si="17"/>
        <v>0</v>
      </c>
      <c r="F139" s="43">
        <f t="shared" ref="F139:F202" si="20">IF(AND(Pay_Num&lt;&gt;"",Sched_Pay+Extra_Pay&lt;Beg_Bal),Sched_Pay+Extra_Pay,IF(Pay_Num&lt;&gt;"",Beg_Bal,""))</f>
        <v>810.10585031983123</v>
      </c>
      <c r="G139" s="43">
        <f t="shared" ref="G139:G202" si="21">IF(Pay_Num&lt;&gt;"",Total_Pay-Int,"")</f>
        <v>713.800627595479</v>
      </c>
      <c r="H139" s="43">
        <f t="shared" si="16"/>
        <v>96.305222724352234</v>
      </c>
      <c r="I139" s="43">
        <f t="shared" ref="I139:I202" si="22">IF(AND(Pay_Num&lt;&gt;"",Sched_Pay+Extra_Pay&lt;Beg_Bal),Beg_Bal-Princ,IF(Pay_Num&lt;&gt;"",0,""))</f>
        <v>57069.333007015863</v>
      </c>
      <c r="J139" s="40">
        <f t="shared" ref="J139:J202" si="23">SUM(Loan_Amount-I139)</f>
        <v>82930.66699298413</v>
      </c>
      <c r="K139" s="35"/>
    </row>
    <row r="140" spans="1:11" x14ac:dyDescent="0.25">
      <c r="A140" s="41">
        <f>IF(Values_Entered,A139+1,"")</f>
        <v>130</v>
      </c>
      <c r="B140" s="42">
        <f t="shared" si="18"/>
        <v>46844</v>
      </c>
      <c r="C140" s="43">
        <f t="shared" ref="C140:C203" si="24">IF(Pay_Num&lt;&gt;"",I139,"")</f>
        <v>57069.333007015863</v>
      </c>
      <c r="D140" s="43">
        <f t="shared" si="19"/>
        <v>810.10585031983123</v>
      </c>
      <c r="E140" s="44">
        <f t="shared" si="17"/>
        <v>0</v>
      </c>
      <c r="F140" s="43">
        <f t="shared" si="20"/>
        <v>810.10585031983123</v>
      </c>
      <c r="G140" s="43">
        <f t="shared" si="21"/>
        <v>714.99029530813812</v>
      </c>
      <c r="H140" s="43">
        <f t="shared" ref="H140:H203" si="25">IF(Pay_Num&lt;&gt;"",Beg_Bal*Interest_Rate/Num_Pmt_Per_Year,"")</f>
        <v>95.115555011693104</v>
      </c>
      <c r="I140" s="43">
        <f t="shared" si="22"/>
        <v>56354.342711707723</v>
      </c>
      <c r="J140" s="40">
        <f t="shared" si="23"/>
        <v>83645.657288292277</v>
      </c>
      <c r="K140" s="35"/>
    </row>
    <row r="141" spans="1:11" x14ac:dyDescent="0.25">
      <c r="A141" s="41">
        <f>IF(Values_Entered,A140+1,"")</f>
        <v>131</v>
      </c>
      <c r="B141" s="42">
        <f t="shared" si="18"/>
        <v>46874</v>
      </c>
      <c r="C141" s="43">
        <f t="shared" si="24"/>
        <v>56354.342711707723</v>
      </c>
      <c r="D141" s="43">
        <f t="shared" si="19"/>
        <v>810.10585031983123</v>
      </c>
      <c r="E141" s="44">
        <f t="shared" si="17"/>
        <v>0</v>
      </c>
      <c r="F141" s="43">
        <f t="shared" si="20"/>
        <v>810.10585031983123</v>
      </c>
      <c r="G141" s="43">
        <f t="shared" si="21"/>
        <v>716.18194580031832</v>
      </c>
      <c r="H141" s="43">
        <f t="shared" si="25"/>
        <v>93.923904519512874</v>
      </c>
      <c r="I141" s="43">
        <f t="shared" si="22"/>
        <v>55638.160765907407</v>
      </c>
      <c r="J141" s="40">
        <f t="shared" si="23"/>
        <v>84361.839234092593</v>
      </c>
      <c r="K141" s="35"/>
    </row>
    <row r="142" spans="1:11" x14ac:dyDescent="0.25">
      <c r="A142" s="41">
        <f>IF(Values_Entered,A141+1,"")</f>
        <v>132</v>
      </c>
      <c r="B142" s="42">
        <f t="shared" si="18"/>
        <v>46905</v>
      </c>
      <c r="C142" s="43">
        <f t="shared" si="24"/>
        <v>55638.160765907407</v>
      </c>
      <c r="D142" s="43">
        <f t="shared" si="19"/>
        <v>810.10585031983123</v>
      </c>
      <c r="E142" s="44">
        <f t="shared" si="17"/>
        <v>0</v>
      </c>
      <c r="F142" s="43">
        <f t="shared" si="20"/>
        <v>810.10585031983123</v>
      </c>
      <c r="G142" s="43">
        <f t="shared" si="21"/>
        <v>717.37558237665223</v>
      </c>
      <c r="H142" s="43">
        <f t="shared" si="25"/>
        <v>92.730267943179015</v>
      </c>
      <c r="I142" s="43">
        <f t="shared" si="22"/>
        <v>54920.785183530752</v>
      </c>
      <c r="J142" s="40">
        <f t="shared" si="23"/>
        <v>85079.214816469248</v>
      </c>
      <c r="K142" s="35"/>
    </row>
    <row r="143" spans="1:11" x14ac:dyDescent="0.25">
      <c r="A143" s="41">
        <f>IF(Values_Entered,A142+1,"")</f>
        <v>133</v>
      </c>
      <c r="B143" s="42">
        <f t="shared" si="18"/>
        <v>46935</v>
      </c>
      <c r="C143" s="43">
        <f t="shared" si="24"/>
        <v>54920.785183530752</v>
      </c>
      <c r="D143" s="43">
        <f t="shared" si="19"/>
        <v>810.10585031983123</v>
      </c>
      <c r="E143" s="44">
        <f t="shared" si="17"/>
        <v>0</v>
      </c>
      <c r="F143" s="43">
        <f t="shared" si="20"/>
        <v>810.10585031983123</v>
      </c>
      <c r="G143" s="43">
        <f t="shared" si="21"/>
        <v>718.57120834727993</v>
      </c>
      <c r="H143" s="43">
        <f t="shared" si="25"/>
        <v>91.534641972551256</v>
      </c>
      <c r="I143" s="43">
        <f t="shared" si="22"/>
        <v>54202.213975183469</v>
      </c>
      <c r="J143" s="40">
        <f t="shared" si="23"/>
        <v>85797.786024816538</v>
      </c>
      <c r="K143" s="35"/>
    </row>
    <row r="144" spans="1:11" x14ac:dyDescent="0.25">
      <c r="A144" s="41">
        <f>IF(Values_Entered,A143+1,"")</f>
        <v>134</v>
      </c>
      <c r="B144" s="42">
        <f t="shared" si="18"/>
        <v>46966</v>
      </c>
      <c r="C144" s="43">
        <f t="shared" si="24"/>
        <v>54202.213975183469</v>
      </c>
      <c r="D144" s="43">
        <f t="shared" si="19"/>
        <v>810.10585031983123</v>
      </c>
      <c r="E144" s="44">
        <f t="shared" si="17"/>
        <v>0</v>
      </c>
      <c r="F144" s="43">
        <f t="shared" si="20"/>
        <v>810.10585031983123</v>
      </c>
      <c r="G144" s="43">
        <f t="shared" si="21"/>
        <v>719.76882702785883</v>
      </c>
      <c r="H144" s="43">
        <f t="shared" si="25"/>
        <v>90.337023291972457</v>
      </c>
      <c r="I144" s="43">
        <f t="shared" si="22"/>
        <v>53482.44514815561</v>
      </c>
      <c r="J144" s="40">
        <f t="shared" si="23"/>
        <v>86517.554851844383</v>
      </c>
      <c r="K144" s="35"/>
    </row>
    <row r="145" spans="1:11" x14ac:dyDescent="0.25">
      <c r="A145" s="41">
        <f>IF(Values_Entered,A144+1,"")</f>
        <v>135</v>
      </c>
      <c r="B145" s="42">
        <f t="shared" si="18"/>
        <v>46997</v>
      </c>
      <c r="C145" s="43">
        <f t="shared" si="24"/>
        <v>53482.44514815561</v>
      </c>
      <c r="D145" s="43">
        <f t="shared" si="19"/>
        <v>810.10585031983123</v>
      </c>
      <c r="E145" s="44">
        <f t="shared" si="17"/>
        <v>0</v>
      </c>
      <c r="F145" s="43">
        <f t="shared" si="20"/>
        <v>810.10585031983123</v>
      </c>
      <c r="G145" s="43">
        <f t="shared" si="21"/>
        <v>720.96844173957186</v>
      </c>
      <c r="H145" s="43">
        <f t="shared" si="25"/>
        <v>89.137408580259361</v>
      </c>
      <c r="I145" s="43">
        <f t="shared" si="22"/>
        <v>52761.476706416041</v>
      </c>
      <c r="J145" s="40">
        <f t="shared" si="23"/>
        <v>87238.523293583959</v>
      </c>
      <c r="K145" s="35"/>
    </row>
    <row r="146" spans="1:11" x14ac:dyDescent="0.25">
      <c r="A146" s="41">
        <f>IF(Values_Entered,A145+1,"")</f>
        <v>136</v>
      </c>
      <c r="B146" s="42">
        <f t="shared" si="18"/>
        <v>47027</v>
      </c>
      <c r="C146" s="43">
        <f t="shared" si="24"/>
        <v>52761.476706416041</v>
      </c>
      <c r="D146" s="43">
        <f t="shared" si="19"/>
        <v>810.10585031983123</v>
      </c>
      <c r="E146" s="44">
        <f t="shared" si="17"/>
        <v>0</v>
      </c>
      <c r="F146" s="43">
        <f t="shared" si="20"/>
        <v>810.10585031983123</v>
      </c>
      <c r="G146" s="43">
        <f t="shared" si="21"/>
        <v>722.17005580913781</v>
      </c>
      <c r="H146" s="43">
        <f t="shared" si="25"/>
        <v>87.935794510693412</v>
      </c>
      <c r="I146" s="43">
        <f t="shared" si="22"/>
        <v>52039.306650606901</v>
      </c>
      <c r="J146" s="40">
        <f t="shared" si="23"/>
        <v>87960.693349393099</v>
      </c>
      <c r="K146" s="35"/>
    </row>
    <row r="147" spans="1:11" x14ac:dyDescent="0.25">
      <c r="A147" s="41">
        <f>IF(Values_Entered,A146+1,"")</f>
        <v>137</v>
      </c>
      <c r="B147" s="42">
        <f t="shared" si="18"/>
        <v>47058</v>
      </c>
      <c r="C147" s="43">
        <f t="shared" si="24"/>
        <v>52039.306650606901</v>
      </c>
      <c r="D147" s="43">
        <f t="shared" si="19"/>
        <v>810.10585031983123</v>
      </c>
      <c r="E147" s="44">
        <f t="shared" si="17"/>
        <v>0</v>
      </c>
      <c r="F147" s="43">
        <f t="shared" si="20"/>
        <v>810.10585031983123</v>
      </c>
      <c r="G147" s="43">
        <f t="shared" si="21"/>
        <v>723.37367256881976</v>
      </c>
      <c r="H147" s="43">
        <f t="shared" si="25"/>
        <v>86.732177751011491</v>
      </c>
      <c r="I147" s="43">
        <f t="shared" si="22"/>
        <v>51315.932978038079</v>
      </c>
      <c r="J147" s="40">
        <f t="shared" si="23"/>
        <v>88684.067021961921</v>
      </c>
      <c r="K147" s="35"/>
    </row>
    <row r="148" spans="1:11" x14ac:dyDescent="0.25">
      <c r="A148" s="41">
        <f>IF(Values_Entered,A147+1,"")</f>
        <v>138</v>
      </c>
      <c r="B148" s="42">
        <f t="shared" si="18"/>
        <v>47088</v>
      </c>
      <c r="C148" s="43">
        <f t="shared" si="24"/>
        <v>51315.932978038079</v>
      </c>
      <c r="D148" s="43">
        <f t="shared" si="19"/>
        <v>810.10585031983123</v>
      </c>
      <c r="E148" s="44">
        <f t="shared" si="17"/>
        <v>0</v>
      </c>
      <c r="F148" s="43">
        <f t="shared" si="20"/>
        <v>810.10585031983123</v>
      </c>
      <c r="G148" s="43">
        <f t="shared" si="21"/>
        <v>724.57929535643439</v>
      </c>
      <c r="H148" s="43">
        <f t="shared" si="25"/>
        <v>85.526554963396805</v>
      </c>
      <c r="I148" s="43">
        <f t="shared" si="22"/>
        <v>50591.353682681642</v>
      </c>
      <c r="J148" s="40">
        <f t="shared" si="23"/>
        <v>89408.646317318358</v>
      </c>
      <c r="K148" s="35"/>
    </row>
    <row r="149" spans="1:11" x14ac:dyDescent="0.25">
      <c r="A149" s="41">
        <f>IF(Values_Entered,A148+1,"")</f>
        <v>139</v>
      </c>
      <c r="B149" s="42">
        <f t="shared" si="18"/>
        <v>47119</v>
      </c>
      <c r="C149" s="43">
        <f t="shared" si="24"/>
        <v>50591.353682681642</v>
      </c>
      <c r="D149" s="43">
        <f t="shared" si="19"/>
        <v>810.10585031983123</v>
      </c>
      <c r="E149" s="44">
        <f t="shared" ref="E149:E212" si="26">IF(AND(Pay_Num&lt;&gt;"",Sched_Pay+Scheduled_Extra_Payments&lt;Beg_Bal),Scheduled_Extra_Payments,IF(AND(Pay_Num&lt;&gt;"",Beg_Bal-Sched_Pay&gt;0),Beg_Bal-Sched_Pay,IF(Pay_Num&lt;&gt;"",0,"")))</f>
        <v>0</v>
      </c>
      <c r="F149" s="43">
        <f t="shared" si="20"/>
        <v>810.10585031983123</v>
      </c>
      <c r="G149" s="43">
        <f t="shared" si="21"/>
        <v>725.78692751536187</v>
      </c>
      <c r="H149" s="43">
        <f t="shared" si="25"/>
        <v>84.318922804469409</v>
      </c>
      <c r="I149" s="43">
        <f t="shared" si="22"/>
        <v>49865.566755166277</v>
      </c>
      <c r="J149" s="40">
        <f t="shared" si="23"/>
        <v>90134.433244833723</v>
      </c>
      <c r="K149" s="35"/>
    </row>
    <row r="150" spans="1:11" x14ac:dyDescent="0.25">
      <c r="A150" s="41">
        <f>IF(Values_Entered,A149+1,"")</f>
        <v>140</v>
      </c>
      <c r="B150" s="42">
        <f t="shared" si="18"/>
        <v>47150</v>
      </c>
      <c r="C150" s="43">
        <f t="shared" si="24"/>
        <v>49865.566755166277</v>
      </c>
      <c r="D150" s="43">
        <f t="shared" si="19"/>
        <v>810.10585031983123</v>
      </c>
      <c r="E150" s="44">
        <f t="shared" si="26"/>
        <v>0</v>
      </c>
      <c r="F150" s="43">
        <f t="shared" si="20"/>
        <v>810.10585031983123</v>
      </c>
      <c r="G150" s="43">
        <f t="shared" si="21"/>
        <v>726.99657239455405</v>
      </c>
      <c r="H150" s="43">
        <f t="shared" si="25"/>
        <v>83.109277925277127</v>
      </c>
      <c r="I150" s="43">
        <f t="shared" si="22"/>
        <v>49138.57018277172</v>
      </c>
      <c r="J150" s="40">
        <f t="shared" si="23"/>
        <v>90861.429817228287</v>
      </c>
      <c r="K150" s="35"/>
    </row>
    <row r="151" spans="1:11" x14ac:dyDescent="0.25">
      <c r="A151" s="41">
        <f>IF(Values_Entered,A150+1,"")</f>
        <v>141</v>
      </c>
      <c r="B151" s="42">
        <f t="shared" si="18"/>
        <v>47178</v>
      </c>
      <c r="C151" s="43">
        <f t="shared" si="24"/>
        <v>49138.57018277172</v>
      </c>
      <c r="D151" s="43">
        <f t="shared" si="19"/>
        <v>810.10585031983123</v>
      </c>
      <c r="E151" s="44">
        <f t="shared" si="26"/>
        <v>0</v>
      </c>
      <c r="F151" s="43">
        <f t="shared" si="20"/>
        <v>810.10585031983123</v>
      </c>
      <c r="G151" s="43">
        <f t="shared" si="21"/>
        <v>728.20823334854504</v>
      </c>
      <c r="H151" s="43">
        <f t="shared" si="25"/>
        <v>81.897616971286197</v>
      </c>
      <c r="I151" s="43">
        <f t="shared" si="22"/>
        <v>48410.361949423175</v>
      </c>
      <c r="J151" s="40">
        <f t="shared" si="23"/>
        <v>91589.638050576817</v>
      </c>
      <c r="K151" s="35"/>
    </row>
    <row r="152" spans="1:11" x14ac:dyDescent="0.25">
      <c r="A152" s="41">
        <f>IF(Values_Entered,A151+1,"")</f>
        <v>142</v>
      </c>
      <c r="B152" s="42">
        <f t="shared" si="18"/>
        <v>47209</v>
      </c>
      <c r="C152" s="43">
        <f t="shared" si="24"/>
        <v>48410.361949423175</v>
      </c>
      <c r="D152" s="43">
        <f t="shared" si="19"/>
        <v>810.10585031983123</v>
      </c>
      <c r="E152" s="44">
        <f t="shared" si="26"/>
        <v>0</v>
      </c>
      <c r="F152" s="43">
        <f t="shared" si="20"/>
        <v>810.10585031983123</v>
      </c>
      <c r="G152" s="43">
        <f t="shared" si="21"/>
        <v>729.42191373745925</v>
      </c>
      <c r="H152" s="43">
        <f t="shared" si="25"/>
        <v>80.683936582371956</v>
      </c>
      <c r="I152" s="43">
        <f t="shared" si="22"/>
        <v>47680.940035685715</v>
      </c>
      <c r="J152" s="40">
        <f t="shared" si="23"/>
        <v>92319.059964314278</v>
      </c>
      <c r="K152" s="35"/>
    </row>
    <row r="153" spans="1:11" x14ac:dyDescent="0.25">
      <c r="A153" s="41">
        <f>IF(Values_Entered,A152+1,"")</f>
        <v>143</v>
      </c>
      <c r="B153" s="42">
        <f t="shared" si="18"/>
        <v>47239</v>
      </c>
      <c r="C153" s="43">
        <f t="shared" si="24"/>
        <v>47680.940035685715</v>
      </c>
      <c r="D153" s="43">
        <f t="shared" si="19"/>
        <v>810.10585031983123</v>
      </c>
      <c r="E153" s="44">
        <f t="shared" si="26"/>
        <v>0</v>
      </c>
      <c r="F153" s="43">
        <f t="shared" si="20"/>
        <v>810.10585031983123</v>
      </c>
      <c r="G153" s="43">
        <f t="shared" si="21"/>
        <v>730.63761692702167</v>
      </c>
      <c r="H153" s="43">
        <f t="shared" si="25"/>
        <v>79.468233392809523</v>
      </c>
      <c r="I153" s="43">
        <f t="shared" si="22"/>
        <v>46950.302418758693</v>
      </c>
      <c r="J153" s="40">
        <f t="shared" si="23"/>
        <v>93049.697581241315</v>
      </c>
      <c r="K153" s="35"/>
    </row>
    <row r="154" spans="1:11" x14ac:dyDescent="0.25">
      <c r="A154" s="41">
        <f>IF(Values_Entered,A153+1,"")</f>
        <v>144</v>
      </c>
      <c r="B154" s="42">
        <f t="shared" si="18"/>
        <v>47270</v>
      </c>
      <c r="C154" s="43">
        <f t="shared" si="24"/>
        <v>46950.302418758693</v>
      </c>
      <c r="D154" s="43">
        <f t="shared" si="19"/>
        <v>810.10585031983123</v>
      </c>
      <c r="E154" s="44">
        <f t="shared" si="26"/>
        <v>0</v>
      </c>
      <c r="F154" s="43">
        <f t="shared" si="20"/>
        <v>810.10585031983123</v>
      </c>
      <c r="G154" s="43">
        <f t="shared" si="21"/>
        <v>731.85534628856669</v>
      </c>
      <c r="H154" s="43">
        <f t="shared" si="25"/>
        <v>78.250504031264498</v>
      </c>
      <c r="I154" s="43">
        <f t="shared" si="22"/>
        <v>46218.447072470124</v>
      </c>
      <c r="J154" s="40">
        <f t="shared" si="23"/>
        <v>93781.552927529876</v>
      </c>
      <c r="K154" s="35"/>
    </row>
    <row r="155" spans="1:11" x14ac:dyDescent="0.25">
      <c r="A155" s="41">
        <f>IF(Values_Entered,A154+1,"")</f>
        <v>145</v>
      </c>
      <c r="B155" s="42">
        <f t="shared" si="18"/>
        <v>47300</v>
      </c>
      <c r="C155" s="43">
        <f t="shared" si="24"/>
        <v>46218.447072470124</v>
      </c>
      <c r="D155" s="43">
        <f t="shared" si="19"/>
        <v>810.10585031983123</v>
      </c>
      <c r="E155" s="44">
        <f t="shared" si="26"/>
        <v>0</v>
      </c>
      <c r="F155" s="43">
        <f t="shared" si="20"/>
        <v>810.10585031983123</v>
      </c>
      <c r="G155" s="43">
        <f t="shared" si="21"/>
        <v>733.0751051990477</v>
      </c>
      <c r="H155" s="43">
        <f t="shared" si="25"/>
        <v>77.03074512078355</v>
      </c>
      <c r="I155" s="43">
        <f t="shared" si="22"/>
        <v>45485.371967271079</v>
      </c>
      <c r="J155" s="40">
        <f t="shared" si="23"/>
        <v>94514.628032728913</v>
      </c>
      <c r="K155" s="35"/>
    </row>
    <row r="156" spans="1:11" x14ac:dyDescent="0.25">
      <c r="A156" s="41">
        <f>IF(Values_Entered,A155+1,"")</f>
        <v>146</v>
      </c>
      <c r="B156" s="42">
        <f t="shared" si="18"/>
        <v>47331</v>
      </c>
      <c r="C156" s="43">
        <f t="shared" si="24"/>
        <v>45485.371967271079</v>
      </c>
      <c r="D156" s="43">
        <f t="shared" si="19"/>
        <v>810.10585031983123</v>
      </c>
      <c r="E156" s="44">
        <f t="shared" si="26"/>
        <v>0</v>
      </c>
      <c r="F156" s="43">
        <f t="shared" si="20"/>
        <v>810.10585031983123</v>
      </c>
      <c r="G156" s="43">
        <f t="shared" si="21"/>
        <v>734.29689704104612</v>
      </c>
      <c r="H156" s="43">
        <f t="shared" si="25"/>
        <v>75.808953278785125</v>
      </c>
      <c r="I156" s="43">
        <f t="shared" si="22"/>
        <v>44751.075070230036</v>
      </c>
      <c r="J156" s="40">
        <f t="shared" si="23"/>
        <v>95248.924929769972</v>
      </c>
      <c r="K156" s="35"/>
    </row>
    <row r="157" spans="1:11" x14ac:dyDescent="0.25">
      <c r="A157" s="41">
        <f>IF(Values_Entered,A156+1,"")</f>
        <v>147</v>
      </c>
      <c r="B157" s="42">
        <f t="shared" si="18"/>
        <v>47362</v>
      </c>
      <c r="C157" s="43">
        <f t="shared" si="24"/>
        <v>44751.075070230036</v>
      </c>
      <c r="D157" s="43">
        <f t="shared" si="19"/>
        <v>810.10585031983123</v>
      </c>
      <c r="E157" s="44">
        <f t="shared" si="26"/>
        <v>0</v>
      </c>
      <c r="F157" s="43">
        <f t="shared" si="20"/>
        <v>810.10585031983123</v>
      </c>
      <c r="G157" s="43">
        <f t="shared" si="21"/>
        <v>735.52072520278114</v>
      </c>
      <c r="H157" s="43">
        <f t="shared" si="25"/>
        <v>74.585125117050055</v>
      </c>
      <c r="I157" s="43">
        <f t="shared" si="22"/>
        <v>44015.554345027253</v>
      </c>
      <c r="J157" s="40">
        <f t="shared" si="23"/>
        <v>95984.445654972747</v>
      </c>
      <c r="K157" s="35"/>
    </row>
    <row r="158" spans="1:11" x14ac:dyDescent="0.25">
      <c r="A158" s="41">
        <f>IF(Values_Entered,A157+1,"")</f>
        <v>148</v>
      </c>
      <c r="B158" s="42">
        <f t="shared" si="18"/>
        <v>47392</v>
      </c>
      <c r="C158" s="43">
        <f t="shared" si="24"/>
        <v>44015.554345027253</v>
      </c>
      <c r="D158" s="43">
        <f t="shared" si="19"/>
        <v>810.10585031983123</v>
      </c>
      <c r="E158" s="44">
        <f t="shared" si="26"/>
        <v>0</v>
      </c>
      <c r="F158" s="43">
        <f t="shared" si="20"/>
        <v>810.10585031983123</v>
      </c>
      <c r="G158" s="43">
        <f t="shared" si="21"/>
        <v>736.74659307811919</v>
      </c>
      <c r="H158" s="43">
        <f t="shared" si="25"/>
        <v>73.359257241712086</v>
      </c>
      <c r="I158" s="43">
        <f t="shared" si="22"/>
        <v>43278.807751949134</v>
      </c>
      <c r="J158" s="40">
        <f t="shared" si="23"/>
        <v>96721.192248050866</v>
      </c>
      <c r="K158" s="35"/>
    </row>
    <row r="159" spans="1:11" x14ac:dyDescent="0.25">
      <c r="A159" s="41">
        <f>IF(Values_Entered,A158+1,"")</f>
        <v>149</v>
      </c>
      <c r="B159" s="42">
        <f t="shared" si="18"/>
        <v>47423</v>
      </c>
      <c r="C159" s="43">
        <f t="shared" si="24"/>
        <v>43278.807751949134</v>
      </c>
      <c r="D159" s="43">
        <f t="shared" si="19"/>
        <v>810.10585031983123</v>
      </c>
      <c r="E159" s="44">
        <f t="shared" si="26"/>
        <v>0</v>
      </c>
      <c r="F159" s="43">
        <f t="shared" si="20"/>
        <v>810.10585031983123</v>
      </c>
      <c r="G159" s="43">
        <f t="shared" si="21"/>
        <v>737.97450406658265</v>
      </c>
      <c r="H159" s="43">
        <f t="shared" si="25"/>
        <v>72.131346253248566</v>
      </c>
      <c r="I159" s="43">
        <f t="shared" si="22"/>
        <v>42540.833247882554</v>
      </c>
      <c r="J159" s="40">
        <f t="shared" si="23"/>
        <v>97459.166752117453</v>
      </c>
      <c r="K159" s="35"/>
    </row>
    <row r="160" spans="1:11" x14ac:dyDescent="0.25">
      <c r="A160" s="41">
        <f>IF(Values_Entered,A159+1,"")</f>
        <v>150</v>
      </c>
      <c r="B160" s="42">
        <f t="shared" si="18"/>
        <v>47453</v>
      </c>
      <c r="C160" s="43">
        <f t="shared" si="24"/>
        <v>42540.833247882554</v>
      </c>
      <c r="D160" s="43">
        <f t="shared" si="19"/>
        <v>810.10585031983123</v>
      </c>
      <c r="E160" s="44">
        <f t="shared" si="26"/>
        <v>0</v>
      </c>
      <c r="F160" s="43">
        <f t="shared" si="20"/>
        <v>810.10585031983123</v>
      </c>
      <c r="G160" s="43">
        <f t="shared" si="21"/>
        <v>739.20446157336028</v>
      </c>
      <c r="H160" s="43">
        <f t="shared" si="25"/>
        <v>70.901388746470928</v>
      </c>
      <c r="I160" s="43">
        <f t="shared" si="22"/>
        <v>41801.628786309193</v>
      </c>
      <c r="J160" s="40">
        <f t="shared" si="23"/>
        <v>98198.371213690814</v>
      </c>
      <c r="K160" s="35"/>
    </row>
    <row r="161" spans="1:11" x14ac:dyDescent="0.25">
      <c r="A161" s="41">
        <f>IF(Values_Entered,A160+1,"")</f>
        <v>151</v>
      </c>
      <c r="B161" s="42">
        <f t="shared" si="18"/>
        <v>47484</v>
      </c>
      <c r="C161" s="43">
        <f t="shared" si="24"/>
        <v>41801.628786309193</v>
      </c>
      <c r="D161" s="43">
        <f t="shared" si="19"/>
        <v>810.10585031983123</v>
      </c>
      <c r="E161" s="44">
        <f t="shared" si="26"/>
        <v>0</v>
      </c>
      <c r="F161" s="43">
        <f t="shared" si="20"/>
        <v>810.10585031983123</v>
      </c>
      <c r="G161" s="43">
        <f t="shared" si="21"/>
        <v>740.43646900931594</v>
      </c>
      <c r="H161" s="43">
        <f t="shared" si="25"/>
        <v>69.66938131051532</v>
      </c>
      <c r="I161" s="43">
        <f t="shared" si="22"/>
        <v>41061.19231729988</v>
      </c>
      <c r="J161" s="40">
        <f t="shared" si="23"/>
        <v>98938.80768270012</v>
      </c>
      <c r="K161" s="35"/>
    </row>
    <row r="162" spans="1:11" x14ac:dyDescent="0.25">
      <c r="A162" s="41">
        <f>IF(Values_Entered,A161+1,"")</f>
        <v>152</v>
      </c>
      <c r="B162" s="42">
        <f t="shared" si="18"/>
        <v>47515</v>
      </c>
      <c r="C162" s="43">
        <f t="shared" si="24"/>
        <v>41061.19231729988</v>
      </c>
      <c r="D162" s="43">
        <f t="shared" si="19"/>
        <v>810.10585031983123</v>
      </c>
      <c r="E162" s="44">
        <f t="shared" si="26"/>
        <v>0</v>
      </c>
      <c r="F162" s="43">
        <f t="shared" si="20"/>
        <v>810.10585031983123</v>
      </c>
      <c r="G162" s="43">
        <f t="shared" si="21"/>
        <v>741.6705297909981</v>
      </c>
      <c r="H162" s="43">
        <f t="shared" si="25"/>
        <v>68.435320528833131</v>
      </c>
      <c r="I162" s="43">
        <f t="shared" si="22"/>
        <v>40319.521787508878</v>
      </c>
      <c r="J162" s="40">
        <f t="shared" si="23"/>
        <v>99680.478212491114</v>
      </c>
      <c r="K162" s="35"/>
    </row>
    <row r="163" spans="1:11" x14ac:dyDescent="0.25">
      <c r="A163" s="41">
        <f>IF(Values_Entered,A162+1,"")</f>
        <v>153</v>
      </c>
      <c r="B163" s="42">
        <f t="shared" si="18"/>
        <v>47543</v>
      </c>
      <c r="C163" s="43">
        <f t="shared" si="24"/>
        <v>40319.521787508878</v>
      </c>
      <c r="D163" s="43">
        <f t="shared" si="19"/>
        <v>810.10585031983123</v>
      </c>
      <c r="E163" s="44">
        <f t="shared" si="26"/>
        <v>0</v>
      </c>
      <c r="F163" s="43">
        <f t="shared" si="20"/>
        <v>810.10585031983123</v>
      </c>
      <c r="G163" s="43">
        <f t="shared" si="21"/>
        <v>742.90664734064978</v>
      </c>
      <c r="H163" s="43">
        <f t="shared" si="25"/>
        <v>67.199202979181464</v>
      </c>
      <c r="I163" s="43">
        <f t="shared" si="22"/>
        <v>39576.615140168229</v>
      </c>
      <c r="J163" s="40">
        <f t="shared" si="23"/>
        <v>100423.38485983177</v>
      </c>
      <c r="K163" s="35"/>
    </row>
    <row r="164" spans="1:11" x14ac:dyDescent="0.25">
      <c r="A164" s="41">
        <f>IF(Values_Entered,A163+1,"")</f>
        <v>154</v>
      </c>
      <c r="B164" s="42">
        <f t="shared" si="18"/>
        <v>47574</v>
      </c>
      <c r="C164" s="43">
        <f t="shared" si="24"/>
        <v>39576.615140168229</v>
      </c>
      <c r="D164" s="43">
        <f t="shared" si="19"/>
        <v>810.10585031983123</v>
      </c>
      <c r="E164" s="44">
        <f t="shared" si="26"/>
        <v>0</v>
      </c>
      <c r="F164" s="43">
        <f t="shared" si="20"/>
        <v>810.10585031983123</v>
      </c>
      <c r="G164" s="43">
        <f t="shared" si="21"/>
        <v>744.14482508621757</v>
      </c>
      <c r="H164" s="43">
        <f t="shared" si="25"/>
        <v>65.961025233613711</v>
      </c>
      <c r="I164" s="43">
        <f t="shared" si="22"/>
        <v>38832.470315082013</v>
      </c>
      <c r="J164" s="40">
        <f t="shared" si="23"/>
        <v>101167.52968491799</v>
      </c>
      <c r="K164" s="35"/>
    </row>
    <row r="165" spans="1:11" x14ac:dyDescent="0.25">
      <c r="A165" s="41">
        <f>IF(Values_Entered,A164+1,"")</f>
        <v>155</v>
      </c>
      <c r="B165" s="42">
        <f t="shared" si="18"/>
        <v>47604</v>
      </c>
      <c r="C165" s="43">
        <f t="shared" si="24"/>
        <v>38832.470315082013</v>
      </c>
      <c r="D165" s="43">
        <f t="shared" si="19"/>
        <v>810.10585031983123</v>
      </c>
      <c r="E165" s="44">
        <f t="shared" si="26"/>
        <v>0</v>
      </c>
      <c r="F165" s="43">
        <f t="shared" si="20"/>
        <v>810.10585031983123</v>
      </c>
      <c r="G165" s="43">
        <f t="shared" si="21"/>
        <v>745.38506646136125</v>
      </c>
      <c r="H165" s="43">
        <f t="shared" si="25"/>
        <v>64.720783858470028</v>
      </c>
      <c r="I165" s="43">
        <f t="shared" si="22"/>
        <v>38087.08524862065</v>
      </c>
      <c r="J165" s="40">
        <f t="shared" si="23"/>
        <v>101912.91475137934</v>
      </c>
      <c r="K165" s="35"/>
    </row>
    <row r="166" spans="1:11" x14ac:dyDescent="0.25">
      <c r="A166" s="41">
        <f>IF(Values_Entered,A165+1,"")</f>
        <v>156</v>
      </c>
      <c r="B166" s="42">
        <f t="shared" si="18"/>
        <v>47635</v>
      </c>
      <c r="C166" s="43">
        <f t="shared" si="24"/>
        <v>38087.08524862065</v>
      </c>
      <c r="D166" s="43">
        <f t="shared" si="19"/>
        <v>810.10585031983123</v>
      </c>
      <c r="E166" s="44">
        <f t="shared" si="26"/>
        <v>0</v>
      </c>
      <c r="F166" s="43">
        <f t="shared" si="20"/>
        <v>810.10585031983123</v>
      </c>
      <c r="G166" s="43">
        <f t="shared" si="21"/>
        <v>746.62737490546351</v>
      </c>
      <c r="H166" s="43">
        <f t="shared" si="25"/>
        <v>63.47847541436775</v>
      </c>
      <c r="I166" s="43">
        <f t="shared" si="22"/>
        <v>37340.45787371519</v>
      </c>
      <c r="J166" s="40">
        <f t="shared" si="23"/>
        <v>102659.54212628481</v>
      </c>
      <c r="K166" s="35"/>
    </row>
    <row r="167" spans="1:11" x14ac:dyDescent="0.25">
      <c r="A167" s="41">
        <f>IF(Values_Entered,A166+1,"")</f>
        <v>157</v>
      </c>
      <c r="B167" s="42">
        <f t="shared" si="18"/>
        <v>47665</v>
      </c>
      <c r="C167" s="43">
        <f t="shared" si="24"/>
        <v>37340.45787371519</v>
      </c>
      <c r="D167" s="43">
        <f t="shared" si="19"/>
        <v>810.10585031983123</v>
      </c>
      <c r="E167" s="44">
        <f t="shared" si="26"/>
        <v>0</v>
      </c>
      <c r="F167" s="43">
        <f t="shared" si="20"/>
        <v>810.10585031983123</v>
      </c>
      <c r="G167" s="43">
        <f t="shared" si="21"/>
        <v>747.87175386363924</v>
      </c>
      <c r="H167" s="43">
        <f t="shared" si="25"/>
        <v>62.234096456191985</v>
      </c>
      <c r="I167" s="43">
        <f t="shared" si="22"/>
        <v>36592.586119851549</v>
      </c>
      <c r="J167" s="40">
        <f t="shared" si="23"/>
        <v>103407.41388014845</v>
      </c>
      <c r="K167" s="35"/>
    </row>
    <row r="168" spans="1:11" x14ac:dyDescent="0.25">
      <c r="A168" s="41">
        <f>IF(Values_Entered,A167+1,"")</f>
        <v>158</v>
      </c>
      <c r="B168" s="42">
        <f t="shared" si="18"/>
        <v>47696</v>
      </c>
      <c r="C168" s="43">
        <f t="shared" si="24"/>
        <v>36592.586119851549</v>
      </c>
      <c r="D168" s="43">
        <f t="shared" si="19"/>
        <v>810.10585031983123</v>
      </c>
      <c r="E168" s="44">
        <f t="shared" si="26"/>
        <v>0</v>
      </c>
      <c r="F168" s="43">
        <f t="shared" si="20"/>
        <v>810.10585031983123</v>
      </c>
      <c r="G168" s="43">
        <f t="shared" si="21"/>
        <v>749.1182067867453</v>
      </c>
      <c r="H168" s="43">
        <f t="shared" si="25"/>
        <v>60.987643533085922</v>
      </c>
      <c r="I168" s="43">
        <f t="shared" si="22"/>
        <v>35843.4679130648</v>
      </c>
      <c r="J168" s="40">
        <f t="shared" si="23"/>
        <v>104156.5320869352</v>
      </c>
      <c r="K168" s="35"/>
    </row>
    <row r="169" spans="1:11" x14ac:dyDescent="0.25">
      <c r="A169" s="41">
        <f>IF(Values_Entered,A168+1,"")</f>
        <v>159</v>
      </c>
      <c r="B169" s="42">
        <f t="shared" si="18"/>
        <v>47727</v>
      </c>
      <c r="C169" s="43">
        <f t="shared" si="24"/>
        <v>35843.4679130648</v>
      </c>
      <c r="D169" s="43">
        <f t="shared" si="19"/>
        <v>810.10585031983123</v>
      </c>
      <c r="E169" s="44">
        <f t="shared" si="26"/>
        <v>0</v>
      </c>
      <c r="F169" s="43">
        <f t="shared" si="20"/>
        <v>810.10585031983123</v>
      </c>
      <c r="G169" s="43">
        <f t="shared" si="21"/>
        <v>750.36673713138987</v>
      </c>
      <c r="H169" s="43">
        <f t="shared" si="25"/>
        <v>59.739113188441337</v>
      </c>
      <c r="I169" s="43">
        <f t="shared" si="22"/>
        <v>35093.101175933407</v>
      </c>
      <c r="J169" s="40">
        <f t="shared" si="23"/>
        <v>104906.89882406659</v>
      </c>
      <c r="K169" s="35"/>
    </row>
    <row r="170" spans="1:11" x14ac:dyDescent="0.25">
      <c r="A170" s="41">
        <f>IF(Values_Entered,A169+1,"")</f>
        <v>160</v>
      </c>
      <c r="B170" s="42">
        <f t="shared" si="18"/>
        <v>47757</v>
      </c>
      <c r="C170" s="43">
        <f t="shared" si="24"/>
        <v>35093.101175933407</v>
      </c>
      <c r="D170" s="43">
        <f t="shared" si="19"/>
        <v>810.10585031983123</v>
      </c>
      <c r="E170" s="44">
        <f t="shared" si="26"/>
        <v>0</v>
      </c>
      <c r="F170" s="43">
        <f t="shared" si="20"/>
        <v>810.10585031983123</v>
      </c>
      <c r="G170" s="43">
        <f t="shared" si="21"/>
        <v>751.61734835994218</v>
      </c>
      <c r="H170" s="43">
        <f t="shared" si="25"/>
        <v>58.488501959889014</v>
      </c>
      <c r="I170" s="43">
        <f t="shared" si="22"/>
        <v>34341.483827573466</v>
      </c>
      <c r="J170" s="40">
        <f t="shared" si="23"/>
        <v>105658.51617242653</v>
      </c>
      <c r="K170" s="35"/>
    </row>
    <row r="171" spans="1:11" x14ac:dyDescent="0.25">
      <c r="A171" s="41">
        <f>IF(Values_Entered,A170+1,"")</f>
        <v>161</v>
      </c>
      <c r="B171" s="42">
        <f t="shared" si="18"/>
        <v>47788</v>
      </c>
      <c r="C171" s="43">
        <f t="shared" si="24"/>
        <v>34341.483827573466</v>
      </c>
      <c r="D171" s="43">
        <f t="shared" si="19"/>
        <v>810.10585031983123</v>
      </c>
      <c r="E171" s="44">
        <f t="shared" si="26"/>
        <v>0</v>
      </c>
      <c r="F171" s="43">
        <f t="shared" si="20"/>
        <v>810.10585031983123</v>
      </c>
      <c r="G171" s="43">
        <f t="shared" si="21"/>
        <v>752.87004394054213</v>
      </c>
      <c r="H171" s="43">
        <f t="shared" si="25"/>
        <v>57.235806379289109</v>
      </c>
      <c r="I171" s="43">
        <f t="shared" si="22"/>
        <v>33588.613783632922</v>
      </c>
      <c r="J171" s="40">
        <f t="shared" si="23"/>
        <v>106411.38621636707</v>
      </c>
      <c r="K171" s="35"/>
    </row>
    <row r="172" spans="1:11" x14ac:dyDescent="0.25">
      <c r="A172" s="41">
        <f>IF(Values_Entered,A171+1,"")</f>
        <v>162</v>
      </c>
      <c r="B172" s="42">
        <f t="shared" si="18"/>
        <v>47818</v>
      </c>
      <c r="C172" s="43">
        <f t="shared" si="24"/>
        <v>33588.613783632922</v>
      </c>
      <c r="D172" s="43">
        <f t="shared" si="19"/>
        <v>810.10585031983123</v>
      </c>
      <c r="E172" s="44">
        <f t="shared" si="26"/>
        <v>0</v>
      </c>
      <c r="F172" s="43">
        <f t="shared" si="20"/>
        <v>810.10585031983123</v>
      </c>
      <c r="G172" s="43">
        <f t="shared" si="21"/>
        <v>754.12482734710966</v>
      </c>
      <c r="H172" s="43">
        <f t="shared" si="25"/>
        <v>55.98102297272154</v>
      </c>
      <c r="I172" s="43">
        <f t="shared" si="22"/>
        <v>32834.488956285815</v>
      </c>
      <c r="J172" s="40">
        <f t="shared" si="23"/>
        <v>107165.51104371418</v>
      </c>
      <c r="K172" s="35"/>
    </row>
    <row r="173" spans="1:11" x14ac:dyDescent="0.25">
      <c r="A173" s="41">
        <f>IF(Values_Entered,A172+1,"")</f>
        <v>163</v>
      </c>
      <c r="B173" s="42">
        <f t="shared" si="18"/>
        <v>47849</v>
      </c>
      <c r="C173" s="43">
        <f t="shared" si="24"/>
        <v>32834.488956285815</v>
      </c>
      <c r="D173" s="43">
        <f t="shared" si="19"/>
        <v>810.10585031983123</v>
      </c>
      <c r="E173" s="44">
        <f t="shared" si="26"/>
        <v>0</v>
      </c>
      <c r="F173" s="43">
        <f t="shared" si="20"/>
        <v>810.10585031983123</v>
      </c>
      <c r="G173" s="43">
        <f t="shared" si="21"/>
        <v>755.38170205935489</v>
      </c>
      <c r="H173" s="43">
        <f t="shared" si="25"/>
        <v>54.724148260476362</v>
      </c>
      <c r="I173" s="43">
        <f t="shared" si="22"/>
        <v>32079.107254226459</v>
      </c>
      <c r="J173" s="40">
        <f t="shared" si="23"/>
        <v>107920.89274577354</v>
      </c>
      <c r="K173" s="35"/>
    </row>
    <row r="174" spans="1:11" x14ac:dyDescent="0.25">
      <c r="A174" s="41">
        <f>IF(Values_Entered,A173+1,"")</f>
        <v>164</v>
      </c>
      <c r="B174" s="42">
        <f t="shared" si="18"/>
        <v>47880</v>
      </c>
      <c r="C174" s="43">
        <f t="shared" si="24"/>
        <v>32079.107254226459</v>
      </c>
      <c r="D174" s="43">
        <f t="shared" si="19"/>
        <v>810.10585031983123</v>
      </c>
      <c r="E174" s="44">
        <f t="shared" si="26"/>
        <v>0</v>
      </c>
      <c r="F174" s="43">
        <f t="shared" si="20"/>
        <v>810.10585031983123</v>
      </c>
      <c r="G174" s="43">
        <f t="shared" si="21"/>
        <v>756.64067156278713</v>
      </c>
      <c r="H174" s="43">
        <f t="shared" si="25"/>
        <v>53.4651787570441</v>
      </c>
      <c r="I174" s="43">
        <f t="shared" si="22"/>
        <v>31322.466582663674</v>
      </c>
      <c r="J174" s="40">
        <f t="shared" si="23"/>
        <v>108677.53341733632</v>
      </c>
      <c r="K174" s="35"/>
    </row>
    <row r="175" spans="1:11" x14ac:dyDescent="0.25">
      <c r="A175" s="41">
        <f>IF(Values_Entered,A174+1,"")</f>
        <v>165</v>
      </c>
      <c r="B175" s="42">
        <f t="shared" si="18"/>
        <v>47908</v>
      </c>
      <c r="C175" s="43">
        <f t="shared" si="24"/>
        <v>31322.466582663674</v>
      </c>
      <c r="D175" s="43">
        <f t="shared" si="19"/>
        <v>810.10585031983123</v>
      </c>
      <c r="E175" s="44">
        <f t="shared" si="26"/>
        <v>0</v>
      </c>
      <c r="F175" s="43">
        <f t="shared" si="20"/>
        <v>810.10585031983123</v>
      </c>
      <c r="G175" s="43">
        <f t="shared" si="21"/>
        <v>757.90173934872507</v>
      </c>
      <c r="H175" s="43">
        <f t="shared" si="25"/>
        <v>52.204110971106125</v>
      </c>
      <c r="I175" s="43">
        <f t="shared" si="22"/>
        <v>30564.564843314947</v>
      </c>
      <c r="J175" s="40">
        <f t="shared" si="23"/>
        <v>109435.43515668505</v>
      </c>
      <c r="K175" s="35"/>
    </row>
    <row r="176" spans="1:11" x14ac:dyDescent="0.25">
      <c r="A176" s="41">
        <f>IF(Values_Entered,A175+1,"")</f>
        <v>166</v>
      </c>
      <c r="B176" s="42">
        <f t="shared" si="18"/>
        <v>47939</v>
      </c>
      <c r="C176" s="43">
        <f t="shared" si="24"/>
        <v>30564.564843314947</v>
      </c>
      <c r="D176" s="43">
        <f t="shared" si="19"/>
        <v>810.10585031983123</v>
      </c>
      <c r="E176" s="44">
        <f t="shared" si="26"/>
        <v>0</v>
      </c>
      <c r="F176" s="43">
        <f t="shared" si="20"/>
        <v>810.10585031983123</v>
      </c>
      <c r="G176" s="43">
        <f t="shared" si="21"/>
        <v>759.16490891430635</v>
      </c>
      <c r="H176" s="43">
        <f t="shared" si="25"/>
        <v>50.94094140552491</v>
      </c>
      <c r="I176" s="43">
        <f t="shared" si="22"/>
        <v>29805.399934400641</v>
      </c>
      <c r="J176" s="40">
        <f t="shared" si="23"/>
        <v>110194.60006559936</v>
      </c>
      <c r="K176" s="35"/>
    </row>
    <row r="177" spans="1:11" x14ac:dyDescent="0.25">
      <c r="A177" s="41">
        <f>IF(Values_Entered,A176+1,"")</f>
        <v>167</v>
      </c>
      <c r="B177" s="42">
        <f t="shared" si="18"/>
        <v>47969</v>
      </c>
      <c r="C177" s="43">
        <f t="shared" si="24"/>
        <v>29805.399934400641</v>
      </c>
      <c r="D177" s="43">
        <f t="shared" si="19"/>
        <v>810.10585031983123</v>
      </c>
      <c r="E177" s="44">
        <f t="shared" si="26"/>
        <v>0</v>
      </c>
      <c r="F177" s="43">
        <f t="shared" si="20"/>
        <v>810.10585031983123</v>
      </c>
      <c r="G177" s="43">
        <f t="shared" si="21"/>
        <v>760.43018376249688</v>
      </c>
      <c r="H177" s="43">
        <f t="shared" si="25"/>
        <v>49.675666557334402</v>
      </c>
      <c r="I177" s="43">
        <f t="shared" si="22"/>
        <v>29044.969750638145</v>
      </c>
      <c r="J177" s="40">
        <f t="shared" si="23"/>
        <v>110955.03024936185</v>
      </c>
      <c r="K177" s="35"/>
    </row>
    <row r="178" spans="1:11" x14ac:dyDescent="0.25">
      <c r="A178" s="41">
        <f>IF(Values_Entered,A177+1,"")</f>
        <v>168</v>
      </c>
      <c r="B178" s="42">
        <f t="shared" si="18"/>
        <v>48000</v>
      </c>
      <c r="C178" s="43">
        <f t="shared" si="24"/>
        <v>29044.969750638145</v>
      </c>
      <c r="D178" s="43">
        <f t="shared" si="19"/>
        <v>810.10585031983123</v>
      </c>
      <c r="E178" s="44">
        <f t="shared" si="26"/>
        <v>0</v>
      </c>
      <c r="F178" s="43">
        <f t="shared" si="20"/>
        <v>810.10585031983123</v>
      </c>
      <c r="G178" s="43">
        <f t="shared" si="21"/>
        <v>761.69756740210096</v>
      </c>
      <c r="H178" s="43">
        <f t="shared" si="25"/>
        <v>48.408282917730247</v>
      </c>
      <c r="I178" s="43">
        <f t="shared" si="22"/>
        <v>28283.272183236044</v>
      </c>
      <c r="J178" s="40">
        <f t="shared" si="23"/>
        <v>111716.72781676396</v>
      </c>
      <c r="K178" s="35"/>
    </row>
    <row r="179" spans="1:11" x14ac:dyDescent="0.25">
      <c r="A179" s="41">
        <f>IF(Values_Entered,A178+1,"")</f>
        <v>169</v>
      </c>
      <c r="B179" s="42">
        <f t="shared" si="18"/>
        <v>48030</v>
      </c>
      <c r="C179" s="43">
        <f t="shared" si="24"/>
        <v>28283.272183236044</v>
      </c>
      <c r="D179" s="43">
        <f t="shared" si="19"/>
        <v>810.10585031983123</v>
      </c>
      <c r="E179" s="44">
        <f t="shared" si="26"/>
        <v>0</v>
      </c>
      <c r="F179" s="43">
        <f t="shared" si="20"/>
        <v>810.10585031983123</v>
      </c>
      <c r="G179" s="43">
        <f t="shared" si="21"/>
        <v>762.96706334777116</v>
      </c>
      <c r="H179" s="43">
        <f t="shared" si="25"/>
        <v>47.138786972060075</v>
      </c>
      <c r="I179" s="43">
        <f t="shared" si="22"/>
        <v>27520.305119888271</v>
      </c>
      <c r="J179" s="40">
        <f t="shared" si="23"/>
        <v>112479.69488011173</v>
      </c>
      <c r="K179" s="35"/>
    </row>
    <row r="180" spans="1:11" x14ac:dyDescent="0.25">
      <c r="A180" s="41">
        <f>IF(Values_Entered,A179+1,"")</f>
        <v>170</v>
      </c>
      <c r="B180" s="42">
        <f t="shared" si="18"/>
        <v>48061</v>
      </c>
      <c r="C180" s="43">
        <f t="shared" si="24"/>
        <v>27520.305119888271</v>
      </c>
      <c r="D180" s="43">
        <f t="shared" si="19"/>
        <v>810.10585031983123</v>
      </c>
      <c r="E180" s="44">
        <f t="shared" si="26"/>
        <v>0</v>
      </c>
      <c r="F180" s="43">
        <f t="shared" si="20"/>
        <v>810.10585031983123</v>
      </c>
      <c r="G180" s="43">
        <f t="shared" si="21"/>
        <v>764.23867512001743</v>
      </c>
      <c r="H180" s="43">
        <f t="shared" si="25"/>
        <v>45.867175199813794</v>
      </c>
      <c r="I180" s="43">
        <f t="shared" si="22"/>
        <v>26756.066444768254</v>
      </c>
      <c r="J180" s="40">
        <f t="shared" si="23"/>
        <v>113243.93355523175</v>
      </c>
      <c r="K180" s="35"/>
    </row>
    <row r="181" spans="1:11" x14ac:dyDescent="0.25">
      <c r="A181" s="41">
        <f>IF(Values_Entered,A180+1,"")</f>
        <v>171</v>
      </c>
      <c r="B181" s="42">
        <f t="shared" si="18"/>
        <v>48092</v>
      </c>
      <c r="C181" s="43">
        <f t="shared" si="24"/>
        <v>26756.066444768254</v>
      </c>
      <c r="D181" s="43">
        <f t="shared" si="19"/>
        <v>810.10585031983123</v>
      </c>
      <c r="E181" s="44">
        <f t="shared" si="26"/>
        <v>0</v>
      </c>
      <c r="F181" s="43">
        <f t="shared" si="20"/>
        <v>810.10585031983123</v>
      </c>
      <c r="G181" s="43">
        <f t="shared" si="21"/>
        <v>765.51240624521745</v>
      </c>
      <c r="H181" s="43">
        <f t="shared" si="25"/>
        <v>44.593444074613757</v>
      </c>
      <c r="I181" s="43">
        <f t="shared" si="22"/>
        <v>25990.554038523038</v>
      </c>
      <c r="J181" s="40">
        <f t="shared" si="23"/>
        <v>114009.44596147696</v>
      </c>
      <c r="K181" s="35"/>
    </row>
    <row r="182" spans="1:11" x14ac:dyDescent="0.25">
      <c r="A182" s="41">
        <f>IF(Values_Entered,A181+1,"")</f>
        <v>172</v>
      </c>
      <c r="B182" s="42">
        <f t="shared" si="18"/>
        <v>48122</v>
      </c>
      <c r="C182" s="43">
        <f t="shared" si="24"/>
        <v>25990.554038523038</v>
      </c>
      <c r="D182" s="43">
        <f t="shared" si="19"/>
        <v>810.10585031983123</v>
      </c>
      <c r="E182" s="44">
        <f t="shared" si="26"/>
        <v>0</v>
      </c>
      <c r="F182" s="43">
        <f t="shared" si="20"/>
        <v>810.10585031983123</v>
      </c>
      <c r="G182" s="43">
        <f t="shared" si="21"/>
        <v>766.78826025562614</v>
      </c>
      <c r="H182" s="43">
        <f t="shared" si="25"/>
        <v>43.317590064205064</v>
      </c>
      <c r="I182" s="43">
        <f t="shared" si="22"/>
        <v>25223.76577826741</v>
      </c>
      <c r="J182" s="40">
        <f t="shared" si="23"/>
        <v>114776.23422173259</v>
      </c>
      <c r="K182" s="35"/>
    </row>
    <row r="183" spans="1:11" x14ac:dyDescent="0.25">
      <c r="A183" s="41">
        <f>IF(Values_Entered,A182+1,"")</f>
        <v>173</v>
      </c>
      <c r="B183" s="42">
        <f t="shared" si="18"/>
        <v>48153</v>
      </c>
      <c r="C183" s="43">
        <f t="shared" si="24"/>
        <v>25223.76577826741</v>
      </c>
      <c r="D183" s="43">
        <f t="shared" si="19"/>
        <v>810.10585031983123</v>
      </c>
      <c r="E183" s="44">
        <f t="shared" si="26"/>
        <v>0</v>
      </c>
      <c r="F183" s="43">
        <f t="shared" si="20"/>
        <v>810.10585031983123</v>
      </c>
      <c r="G183" s="43">
        <f t="shared" si="21"/>
        <v>768.06624068938549</v>
      </c>
      <c r="H183" s="43">
        <f t="shared" si="25"/>
        <v>42.039609630445689</v>
      </c>
      <c r="I183" s="43">
        <f t="shared" si="22"/>
        <v>24455.699537578024</v>
      </c>
      <c r="J183" s="40">
        <f t="shared" si="23"/>
        <v>115544.30046242198</v>
      </c>
      <c r="K183" s="35"/>
    </row>
    <row r="184" spans="1:11" x14ac:dyDescent="0.25">
      <c r="A184" s="41">
        <f>IF(Values_Entered,A183+1,"")</f>
        <v>174</v>
      </c>
      <c r="B184" s="42">
        <f t="shared" si="18"/>
        <v>48183</v>
      </c>
      <c r="C184" s="43">
        <f t="shared" si="24"/>
        <v>24455.699537578024</v>
      </c>
      <c r="D184" s="43">
        <f t="shared" si="19"/>
        <v>810.10585031983123</v>
      </c>
      <c r="E184" s="44">
        <f t="shared" si="26"/>
        <v>0</v>
      </c>
      <c r="F184" s="43">
        <f t="shared" si="20"/>
        <v>810.10585031983123</v>
      </c>
      <c r="G184" s="43">
        <f t="shared" si="21"/>
        <v>769.34635109053454</v>
      </c>
      <c r="H184" s="43">
        <f t="shared" si="25"/>
        <v>40.759499229296708</v>
      </c>
      <c r="I184" s="43">
        <f t="shared" si="22"/>
        <v>23686.353186487489</v>
      </c>
      <c r="J184" s="40">
        <f t="shared" si="23"/>
        <v>116313.64681351252</v>
      </c>
      <c r="K184" s="35"/>
    </row>
    <row r="185" spans="1:11" x14ac:dyDescent="0.25">
      <c r="A185" s="41">
        <f>IF(Values_Entered,A184+1,"")</f>
        <v>175</v>
      </c>
      <c r="B185" s="42">
        <f t="shared" si="18"/>
        <v>48214</v>
      </c>
      <c r="C185" s="43">
        <f t="shared" si="24"/>
        <v>23686.353186487489</v>
      </c>
      <c r="D185" s="43">
        <f t="shared" si="19"/>
        <v>810.10585031983123</v>
      </c>
      <c r="E185" s="44">
        <f t="shared" si="26"/>
        <v>0</v>
      </c>
      <c r="F185" s="43">
        <f t="shared" si="20"/>
        <v>810.10585031983123</v>
      </c>
      <c r="G185" s="43">
        <f t="shared" si="21"/>
        <v>770.6285950090188</v>
      </c>
      <c r="H185" s="43">
        <f t="shared" si="25"/>
        <v>39.477255310812481</v>
      </c>
      <c r="I185" s="43">
        <f t="shared" si="22"/>
        <v>22915.724591478469</v>
      </c>
      <c r="J185" s="40">
        <f t="shared" si="23"/>
        <v>117084.27540852153</v>
      </c>
      <c r="K185" s="35"/>
    </row>
    <row r="186" spans="1:11" x14ac:dyDescent="0.25">
      <c r="A186" s="41">
        <f>IF(Values_Entered,A185+1,"")</f>
        <v>176</v>
      </c>
      <c r="B186" s="42">
        <f t="shared" si="18"/>
        <v>48245</v>
      </c>
      <c r="C186" s="43">
        <f t="shared" si="24"/>
        <v>22915.724591478469</v>
      </c>
      <c r="D186" s="43">
        <f t="shared" si="19"/>
        <v>810.10585031983123</v>
      </c>
      <c r="E186" s="44">
        <f t="shared" si="26"/>
        <v>0</v>
      </c>
      <c r="F186" s="43">
        <f t="shared" si="20"/>
        <v>810.10585031983123</v>
      </c>
      <c r="G186" s="43">
        <f t="shared" si="21"/>
        <v>771.9129760007005</v>
      </c>
      <c r="H186" s="43">
        <f t="shared" si="25"/>
        <v>38.19287431913078</v>
      </c>
      <c r="I186" s="43">
        <f t="shared" si="22"/>
        <v>22143.811615477767</v>
      </c>
      <c r="J186" s="40">
        <f t="shared" si="23"/>
        <v>117856.18838452223</v>
      </c>
      <c r="K186" s="35"/>
    </row>
    <row r="187" spans="1:11" x14ac:dyDescent="0.25">
      <c r="A187" s="41">
        <f>IF(Values_Entered,A186+1,"")</f>
        <v>177</v>
      </c>
      <c r="B187" s="42">
        <f t="shared" si="18"/>
        <v>48274</v>
      </c>
      <c r="C187" s="43">
        <f t="shared" si="24"/>
        <v>22143.811615477767</v>
      </c>
      <c r="D187" s="43">
        <f t="shared" si="19"/>
        <v>810.10585031983123</v>
      </c>
      <c r="E187" s="44">
        <f t="shared" si="26"/>
        <v>0</v>
      </c>
      <c r="F187" s="43">
        <f t="shared" si="20"/>
        <v>810.10585031983123</v>
      </c>
      <c r="G187" s="43">
        <f t="shared" si="21"/>
        <v>773.19949762736826</v>
      </c>
      <c r="H187" s="43">
        <f t="shared" si="25"/>
        <v>36.906352692462946</v>
      </c>
      <c r="I187" s="43">
        <f t="shared" si="22"/>
        <v>21370.6121178504</v>
      </c>
      <c r="J187" s="40">
        <f t="shared" si="23"/>
        <v>118629.3878821496</v>
      </c>
      <c r="K187" s="35"/>
    </row>
    <row r="188" spans="1:11" x14ac:dyDescent="0.25">
      <c r="A188" s="41">
        <f>IF(Values_Entered,A187+1,"")</f>
        <v>178</v>
      </c>
      <c r="B188" s="42">
        <f t="shared" si="18"/>
        <v>48305</v>
      </c>
      <c r="C188" s="43">
        <f t="shared" si="24"/>
        <v>21370.6121178504</v>
      </c>
      <c r="D188" s="43">
        <f t="shared" si="19"/>
        <v>810.10585031983123</v>
      </c>
      <c r="E188" s="44">
        <f t="shared" si="26"/>
        <v>0</v>
      </c>
      <c r="F188" s="43">
        <f t="shared" si="20"/>
        <v>810.10585031983123</v>
      </c>
      <c r="G188" s="43">
        <f t="shared" si="21"/>
        <v>774.4881634567472</v>
      </c>
      <c r="H188" s="43">
        <f t="shared" si="25"/>
        <v>35.617686863083996</v>
      </c>
      <c r="I188" s="43">
        <f t="shared" si="22"/>
        <v>20596.123954393654</v>
      </c>
      <c r="J188" s="40">
        <f t="shared" si="23"/>
        <v>119403.87604560635</v>
      </c>
      <c r="K188" s="35"/>
    </row>
    <row r="189" spans="1:11" x14ac:dyDescent="0.25">
      <c r="A189" s="41">
        <f>IF(Values_Entered,A188+1,"")</f>
        <v>179</v>
      </c>
      <c r="B189" s="42">
        <f t="shared" si="18"/>
        <v>48335</v>
      </c>
      <c r="C189" s="43">
        <f t="shared" si="24"/>
        <v>20596.123954393654</v>
      </c>
      <c r="D189" s="43">
        <f t="shared" si="19"/>
        <v>810.10585031983123</v>
      </c>
      <c r="E189" s="44">
        <f t="shared" si="26"/>
        <v>0</v>
      </c>
      <c r="F189" s="43">
        <f t="shared" si="20"/>
        <v>810.10585031983123</v>
      </c>
      <c r="G189" s="43">
        <f t="shared" si="21"/>
        <v>775.77897706250849</v>
      </c>
      <c r="H189" s="43">
        <f t="shared" si="25"/>
        <v>34.326873257322752</v>
      </c>
      <c r="I189" s="43">
        <f t="shared" si="22"/>
        <v>19820.344977331144</v>
      </c>
      <c r="J189" s="40">
        <f t="shared" si="23"/>
        <v>120179.65502266886</v>
      </c>
      <c r="K189" s="35"/>
    </row>
    <row r="190" spans="1:11" x14ac:dyDescent="0.25">
      <c r="A190" s="41">
        <f>IF(Values_Entered,A189+1,"")</f>
        <v>180</v>
      </c>
      <c r="B190" s="42">
        <f t="shared" si="18"/>
        <v>48366</v>
      </c>
      <c r="C190" s="43">
        <f t="shared" si="24"/>
        <v>19820.344977331144</v>
      </c>
      <c r="D190" s="43">
        <f t="shared" si="19"/>
        <v>810.10585031983123</v>
      </c>
      <c r="E190" s="44">
        <f t="shared" si="26"/>
        <v>0</v>
      </c>
      <c r="F190" s="43">
        <f t="shared" si="20"/>
        <v>810.10585031983123</v>
      </c>
      <c r="G190" s="43">
        <f t="shared" si="21"/>
        <v>777.07194202427934</v>
      </c>
      <c r="H190" s="43">
        <f t="shared" si="25"/>
        <v>33.033908295551903</v>
      </c>
      <c r="I190" s="43">
        <f t="shared" si="22"/>
        <v>19043.273035306865</v>
      </c>
      <c r="J190" s="40">
        <f t="shared" si="23"/>
        <v>120956.72696469314</v>
      </c>
      <c r="K190" s="35"/>
    </row>
    <row r="191" spans="1:11" x14ac:dyDescent="0.25">
      <c r="A191" s="41">
        <f>IF(Values_Entered,A190+1,"")</f>
        <v>181</v>
      </c>
      <c r="B191" s="42">
        <f t="shared" si="18"/>
        <v>48396</v>
      </c>
      <c r="C191" s="43">
        <f t="shared" si="24"/>
        <v>19043.273035306865</v>
      </c>
      <c r="D191" s="43">
        <f t="shared" si="19"/>
        <v>810.10585031983123</v>
      </c>
      <c r="E191" s="44">
        <f t="shared" si="26"/>
        <v>0</v>
      </c>
      <c r="F191" s="43">
        <f t="shared" si="20"/>
        <v>810.10585031983123</v>
      </c>
      <c r="G191" s="43">
        <f t="shared" si="21"/>
        <v>778.36706192765314</v>
      </c>
      <c r="H191" s="43">
        <f t="shared" si="25"/>
        <v>31.738788392178108</v>
      </c>
      <c r="I191" s="43">
        <f t="shared" si="22"/>
        <v>18264.905973379213</v>
      </c>
      <c r="J191" s="40">
        <f t="shared" si="23"/>
        <v>121735.09402662079</v>
      </c>
      <c r="K191" s="35"/>
    </row>
    <row r="192" spans="1:11" x14ac:dyDescent="0.25">
      <c r="A192" s="41">
        <f>IF(Values_Entered,A191+1,"")</f>
        <v>182</v>
      </c>
      <c r="B192" s="42">
        <f t="shared" si="18"/>
        <v>48427</v>
      </c>
      <c r="C192" s="43">
        <f t="shared" si="24"/>
        <v>18264.905973379213</v>
      </c>
      <c r="D192" s="43">
        <f t="shared" si="19"/>
        <v>810.10585031983123</v>
      </c>
      <c r="E192" s="44">
        <f t="shared" si="26"/>
        <v>0</v>
      </c>
      <c r="F192" s="43">
        <f t="shared" si="20"/>
        <v>810.10585031983123</v>
      </c>
      <c r="G192" s="43">
        <f t="shared" si="21"/>
        <v>779.66434036419923</v>
      </c>
      <c r="H192" s="43">
        <f t="shared" si="25"/>
        <v>30.441509955632025</v>
      </c>
      <c r="I192" s="43">
        <f t="shared" si="22"/>
        <v>17485.241633015015</v>
      </c>
      <c r="J192" s="40">
        <f t="shared" si="23"/>
        <v>122514.75836698498</v>
      </c>
      <c r="K192" s="35"/>
    </row>
    <row r="193" spans="1:11" x14ac:dyDescent="0.25">
      <c r="A193" s="41">
        <f>IF(Values_Entered,A192+1,"")</f>
        <v>183</v>
      </c>
      <c r="B193" s="42">
        <f t="shared" si="18"/>
        <v>48458</v>
      </c>
      <c r="C193" s="43">
        <f t="shared" si="24"/>
        <v>17485.241633015015</v>
      </c>
      <c r="D193" s="43">
        <f t="shared" si="19"/>
        <v>810.10585031983123</v>
      </c>
      <c r="E193" s="44">
        <f t="shared" si="26"/>
        <v>0</v>
      </c>
      <c r="F193" s="43">
        <f t="shared" si="20"/>
        <v>810.10585031983123</v>
      </c>
      <c r="G193" s="43">
        <f t="shared" si="21"/>
        <v>780.96378093147291</v>
      </c>
      <c r="H193" s="43">
        <f t="shared" si="25"/>
        <v>29.142069388358362</v>
      </c>
      <c r="I193" s="43">
        <f t="shared" si="22"/>
        <v>16704.277852083542</v>
      </c>
      <c r="J193" s="40">
        <f t="shared" si="23"/>
        <v>123295.72214791646</v>
      </c>
      <c r="K193" s="35"/>
    </row>
    <row r="194" spans="1:11" x14ac:dyDescent="0.25">
      <c r="A194" s="41">
        <f>IF(Values_Entered,A193+1,"")</f>
        <v>184</v>
      </c>
      <c r="B194" s="42">
        <f t="shared" si="18"/>
        <v>48488</v>
      </c>
      <c r="C194" s="43">
        <f t="shared" si="24"/>
        <v>16704.277852083542</v>
      </c>
      <c r="D194" s="43">
        <f t="shared" si="19"/>
        <v>810.10585031983123</v>
      </c>
      <c r="E194" s="44">
        <f t="shared" si="26"/>
        <v>0</v>
      </c>
      <c r="F194" s="43">
        <f t="shared" si="20"/>
        <v>810.10585031983123</v>
      </c>
      <c r="G194" s="43">
        <f t="shared" si="21"/>
        <v>782.26538723302531</v>
      </c>
      <c r="H194" s="43">
        <f t="shared" si="25"/>
        <v>27.840463086805901</v>
      </c>
      <c r="I194" s="43">
        <f t="shared" si="22"/>
        <v>15922.012464850517</v>
      </c>
      <c r="J194" s="40">
        <f t="shared" si="23"/>
        <v>124077.98753514948</v>
      </c>
      <c r="K194" s="35"/>
    </row>
    <row r="195" spans="1:11" x14ac:dyDescent="0.25">
      <c r="A195" s="41">
        <f>IF(Values_Entered,A194+1,"")</f>
        <v>185</v>
      </c>
      <c r="B195" s="42">
        <f t="shared" si="18"/>
        <v>48519</v>
      </c>
      <c r="C195" s="43">
        <f t="shared" si="24"/>
        <v>15922.012464850517</v>
      </c>
      <c r="D195" s="43">
        <f t="shared" si="19"/>
        <v>810.10585031983123</v>
      </c>
      <c r="E195" s="44">
        <f t="shared" si="26"/>
        <v>0</v>
      </c>
      <c r="F195" s="43">
        <f t="shared" si="20"/>
        <v>810.10585031983123</v>
      </c>
      <c r="G195" s="43">
        <f t="shared" si="21"/>
        <v>783.56916287841375</v>
      </c>
      <c r="H195" s="43">
        <f t="shared" si="25"/>
        <v>26.536687441417527</v>
      </c>
      <c r="I195" s="43">
        <f t="shared" si="22"/>
        <v>15138.443301972104</v>
      </c>
      <c r="J195" s="40">
        <f t="shared" si="23"/>
        <v>124861.5566980279</v>
      </c>
      <c r="K195" s="35"/>
    </row>
    <row r="196" spans="1:11" x14ac:dyDescent="0.25">
      <c r="A196" s="41">
        <f>IF(Values_Entered,A195+1,"")</f>
        <v>186</v>
      </c>
      <c r="B196" s="42">
        <f t="shared" si="18"/>
        <v>48549</v>
      </c>
      <c r="C196" s="43">
        <f t="shared" si="24"/>
        <v>15138.443301972104</v>
      </c>
      <c r="D196" s="43">
        <f t="shared" si="19"/>
        <v>810.10585031983123</v>
      </c>
      <c r="E196" s="44">
        <f t="shared" si="26"/>
        <v>0</v>
      </c>
      <c r="F196" s="43">
        <f t="shared" si="20"/>
        <v>810.10585031983123</v>
      </c>
      <c r="G196" s="43">
        <f t="shared" si="21"/>
        <v>784.87511148321107</v>
      </c>
      <c r="H196" s="43">
        <f t="shared" si="25"/>
        <v>25.230738836620173</v>
      </c>
      <c r="I196" s="43">
        <f t="shared" si="22"/>
        <v>14353.568190488893</v>
      </c>
      <c r="J196" s="40">
        <f t="shared" si="23"/>
        <v>125646.43180951111</v>
      </c>
      <c r="K196" s="35"/>
    </row>
    <row r="197" spans="1:11" x14ac:dyDescent="0.25">
      <c r="A197" s="41">
        <f>IF(Values_Entered,A196+1,"")</f>
        <v>187</v>
      </c>
      <c r="B197" s="42">
        <f t="shared" si="18"/>
        <v>48580</v>
      </c>
      <c r="C197" s="43">
        <f t="shared" si="24"/>
        <v>14353.568190488893</v>
      </c>
      <c r="D197" s="43">
        <f t="shared" si="19"/>
        <v>810.10585031983123</v>
      </c>
      <c r="E197" s="44">
        <f t="shared" si="26"/>
        <v>0</v>
      </c>
      <c r="F197" s="43">
        <f t="shared" si="20"/>
        <v>810.10585031983123</v>
      </c>
      <c r="G197" s="43">
        <f t="shared" si="21"/>
        <v>786.18323666901642</v>
      </c>
      <c r="H197" s="43">
        <f t="shared" si="25"/>
        <v>23.922613650814824</v>
      </c>
      <c r="I197" s="43">
        <f t="shared" si="22"/>
        <v>13567.384953819877</v>
      </c>
      <c r="J197" s="40">
        <f t="shared" si="23"/>
        <v>126432.61504618012</v>
      </c>
      <c r="K197" s="35"/>
    </row>
    <row r="198" spans="1:11" x14ac:dyDescent="0.25">
      <c r="A198" s="41">
        <f>IF(Values_Entered,A197+1,"")</f>
        <v>188</v>
      </c>
      <c r="B198" s="42">
        <f t="shared" si="18"/>
        <v>48611</v>
      </c>
      <c r="C198" s="43">
        <f t="shared" si="24"/>
        <v>13567.384953819877</v>
      </c>
      <c r="D198" s="43">
        <f t="shared" si="19"/>
        <v>810.10585031983123</v>
      </c>
      <c r="E198" s="44">
        <f t="shared" si="26"/>
        <v>0</v>
      </c>
      <c r="F198" s="43">
        <f t="shared" si="20"/>
        <v>810.10585031983123</v>
      </c>
      <c r="G198" s="43">
        <f t="shared" si="21"/>
        <v>787.49354206346482</v>
      </c>
      <c r="H198" s="43">
        <f t="shared" si="25"/>
        <v>22.612308256366461</v>
      </c>
      <c r="I198" s="43">
        <f t="shared" si="22"/>
        <v>12779.891411756413</v>
      </c>
      <c r="J198" s="40">
        <f t="shared" si="23"/>
        <v>127220.10858824359</v>
      </c>
      <c r="K198" s="35"/>
    </row>
    <row r="199" spans="1:11" x14ac:dyDescent="0.25">
      <c r="A199" s="41">
        <f>IF(Values_Entered,A198+1,"")</f>
        <v>189</v>
      </c>
      <c r="B199" s="42">
        <f t="shared" si="18"/>
        <v>48639</v>
      </c>
      <c r="C199" s="43">
        <f t="shared" si="24"/>
        <v>12779.891411756413</v>
      </c>
      <c r="D199" s="43">
        <f t="shared" si="19"/>
        <v>810.10585031983123</v>
      </c>
      <c r="E199" s="44">
        <f t="shared" si="26"/>
        <v>0</v>
      </c>
      <c r="F199" s="43">
        <f t="shared" si="20"/>
        <v>810.10585031983123</v>
      </c>
      <c r="G199" s="43">
        <f t="shared" si="21"/>
        <v>788.80603130023724</v>
      </c>
      <c r="H199" s="43">
        <f t="shared" si="25"/>
        <v>21.299819019594022</v>
      </c>
      <c r="I199" s="43">
        <f t="shared" si="22"/>
        <v>11991.085380456176</v>
      </c>
      <c r="J199" s="40">
        <f t="shared" si="23"/>
        <v>128008.91461954382</v>
      </c>
      <c r="K199" s="35"/>
    </row>
    <row r="200" spans="1:11" x14ac:dyDescent="0.25">
      <c r="A200" s="41">
        <f>IF(Values_Entered,A199+1,"")</f>
        <v>190</v>
      </c>
      <c r="B200" s="42">
        <f t="shared" si="18"/>
        <v>48670</v>
      </c>
      <c r="C200" s="43">
        <f t="shared" si="24"/>
        <v>11991.085380456176</v>
      </c>
      <c r="D200" s="43">
        <f t="shared" si="19"/>
        <v>810.10585031983123</v>
      </c>
      <c r="E200" s="44">
        <f t="shared" si="26"/>
        <v>0</v>
      </c>
      <c r="F200" s="43">
        <f t="shared" si="20"/>
        <v>810.10585031983123</v>
      </c>
      <c r="G200" s="43">
        <f t="shared" si="21"/>
        <v>790.12070801907089</v>
      </c>
      <c r="H200" s="43">
        <f t="shared" si="25"/>
        <v>19.985142300760291</v>
      </c>
      <c r="I200" s="43">
        <f t="shared" si="22"/>
        <v>11200.964672437105</v>
      </c>
      <c r="J200" s="40">
        <f t="shared" si="23"/>
        <v>128799.03532756289</v>
      </c>
      <c r="K200" s="35"/>
    </row>
    <row r="201" spans="1:11" x14ac:dyDescent="0.25">
      <c r="A201" s="41">
        <f>IF(Values_Entered,A200+1,"")</f>
        <v>191</v>
      </c>
      <c r="B201" s="42">
        <f t="shared" si="18"/>
        <v>48700</v>
      </c>
      <c r="C201" s="43">
        <f t="shared" si="24"/>
        <v>11200.964672437105</v>
      </c>
      <c r="D201" s="43">
        <f t="shared" si="19"/>
        <v>810.10585031983123</v>
      </c>
      <c r="E201" s="44">
        <f t="shared" si="26"/>
        <v>0</v>
      </c>
      <c r="F201" s="43">
        <f t="shared" si="20"/>
        <v>810.10585031983123</v>
      </c>
      <c r="G201" s="43">
        <f t="shared" si="21"/>
        <v>791.43757586576942</v>
      </c>
      <c r="H201" s="43">
        <f t="shared" si="25"/>
        <v>18.668274454061841</v>
      </c>
      <c r="I201" s="43">
        <f t="shared" si="22"/>
        <v>10409.527096571335</v>
      </c>
      <c r="J201" s="40">
        <f t="shared" si="23"/>
        <v>129590.47290342866</v>
      </c>
      <c r="K201" s="35"/>
    </row>
    <row r="202" spans="1:11" x14ac:dyDescent="0.25">
      <c r="A202" s="41">
        <f>IF(Values_Entered,A201+1,"")</f>
        <v>192</v>
      </c>
      <c r="B202" s="42">
        <f t="shared" si="18"/>
        <v>48731</v>
      </c>
      <c r="C202" s="43">
        <f t="shared" si="24"/>
        <v>10409.527096571335</v>
      </c>
      <c r="D202" s="43">
        <f t="shared" si="19"/>
        <v>810.10585031983123</v>
      </c>
      <c r="E202" s="44">
        <f t="shared" si="26"/>
        <v>0</v>
      </c>
      <c r="F202" s="43">
        <f t="shared" si="20"/>
        <v>810.10585031983123</v>
      </c>
      <c r="G202" s="43">
        <f t="shared" si="21"/>
        <v>792.75663849221235</v>
      </c>
      <c r="H202" s="43">
        <f t="shared" si="25"/>
        <v>17.349211827618891</v>
      </c>
      <c r="I202" s="43">
        <f t="shared" si="22"/>
        <v>9616.7704580791233</v>
      </c>
      <c r="J202" s="40">
        <f t="shared" si="23"/>
        <v>130383.22954192088</v>
      </c>
      <c r="K202" s="35"/>
    </row>
    <row r="203" spans="1:11" x14ac:dyDescent="0.25">
      <c r="A203" s="41">
        <f>IF(Values_Entered,A202+1,"")</f>
        <v>193</v>
      </c>
      <c r="B203" s="42">
        <f t="shared" ref="B203:B250" si="27">IF(Pay_Num&lt;&gt;"",DATE(YEAR(Loan_Start),MONTH(Loan_Start)+(Pay_Num)*12/Num_Pmt_Per_Year,DAY(Loan_Start)),"")</f>
        <v>48761</v>
      </c>
      <c r="C203" s="43">
        <f t="shared" si="24"/>
        <v>9616.7704580791233</v>
      </c>
      <c r="D203" s="43">
        <f t="shared" ref="D203:D250" si="28">IF(Pay_Num&lt;&gt;"",Scheduled_Monthly_Payment,"")</f>
        <v>810.10585031983123</v>
      </c>
      <c r="E203" s="44">
        <f t="shared" si="26"/>
        <v>0</v>
      </c>
      <c r="F203" s="43">
        <f t="shared" ref="F203:F250" si="29">IF(AND(Pay_Num&lt;&gt;"",Sched_Pay+Extra_Pay&lt;Beg_Bal),Sched_Pay+Extra_Pay,IF(Pay_Num&lt;&gt;"",Beg_Bal,""))</f>
        <v>810.10585031983123</v>
      </c>
      <c r="G203" s="43">
        <f t="shared" ref="G203:G250" si="30">IF(Pay_Num&lt;&gt;"",Total_Pay-Int,"")</f>
        <v>794.07789955636599</v>
      </c>
      <c r="H203" s="43">
        <f t="shared" si="25"/>
        <v>16.027950763465206</v>
      </c>
      <c r="I203" s="43">
        <f t="shared" ref="I203:I250" si="31">IF(AND(Pay_Num&lt;&gt;"",Sched_Pay+Extra_Pay&lt;Beg_Bal),Beg_Bal-Princ,IF(Pay_Num&lt;&gt;"",0,""))</f>
        <v>8822.6925585227582</v>
      </c>
      <c r="J203" s="40">
        <f t="shared" ref="J203:J250" si="32">SUM(Loan_Amount-I203)</f>
        <v>131177.30744147726</v>
      </c>
      <c r="K203" s="35"/>
    </row>
    <row r="204" spans="1:11" x14ac:dyDescent="0.25">
      <c r="A204" s="41">
        <f>IF(Values_Entered,A203+1,"")</f>
        <v>194</v>
      </c>
      <c r="B204" s="42">
        <f t="shared" si="27"/>
        <v>48792</v>
      </c>
      <c r="C204" s="43">
        <f t="shared" ref="C204:C250" si="33">IF(Pay_Num&lt;&gt;"",I203,"")</f>
        <v>8822.6925585227582</v>
      </c>
      <c r="D204" s="43">
        <f t="shared" si="28"/>
        <v>810.10585031983123</v>
      </c>
      <c r="E204" s="44">
        <f t="shared" si="26"/>
        <v>0</v>
      </c>
      <c r="F204" s="43">
        <f t="shared" si="29"/>
        <v>810.10585031983123</v>
      </c>
      <c r="G204" s="43">
        <f t="shared" si="30"/>
        <v>795.40136272229336</v>
      </c>
      <c r="H204" s="43">
        <f t="shared" ref="H204:H250" si="34">IF(Pay_Num&lt;&gt;"",Beg_Bal*Interest_Rate/Num_Pmt_Per_Year,"")</f>
        <v>14.704487597537932</v>
      </c>
      <c r="I204" s="43">
        <f t="shared" si="31"/>
        <v>8027.2911958004652</v>
      </c>
      <c r="J204" s="40">
        <f t="shared" si="32"/>
        <v>131972.70880419953</v>
      </c>
      <c r="K204" s="35"/>
    </row>
    <row r="205" spans="1:11" x14ac:dyDescent="0.25">
      <c r="A205" s="41">
        <f>IF(Values_Entered,A204+1,"")</f>
        <v>195</v>
      </c>
      <c r="B205" s="42">
        <f t="shared" si="27"/>
        <v>48823</v>
      </c>
      <c r="C205" s="43">
        <f t="shared" si="33"/>
        <v>8027.2911958004652</v>
      </c>
      <c r="D205" s="43">
        <f t="shared" si="28"/>
        <v>810.10585031983123</v>
      </c>
      <c r="E205" s="44">
        <f t="shared" si="26"/>
        <v>0</v>
      </c>
      <c r="F205" s="43">
        <f t="shared" si="29"/>
        <v>810.10585031983123</v>
      </c>
      <c r="G205" s="43">
        <f t="shared" si="30"/>
        <v>796.72703166016379</v>
      </c>
      <c r="H205" s="43">
        <f t="shared" si="34"/>
        <v>13.378818659667443</v>
      </c>
      <c r="I205" s="43">
        <f t="shared" si="31"/>
        <v>7230.5641641403017</v>
      </c>
      <c r="J205" s="40">
        <f t="shared" si="32"/>
        <v>132769.43583585971</v>
      </c>
      <c r="K205" s="35"/>
    </row>
    <row r="206" spans="1:11" x14ac:dyDescent="0.25">
      <c r="A206" s="41">
        <f>IF(Values_Entered,A205+1,"")</f>
        <v>196</v>
      </c>
      <c r="B206" s="42">
        <f t="shared" si="27"/>
        <v>48853</v>
      </c>
      <c r="C206" s="43">
        <f t="shared" si="33"/>
        <v>7230.5641641403017</v>
      </c>
      <c r="D206" s="43">
        <f t="shared" si="28"/>
        <v>810.10585031983123</v>
      </c>
      <c r="E206" s="44">
        <f t="shared" si="26"/>
        <v>0</v>
      </c>
      <c r="F206" s="43">
        <f t="shared" si="29"/>
        <v>810.10585031983123</v>
      </c>
      <c r="G206" s="43">
        <f t="shared" si="30"/>
        <v>798.05491004626401</v>
      </c>
      <c r="H206" s="43">
        <f t="shared" si="34"/>
        <v>12.05094027356717</v>
      </c>
      <c r="I206" s="43">
        <f t="shared" si="31"/>
        <v>6432.5092540940377</v>
      </c>
      <c r="J206" s="40">
        <f t="shared" si="32"/>
        <v>133567.49074590596</v>
      </c>
      <c r="K206" s="35"/>
    </row>
    <row r="207" spans="1:11" x14ac:dyDescent="0.25">
      <c r="A207" s="41">
        <f>IF(Values_Entered,A206+1,"")</f>
        <v>197</v>
      </c>
      <c r="B207" s="42">
        <f t="shared" si="27"/>
        <v>48884</v>
      </c>
      <c r="C207" s="43">
        <f t="shared" si="33"/>
        <v>6432.5092540940377</v>
      </c>
      <c r="D207" s="43">
        <f t="shared" si="28"/>
        <v>810.10585031983123</v>
      </c>
      <c r="E207" s="44">
        <f t="shared" si="26"/>
        <v>0</v>
      </c>
      <c r="F207" s="43">
        <f t="shared" si="29"/>
        <v>810.10585031983123</v>
      </c>
      <c r="G207" s="43">
        <f t="shared" si="30"/>
        <v>799.38500156300779</v>
      </c>
      <c r="H207" s="43">
        <f t="shared" si="34"/>
        <v>10.720848756823395</v>
      </c>
      <c r="I207" s="43">
        <f t="shared" si="31"/>
        <v>5633.1242525310299</v>
      </c>
      <c r="J207" s="40">
        <f t="shared" si="32"/>
        <v>134366.87574746896</v>
      </c>
      <c r="K207" s="35"/>
    </row>
    <row r="208" spans="1:11" x14ac:dyDescent="0.25">
      <c r="A208" s="41">
        <f>IF(Values_Entered,A207+1,"")</f>
        <v>198</v>
      </c>
      <c r="B208" s="42">
        <f t="shared" si="27"/>
        <v>48914</v>
      </c>
      <c r="C208" s="43">
        <f t="shared" si="33"/>
        <v>5633.1242525310299</v>
      </c>
      <c r="D208" s="43">
        <f t="shared" si="28"/>
        <v>810.10585031983123</v>
      </c>
      <c r="E208" s="44">
        <f t="shared" si="26"/>
        <v>0</v>
      </c>
      <c r="F208" s="43">
        <f t="shared" si="29"/>
        <v>810.10585031983123</v>
      </c>
      <c r="G208" s="43">
        <f t="shared" si="30"/>
        <v>800.71730989894616</v>
      </c>
      <c r="H208" s="43">
        <f t="shared" si="34"/>
        <v>9.3885404208850503</v>
      </c>
      <c r="I208" s="43">
        <f t="shared" si="31"/>
        <v>4832.4069426320839</v>
      </c>
      <c r="J208" s="40">
        <f t="shared" si="32"/>
        <v>135167.59305736792</v>
      </c>
      <c r="K208" s="35"/>
    </row>
    <row r="209" spans="1:11" x14ac:dyDescent="0.25">
      <c r="A209" s="41">
        <f>IF(Values_Entered,A208+1,"")</f>
        <v>199</v>
      </c>
      <c r="B209" s="42">
        <f t="shared" si="27"/>
        <v>48945</v>
      </c>
      <c r="C209" s="43">
        <f t="shared" si="33"/>
        <v>4832.4069426320839</v>
      </c>
      <c r="D209" s="43">
        <f t="shared" si="28"/>
        <v>810.10585031983123</v>
      </c>
      <c r="E209" s="44">
        <f t="shared" si="26"/>
        <v>0</v>
      </c>
      <c r="F209" s="43">
        <f t="shared" si="29"/>
        <v>810.10585031983123</v>
      </c>
      <c r="G209" s="43">
        <f t="shared" si="30"/>
        <v>802.05183874877775</v>
      </c>
      <c r="H209" s="43">
        <f t="shared" si="34"/>
        <v>8.0540115710534739</v>
      </c>
      <c r="I209" s="43">
        <f t="shared" si="31"/>
        <v>4030.3551038833061</v>
      </c>
      <c r="J209" s="40">
        <f t="shared" si="32"/>
        <v>135969.64489611669</v>
      </c>
      <c r="K209" s="35"/>
    </row>
    <row r="210" spans="1:11" x14ac:dyDescent="0.25">
      <c r="A210" s="41">
        <f>IF(Values_Entered,A209+1,"")</f>
        <v>200</v>
      </c>
      <c r="B210" s="42">
        <f t="shared" si="27"/>
        <v>48976</v>
      </c>
      <c r="C210" s="43">
        <f t="shared" si="33"/>
        <v>4030.3551038833061</v>
      </c>
      <c r="D210" s="43">
        <f t="shared" si="28"/>
        <v>810.10585031983123</v>
      </c>
      <c r="E210" s="44">
        <f t="shared" si="26"/>
        <v>0</v>
      </c>
      <c r="F210" s="43">
        <f t="shared" si="29"/>
        <v>810.10585031983123</v>
      </c>
      <c r="G210" s="43">
        <f t="shared" si="30"/>
        <v>803.38859181335908</v>
      </c>
      <c r="H210" s="43">
        <f t="shared" si="34"/>
        <v>6.7172585064721773</v>
      </c>
      <c r="I210" s="43">
        <f t="shared" si="31"/>
        <v>3226.9665120699469</v>
      </c>
      <c r="J210" s="40">
        <f t="shared" si="32"/>
        <v>136773.03348793005</v>
      </c>
      <c r="K210" s="35"/>
    </row>
    <row r="211" spans="1:11" x14ac:dyDescent="0.25">
      <c r="A211" s="41">
        <f>IF(Values_Entered,A210+1,"")</f>
        <v>201</v>
      </c>
      <c r="B211" s="42">
        <f t="shared" si="27"/>
        <v>49004</v>
      </c>
      <c r="C211" s="43">
        <f t="shared" si="33"/>
        <v>3226.9665120699469</v>
      </c>
      <c r="D211" s="43">
        <f t="shared" si="28"/>
        <v>810.10585031983123</v>
      </c>
      <c r="E211" s="44">
        <f t="shared" si="26"/>
        <v>0</v>
      </c>
      <c r="F211" s="43">
        <f t="shared" si="29"/>
        <v>810.10585031983123</v>
      </c>
      <c r="G211" s="43">
        <f t="shared" si="30"/>
        <v>804.72757279971461</v>
      </c>
      <c r="H211" s="43">
        <f t="shared" si="34"/>
        <v>5.3782775201165789</v>
      </c>
      <c r="I211" s="43">
        <f t="shared" si="31"/>
        <v>2422.2389392702325</v>
      </c>
      <c r="J211" s="40">
        <f t="shared" si="32"/>
        <v>137577.76106072977</v>
      </c>
      <c r="K211" s="35"/>
    </row>
    <row r="212" spans="1:11" x14ac:dyDescent="0.25">
      <c r="A212" s="41">
        <f>IF(Values_Entered,A211+1,"")</f>
        <v>202</v>
      </c>
      <c r="B212" s="42">
        <f t="shared" si="27"/>
        <v>49035</v>
      </c>
      <c r="C212" s="43">
        <f t="shared" si="33"/>
        <v>2422.2389392702325</v>
      </c>
      <c r="D212" s="43">
        <f t="shared" si="28"/>
        <v>810.10585031983123</v>
      </c>
      <c r="E212" s="44">
        <f t="shared" si="26"/>
        <v>0</v>
      </c>
      <c r="F212" s="43">
        <f t="shared" si="29"/>
        <v>810.10585031983123</v>
      </c>
      <c r="G212" s="43">
        <f t="shared" si="30"/>
        <v>806.06878542104755</v>
      </c>
      <c r="H212" s="43">
        <f t="shared" si="34"/>
        <v>4.0370648987837212</v>
      </c>
      <c r="I212" s="43">
        <f t="shared" si="31"/>
        <v>1616.170153849185</v>
      </c>
      <c r="J212" s="40">
        <f t="shared" si="32"/>
        <v>138383.82984615082</v>
      </c>
      <c r="K212" s="35"/>
    </row>
    <row r="213" spans="1:11" x14ac:dyDescent="0.25">
      <c r="A213" s="41">
        <f>IF(Values_Entered,A212+1,"")</f>
        <v>203</v>
      </c>
      <c r="B213" s="42">
        <f t="shared" si="27"/>
        <v>49065</v>
      </c>
      <c r="C213" s="43">
        <f t="shared" si="33"/>
        <v>1616.170153849185</v>
      </c>
      <c r="D213" s="43">
        <f t="shared" si="28"/>
        <v>810.10585031983123</v>
      </c>
      <c r="E213" s="44">
        <f t="shared" ref="E213:E250" si="35">IF(AND(Pay_Num&lt;&gt;"",Sched_Pay+Scheduled_Extra_Payments&lt;Beg_Bal),Scheduled_Extra_Payments,IF(AND(Pay_Num&lt;&gt;"",Beg_Bal-Sched_Pay&gt;0),Beg_Bal-Sched_Pay,IF(Pay_Num&lt;&gt;"",0,"")))</f>
        <v>0</v>
      </c>
      <c r="F213" s="43">
        <f t="shared" si="29"/>
        <v>810.10585031983123</v>
      </c>
      <c r="G213" s="43">
        <f t="shared" si="30"/>
        <v>807.41223339674923</v>
      </c>
      <c r="H213" s="43">
        <f t="shared" si="34"/>
        <v>2.6936169230819753</v>
      </c>
      <c r="I213" s="43">
        <f t="shared" si="31"/>
        <v>808.75792045243577</v>
      </c>
      <c r="J213" s="40">
        <f t="shared" si="32"/>
        <v>139191.24207954758</v>
      </c>
      <c r="K213" s="35"/>
    </row>
    <row r="214" spans="1:11" x14ac:dyDescent="0.25">
      <c r="A214" s="41">
        <f>IF(Values_Entered,A213+1,"")</f>
        <v>204</v>
      </c>
      <c r="B214" s="42">
        <f t="shared" si="27"/>
        <v>49096</v>
      </c>
      <c r="C214" s="43">
        <f t="shared" si="33"/>
        <v>808.75792045243577</v>
      </c>
      <c r="D214" s="43">
        <f t="shared" si="28"/>
        <v>810.10585031983123</v>
      </c>
      <c r="E214" s="44">
        <f t="shared" si="35"/>
        <v>0</v>
      </c>
      <c r="F214" s="43">
        <f t="shared" si="29"/>
        <v>808.75792045243577</v>
      </c>
      <c r="G214" s="43">
        <f t="shared" si="30"/>
        <v>807.40999058501507</v>
      </c>
      <c r="H214" s="43">
        <f t="shared" si="34"/>
        <v>1.3479298674207263</v>
      </c>
      <c r="I214" s="43">
        <f t="shared" si="31"/>
        <v>0</v>
      </c>
      <c r="J214" s="40">
        <f t="shared" si="32"/>
        <v>140000</v>
      </c>
      <c r="K214" s="35"/>
    </row>
    <row r="215" spans="1:11" x14ac:dyDescent="0.25">
      <c r="A215" s="41">
        <f>IF(Values_Entered,A214+1,"")</f>
        <v>205</v>
      </c>
      <c r="B215" s="42">
        <f t="shared" si="27"/>
        <v>49126</v>
      </c>
      <c r="C215" s="43">
        <f t="shared" si="33"/>
        <v>0</v>
      </c>
      <c r="D215" s="43">
        <f t="shared" si="28"/>
        <v>810.10585031983123</v>
      </c>
      <c r="E215" s="44">
        <f t="shared" si="35"/>
        <v>0</v>
      </c>
      <c r="F215" s="43">
        <f t="shared" si="29"/>
        <v>0</v>
      </c>
      <c r="G215" s="43">
        <f t="shared" si="30"/>
        <v>0</v>
      </c>
      <c r="H215" s="43">
        <f t="shared" si="34"/>
        <v>0</v>
      </c>
      <c r="I215" s="43">
        <f t="shared" si="31"/>
        <v>0</v>
      </c>
      <c r="J215" s="40">
        <f t="shared" si="32"/>
        <v>140000</v>
      </c>
      <c r="K215" s="35"/>
    </row>
    <row r="216" spans="1:11" x14ac:dyDescent="0.25">
      <c r="A216" s="41">
        <f>IF(Values_Entered,A215+1,"")</f>
        <v>206</v>
      </c>
      <c r="B216" s="42">
        <f t="shared" si="27"/>
        <v>49157</v>
      </c>
      <c r="C216" s="43">
        <f t="shared" si="33"/>
        <v>0</v>
      </c>
      <c r="D216" s="43">
        <f t="shared" si="28"/>
        <v>810.10585031983123</v>
      </c>
      <c r="E216" s="44">
        <f t="shared" si="35"/>
        <v>0</v>
      </c>
      <c r="F216" s="43">
        <f t="shared" si="29"/>
        <v>0</v>
      </c>
      <c r="G216" s="43">
        <f t="shared" si="30"/>
        <v>0</v>
      </c>
      <c r="H216" s="43">
        <f t="shared" si="34"/>
        <v>0</v>
      </c>
      <c r="I216" s="43">
        <f t="shared" si="31"/>
        <v>0</v>
      </c>
      <c r="J216" s="40">
        <f t="shared" si="32"/>
        <v>140000</v>
      </c>
      <c r="K216" s="35"/>
    </row>
    <row r="217" spans="1:11" x14ac:dyDescent="0.25">
      <c r="A217" s="41">
        <f>IF(Values_Entered,A216+1,"")</f>
        <v>207</v>
      </c>
      <c r="B217" s="42">
        <f t="shared" si="27"/>
        <v>49188</v>
      </c>
      <c r="C217" s="43">
        <f t="shared" si="33"/>
        <v>0</v>
      </c>
      <c r="D217" s="43">
        <f t="shared" si="28"/>
        <v>810.10585031983123</v>
      </c>
      <c r="E217" s="44">
        <f t="shared" si="35"/>
        <v>0</v>
      </c>
      <c r="F217" s="43">
        <f t="shared" si="29"/>
        <v>0</v>
      </c>
      <c r="G217" s="43">
        <f t="shared" si="30"/>
        <v>0</v>
      </c>
      <c r="H217" s="43">
        <f t="shared" si="34"/>
        <v>0</v>
      </c>
      <c r="I217" s="43">
        <f t="shared" si="31"/>
        <v>0</v>
      </c>
      <c r="J217" s="40">
        <f t="shared" si="32"/>
        <v>140000</v>
      </c>
      <c r="K217" s="35"/>
    </row>
    <row r="218" spans="1:11" x14ac:dyDescent="0.25">
      <c r="A218" s="41">
        <f>IF(Values_Entered,A217+1,"")</f>
        <v>208</v>
      </c>
      <c r="B218" s="42">
        <f t="shared" si="27"/>
        <v>49218</v>
      </c>
      <c r="C218" s="43">
        <f t="shared" si="33"/>
        <v>0</v>
      </c>
      <c r="D218" s="43">
        <f t="shared" si="28"/>
        <v>810.10585031983123</v>
      </c>
      <c r="E218" s="44">
        <f t="shared" si="35"/>
        <v>0</v>
      </c>
      <c r="F218" s="43">
        <f t="shared" si="29"/>
        <v>0</v>
      </c>
      <c r="G218" s="43">
        <f t="shared" si="30"/>
        <v>0</v>
      </c>
      <c r="H218" s="43">
        <f t="shared" si="34"/>
        <v>0</v>
      </c>
      <c r="I218" s="43">
        <f t="shared" si="31"/>
        <v>0</v>
      </c>
      <c r="J218" s="40">
        <f t="shared" si="32"/>
        <v>140000</v>
      </c>
      <c r="K218" s="35"/>
    </row>
    <row r="219" spans="1:11" x14ac:dyDescent="0.25">
      <c r="A219" s="41">
        <f>IF(Values_Entered,A218+1,"")</f>
        <v>209</v>
      </c>
      <c r="B219" s="42">
        <f t="shared" si="27"/>
        <v>49249</v>
      </c>
      <c r="C219" s="43">
        <f t="shared" si="33"/>
        <v>0</v>
      </c>
      <c r="D219" s="43">
        <f t="shared" si="28"/>
        <v>810.10585031983123</v>
      </c>
      <c r="E219" s="44">
        <f t="shared" si="35"/>
        <v>0</v>
      </c>
      <c r="F219" s="43">
        <f t="shared" si="29"/>
        <v>0</v>
      </c>
      <c r="G219" s="43">
        <f t="shared" si="30"/>
        <v>0</v>
      </c>
      <c r="H219" s="43">
        <f t="shared" si="34"/>
        <v>0</v>
      </c>
      <c r="I219" s="43">
        <f t="shared" si="31"/>
        <v>0</v>
      </c>
      <c r="J219" s="40">
        <f t="shared" si="32"/>
        <v>140000</v>
      </c>
      <c r="K219" s="35"/>
    </row>
    <row r="220" spans="1:11" x14ac:dyDescent="0.25">
      <c r="A220" s="41">
        <f>IF(Values_Entered,A219+1,"")</f>
        <v>210</v>
      </c>
      <c r="B220" s="42">
        <f t="shared" si="27"/>
        <v>49279</v>
      </c>
      <c r="C220" s="43">
        <f t="shared" si="33"/>
        <v>0</v>
      </c>
      <c r="D220" s="43">
        <f t="shared" si="28"/>
        <v>810.10585031983123</v>
      </c>
      <c r="E220" s="44">
        <f t="shared" si="35"/>
        <v>0</v>
      </c>
      <c r="F220" s="43">
        <f t="shared" si="29"/>
        <v>0</v>
      </c>
      <c r="G220" s="43">
        <f t="shared" si="30"/>
        <v>0</v>
      </c>
      <c r="H220" s="43">
        <f t="shared" si="34"/>
        <v>0</v>
      </c>
      <c r="I220" s="43">
        <f t="shared" si="31"/>
        <v>0</v>
      </c>
      <c r="J220" s="40">
        <f t="shared" si="32"/>
        <v>140000</v>
      </c>
      <c r="K220" s="35"/>
    </row>
    <row r="221" spans="1:11" x14ac:dyDescent="0.25">
      <c r="A221" s="41">
        <f>IF(Values_Entered,A220+1,"")</f>
        <v>211</v>
      </c>
      <c r="B221" s="42">
        <f t="shared" si="27"/>
        <v>49310</v>
      </c>
      <c r="C221" s="43">
        <f t="shared" si="33"/>
        <v>0</v>
      </c>
      <c r="D221" s="43">
        <f t="shared" si="28"/>
        <v>810.10585031983123</v>
      </c>
      <c r="E221" s="44">
        <f t="shared" si="35"/>
        <v>0</v>
      </c>
      <c r="F221" s="43">
        <f t="shared" si="29"/>
        <v>0</v>
      </c>
      <c r="G221" s="43">
        <f t="shared" si="30"/>
        <v>0</v>
      </c>
      <c r="H221" s="43">
        <f t="shared" si="34"/>
        <v>0</v>
      </c>
      <c r="I221" s="43">
        <f t="shared" si="31"/>
        <v>0</v>
      </c>
      <c r="J221" s="40">
        <f t="shared" si="32"/>
        <v>140000</v>
      </c>
      <c r="K221" s="35"/>
    </row>
    <row r="222" spans="1:11" x14ac:dyDescent="0.25">
      <c r="A222" s="41">
        <f>IF(Values_Entered,A221+1,"")</f>
        <v>212</v>
      </c>
      <c r="B222" s="42">
        <f t="shared" si="27"/>
        <v>49341</v>
      </c>
      <c r="C222" s="43">
        <f t="shared" si="33"/>
        <v>0</v>
      </c>
      <c r="D222" s="43">
        <f t="shared" si="28"/>
        <v>810.10585031983123</v>
      </c>
      <c r="E222" s="44">
        <f t="shared" si="35"/>
        <v>0</v>
      </c>
      <c r="F222" s="43">
        <f t="shared" si="29"/>
        <v>0</v>
      </c>
      <c r="G222" s="43">
        <f t="shared" si="30"/>
        <v>0</v>
      </c>
      <c r="H222" s="43">
        <f t="shared" si="34"/>
        <v>0</v>
      </c>
      <c r="I222" s="43">
        <f t="shared" si="31"/>
        <v>0</v>
      </c>
      <c r="J222" s="40">
        <f t="shared" si="32"/>
        <v>140000</v>
      </c>
      <c r="K222" s="35"/>
    </row>
    <row r="223" spans="1:11" x14ac:dyDescent="0.25">
      <c r="A223" s="41">
        <f>IF(Values_Entered,A222+1,"")</f>
        <v>213</v>
      </c>
      <c r="B223" s="42">
        <f t="shared" si="27"/>
        <v>49369</v>
      </c>
      <c r="C223" s="43">
        <f t="shared" si="33"/>
        <v>0</v>
      </c>
      <c r="D223" s="43">
        <f t="shared" si="28"/>
        <v>810.10585031983123</v>
      </c>
      <c r="E223" s="44">
        <f t="shared" si="35"/>
        <v>0</v>
      </c>
      <c r="F223" s="43">
        <f t="shared" si="29"/>
        <v>0</v>
      </c>
      <c r="G223" s="43">
        <f t="shared" si="30"/>
        <v>0</v>
      </c>
      <c r="H223" s="43">
        <f t="shared" si="34"/>
        <v>0</v>
      </c>
      <c r="I223" s="43">
        <f t="shared" si="31"/>
        <v>0</v>
      </c>
      <c r="J223" s="40">
        <f t="shared" si="32"/>
        <v>140000</v>
      </c>
      <c r="K223" s="35"/>
    </row>
    <row r="224" spans="1:11" x14ac:dyDescent="0.25">
      <c r="A224" s="41">
        <f>IF(Values_Entered,A223+1,"")</f>
        <v>214</v>
      </c>
      <c r="B224" s="42">
        <f t="shared" si="27"/>
        <v>49400</v>
      </c>
      <c r="C224" s="43">
        <f t="shared" si="33"/>
        <v>0</v>
      </c>
      <c r="D224" s="43">
        <f t="shared" si="28"/>
        <v>810.10585031983123</v>
      </c>
      <c r="E224" s="44">
        <f t="shared" si="35"/>
        <v>0</v>
      </c>
      <c r="F224" s="43">
        <f t="shared" si="29"/>
        <v>0</v>
      </c>
      <c r="G224" s="43">
        <f t="shared" si="30"/>
        <v>0</v>
      </c>
      <c r="H224" s="43">
        <f t="shared" si="34"/>
        <v>0</v>
      </c>
      <c r="I224" s="43">
        <f t="shared" si="31"/>
        <v>0</v>
      </c>
      <c r="J224" s="40">
        <f t="shared" si="32"/>
        <v>140000</v>
      </c>
      <c r="K224" s="35"/>
    </row>
    <row r="225" spans="1:11" x14ac:dyDescent="0.25">
      <c r="A225" s="41">
        <f>IF(Values_Entered,A224+1,"")</f>
        <v>215</v>
      </c>
      <c r="B225" s="42">
        <f t="shared" si="27"/>
        <v>49430</v>
      </c>
      <c r="C225" s="43">
        <f t="shared" si="33"/>
        <v>0</v>
      </c>
      <c r="D225" s="43">
        <f t="shared" si="28"/>
        <v>810.10585031983123</v>
      </c>
      <c r="E225" s="44">
        <f t="shared" si="35"/>
        <v>0</v>
      </c>
      <c r="F225" s="43">
        <f t="shared" si="29"/>
        <v>0</v>
      </c>
      <c r="G225" s="43">
        <f t="shared" si="30"/>
        <v>0</v>
      </c>
      <c r="H225" s="43">
        <f t="shared" si="34"/>
        <v>0</v>
      </c>
      <c r="I225" s="43">
        <f t="shared" si="31"/>
        <v>0</v>
      </c>
      <c r="J225" s="40">
        <f t="shared" si="32"/>
        <v>140000</v>
      </c>
      <c r="K225" s="35"/>
    </row>
    <row r="226" spans="1:11" x14ac:dyDescent="0.25">
      <c r="A226" s="41">
        <f>IF(Values_Entered,A225+1,"")</f>
        <v>216</v>
      </c>
      <c r="B226" s="42">
        <f t="shared" si="27"/>
        <v>49461</v>
      </c>
      <c r="C226" s="43">
        <f t="shared" si="33"/>
        <v>0</v>
      </c>
      <c r="D226" s="43">
        <f t="shared" si="28"/>
        <v>810.10585031983123</v>
      </c>
      <c r="E226" s="44">
        <f t="shared" si="35"/>
        <v>0</v>
      </c>
      <c r="F226" s="43">
        <f t="shared" si="29"/>
        <v>0</v>
      </c>
      <c r="G226" s="43">
        <f t="shared" si="30"/>
        <v>0</v>
      </c>
      <c r="H226" s="43">
        <f t="shared" si="34"/>
        <v>0</v>
      </c>
      <c r="I226" s="43">
        <f t="shared" si="31"/>
        <v>0</v>
      </c>
      <c r="J226" s="40">
        <f t="shared" si="32"/>
        <v>140000</v>
      </c>
      <c r="K226" s="35"/>
    </row>
    <row r="227" spans="1:11" x14ac:dyDescent="0.25">
      <c r="A227" s="41">
        <f>IF(Values_Entered,A226+1,"")</f>
        <v>217</v>
      </c>
      <c r="B227" s="42">
        <f t="shared" si="27"/>
        <v>49491</v>
      </c>
      <c r="C227" s="43">
        <f t="shared" si="33"/>
        <v>0</v>
      </c>
      <c r="D227" s="43">
        <f t="shared" si="28"/>
        <v>810.10585031983123</v>
      </c>
      <c r="E227" s="44">
        <f t="shared" si="35"/>
        <v>0</v>
      </c>
      <c r="F227" s="43">
        <f t="shared" si="29"/>
        <v>0</v>
      </c>
      <c r="G227" s="43">
        <f t="shared" si="30"/>
        <v>0</v>
      </c>
      <c r="H227" s="43">
        <f t="shared" si="34"/>
        <v>0</v>
      </c>
      <c r="I227" s="43">
        <f t="shared" si="31"/>
        <v>0</v>
      </c>
      <c r="J227" s="40">
        <f t="shared" si="32"/>
        <v>140000</v>
      </c>
      <c r="K227" s="35"/>
    </row>
    <row r="228" spans="1:11" x14ac:dyDescent="0.25">
      <c r="A228" s="41">
        <f>IF(Values_Entered,A227+1,"")</f>
        <v>218</v>
      </c>
      <c r="B228" s="42">
        <f t="shared" si="27"/>
        <v>49522</v>
      </c>
      <c r="C228" s="43">
        <f t="shared" si="33"/>
        <v>0</v>
      </c>
      <c r="D228" s="43">
        <f t="shared" si="28"/>
        <v>810.10585031983123</v>
      </c>
      <c r="E228" s="44">
        <f t="shared" si="35"/>
        <v>0</v>
      </c>
      <c r="F228" s="43">
        <f t="shared" si="29"/>
        <v>0</v>
      </c>
      <c r="G228" s="43">
        <f t="shared" si="30"/>
        <v>0</v>
      </c>
      <c r="H228" s="43">
        <f t="shared" si="34"/>
        <v>0</v>
      </c>
      <c r="I228" s="43">
        <f t="shared" si="31"/>
        <v>0</v>
      </c>
      <c r="J228" s="40">
        <f t="shared" si="32"/>
        <v>140000</v>
      </c>
      <c r="K228" s="35"/>
    </row>
    <row r="229" spans="1:11" x14ac:dyDescent="0.25">
      <c r="A229" s="41">
        <f>IF(Values_Entered,A228+1,"")</f>
        <v>219</v>
      </c>
      <c r="B229" s="42">
        <f t="shared" si="27"/>
        <v>49553</v>
      </c>
      <c r="C229" s="43">
        <f t="shared" si="33"/>
        <v>0</v>
      </c>
      <c r="D229" s="43">
        <f t="shared" si="28"/>
        <v>810.10585031983123</v>
      </c>
      <c r="E229" s="44">
        <f t="shared" si="35"/>
        <v>0</v>
      </c>
      <c r="F229" s="43">
        <f t="shared" si="29"/>
        <v>0</v>
      </c>
      <c r="G229" s="43">
        <f t="shared" si="30"/>
        <v>0</v>
      </c>
      <c r="H229" s="43">
        <f t="shared" si="34"/>
        <v>0</v>
      </c>
      <c r="I229" s="43">
        <f t="shared" si="31"/>
        <v>0</v>
      </c>
      <c r="J229" s="40">
        <f t="shared" si="32"/>
        <v>140000</v>
      </c>
      <c r="K229" s="35"/>
    </row>
    <row r="230" spans="1:11" x14ac:dyDescent="0.25">
      <c r="A230" s="41">
        <f>IF(Values_Entered,A229+1,"")</f>
        <v>220</v>
      </c>
      <c r="B230" s="42">
        <f t="shared" si="27"/>
        <v>49583</v>
      </c>
      <c r="C230" s="43">
        <f t="shared" si="33"/>
        <v>0</v>
      </c>
      <c r="D230" s="43">
        <f t="shared" si="28"/>
        <v>810.10585031983123</v>
      </c>
      <c r="E230" s="44">
        <f t="shared" si="35"/>
        <v>0</v>
      </c>
      <c r="F230" s="43">
        <f t="shared" si="29"/>
        <v>0</v>
      </c>
      <c r="G230" s="43">
        <f t="shared" si="30"/>
        <v>0</v>
      </c>
      <c r="H230" s="43">
        <f t="shared" si="34"/>
        <v>0</v>
      </c>
      <c r="I230" s="43">
        <f t="shared" si="31"/>
        <v>0</v>
      </c>
      <c r="J230" s="40">
        <f t="shared" si="32"/>
        <v>140000</v>
      </c>
      <c r="K230" s="35"/>
    </row>
    <row r="231" spans="1:11" x14ac:dyDescent="0.25">
      <c r="A231" s="41">
        <f>IF(Values_Entered,A230+1,"")</f>
        <v>221</v>
      </c>
      <c r="B231" s="42">
        <f t="shared" si="27"/>
        <v>49614</v>
      </c>
      <c r="C231" s="43">
        <f t="shared" si="33"/>
        <v>0</v>
      </c>
      <c r="D231" s="43">
        <f t="shared" si="28"/>
        <v>810.10585031983123</v>
      </c>
      <c r="E231" s="44">
        <f t="shared" si="35"/>
        <v>0</v>
      </c>
      <c r="F231" s="43">
        <f t="shared" si="29"/>
        <v>0</v>
      </c>
      <c r="G231" s="43">
        <f t="shared" si="30"/>
        <v>0</v>
      </c>
      <c r="H231" s="43">
        <f t="shared" si="34"/>
        <v>0</v>
      </c>
      <c r="I231" s="43">
        <f t="shared" si="31"/>
        <v>0</v>
      </c>
      <c r="J231" s="40">
        <f t="shared" si="32"/>
        <v>140000</v>
      </c>
      <c r="K231" s="35"/>
    </row>
    <row r="232" spans="1:11" x14ac:dyDescent="0.25">
      <c r="A232" s="41">
        <f>IF(Values_Entered,A231+1,"")</f>
        <v>222</v>
      </c>
      <c r="B232" s="42">
        <f t="shared" si="27"/>
        <v>49644</v>
      </c>
      <c r="C232" s="43">
        <f t="shared" si="33"/>
        <v>0</v>
      </c>
      <c r="D232" s="43">
        <f t="shared" si="28"/>
        <v>810.10585031983123</v>
      </c>
      <c r="E232" s="44">
        <f t="shared" si="35"/>
        <v>0</v>
      </c>
      <c r="F232" s="43">
        <f t="shared" si="29"/>
        <v>0</v>
      </c>
      <c r="G232" s="43">
        <f t="shared" si="30"/>
        <v>0</v>
      </c>
      <c r="H232" s="43">
        <f t="shared" si="34"/>
        <v>0</v>
      </c>
      <c r="I232" s="43">
        <f t="shared" si="31"/>
        <v>0</v>
      </c>
      <c r="J232" s="40">
        <f t="shared" si="32"/>
        <v>140000</v>
      </c>
      <c r="K232" s="35"/>
    </row>
    <row r="233" spans="1:11" x14ac:dyDescent="0.25">
      <c r="A233" s="41">
        <f>IF(Values_Entered,A232+1,"")</f>
        <v>223</v>
      </c>
      <c r="B233" s="42">
        <f t="shared" si="27"/>
        <v>49675</v>
      </c>
      <c r="C233" s="43">
        <f t="shared" si="33"/>
        <v>0</v>
      </c>
      <c r="D233" s="43">
        <f t="shared" si="28"/>
        <v>810.10585031983123</v>
      </c>
      <c r="E233" s="44">
        <f t="shared" si="35"/>
        <v>0</v>
      </c>
      <c r="F233" s="43">
        <f t="shared" si="29"/>
        <v>0</v>
      </c>
      <c r="G233" s="43">
        <f t="shared" si="30"/>
        <v>0</v>
      </c>
      <c r="H233" s="43">
        <f t="shared" si="34"/>
        <v>0</v>
      </c>
      <c r="I233" s="43">
        <f t="shared" si="31"/>
        <v>0</v>
      </c>
      <c r="J233" s="40">
        <f t="shared" si="32"/>
        <v>140000</v>
      </c>
      <c r="K233" s="35"/>
    </row>
    <row r="234" spans="1:11" x14ac:dyDescent="0.25">
      <c r="A234" s="41">
        <f>IF(Values_Entered,A233+1,"")</f>
        <v>224</v>
      </c>
      <c r="B234" s="42">
        <f t="shared" si="27"/>
        <v>49706</v>
      </c>
      <c r="C234" s="43">
        <f t="shared" si="33"/>
        <v>0</v>
      </c>
      <c r="D234" s="43">
        <f t="shared" si="28"/>
        <v>810.10585031983123</v>
      </c>
      <c r="E234" s="44">
        <f t="shared" si="35"/>
        <v>0</v>
      </c>
      <c r="F234" s="43">
        <f t="shared" si="29"/>
        <v>0</v>
      </c>
      <c r="G234" s="43">
        <f t="shared" si="30"/>
        <v>0</v>
      </c>
      <c r="H234" s="43">
        <f t="shared" si="34"/>
        <v>0</v>
      </c>
      <c r="I234" s="43">
        <f t="shared" si="31"/>
        <v>0</v>
      </c>
      <c r="J234" s="40">
        <f t="shared" si="32"/>
        <v>140000</v>
      </c>
      <c r="K234" s="35"/>
    </row>
    <row r="235" spans="1:11" x14ac:dyDescent="0.25">
      <c r="A235" s="41">
        <f>IF(Values_Entered,A234+1,"")</f>
        <v>225</v>
      </c>
      <c r="B235" s="42">
        <f t="shared" si="27"/>
        <v>49735</v>
      </c>
      <c r="C235" s="43">
        <f t="shared" si="33"/>
        <v>0</v>
      </c>
      <c r="D235" s="43">
        <f t="shared" si="28"/>
        <v>810.10585031983123</v>
      </c>
      <c r="E235" s="44">
        <f t="shared" si="35"/>
        <v>0</v>
      </c>
      <c r="F235" s="43">
        <f t="shared" si="29"/>
        <v>0</v>
      </c>
      <c r="G235" s="43">
        <f t="shared" si="30"/>
        <v>0</v>
      </c>
      <c r="H235" s="43">
        <f t="shared" si="34"/>
        <v>0</v>
      </c>
      <c r="I235" s="43">
        <f t="shared" si="31"/>
        <v>0</v>
      </c>
      <c r="J235" s="40">
        <f t="shared" si="32"/>
        <v>140000</v>
      </c>
      <c r="K235" s="35"/>
    </row>
    <row r="236" spans="1:11" x14ac:dyDescent="0.25">
      <c r="A236" s="41">
        <f>IF(Values_Entered,A235+1,"")</f>
        <v>226</v>
      </c>
      <c r="B236" s="42">
        <f t="shared" si="27"/>
        <v>49766</v>
      </c>
      <c r="C236" s="43">
        <f t="shared" si="33"/>
        <v>0</v>
      </c>
      <c r="D236" s="43">
        <f t="shared" si="28"/>
        <v>810.10585031983123</v>
      </c>
      <c r="E236" s="44">
        <f t="shared" si="35"/>
        <v>0</v>
      </c>
      <c r="F236" s="43">
        <f t="shared" si="29"/>
        <v>0</v>
      </c>
      <c r="G236" s="43">
        <f t="shared" si="30"/>
        <v>0</v>
      </c>
      <c r="H236" s="43">
        <f t="shared" si="34"/>
        <v>0</v>
      </c>
      <c r="I236" s="43">
        <f t="shared" si="31"/>
        <v>0</v>
      </c>
      <c r="J236" s="40">
        <f t="shared" si="32"/>
        <v>140000</v>
      </c>
      <c r="K236" s="35"/>
    </row>
    <row r="237" spans="1:11" x14ac:dyDescent="0.25">
      <c r="A237" s="41">
        <f>IF(Values_Entered,A236+1,"")</f>
        <v>227</v>
      </c>
      <c r="B237" s="42">
        <f t="shared" si="27"/>
        <v>49796</v>
      </c>
      <c r="C237" s="43">
        <f t="shared" si="33"/>
        <v>0</v>
      </c>
      <c r="D237" s="43">
        <f t="shared" si="28"/>
        <v>810.10585031983123</v>
      </c>
      <c r="E237" s="44">
        <f t="shared" si="35"/>
        <v>0</v>
      </c>
      <c r="F237" s="43">
        <f t="shared" si="29"/>
        <v>0</v>
      </c>
      <c r="G237" s="43">
        <f t="shared" si="30"/>
        <v>0</v>
      </c>
      <c r="H237" s="43">
        <f t="shared" si="34"/>
        <v>0</v>
      </c>
      <c r="I237" s="43">
        <f t="shared" si="31"/>
        <v>0</v>
      </c>
      <c r="J237" s="40">
        <f t="shared" si="32"/>
        <v>140000</v>
      </c>
      <c r="K237" s="35"/>
    </row>
    <row r="238" spans="1:11" x14ac:dyDescent="0.25">
      <c r="A238" s="41">
        <f>IF(Values_Entered,A237+1,"")</f>
        <v>228</v>
      </c>
      <c r="B238" s="42">
        <f t="shared" si="27"/>
        <v>49827</v>
      </c>
      <c r="C238" s="43">
        <f t="shared" si="33"/>
        <v>0</v>
      </c>
      <c r="D238" s="43">
        <f t="shared" si="28"/>
        <v>810.10585031983123</v>
      </c>
      <c r="E238" s="44">
        <f t="shared" si="35"/>
        <v>0</v>
      </c>
      <c r="F238" s="43">
        <f t="shared" si="29"/>
        <v>0</v>
      </c>
      <c r="G238" s="43">
        <f t="shared" si="30"/>
        <v>0</v>
      </c>
      <c r="H238" s="43">
        <f t="shared" si="34"/>
        <v>0</v>
      </c>
      <c r="I238" s="43">
        <f t="shared" si="31"/>
        <v>0</v>
      </c>
      <c r="J238" s="40">
        <f t="shared" si="32"/>
        <v>140000</v>
      </c>
      <c r="K238" s="35"/>
    </row>
    <row r="239" spans="1:11" x14ac:dyDescent="0.25">
      <c r="A239" s="41">
        <f>IF(Values_Entered,A238+1,"")</f>
        <v>229</v>
      </c>
      <c r="B239" s="42">
        <f t="shared" si="27"/>
        <v>49857</v>
      </c>
      <c r="C239" s="43">
        <f t="shared" si="33"/>
        <v>0</v>
      </c>
      <c r="D239" s="43">
        <f t="shared" si="28"/>
        <v>810.10585031983123</v>
      </c>
      <c r="E239" s="44">
        <f t="shared" si="35"/>
        <v>0</v>
      </c>
      <c r="F239" s="43">
        <f t="shared" si="29"/>
        <v>0</v>
      </c>
      <c r="G239" s="43">
        <f t="shared" si="30"/>
        <v>0</v>
      </c>
      <c r="H239" s="43">
        <f t="shared" si="34"/>
        <v>0</v>
      </c>
      <c r="I239" s="43">
        <f t="shared" si="31"/>
        <v>0</v>
      </c>
      <c r="J239" s="40">
        <f t="shared" si="32"/>
        <v>140000</v>
      </c>
      <c r="K239" s="35"/>
    </row>
    <row r="240" spans="1:11" x14ac:dyDescent="0.25">
      <c r="A240" s="41">
        <f>IF(Values_Entered,A239+1,"")</f>
        <v>230</v>
      </c>
      <c r="B240" s="42">
        <f t="shared" si="27"/>
        <v>49888</v>
      </c>
      <c r="C240" s="43">
        <f t="shared" si="33"/>
        <v>0</v>
      </c>
      <c r="D240" s="43">
        <f t="shared" si="28"/>
        <v>810.10585031983123</v>
      </c>
      <c r="E240" s="44">
        <f t="shared" si="35"/>
        <v>0</v>
      </c>
      <c r="F240" s="43">
        <f t="shared" si="29"/>
        <v>0</v>
      </c>
      <c r="G240" s="43">
        <f t="shared" si="30"/>
        <v>0</v>
      </c>
      <c r="H240" s="43">
        <f t="shared" si="34"/>
        <v>0</v>
      </c>
      <c r="I240" s="43">
        <f t="shared" si="31"/>
        <v>0</v>
      </c>
      <c r="J240" s="40">
        <f t="shared" si="32"/>
        <v>140000</v>
      </c>
      <c r="K240" s="35"/>
    </row>
    <row r="241" spans="1:11" x14ac:dyDescent="0.25">
      <c r="A241" s="41">
        <f>IF(Values_Entered,A240+1,"")</f>
        <v>231</v>
      </c>
      <c r="B241" s="42">
        <f t="shared" si="27"/>
        <v>49919</v>
      </c>
      <c r="C241" s="43">
        <f t="shared" si="33"/>
        <v>0</v>
      </c>
      <c r="D241" s="43">
        <f t="shared" si="28"/>
        <v>810.10585031983123</v>
      </c>
      <c r="E241" s="44">
        <f t="shared" si="35"/>
        <v>0</v>
      </c>
      <c r="F241" s="43">
        <f t="shared" si="29"/>
        <v>0</v>
      </c>
      <c r="G241" s="43">
        <f t="shared" si="30"/>
        <v>0</v>
      </c>
      <c r="H241" s="43">
        <f t="shared" si="34"/>
        <v>0</v>
      </c>
      <c r="I241" s="43">
        <f t="shared" si="31"/>
        <v>0</v>
      </c>
      <c r="J241" s="40">
        <f t="shared" si="32"/>
        <v>140000</v>
      </c>
      <c r="K241" s="35"/>
    </row>
    <row r="242" spans="1:11" x14ac:dyDescent="0.25">
      <c r="A242" s="41">
        <f>IF(Values_Entered,A241+1,"")</f>
        <v>232</v>
      </c>
      <c r="B242" s="42">
        <f t="shared" si="27"/>
        <v>49949</v>
      </c>
      <c r="C242" s="43">
        <f t="shared" si="33"/>
        <v>0</v>
      </c>
      <c r="D242" s="43">
        <f t="shared" si="28"/>
        <v>810.10585031983123</v>
      </c>
      <c r="E242" s="44">
        <f t="shared" si="35"/>
        <v>0</v>
      </c>
      <c r="F242" s="43">
        <f t="shared" si="29"/>
        <v>0</v>
      </c>
      <c r="G242" s="43">
        <f t="shared" si="30"/>
        <v>0</v>
      </c>
      <c r="H242" s="43">
        <f t="shared" si="34"/>
        <v>0</v>
      </c>
      <c r="I242" s="43">
        <f t="shared" si="31"/>
        <v>0</v>
      </c>
      <c r="J242" s="40">
        <f t="shared" si="32"/>
        <v>140000</v>
      </c>
      <c r="K242" s="35"/>
    </row>
    <row r="243" spans="1:11" x14ac:dyDescent="0.25">
      <c r="A243" s="41">
        <f>IF(Values_Entered,A242+1,"")</f>
        <v>233</v>
      </c>
      <c r="B243" s="42">
        <f t="shared" si="27"/>
        <v>49980</v>
      </c>
      <c r="C243" s="43">
        <f t="shared" si="33"/>
        <v>0</v>
      </c>
      <c r="D243" s="43">
        <f t="shared" si="28"/>
        <v>810.10585031983123</v>
      </c>
      <c r="E243" s="44">
        <f t="shared" si="35"/>
        <v>0</v>
      </c>
      <c r="F243" s="43">
        <f t="shared" si="29"/>
        <v>0</v>
      </c>
      <c r="G243" s="43">
        <f t="shared" si="30"/>
        <v>0</v>
      </c>
      <c r="H243" s="43">
        <f t="shared" si="34"/>
        <v>0</v>
      </c>
      <c r="I243" s="43">
        <f t="shared" si="31"/>
        <v>0</v>
      </c>
      <c r="J243" s="40">
        <f t="shared" si="32"/>
        <v>140000</v>
      </c>
      <c r="K243" s="35"/>
    </row>
    <row r="244" spans="1:11" x14ac:dyDescent="0.25">
      <c r="A244" s="41">
        <f>IF(Values_Entered,A243+1,"")</f>
        <v>234</v>
      </c>
      <c r="B244" s="42">
        <f t="shared" si="27"/>
        <v>50010</v>
      </c>
      <c r="C244" s="43">
        <f t="shared" si="33"/>
        <v>0</v>
      </c>
      <c r="D244" s="43">
        <f t="shared" si="28"/>
        <v>810.10585031983123</v>
      </c>
      <c r="E244" s="44">
        <f t="shared" si="35"/>
        <v>0</v>
      </c>
      <c r="F244" s="43">
        <f t="shared" si="29"/>
        <v>0</v>
      </c>
      <c r="G244" s="43">
        <f t="shared" si="30"/>
        <v>0</v>
      </c>
      <c r="H244" s="43">
        <f t="shared" si="34"/>
        <v>0</v>
      </c>
      <c r="I244" s="43">
        <f t="shared" si="31"/>
        <v>0</v>
      </c>
      <c r="J244" s="40">
        <f t="shared" si="32"/>
        <v>140000</v>
      </c>
      <c r="K244" s="35"/>
    </row>
    <row r="245" spans="1:11" x14ac:dyDescent="0.25">
      <c r="A245" s="41">
        <f>IF(Values_Entered,A244+1,"")</f>
        <v>235</v>
      </c>
      <c r="B245" s="42">
        <f t="shared" si="27"/>
        <v>50041</v>
      </c>
      <c r="C245" s="43">
        <f t="shared" si="33"/>
        <v>0</v>
      </c>
      <c r="D245" s="43">
        <f t="shared" si="28"/>
        <v>810.10585031983123</v>
      </c>
      <c r="E245" s="44">
        <f t="shared" si="35"/>
        <v>0</v>
      </c>
      <c r="F245" s="43">
        <f t="shared" si="29"/>
        <v>0</v>
      </c>
      <c r="G245" s="43">
        <f t="shared" si="30"/>
        <v>0</v>
      </c>
      <c r="H245" s="43">
        <f t="shared" si="34"/>
        <v>0</v>
      </c>
      <c r="I245" s="43">
        <f t="shared" si="31"/>
        <v>0</v>
      </c>
      <c r="J245" s="40">
        <f t="shared" si="32"/>
        <v>140000</v>
      </c>
      <c r="K245" s="35"/>
    </row>
    <row r="246" spans="1:11" x14ac:dyDescent="0.25">
      <c r="A246" s="41">
        <f>IF(Values_Entered,A245+1,"")</f>
        <v>236</v>
      </c>
      <c r="B246" s="42">
        <f t="shared" si="27"/>
        <v>50072</v>
      </c>
      <c r="C246" s="43">
        <f t="shared" si="33"/>
        <v>0</v>
      </c>
      <c r="D246" s="43">
        <f t="shared" si="28"/>
        <v>810.10585031983123</v>
      </c>
      <c r="E246" s="44">
        <f t="shared" si="35"/>
        <v>0</v>
      </c>
      <c r="F246" s="43">
        <f t="shared" si="29"/>
        <v>0</v>
      </c>
      <c r="G246" s="43">
        <f t="shared" si="30"/>
        <v>0</v>
      </c>
      <c r="H246" s="43">
        <f t="shared" si="34"/>
        <v>0</v>
      </c>
      <c r="I246" s="43">
        <f t="shared" si="31"/>
        <v>0</v>
      </c>
      <c r="J246" s="40">
        <f t="shared" si="32"/>
        <v>140000</v>
      </c>
      <c r="K246" s="35"/>
    </row>
    <row r="247" spans="1:11" x14ac:dyDescent="0.25">
      <c r="A247" s="41">
        <f>IF(Values_Entered,A246+1,"")</f>
        <v>237</v>
      </c>
      <c r="B247" s="42">
        <f t="shared" si="27"/>
        <v>50100</v>
      </c>
      <c r="C247" s="43">
        <f t="shared" si="33"/>
        <v>0</v>
      </c>
      <c r="D247" s="43">
        <f t="shared" si="28"/>
        <v>810.10585031983123</v>
      </c>
      <c r="E247" s="44">
        <f t="shared" si="35"/>
        <v>0</v>
      </c>
      <c r="F247" s="43">
        <f t="shared" si="29"/>
        <v>0</v>
      </c>
      <c r="G247" s="43">
        <f t="shared" si="30"/>
        <v>0</v>
      </c>
      <c r="H247" s="43">
        <f t="shared" si="34"/>
        <v>0</v>
      </c>
      <c r="I247" s="43">
        <f t="shared" si="31"/>
        <v>0</v>
      </c>
      <c r="J247" s="40">
        <f t="shared" si="32"/>
        <v>140000</v>
      </c>
      <c r="K247" s="35"/>
    </row>
    <row r="248" spans="1:11" x14ac:dyDescent="0.25">
      <c r="A248" s="41">
        <f>IF(Values_Entered,A247+1,"")</f>
        <v>238</v>
      </c>
      <c r="B248" s="42">
        <f t="shared" si="27"/>
        <v>50131</v>
      </c>
      <c r="C248" s="43">
        <f t="shared" si="33"/>
        <v>0</v>
      </c>
      <c r="D248" s="43">
        <f t="shared" si="28"/>
        <v>810.10585031983123</v>
      </c>
      <c r="E248" s="44">
        <f t="shared" si="35"/>
        <v>0</v>
      </c>
      <c r="F248" s="43">
        <f t="shared" si="29"/>
        <v>0</v>
      </c>
      <c r="G248" s="43">
        <f t="shared" si="30"/>
        <v>0</v>
      </c>
      <c r="H248" s="43">
        <f t="shared" si="34"/>
        <v>0</v>
      </c>
      <c r="I248" s="43">
        <f t="shared" si="31"/>
        <v>0</v>
      </c>
      <c r="J248" s="40">
        <f t="shared" si="32"/>
        <v>140000</v>
      </c>
      <c r="K248" s="35"/>
    </row>
    <row r="249" spans="1:11" x14ac:dyDescent="0.25">
      <c r="A249" s="41">
        <f>IF(Values_Entered,A248+1,"")</f>
        <v>239</v>
      </c>
      <c r="B249" s="42">
        <f t="shared" si="27"/>
        <v>50161</v>
      </c>
      <c r="C249" s="43">
        <f t="shared" si="33"/>
        <v>0</v>
      </c>
      <c r="D249" s="43">
        <f t="shared" si="28"/>
        <v>810.10585031983123</v>
      </c>
      <c r="E249" s="44">
        <f t="shared" si="35"/>
        <v>0</v>
      </c>
      <c r="F249" s="43">
        <f t="shared" si="29"/>
        <v>0</v>
      </c>
      <c r="G249" s="43">
        <f t="shared" si="30"/>
        <v>0</v>
      </c>
      <c r="H249" s="43">
        <f t="shared" si="34"/>
        <v>0</v>
      </c>
      <c r="I249" s="43">
        <f t="shared" si="31"/>
        <v>0</v>
      </c>
      <c r="J249" s="40">
        <f t="shared" si="32"/>
        <v>140000</v>
      </c>
      <c r="K249" s="35"/>
    </row>
    <row r="250" spans="1:11" x14ac:dyDescent="0.25">
      <c r="A250" s="41">
        <f>IF(Values_Entered,A249+1,"")</f>
        <v>240</v>
      </c>
      <c r="B250" s="42">
        <f t="shared" si="27"/>
        <v>50192</v>
      </c>
      <c r="C250" s="43">
        <f t="shared" si="33"/>
        <v>0</v>
      </c>
      <c r="D250" s="43">
        <f t="shared" si="28"/>
        <v>810.10585031983123</v>
      </c>
      <c r="E250" s="44">
        <f t="shared" si="35"/>
        <v>0</v>
      </c>
      <c r="F250" s="43">
        <f t="shared" si="29"/>
        <v>0</v>
      </c>
      <c r="G250" s="43">
        <f t="shared" si="30"/>
        <v>0</v>
      </c>
      <c r="H250" s="43">
        <f t="shared" si="34"/>
        <v>0</v>
      </c>
      <c r="I250" s="43">
        <f t="shared" si="31"/>
        <v>0</v>
      </c>
      <c r="J250" s="40">
        <f t="shared" si="32"/>
        <v>140000</v>
      </c>
      <c r="K250" s="35"/>
    </row>
    <row r="251" spans="1:11" x14ac:dyDescent="0.25">
      <c r="A251" s="45"/>
      <c r="B251" s="46"/>
      <c r="C251" s="47"/>
      <c r="D251" s="47"/>
      <c r="E251" s="48"/>
      <c r="F251" s="47"/>
      <c r="G251" s="47"/>
      <c r="H251" s="47"/>
      <c r="I251" s="47"/>
      <c r="J251" s="35"/>
      <c r="K251" s="35"/>
    </row>
    <row r="252" spans="1:11" x14ac:dyDescent="0.25">
      <c r="A252" s="45"/>
      <c r="B252" s="46"/>
      <c r="C252" s="47"/>
      <c r="D252" s="47"/>
      <c r="E252" s="48"/>
      <c r="F252" s="47"/>
      <c r="G252" s="47"/>
      <c r="H252" s="47"/>
      <c r="I252" s="47"/>
      <c r="J252" s="35"/>
      <c r="K252" s="35"/>
    </row>
  </sheetData>
  <mergeCells count="4">
    <mergeCell ref="B2:C2"/>
    <mergeCell ref="B3:C3"/>
    <mergeCell ref="B4:C4"/>
    <mergeCell ref="B8:C8"/>
  </mergeCells>
  <conditionalFormatting sqref="A11:D252">
    <cfRule type="expression" dxfId="7" priority="1" stopIfTrue="1">
      <formula>IF(ROW(A11)&gt;Last_Row,TRUE, FALSE)</formula>
    </cfRule>
    <cfRule type="expression" dxfId="6" priority="2" stopIfTrue="1">
      <formula>IF(ROW(A11)=Last_Row,TRUE, FALSE)</formula>
    </cfRule>
    <cfRule type="expression" dxfId="5" priority="3" stopIfTrue="1">
      <formula>IF(ROW(A11)&lt;Last_Row,TRUE, FALSE)</formula>
    </cfRule>
  </conditionalFormatting>
  <conditionalFormatting sqref="F11:I252">
    <cfRule type="expression" dxfId="4" priority="4" stopIfTrue="1">
      <formula>IF(ROW(F11)&gt;Last_Row,TRUE, FALSE)</formula>
    </cfRule>
    <cfRule type="expression" dxfId="3" priority="5" stopIfTrue="1">
      <formula>IF(ROW(F11)=Last_Row,TRUE, FALSE)</formula>
    </cfRule>
    <cfRule type="expression" dxfId="2" priority="6" stopIfTrue="1">
      <formula>IF(ROW(F11)&lt;=Last_Row,TRUE, FALSE)</formula>
    </cfRule>
  </conditionalFormatting>
  <conditionalFormatting sqref="E11:E252">
    <cfRule type="expression" dxfId="1" priority="7" stopIfTrue="1">
      <formula>IF(ROW(E11)&gt;Last_Row,TRUE, FALSE)</formula>
    </cfRule>
    <cfRule type="expression" dxfId="0" priority="8" stopIfTrue="1">
      <formula>IF(ROW(E11)=Last_Row,TRUE, FALSE)</formula>
    </cfRule>
  </conditionalFormatting>
  <dataValidations count="2">
    <dataValidation type="date" operator="greaterThanOrEqual" allowBlank="1" showInputMessage="1" showErrorMessage="1" errorTitle="Date" error="Entrez une date valide ultérieure ou égale au 1er janvier 1900." sqref="D5:D6" xr:uid="{5B36A088-B1C4-437F-8BD7-BF036B832516}">
      <formula1>1</formula1>
    </dataValidation>
    <dataValidation type="whole" allowBlank="1" showInputMessage="1" showErrorMessage="1" errorTitle="Années" error="Entrez un nombre entier d'années compris entre 1 et 30." sqref="D4" xr:uid="{2D824C73-8D9A-47B6-B7E1-30474741D3D3}">
      <formula1>1</formula1>
      <formula2>30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14</vt:i4>
      </vt:variant>
    </vt:vector>
  </HeadingPairs>
  <TitlesOfParts>
    <vt:vector size="15" baseType="lpstr">
      <vt:lpstr>Feuil1</vt:lpstr>
      <vt:lpstr>Feuil1!Beg_Bal</vt:lpstr>
      <vt:lpstr>Feuil1!Extra_Pay</vt:lpstr>
      <vt:lpstr>Feuil1!Int</vt:lpstr>
      <vt:lpstr>Feuil1!Interest_Rate</vt:lpstr>
      <vt:lpstr>Feuil1!Loan_Amount</vt:lpstr>
      <vt:lpstr>Feuil1!Loan_Start</vt:lpstr>
      <vt:lpstr>Feuil1!Loan_Years</vt:lpstr>
      <vt:lpstr>Feuil1!Num_Pmt_Per_Year</vt:lpstr>
      <vt:lpstr>Feuil1!Pay_Num</vt:lpstr>
      <vt:lpstr>Feuil1!Princ</vt:lpstr>
      <vt:lpstr>Feuil1!Sched_Pay</vt:lpstr>
      <vt:lpstr>Feuil1!Scheduled_Extra_Payments</vt:lpstr>
      <vt:lpstr>Feuil1!Scheduled_Monthly_Payment</vt:lpstr>
      <vt:lpstr>Feuil1!Total_Pay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2020-05-19T17:19:32Z</dcterms:modified>
</cp:coreProperties>
</file>