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N:\11_FS_West\40_Conformité_West\Outils\"/>
    </mc:Choice>
  </mc:AlternateContent>
  <xr:revisionPtr revIDLastSave="0" documentId="13_ncr:1_{70D6CFC3-A5A0-49E3-90D7-12B5B9B1ABF7}" xr6:coauthVersionLast="44" xr6:coauthVersionMax="44" xr10:uidLastSave="{00000000-0000-0000-0000-000000000000}"/>
  <bookViews>
    <workbookView xWindow="-120" yWindow="-120" windowWidth="29040" windowHeight="15840" tabRatio="681" firstSheet="2" activeTab="3" xr2:uid="{1445F73E-BA95-42D9-BCA2-0E36BC106929}"/>
  </bookViews>
  <sheets>
    <sheet name="Mise en place" sheetId="1" state="hidden" r:id="rId1"/>
    <sheet name="Fichiers" sheetId="2" state="hidden" r:id="rId2"/>
    <sheet name="Feriés" sheetId="23" r:id="rId3"/>
    <sheet name="Janvier" sheetId="22" r:id="rId4"/>
    <sheet name="Février" sheetId="21" r:id="rId5"/>
    <sheet name="Mars" sheetId="20" r:id="rId6"/>
    <sheet name="Avril" sheetId="19" r:id="rId7"/>
    <sheet name="Mai" sheetId="18" r:id="rId8"/>
    <sheet name="Juin" sheetId="17" r:id="rId9"/>
    <sheet name="Juillet" sheetId="5" r:id="rId10"/>
    <sheet name="Août" sheetId="10" r:id="rId11"/>
    <sheet name="Septembre" sheetId="13" r:id="rId12"/>
    <sheet name="Octobre" sheetId="14" r:id="rId13"/>
    <sheet name="Novembre" sheetId="15" r:id="rId14"/>
    <sheet name="Decembre" sheetId="16" r:id="rId1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23" l="1"/>
  <c r="E9" i="23"/>
  <c r="E8" i="23"/>
  <c r="E7" i="23"/>
  <c r="E6" i="23"/>
  <c r="E3" i="23"/>
  <c r="H2" i="23"/>
  <c r="E5" i="23" s="1"/>
  <c r="E2" i="23"/>
  <c r="A1" i="22" s="1"/>
  <c r="D2" i="23"/>
  <c r="E4" i="23" l="1"/>
  <c r="E28" i="5" l="1"/>
  <c r="F28" i="5"/>
  <c r="L28" i="5"/>
  <c r="M28" i="5"/>
  <c r="S28" i="5"/>
  <c r="T28" i="5"/>
  <c r="A1" i="21" l="1"/>
  <c r="A1" i="20" s="1"/>
  <c r="AF28" i="22"/>
  <c r="AE28" i="22"/>
  <c r="AD28" i="22"/>
  <c r="AC28" i="22"/>
  <c r="AB28" i="22"/>
  <c r="AA28" i="22"/>
  <c r="Z28" i="22"/>
  <c r="Y28" i="22"/>
  <c r="X28" i="22"/>
  <c r="W28" i="22"/>
  <c r="V28" i="22"/>
  <c r="U28" i="22"/>
  <c r="T28" i="22"/>
  <c r="S28" i="22"/>
  <c r="R28" i="22"/>
  <c r="Q28" i="22"/>
  <c r="P28" i="22"/>
  <c r="O28" i="22"/>
  <c r="N28" i="22"/>
  <c r="M28" i="22"/>
  <c r="L28" i="22"/>
  <c r="K28" i="22"/>
  <c r="J28" i="22"/>
  <c r="I28" i="22"/>
  <c r="H28" i="22"/>
  <c r="G28" i="22"/>
  <c r="F28" i="22"/>
  <c r="E28" i="22"/>
  <c r="D28" i="22"/>
  <c r="C28" i="22"/>
  <c r="B28" i="22"/>
  <c r="AG27" i="22"/>
  <c r="AG26" i="22"/>
  <c r="AG25" i="22"/>
  <c r="AG24" i="22"/>
  <c r="AG23" i="22"/>
  <c r="AG21" i="22"/>
  <c r="AG20" i="22"/>
  <c r="AG19" i="22"/>
  <c r="AG18" i="22"/>
  <c r="AG17" i="22"/>
  <c r="AG15" i="22"/>
  <c r="AG14" i="22"/>
  <c r="AG13" i="22"/>
  <c r="AG12" i="22"/>
  <c r="AG11" i="22"/>
  <c r="AG9" i="22"/>
  <c r="AG8" i="22"/>
  <c r="AG7" i="22"/>
  <c r="AG6" i="22"/>
  <c r="AG5" i="22"/>
  <c r="AG3" i="22"/>
  <c r="B1" i="22"/>
  <c r="AF28" i="21"/>
  <c r="AE28" i="21"/>
  <c r="AD28" i="21"/>
  <c r="AC28" i="21"/>
  <c r="AB28" i="21"/>
  <c r="AA28" i="21"/>
  <c r="Z28" i="21"/>
  <c r="Y28" i="21"/>
  <c r="X28" i="21"/>
  <c r="W28" i="21"/>
  <c r="V28" i="21"/>
  <c r="U28" i="21"/>
  <c r="T28" i="21"/>
  <c r="S28" i="21"/>
  <c r="R28" i="21"/>
  <c r="Q28" i="21"/>
  <c r="P28" i="21"/>
  <c r="O28" i="21"/>
  <c r="N28" i="21"/>
  <c r="M28" i="21"/>
  <c r="L28" i="21"/>
  <c r="K28" i="21"/>
  <c r="J28" i="21"/>
  <c r="I28" i="21"/>
  <c r="H28" i="21"/>
  <c r="G28" i="21"/>
  <c r="F28" i="21"/>
  <c r="E28" i="21"/>
  <c r="D28" i="21"/>
  <c r="C28" i="21"/>
  <c r="B28" i="21"/>
  <c r="AG27" i="21"/>
  <c r="AG26" i="21"/>
  <c r="AG25" i="21"/>
  <c r="AG24" i="21"/>
  <c r="AG23" i="21"/>
  <c r="AG21" i="21"/>
  <c r="AG20" i="21"/>
  <c r="AG19" i="21"/>
  <c r="AG18" i="21"/>
  <c r="AG17" i="21"/>
  <c r="AG15" i="21"/>
  <c r="AG14" i="21"/>
  <c r="AG13" i="21"/>
  <c r="AG12" i="21"/>
  <c r="AG11" i="21"/>
  <c r="AG9" i="21"/>
  <c r="AG8" i="21"/>
  <c r="AG7" i="21"/>
  <c r="AG6" i="21"/>
  <c r="AG5" i="21"/>
  <c r="AG3" i="21"/>
  <c r="AF28" i="20"/>
  <c r="AE28" i="20"/>
  <c r="AD28" i="20"/>
  <c r="AC28" i="20"/>
  <c r="AB28" i="20"/>
  <c r="AA28" i="20"/>
  <c r="Z28" i="20"/>
  <c r="Y28" i="20"/>
  <c r="X28" i="20"/>
  <c r="W28" i="20"/>
  <c r="V28" i="20"/>
  <c r="U28" i="20"/>
  <c r="T28" i="20"/>
  <c r="S28" i="20"/>
  <c r="R28" i="20"/>
  <c r="Q28" i="20"/>
  <c r="P28" i="20"/>
  <c r="O28" i="20"/>
  <c r="N28" i="20"/>
  <c r="M28" i="20"/>
  <c r="L28" i="20"/>
  <c r="K28" i="20"/>
  <c r="J28" i="20"/>
  <c r="I28" i="20"/>
  <c r="H28" i="20"/>
  <c r="G28" i="20"/>
  <c r="F28" i="20"/>
  <c r="E28" i="20"/>
  <c r="D28" i="20"/>
  <c r="C28" i="20"/>
  <c r="B28" i="20"/>
  <c r="AG27" i="20"/>
  <c r="AG26" i="20"/>
  <c r="AG25" i="20"/>
  <c r="AG24" i="20"/>
  <c r="AG23" i="20"/>
  <c r="AG21" i="20"/>
  <c r="AG20" i="20"/>
  <c r="AG19" i="20"/>
  <c r="AG18" i="20"/>
  <c r="AG17" i="20"/>
  <c r="AG15" i="20"/>
  <c r="AG14" i="20"/>
  <c r="AG13" i="20"/>
  <c r="AG12" i="20"/>
  <c r="AG11" i="20"/>
  <c r="AG9" i="20"/>
  <c r="AG8" i="20"/>
  <c r="AG7" i="20"/>
  <c r="AG6" i="20"/>
  <c r="AG5" i="20"/>
  <c r="AG3" i="20"/>
  <c r="AF28" i="19"/>
  <c r="AE28" i="19"/>
  <c r="AD28" i="19"/>
  <c r="AC28" i="19"/>
  <c r="AB28" i="19"/>
  <c r="AA28" i="19"/>
  <c r="Z28" i="19"/>
  <c r="Y28" i="19"/>
  <c r="X28" i="19"/>
  <c r="W28" i="19"/>
  <c r="V28" i="19"/>
  <c r="U28" i="19"/>
  <c r="T28" i="19"/>
  <c r="S28" i="19"/>
  <c r="R28" i="19"/>
  <c r="Q28" i="19"/>
  <c r="P28" i="19"/>
  <c r="O28" i="19"/>
  <c r="N28" i="19"/>
  <c r="M28" i="19"/>
  <c r="L28" i="19"/>
  <c r="K28" i="19"/>
  <c r="J28" i="19"/>
  <c r="I28" i="19"/>
  <c r="H28" i="19"/>
  <c r="G28" i="19"/>
  <c r="F28" i="19"/>
  <c r="E28" i="19"/>
  <c r="D28" i="19"/>
  <c r="C28" i="19"/>
  <c r="B28" i="19"/>
  <c r="AG27" i="19"/>
  <c r="AG26" i="19"/>
  <c r="AG25" i="19"/>
  <c r="AG24" i="19"/>
  <c r="AG23" i="19"/>
  <c r="AG21" i="19"/>
  <c r="AG20" i="19"/>
  <c r="AG19" i="19"/>
  <c r="AG18" i="19"/>
  <c r="AG17" i="19"/>
  <c r="AG15" i="19"/>
  <c r="AG14" i="19"/>
  <c r="AG13" i="19"/>
  <c r="AG12" i="19"/>
  <c r="AG11" i="19"/>
  <c r="AG9" i="19"/>
  <c r="AG8" i="19"/>
  <c r="AG7" i="19"/>
  <c r="AG6" i="19"/>
  <c r="AG5" i="19"/>
  <c r="AG3" i="19"/>
  <c r="AF28" i="18"/>
  <c r="AE28" i="18"/>
  <c r="AD28" i="18"/>
  <c r="AC28" i="18"/>
  <c r="AB28" i="18"/>
  <c r="AA28" i="18"/>
  <c r="Z28" i="18"/>
  <c r="Y28" i="18"/>
  <c r="X28" i="18"/>
  <c r="W28" i="18"/>
  <c r="V28" i="18"/>
  <c r="U28" i="18"/>
  <c r="T28" i="18"/>
  <c r="S28" i="18"/>
  <c r="R28" i="18"/>
  <c r="Q28" i="18"/>
  <c r="P28" i="18"/>
  <c r="O28" i="18"/>
  <c r="N28" i="18"/>
  <c r="M28" i="18"/>
  <c r="L28" i="18"/>
  <c r="K28" i="18"/>
  <c r="J28" i="18"/>
  <c r="I28" i="18"/>
  <c r="H28" i="18"/>
  <c r="G28" i="18"/>
  <c r="F28" i="18"/>
  <c r="E28" i="18"/>
  <c r="D28" i="18"/>
  <c r="C28" i="18"/>
  <c r="B28" i="18"/>
  <c r="AG27" i="18"/>
  <c r="AG26" i="18"/>
  <c r="AG25" i="18"/>
  <c r="AG24" i="18"/>
  <c r="AG23" i="18"/>
  <c r="AG21" i="18"/>
  <c r="AG20" i="18"/>
  <c r="AG19" i="18"/>
  <c r="AG18" i="18"/>
  <c r="AG17" i="18"/>
  <c r="AG15" i="18"/>
  <c r="AG14" i="18"/>
  <c r="AG13" i="18"/>
  <c r="AG12" i="18"/>
  <c r="AG11" i="18"/>
  <c r="AG9" i="18"/>
  <c r="AG8" i="18"/>
  <c r="AG7" i="18"/>
  <c r="AG6" i="18"/>
  <c r="AG5" i="18"/>
  <c r="AG3" i="18"/>
  <c r="AF28" i="17"/>
  <c r="AE28" i="17"/>
  <c r="AD28" i="17"/>
  <c r="AC28" i="17"/>
  <c r="AB28" i="17"/>
  <c r="AA28" i="17"/>
  <c r="Z28" i="17"/>
  <c r="Y28" i="17"/>
  <c r="X28" i="17"/>
  <c r="W28" i="17"/>
  <c r="V28" i="17"/>
  <c r="U28" i="17"/>
  <c r="T28" i="17"/>
  <c r="S28" i="17"/>
  <c r="R28" i="17"/>
  <c r="Q28" i="17"/>
  <c r="P28" i="17"/>
  <c r="O28" i="17"/>
  <c r="N28" i="17"/>
  <c r="M28" i="17"/>
  <c r="L28" i="17"/>
  <c r="K28" i="17"/>
  <c r="J28" i="17"/>
  <c r="I28" i="17"/>
  <c r="H28" i="17"/>
  <c r="G28" i="17"/>
  <c r="F28" i="17"/>
  <c r="E28" i="17"/>
  <c r="D28" i="17"/>
  <c r="C28" i="17"/>
  <c r="B28" i="17"/>
  <c r="AG27" i="17"/>
  <c r="AG26" i="17"/>
  <c r="AG25" i="17"/>
  <c r="AG24" i="17"/>
  <c r="AG23" i="17"/>
  <c r="AG21" i="17"/>
  <c r="AG20" i="17"/>
  <c r="AG19" i="17"/>
  <c r="AG18" i="17"/>
  <c r="AG17" i="17"/>
  <c r="AG15" i="17"/>
  <c r="AG14" i="17"/>
  <c r="AG13" i="17"/>
  <c r="AG12" i="17"/>
  <c r="AG11" i="17"/>
  <c r="AG9" i="17"/>
  <c r="AG8" i="17"/>
  <c r="AG7" i="17"/>
  <c r="AG6" i="17"/>
  <c r="AG5" i="17"/>
  <c r="AG3" i="17"/>
  <c r="AF28" i="16"/>
  <c r="AE28" i="16"/>
  <c r="AD28" i="16"/>
  <c r="AC28" i="16"/>
  <c r="AB28" i="16"/>
  <c r="AA28" i="16"/>
  <c r="Z28" i="16"/>
  <c r="Y28" i="16"/>
  <c r="X28" i="16"/>
  <c r="W28" i="16"/>
  <c r="V28" i="16"/>
  <c r="U28" i="16"/>
  <c r="T28" i="16"/>
  <c r="S28" i="16"/>
  <c r="R28" i="16"/>
  <c r="Q28" i="16"/>
  <c r="P28" i="16"/>
  <c r="O28" i="16"/>
  <c r="N28" i="16"/>
  <c r="M28" i="16"/>
  <c r="L28" i="16"/>
  <c r="K28" i="16"/>
  <c r="J28" i="16"/>
  <c r="I28" i="16"/>
  <c r="H28" i="16"/>
  <c r="G28" i="16"/>
  <c r="F28" i="16"/>
  <c r="E28" i="16"/>
  <c r="D28" i="16"/>
  <c r="C28" i="16"/>
  <c r="B28" i="16"/>
  <c r="AG27" i="16"/>
  <c r="AG26" i="16"/>
  <c r="AG25" i="16"/>
  <c r="AG24" i="16"/>
  <c r="AG23" i="16"/>
  <c r="AG21" i="16"/>
  <c r="AG20" i="16"/>
  <c r="AG19" i="16"/>
  <c r="AG18" i="16"/>
  <c r="AG17" i="16"/>
  <c r="AG15" i="16"/>
  <c r="AG14" i="16"/>
  <c r="AG13" i="16"/>
  <c r="AG12" i="16"/>
  <c r="AG11" i="16"/>
  <c r="AG9" i="16"/>
  <c r="AG8" i="16"/>
  <c r="AG7" i="16"/>
  <c r="AG6" i="16"/>
  <c r="AG5" i="16"/>
  <c r="AG3" i="16"/>
  <c r="AF28" i="15"/>
  <c r="AE28" i="15"/>
  <c r="AD28" i="15"/>
  <c r="AC28" i="15"/>
  <c r="AB28" i="15"/>
  <c r="AA28" i="15"/>
  <c r="Z28" i="15"/>
  <c r="Y28" i="15"/>
  <c r="X28" i="15"/>
  <c r="W28" i="15"/>
  <c r="V28" i="15"/>
  <c r="U28" i="15"/>
  <c r="T28" i="15"/>
  <c r="S28" i="15"/>
  <c r="R28" i="15"/>
  <c r="Q28" i="15"/>
  <c r="P28" i="15"/>
  <c r="O28" i="15"/>
  <c r="N28" i="15"/>
  <c r="M28" i="15"/>
  <c r="L28" i="15"/>
  <c r="K28" i="15"/>
  <c r="J28" i="15"/>
  <c r="I28" i="15"/>
  <c r="H28" i="15"/>
  <c r="G28" i="15"/>
  <c r="F28" i="15"/>
  <c r="E28" i="15"/>
  <c r="D28" i="15"/>
  <c r="C28" i="15"/>
  <c r="B28" i="15"/>
  <c r="AG27" i="15"/>
  <c r="AG26" i="15"/>
  <c r="AG25" i="15"/>
  <c r="AG24" i="15"/>
  <c r="AG23" i="15"/>
  <c r="AG21" i="15"/>
  <c r="AG20" i="15"/>
  <c r="AG19" i="15"/>
  <c r="AG18" i="15"/>
  <c r="AG17" i="15"/>
  <c r="AG15" i="15"/>
  <c r="AG14" i="15"/>
  <c r="AG13" i="15"/>
  <c r="AG12" i="15"/>
  <c r="AG11" i="15"/>
  <c r="AG9" i="15"/>
  <c r="AG8" i="15"/>
  <c r="AG7" i="15"/>
  <c r="AG6" i="15"/>
  <c r="AG5" i="15"/>
  <c r="AG3" i="15"/>
  <c r="AF28" i="14"/>
  <c r="AE28" i="14"/>
  <c r="AD28" i="14"/>
  <c r="AC28" i="14"/>
  <c r="AB28" i="14"/>
  <c r="AA28" i="14"/>
  <c r="Z28" i="14"/>
  <c r="Y28" i="14"/>
  <c r="X28" i="14"/>
  <c r="W28" i="14"/>
  <c r="V28" i="14"/>
  <c r="U28" i="14"/>
  <c r="T28" i="14"/>
  <c r="S28" i="14"/>
  <c r="R28" i="14"/>
  <c r="Q28" i="14"/>
  <c r="P28" i="14"/>
  <c r="O28" i="14"/>
  <c r="N28" i="14"/>
  <c r="M28" i="14"/>
  <c r="L28" i="14"/>
  <c r="K28" i="14"/>
  <c r="J28" i="14"/>
  <c r="I28" i="14"/>
  <c r="H28" i="14"/>
  <c r="G28" i="14"/>
  <c r="F28" i="14"/>
  <c r="E28" i="14"/>
  <c r="D28" i="14"/>
  <c r="C28" i="14"/>
  <c r="B28" i="14"/>
  <c r="AG27" i="14"/>
  <c r="AG26" i="14"/>
  <c r="AG25" i="14"/>
  <c r="AG24" i="14"/>
  <c r="AG23" i="14"/>
  <c r="AG21" i="14"/>
  <c r="AG20" i="14"/>
  <c r="AG19" i="14"/>
  <c r="AG18" i="14"/>
  <c r="AG17" i="14"/>
  <c r="AG15" i="14"/>
  <c r="AG14" i="14"/>
  <c r="AG13" i="14"/>
  <c r="AG12" i="14"/>
  <c r="AG11" i="14"/>
  <c r="AG9" i="14"/>
  <c r="AG8" i="14"/>
  <c r="AG7" i="14"/>
  <c r="AG6" i="14"/>
  <c r="AG5" i="14"/>
  <c r="AG3" i="14"/>
  <c r="C1" i="22" l="1"/>
  <c r="B2" i="22"/>
  <c r="AG28" i="20"/>
  <c r="AG28" i="14"/>
  <c r="AG28" i="16"/>
  <c r="AG28" i="17"/>
  <c r="AG28" i="19"/>
  <c r="AG28" i="21"/>
  <c r="AG28" i="18"/>
  <c r="AG28" i="15"/>
  <c r="AG28" i="22"/>
  <c r="B1" i="20"/>
  <c r="A1" i="19"/>
  <c r="B1" i="21"/>
  <c r="C1" i="21" l="1"/>
  <c r="B2" i="21"/>
  <c r="D1" i="22"/>
  <c r="C2" i="22"/>
  <c r="C1" i="20"/>
  <c r="B2" i="20"/>
  <c r="B1" i="19"/>
  <c r="A1" i="18"/>
  <c r="AF28" i="13"/>
  <c r="AE28" i="13"/>
  <c r="AD28" i="13"/>
  <c r="AC28" i="13"/>
  <c r="AB28" i="13"/>
  <c r="AA28" i="13"/>
  <c r="Z28" i="13"/>
  <c r="Y28" i="13"/>
  <c r="X28" i="13"/>
  <c r="W28" i="13"/>
  <c r="V28" i="13"/>
  <c r="U28" i="13"/>
  <c r="T28" i="13"/>
  <c r="S28" i="13"/>
  <c r="R28" i="13"/>
  <c r="Q28" i="13"/>
  <c r="P28" i="13"/>
  <c r="O28" i="13"/>
  <c r="N28" i="13"/>
  <c r="M28" i="13"/>
  <c r="L28" i="13"/>
  <c r="K28" i="13"/>
  <c r="J28" i="13"/>
  <c r="I28" i="13"/>
  <c r="H28" i="13"/>
  <c r="G28" i="13"/>
  <c r="F28" i="13"/>
  <c r="E28" i="13"/>
  <c r="D28" i="13"/>
  <c r="C28" i="13"/>
  <c r="B28" i="13"/>
  <c r="AG27" i="13"/>
  <c r="AG26" i="13"/>
  <c r="AG25" i="13"/>
  <c r="AG24" i="13"/>
  <c r="AG23" i="13"/>
  <c r="AG21" i="13"/>
  <c r="AG20" i="13"/>
  <c r="AG19" i="13"/>
  <c r="AG18" i="13"/>
  <c r="AG17" i="13"/>
  <c r="AG15" i="13"/>
  <c r="AG14" i="13"/>
  <c r="AG13" i="13"/>
  <c r="AG12" i="13"/>
  <c r="AG11" i="13"/>
  <c r="AG9" i="13"/>
  <c r="AG8" i="13"/>
  <c r="AG7" i="13"/>
  <c r="AG6" i="13"/>
  <c r="AG5" i="13"/>
  <c r="AG3" i="13"/>
  <c r="E1" i="22" l="1"/>
  <c r="D2" i="22"/>
  <c r="D1" i="21"/>
  <c r="C2" i="21"/>
  <c r="D1" i="20"/>
  <c r="C2" i="20"/>
  <c r="C1" i="19"/>
  <c r="B2" i="19"/>
  <c r="AG28" i="13"/>
  <c r="B1" i="18"/>
  <c r="A1" i="17"/>
  <c r="AF28" i="10"/>
  <c r="AE28" i="10"/>
  <c r="AD28" i="10"/>
  <c r="AC28" i="10"/>
  <c r="AB28" i="10"/>
  <c r="AA28" i="10"/>
  <c r="Z28" i="10"/>
  <c r="Y28" i="10"/>
  <c r="X28" i="10"/>
  <c r="W28" i="10"/>
  <c r="V28" i="10"/>
  <c r="U28" i="10"/>
  <c r="T28" i="10"/>
  <c r="S28" i="10"/>
  <c r="R28" i="10"/>
  <c r="Q28" i="10"/>
  <c r="P28" i="10"/>
  <c r="O28" i="10"/>
  <c r="N28" i="10"/>
  <c r="M28" i="10"/>
  <c r="L28" i="10"/>
  <c r="K28" i="10"/>
  <c r="J28" i="10"/>
  <c r="I28" i="10"/>
  <c r="H28" i="10"/>
  <c r="G28" i="10"/>
  <c r="F28" i="10"/>
  <c r="E28" i="10"/>
  <c r="D28" i="10"/>
  <c r="C28" i="10"/>
  <c r="B28" i="10"/>
  <c r="AG27" i="10"/>
  <c r="AG26" i="10"/>
  <c r="AG25" i="10"/>
  <c r="AG24" i="10"/>
  <c r="AG23" i="10"/>
  <c r="AG21" i="10"/>
  <c r="AG20" i="10"/>
  <c r="AG19" i="10"/>
  <c r="AG18" i="10"/>
  <c r="AG17" i="10"/>
  <c r="AG15" i="10"/>
  <c r="AG14" i="10"/>
  <c r="AG13" i="10"/>
  <c r="AG12" i="10"/>
  <c r="AG11" i="10"/>
  <c r="AG9" i="10"/>
  <c r="AG8" i="10"/>
  <c r="AG7" i="10"/>
  <c r="AG6" i="10"/>
  <c r="AG5" i="10"/>
  <c r="AG3" i="10"/>
  <c r="C28" i="5"/>
  <c r="D28" i="5"/>
  <c r="G28" i="5"/>
  <c r="H28" i="5"/>
  <c r="I28" i="5"/>
  <c r="J28" i="5"/>
  <c r="K28" i="5"/>
  <c r="N28" i="5"/>
  <c r="O28" i="5"/>
  <c r="P28" i="5"/>
  <c r="Q28" i="5"/>
  <c r="R28" i="5"/>
  <c r="U28" i="5"/>
  <c r="V28" i="5"/>
  <c r="W28" i="5"/>
  <c r="X28" i="5"/>
  <c r="Y28" i="5"/>
  <c r="Z28" i="5"/>
  <c r="AA28" i="5"/>
  <c r="AB28" i="5"/>
  <c r="AC28" i="5"/>
  <c r="AD28" i="5"/>
  <c r="AE28" i="5"/>
  <c r="AF28" i="5"/>
  <c r="B28" i="5"/>
  <c r="AG3" i="5"/>
  <c r="F1" i="22" l="1"/>
  <c r="E2" i="22"/>
  <c r="E1" i="20"/>
  <c r="D2" i="20"/>
  <c r="E1" i="21"/>
  <c r="D2" i="21"/>
  <c r="C1" i="18"/>
  <c r="B2" i="18"/>
  <c r="D1" i="19"/>
  <c r="C2" i="19"/>
  <c r="A1" i="5"/>
  <c r="B1" i="17"/>
  <c r="AG28" i="10"/>
  <c r="AG23" i="5"/>
  <c r="AG24" i="5"/>
  <c r="AG25" i="5"/>
  <c r="AG26" i="5"/>
  <c r="AG27" i="5"/>
  <c r="G1" i="22" l="1"/>
  <c r="F2" i="22"/>
  <c r="F1" i="21"/>
  <c r="E2" i="21"/>
  <c r="C1" i="17"/>
  <c r="B2" i="17"/>
  <c r="F1" i="20"/>
  <c r="E2" i="20"/>
  <c r="E1" i="19"/>
  <c r="D2" i="19"/>
  <c r="D1" i="18"/>
  <c r="C2" i="18"/>
  <c r="A1" i="10"/>
  <c r="B1" i="5"/>
  <c r="E1" i="18" l="1"/>
  <c r="D2" i="18"/>
  <c r="H1" i="22"/>
  <c r="G2" i="22"/>
  <c r="D1" i="17"/>
  <c r="C2" i="17"/>
  <c r="G1" i="21"/>
  <c r="F2" i="21"/>
  <c r="F1" i="19"/>
  <c r="E2" i="19"/>
  <c r="G1" i="20"/>
  <c r="F2" i="20"/>
  <c r="C1" i="5"/>
  <c r="B2" i="5"/>
  <c r="B1" i="10"/>
  <c r="A1" i="13"/>
  <c r="AG5" i="5"/>
  <c r="AG6" i="5"/>
  <c r="AG7" i="5"/>
  <c r="AG8" i="5"/>
  <c r="AG9" i="5"/>
  <c r="AG11" i="5"/>
  <c r="AG12" i="5"/>
  <c r="AG13" i="5"/>
  <c r="AG14" i="5"/>
  <c r="AG15" i="5"/>
  <c r="AG17" i="5"/>
  <c r="AG18" i="5"/>
  <c r="AG19" i="5"/>
  <c r="AG20" i="5"/>
  <c r="AG21" i="5"/>
  <c r="I1" i="22" l="1"/>
  <c r="H2" i="22"/>
  <c r="F1" i="18"/>
  <c r="E2" i="18"/>
  <c r="D1" i="5"/>
  <c r="C2" i="5"/>
  <c r="E1" i="17"/>
  <c r="D2" i="17"/>
  <c r="H1" i="20"/>
  <c r="G2" i="20"/>
  <c r="G1" i="19"/>
  <c r="F2" i="19"/>
  <c r="C1" i="10"/>
  <c r="B2" i="10"/>
  <c r="H1" i="21"/>
  <c r="G2" i="21"/>
  <c r="A1" i="14"/>
  <c r="B1" i="13"/>
  <c r="AG28" i="5"/>
  <c r="E4" i="2"/>
  <c r="E5" i="2"/>
  <c r="D4" i="2"/>
  <c r="D5" i="2"/>
  <c r="E1" i="5" l="1"/>
  <c r="D2" i="5"/>
  <c r="H1" i="19"/>
  <c r="G2" i="19"/>
  <c r="C1" i="13"/>
  <c r="B2" i="13"/>
  <c r="J1" i="22"/>
  <c r="I2" i="22"/>
  <c r="D1" i="10"/>
  <c r="C2" i="10"/>
  <c r="G1" i="18"/>
  <c r="F2" i="18"/>
  <c r="I1" i="20"/>
  <c r="H2" i="20"/>
  <c r="I1" i="21"/>
  <c r="H2" i="21"/>
  <c r="F1" i="17"/>
  <c r="E2" i="17"/>
  <c r="B1" i="14"/>
  <c r="A1" i="15"/>
  <c r="E3" i="2"/>
  <c r="E2" i="2"/>
  <c r="D3" i="2"/>
  <c r="D2" i="2"/>
  <c r="J1" i="20" l="1"/>
  <c r="I2" i="20"/>
  <c r="D1" i="13"/>
  <c r="C2" i="13"/>
  <c r="H1" i="18"/>
  <c r="G2" i="18"/>
  <c r="G1" i="17"/>
  <c r="F2" i="17"/>
  <c r="E1" i="10"/>
  <c r="D2" i="10"/>
  <c r="F1" i="5"/>
  <c r="E2" i="5"/>
  <c r="C1" i="14"/>
  <c r="B2" i="14"/>
  <c r="I1" i="19"/>
  <c r="H2" i="19"/>
  <c r="J1" i="21"/>
  <c r="I2" i="21"/>
  <c r="K1" i="22"/>
  <c r="J2" i="22"/>
  <c r="A1" i="16"/>
  <c r="B1" i="16" s="1"/>
  <c r="B1" i="15"/>
  <c r="C7" i="2"/>
  <c r="D7" i="2"/>
  <c r="E7" i="2"/>
  <c r="K1" i="21" l="1"/>
  <c r="J2" i="21"/>
  <c r="F1" i="10"/>
  <c r="E2" i="10"/>
  <c r="K1" i="20"/>
  <c r="J2" i="20"/>
  <c r="J1" i="19"/>
  <c r="I2" i="19"/>
  <c r="H1" i="17"/>
  <c r="G2" i="17"/>
  <c r="C1" i="15"/>
  <c r="B2" i="15"/>
  <c r="C1" i="16"/>
  <c r="B2" i="16"/>
  <c r="D1" i="14"/>
  <c r="C2" i="14"/>
  <c r="I1" i="18"/>
  <c r="H2" i="18"/>
  <c r="L1" i="22"/>
  <c r="K2" i="22"/>
  <c r="G1" i="5"/>
  <c r="F2" i="5"/>
  <c r="E1" i="13"/>
  <c r="D2" i="13"/>
  <c r="B7" i="2"/>
  <c r="I1" i="17" l="1"/>
  <c r="H2" i="17"/>
  <c r="L1" i="21"/>
  <c r="K2" i="21"/>
  <c r="K1" i="19"/>
  <c r="J2" i="19"/>
  <c r="F1" i="13"/>
  <c r="E2" i="13"/>
  <c r="H1" i="5"/>
  <c r="G2" i="5"/>
  <c r="D1" i="16"/>
  <c r="C2" i="16"/>
  <c r="L1" i="20"/>
  <c r="K2" i="20"/>
  <c r="J1" i="18"/>
  <c r="I2" i="18"/>
  <c r="E1" i="14"/>
  <c r="D2" i="14"/>
  <c r="M1" i="22"/>
  <c r="L2" i="22"/>
  <c r="D1" i="15"/>
  <c r="C2" i="15"/>
  <c r="G1" i="10"/>
  <c r="F2" i="10"/>
  <c r="W7" i="1"/>
  <c r="W16" i="1" s="1"/>
  <c r="R7" i="1"/>
  <c r="R16" i="1" s="1"/>
  <c r="M7" i="1"/>
  <c r="M16" i="1" s="1"/>
  <c r="H7" i="1"/>
  <c r="H16" i="1" s="1"/>
  <c r="D9" i="1"/>
  <c r="D11" i="1"/>
  <c r="D13" i="1"/>
  <c r="J17" i="1"/>
  <c r="O17" i="1"/>
  <c r="T17" i="1"/>
  <c r="E17" i="1"/>
  <c r="C9" i="1"/>
  <c r="C11" i="1"/>
  <c r="C13" i="1"/>
  <c r="B7" i="1"/>
  <c r="B9" i="1"/>
  <c r="B11" i="1"/>
  <c r="B13" i="1"/>
  <c r="V5" i="1"/>
  <c r="V15" i="1" s="1"/>
  <c r="Q5" i="1"/>
  <c r="Q15" i="1" s="1"/>
  <c r="L5" i="1"/>
  <c r="L15" i="1" s="1"/>
  <c r="G5" i="1"/>
  <c r="G15" i="1" s="1"/>
  <c r="B5" i="1"/>
  <c r="H1" i="10" l="1"/>
  <c r="G2" i="10"/>
  <c r="K1" i="18"/>
  <c r="J2" i="18"/>
  <c r="E1" i="15"/>
  <c r="D2" i="15"/>
  <c r="M1" i="20"/>
  <c r="L2" i="20"/>
  <c r="L1" i="19"/>
  <c r="K2" i="19"/>
  <c r="G1" i="13"/>
  <c r="F2" i="13"/>
  <c r="N1" i="22"/>
  <c r="M2" i="22"/>
  <c r="E1" i="16"/>
  <c r="D2" i="16"/>
  <c r="M1" i="21"/>
  <c r="L2" i="21"/>
  <c r="F1" i="14"/>
  <c r="E2" i="14"/>
  <c r="I1" i="5"/>
  <c r="H2" i="5"/>
  <c r="J1" i="17"/>
  <c r="I2" i="17"/>
  <c r="O18" i="1"/>
  <c r="T18" i="1"/>
  <c r="J18" i="1"/>
  <c r="E18" i="1"/>
  <c r="D7" i="1"/>
  <c r="D16" i="1" s="1"/>
  <c r="C15" i="1"/>
  <c r="B17" i="1"/>
  <c r="K1" i="17" l="1"/>
  <c r="J2" i="17"/>
  <c r="O1" i="22"/>
  <c r="N2" i="22"/>
  <c r="F1" i="15"/>
  <c r="E2" i="15"/>
  <c r="F1" i="16"/>
  <c r="E2" i="16"/>
  <c r="N1" i="20"/>
  <c r="M2" i="20"/>
  <c r="J1" i="5"/>
  <c r="I2" i="5"/>
  <c r="G1" i="14"/>
  <c r="F2" i="14"/>
  <c r="H1" i="13"/>
  <c r="G2" i="13"/>
  <c r="L1" i="18"/>
  <c r="K2" i="18"/>
  <c r="N1" i="21"/>
  <c r="M2" i="21"/>
  <c r="M1" i="19"/>
  <c r="L2" i="19"/>
  <c r="I1" i="10"/>
  <c r="H2" i="10"/>
  <c r="B18" i="1"/>
  <c r="J1" i="10" l="1"/>
  <c r="I2" i="10"/>
  <c r="I1" i="13"/>
  <c r="H2" i="13"/>
  <c r="N1" i="19"/>
  <c r="M2" i="19"/>
  <c r="H1" i="14"/>
  <c r="G2" i="14"/>
  <c r="G1" i="15"/>
  <c r="F2" i="15"/>
  <c r="G1" i="16"/>
  <c r="F2" i="16"/>
  <c r="O1" i="21"/>
  <c r="N2" i="21"/>
  <c r="K1" i="5"/>
  <c r="J2" i="5"/>
  <c r="P1" i="22"/>
  <c r="O2" i="22"/>
  <c r="M1" i="18"/>
  <c r="L2" i="18"/>
  <c r="O1" i="20"/>
  <c r="N2" i="20"/>
  <c r="L1" i="17"/>
  <c r="K2" i="17"/>
  <c r="I1" i="14" l="1"/>
  <c r="H2" i="14"/>
  <c r="P1" i="20"/>
  <c r="O2" i="20"/>
  <c r="P1" i="21"/>
  <c r="O2" i="21"/>
  <c r="O1" i="19"/>
  <c r="N2" i="19"/>
  <c r="L1" i="5"/>
  <c r="K2" i="5"/>
  <c r="N1" i="18"/>
  <c r="M2" i="18"/>
  <c r="H1" i="16"/>
  <c r="G2" i="16"/>
  <c r="J1" i="13"/>
  <c r="I2" i="13"/>
  <c r="M1" i="17"/>
  <c r="L2" i="17"/>
  <c r="Q1" i="22"/>
  <c r="P2" i="22"/>
  <c r="H1" i="15"/>
  <c r="G2" i="15"/>
  <c r="K1" i="10"/>
  <c r="J2" i="10"/>
  <c r="P1" i="19" l="1"/>
  <c r="O2" i="19"/>
  <c r="K1" i="13"/>
  <c r="J2" i="13"/>
  <c r="I1" i="15"/>
  <c r="H2" i="15"/>
  <c r="I1" i="16"/>
  <c r="H2" i="16"/>
  <c r="Q1" i="21"/>
  <c r="P2" i="21"/>
  <c r="R1" i="22"/>
  <c r="Q2" i="22"/>
  <c r="O1" i="18"/>
  <c r="N2" i="18"/>
  <c r="Q1" i="20"/>
  <c r="P2" i="20"/>
  <c r="L1" i="10"/>
  <c r="K2" i="10"/>
  <c r="N1" i="17"/>
  <c r="M2" i="17"/>
  <c r="M1" i="5"/>
  <c r="L2" i="5"/>
  <c r="J1" i="14"/>
  <c r="I2" i="14"/>
  <c r="K1" i="14" l="1"/>
  <c r="J2" i="14"/>
  <c r="J1" i="16"/>
  <c r="I2" i="16"/>
  <c r="R1" i="20"/>
  <c r="Q2" i="20"/>
  <c r="N1" i="5"/>
  <c r="M2" i="5"/>
  <c r="P1" i="18"/>
  <c r="O2" i="18"/>
  <c r="J1" i="15"/>
  <c r="I2" i="15"/>
  <c r="S1" i="22"/>
  <c r="R2" i="22"/>
  <c r="L1" i="13"/>
  <c r="K2" i="13"/>
  <c r="O1" i="17"/>
  <c r="N2" i="17"/>
  <c r="M1" i="10"/>
  <c r="L2" i="10"/>
  <c r="R1" i="21"/>
  <c r="Q2" i="21"/>
  <c r="Q1" i="19"/>
  <c r="P2" i="19"/>
  <c r="O1" i="5" l="1"/>
  <c r="N2" i="5"/>
  <c r="T1" i="22"/>
  <c r="S2" i="22"/>
  <c r="S1" i="20"/>
  <c r="R2" i="20"/>
  <c r="K1" i="15"/>
  <c r="J2" i="15"/>
  <c r="K1" i="16"/>
  <c r="J2" i="16"/>
  <c r="R1" i="19"/>
  <c r="Q2" i="19"/>
  <c r="M1" i="13"/>
  <c r="L2" i="13"/>
  <c r="S1" i="21"/>
  <c r="R2" i="21"/>
  <c r="N1" i="10"/>
  <c r="M2" i="10"/>
  <c r="P1" i="17"/>
  <c r="O2" i="17"/>
  <c r="Q1" i="18"/>
  <c r="P2" i="18"/>
  <c r="L1" i="14"/>
  <c r="K2" i="14"/>
  <c r="T1" i="21" l="1"/>
  <c r="S2" i="21"/>
  <c r="L1" i="15"/>
  <c r="K2" i="15"/>
  <c r="R1" i="18"/>
  <c r="Q2" i="18"/>
  <c r="N1" i="13"/>
  <c r="M2" i="13"/>
  <c r="T1" i="20"/>
  <c r="S2" i="20"/>
  <c r="U1" i="22"/>
  <c r="T2" i="22"/>
  <c r="M1" i="14"/>
  <c r="L2" i="14"/>
  <c r="Q1" i="17"/>
  <c r="P2" i="17"/>
  <c r="S1" i="19"/>
  <c r="R2" i="19"/>
  <c r="O1" i="10"/>
  <c r="N2" i="10"/>
  <c r="L1" i="16"/>
  <c r="K2" i="16"/>
  <c r="P1" i="5"/>
  <c r="O2" i="5"/>
  <c r="O1" i="13" l="1"/>
  <c r="N2" i="13"/>
  <c r="R1" i="17"/>
  <c r="Q2" i="17"/>
  <c r="M1" i="16"/>
  <c r="L2" i="16"/>
  <c r="N1" i="14"/>
  <c r="M2" i="14"/>
  <c r="S1" i="18"/>
  <c r="R2" i="18"/>
  <c r="V1" i="22"/>
  <c r="U2" i="22"/>
  <c r="M1" i="15"/>
  <c r="L2" i="15"/>
  <c r="Q1" i="5"/>
  <c r="P2" i="5"/>
  <c r="P1" i="10"/>
  <c r="O2" i="10"/>
  <c r="T1" i="19"/>
  <c r="S2" i="19"/>
  <c r="U1" i="20"/>
  <c r="T2" i="20"/>
  <c r="U1" i="21"/>
  <c r="T2" i="21"/>
  <c r="O1" i="14" l="1"/>
  <c r="N2" i="14"/>
  <c r="R1" i="5"/>
  <c r="Q2" i="5"/>
  <c r="V1" i="20"/>
  <c r="U2" i="20"/>
  <c r="N1" i="15"/>
  <c r="M2" i="15"/>
  <c r="N1" i="16"/>
  <c r="M2" i="16"/>
  <c r="W1" i="22"/>
  <c r="V2" i="22"/>
  <c r="S1" i="17"/>
  <c r="R2" i="17"/>
  <c r="V1" i="21"/>
  <c r="U2" i="21"/>
  <c r="U1" i="19"/>
  <c r="T2" i="19"/>
  <c r="Q1" i="10"/>
  <c r="P2" i="10"/>
  <c r="T1" i="18"/>
  <c r="S2" i="18"/>
  <c r="P1" i="13"/>
  <c r="O2" i="13"/>
  <c r="O1" i="15" l="1"/>
  <c r="N2" i="15"/>
  <c r="T1" i="17"/>
  <c r="S2" i="17"/>
  <c r="W1" i="20"/>
  <c r="V2" i="20"/>
  <c r="X1" i="22"/>
  <c r="W2" i="22"/>
  <c r="S1" i="5"/>
  <c r="R2" i="5"/>
  <c r="Q1" i="13"/>
  <c r="P2" i="13"/>
  <c r="W1" i="21"/>
  <c r="V2" i="21"/>
  <c r="U1" i="18"/>
  <c r="T2" i="18"/>
  <c r="R1" i="10"/>
  <c r="Q2" i="10"/>
  <c r="V1" i="19"/>
  <c r="U2" i="19"/>
  <c r="O1" i="16"/>
  <c r="N2" i="16"/>
  <c r="P1" i="14"/>
  <c r="O2" i="14"/>
  <c r="Y1" i="22" l="1"/>
  <c r="X2" i="22"/>
  <c r="P1" i="16"/>
  <c r="O2" i="16"/>
  <c r="X1" i="21"/>
  <c r="W2" i="21"/>
  <c r="X1" i="20"/>
  <c r="W2" i="20"/>
  <c r="V1" i="18"/>
  <c r="U2" i="18"/>
  <c r="W1" i="19"/>
  <c r="V2" i="19"/>
  <c r="R1" i="13"/>
  <c r="Q2" i="13"/>
  <c r="U1" i="17"/>
  <c r="T2" i="17"/>
  <c r="Q1" i="14"/>
  <c r="P2" i="14"/>
  <c r="S1" i="10"/>
  <c r="R2" i="10"/>
  <c r="T1" i="5"/>
  <c r="S2" i="5"/>
  <c r="P1" i="15"/>
  <c r="O2" i="15"/>
  <c r="V1" i="17" l="1"/>
  <c r="U2" i="17"/>
  <c r="Y1" i="20"/>
  <c r="X2" i="20"/>
  <c r="U1" i="5"/>
  <c r="T2" i="5"/>
  <c r="S1" i="13"/>
  <c r="R2" i="13"/>
  <c r="Y1" i="21"/>
  <c r="X2" i="21"/>
  <c r="Q1" i="15"/>
  <c r="P2" i="15"/>
  <c r="T1" i="10"/>
  <c r="S2" i="10"/>
  <c r="X1" i="19"/>
  <c r="W2" i="19"/>
  <c r="Q1" i="16"/>
  <c r="P2" i="16"/>
  <c r="R1" i="14"/>
  <c r="Q2" i="14"/>
  <c r="W1" i="18"/>
  <c r="V2" i="18"/>
  <c r="Z1" i="22"/>
  <c r="Y2" i="22"/>
  <c r="T1" i="13" l="1"/>
  <c r="S2" i="13"/>
  <c r="AA1" i="22"/>
  <c r="Z2" i="22"/>
  <c r="X1" i="18"/>
  <c r="W2" i="18"/>
  <c r="U1" i="10"/>
  <c r="T2" i="10"/>
  <c r="V1" i="5"/>
  <c r="U2" i="5"/>
  <c r="Y1" i="19"/>
  <c r="X2" i="19"/>
  <c r="R1" i="15"/>
  <c r="Q2" i="15"/>
  <c r="Z1" i="20"/>
  <c r="Y2" i="20"/>
  <c r="S1" i="14"/>
  <c r="R2" i="14"/>
  <c r="R1" i="16"/>
  <c r="Q2" i="16"/>
  <c r="Z1" i="21"/>
  <c r="Y2" i="21"/>
  <c r="W1" i="17"/>
  <c r="V2" i="17"/>
  <c r="AA1" i="20" l="1"/>
  <c r="Z2" i="20"/>
  <c r="V1" i="10"/>
  <c r="U2" i="10"/>
  <c r="AA1" i="21"/>
  <c r="Z2" i="21"/>
  <c r="S1" i="15"/>
  <c r="R2" i="15"/>
  <c r="Y1" i="18"/>
  <c r="X2" i="18"/>
  <c r="AB1" i="22"/>
  <c r="AA2" i="22"/>
  <c r="X1" i="17"/>
  <c r="W2" i="17"/>
  <c r="S1" i="16"/>
  <c r="R2" i="16"/>
  <c r="Z1" i="19"/>
  <c r="Y2" i="19"/>
  <c r="T1" i="14"/>
  <c r="S2" i="14"/>
  <c r="W1" i="5"/>
  <c r="V2" i="5"/>
  <c r="U1" i="13"/>
  <c r="T2" i="13"/>
  <c r="T1" i="15" l="1"/>
  <c r="S2" i="15"/>
  <c r="T1" i="16"/>
  <c r="S2" i="16"/>
  <c r="X1" i="5"/>
  <c r="W2" i="5"/>
  <c r="Y1" i="17"/>
  <c r="X2" i="17"/>
  <c r="AB1" i="21"/>
  <c r="AA2" i="21"/>
  <c r="AC1" i="22"/>
  <c r="AB2" i="22"/>
  <c r="W1" i="10"/>
  <c r="V2" i="10"/>
  <c r="V1" i="13"/>
  <c r="U2" i="13"/>
  <c r="U1" i="14"/>
  <c r="T2" i="14"/>
  <c r="AA1" i="19"/>
  <c r="Z2" i="19"/>
  <c r="Z1" i="18"/>
  <c r="Y2" i="18"/>
  <c r="AB1" i="20"/>
  <c r="AA2" i="20"/>
  <c r="Z1" i="17" l="1"/>
  <c r="Y2" i="17"/>
  <c r="W1" i="13"/>
  <c r="V2" i="13"/>
  <c r="AA1" i="18"/>
  <c r="Z2" i="18"/>
  <c r="X1" i="10"/>
  <c r="W2" i="10"/>
  <c r="Y1" i="5"/>
  <c r="X2" i="5"/>
  <c r="AD1" i="22"/>
  <c r="AC2" i="22"/>
  <c r="U1" i="16"/>
  <c r="T2" i="16"/>
  <c r="AC1" i="20"/>
  <c r="AB2" i="20"/>
  <c r="AB1" i="19"/>
  <c r="AA2" i="19"/>
  <c r="V1" i="14"/>
  <c r="U2" i="14"/>
  <c r="AC1" i="21"/>
  <c r="AB2" i="21"/>
  <c r="U1" i="15"/>
  <c r="T2" i="15"/>
  <c r="Y1" i="10" l="1"/>
  <c r="X2" i="10"/>
  <c r="AD1" i="20"/>
  <c r="AC2" i="20"/>
  <c r="AD1" i="21"/>
  <c r="AC2" i="21"/>
  <c r="V1" i="16"/>
  <c r="U2" i="16"/>
  <c r="AB1" i="18"/>
  <c r="AA2" i="18"/>
  <c r="AE1" i="22"/>
  <c r="AD2" i="22"/>
  <c r="X1" i="13"/>
  <c r="W2" i="13"/>
  <c r="V1" i="15"/>
  <c r="U2" i="15"/>
  <c r="W1" i="14"/>
  <c r="V2" i="14"/>
  <c r="AC1" i="19"/>
  <c r="AB2" i="19"/>
  <c r="Z1" i="5"/>
  <c r="Y2" i="5"/>
  <c r="AA1" i="17"/>
  <c r="Z2" i="17"/>
  <c r="W1" i="15" l="1"/>
  <c r="V2" i="15"/>
  <c r="W1" i="16"/>
  <c r="V2" i="16"/>
  <c r="AB1" i="17"/>
  <c r="AA2" i="17"/>
  <c r="AE1" i="21"/>
  <c r="AD2" i="21"/>
  <c r="AA1" i="5"/>
  <c r="Z2" i="5"/>
  <c r="AF1" i="22"/>
  <c r="AF2" i="22" s="1"/>
  <c r="AE2" i="22"/>
  <c r="AE1" i="20"/>
  <c r="AD2" i="20"/>
  <c r="Y1" i="13"/>
  <c r="X2" i="13"/>
  <c r="AD1" i="19"/>
  <c r="AC2" i="19"/>
  <c r="X1" i="14"/>
  <c r="W2" i="14"/>
  <c r="AC1" i="18"/>
  <c r="AB2" i="18"/>
  <c r="Z1" i="10"/>
  <c r="Y2" i="10"/>
  <c r="AF1" i="21" l="1"/>
  <c r="AF2" i="21" s="1"/>
  <c r="AE2" i="21"/>
  <c r="AA1" i="10"/>
  <c r="Z2" i="10"/>
  <c r="Z1" i="13"/>
  <c r="Y2" i="13"/>
  <c r="AD1" i="18"/>
  <c r="AC2" i="18"/>
  <c r="AF1" i="20"/>
  <c r="AF2" i="20" s="1"/>
  <c r="AE2" i="20"/>
  <c r="AC1" i="17"/>
  <c r="AB2" i="17"/>
  <c r="X1" i="16"/>
  <c r="W2" i="16"/>
  <c r="Y1" i="14"/>
  <c r="X2" i="14"/>
  <c r="AE1" i="19"/>
  <c r="AD2" i="19"/>
  <c r="AB1" i="5"/>
  <c r="AA2" i="5"/>
  <c r="X1" i="15"/>
  <c r="W2" i="15"/>
  <c r="Z1" i="14" l="1"/>
  <c r="Y2" i="14"/>
  <c r="AE1" i="18"/>
  <c r="AD2" i="18"/>
  <c r="AF1" i="19"/>
  <c r="AF2" i="19" s="1"/>
  <c r="AE2" i="19"/>
  <c r="Y1" i="15"/>
  <c r="X2" i="15"/>
  <c r="Y1" i="16"/>
  <c r="X2" i="16"/>
  <c r="AA1" i="13"/>
  <c r="Z2" i="13"/>
  <c r="AC1" i="5"/>
  <c r="AB2" i="5"/>
  <c r="AD1" i="17"/>
  <c r="AC2" i="17"/>
  <c r="AB1" i="10"/>
  <c r="AA2" i="10"/>
  <c r="Z1" i="15" l="1"/>
  <c r="Y2" i="15"/>
  <c r="AD1" i="5"/>
  <c r="AC2" i="5"/>
  <c r="AB1" i="13"/>
  <c r="AA2" i="13"/>
  <c r="AF1" i="18"/>
  <c r="AF2" i="18" s="1"/>
  <c r="AE2" i="18"/>
  <c r="AE1" i="17"/>
  <c r="AD2" i="17"/>
  <c r="AC1" i="10"/>
  <c r="AB2" i="10"/>
  <c r="Z1" i="16"/>
  <c r="Y2" i="16"/>
  <c r="AA1" i="14"/>
  <c r="Z2" i="14"/>
  <c r="AA1" i="16" l="1"/>
  <c r="Z2" i="16"/>
  <c r="AC1" i="13"/>
  <c r="AB2" i="13"/>
  <c r="AE1" i="5"/>
  <c r="AD2" i="5"/>
  <c r="AB1" i="14"/>
  <c r="AA2" i="14"/>
  <c r="AD1" i="10"/>
  <c r="AC2" i="10"/>
  <c r="AF1" i="17"/>
  <c r="AF2" i="17" s="1"/>
  <c r="AE2" i="17"/>
  <c r="AA1" i="15"/>
  <c r="Z2" i="15"/>
  <c r="AC1" i="14" l="1"/>
  <c r="AB2" i="14"/>
  <c r="AF1" i="5"/>
  <c r="AF2" i="5" s="1"/>
  <c r="AE2" i="5"/>
  <c r="AB1" i="15"/>
  <c r="AA2" i="15"/>
  <c r="AD1" i="13"/>
  <c r="AC2" i="13"/>
  <c r="AE1" i="10"/>
  <c r="AD2" i="10"/>
  <c r="AB1" i="16"/>
  <c r="AA2" i="16"/>
  <c r="AE1" i="13" l="1"/>
  <c r="AD2" i="13"/>
  <c r="AC1" i="15"/>
  <c r="AB2" i="15"/>
  <c r="AC1" i="16"/>
  <c r="AB2" i="16"/>
  <c r="AF1" i="10"/>
  <c r="AF2" i="10" s="1"/>
  <c r="AE2" i="10"/>
  <c r="AD1" i="14"/>
  <c r="AC2" i="14"/>
  <c r="AD1" i="16" l="1"/>
  <c r="AC2" i="16"/>
  <c r="AD1" i="15"/>
  <c r="AC2" i="15"/>
  <c r="AE1" i="14"/>
  <c r="AD2" i="14"/>
  <c r="AF1" i="13"/>
  <c r="AF2" i="13" s="1"/>
  <c r="AE2" i="13"/>
  <c r="AF1" i="14" l="1"/>
  <c r="AF2" i="14" s="1"/>
  <c r="AE2" i="14"/>
  <c r="AE1" i="15"/>
  <c r="AD2" i="15"/>
  <c r="AE1" i="16"/>
  <c r="AD2" i="16"/>
  <c r="AF1" i="16" l="1"/>
  <c r="AF2" i="16" s="1"/>
  <c r="AE2" i="16"/>
  <c r="AF1" i="15"/>
  <c r="AF2" i="15" s="1"/>
  <c r="AE2" i="15"/>
</calcChain>
</file>

<file path=xl/sharedStrings.xml><?xml version="1.0" encoding="utf-8"?>
<sst xmlns="http://schemas.openxmlformats.org/spreadsheetml/2006/main" count="127" uniqueCount="49">
  <si>
    <t>Vaud</t>
  </si>
  <si>
    <t>Valais</t>
  </si>
  <si>
    <t>FR/NE/JU</t>
  </si>
  <si>
    <t>Genève</t>
  </si>
  <si>
    <t>Avancement 
en %</t>
  </si>
  <si>
    <t>Date de fin
estimée</t>
  </si>
  <si>
    <t>Nombre d'heures de travail effectuées</t>
  </si>
  <si>
    <t>Nombre d'heures de travail restantes</t>
  </si>
  <si>
    <t>Nouveaux dossiers
Swisscom</t>
  </si>
  <si>
    <t>Mise à jour des 
dossiers UBS</t>
  </si>
  <si>
    <t>Mise à jour des 
dossiers Crédit Suisse</t>
  </si>
  <si>
    <t>Tri et compilation des données client (FMS)</t>
  </si>
  <si>
    <t>Statut, commentaire</t>
  </si>
  <si>
    <t>Pour tous les clients et secteurs (Totaux moyen)</t>
  </si>
  <si>
    <t>en attente des données FMS@ISS</t>
  </si>
  <si>
    <t>Test ok, petites retouches necessaires</t>
  </si>
  <si>
    <t>non testé</t>
  </si>
  <si>
    <t>en attente des données FMS@ISS complétées</t>
  </si>
  <si>
    <t>Recherche et Création  VBA, macros</t>
  </si>
  <si>
    <t>TOTAL des heures</t>
  </si>
  <si>
    <t>Nombres de bâtiment</t>
  </si>
  <si>
    <t>UBS</t>
  </si>
  <si>
    <t>CS</t>
  </si>
  <si>
    <t>Bâtiments actifs</t>
  </si>
  <si>
    <t>Bâtiment avec conformité</t>
  </si>
  <si>
    <t>Nombres de dossiers</t>
  </si>
  <si>
    <t>Divers</t>
  </si>
  <si>
    <t xml:space="preserve">Total </t>
  </si>
  <si>
    <t>Nombres de fichiers</t>
  </si>
  <si>
    <t>SWC GE FR NE JU VD VS</t>
  </si>
  <si>
    <t>Sous-total</t>
  </si>
  <si>
    <t>Jour</t>
  </si>
  <si>
    <t>Mois</t>
  </si>
  <si>
    <t>Année</t>
  </si>
  <si>
    <t>Pâques</t>
  </si>
  <si>
    <t>Nouvel an</t>
  </si>
  <si>
    <t>Jour fix</t>
  </si>
  <si>
    <t>ST Joseph</t>
  </si>
  <si>
    <t>Ascension</t>
  </si>
  <si>
    <t>Jour variable</t>
  </si>
  <si>
    <t>Fête Dieu</t>
  </si>
  <si>
    <t>Fête National</t>
  </si>
  <si>
    <t>Assomption</t>
  </si>
  <si>
    <t>Toussaint</t>
  </si>
  <si>
    <t>Immaculée Conception</t>
  </si>
  <si>
    <t>Noël</t>
  </si>
  <si>
    <t>Jour feriés région</t>
  </si>
  <si>
    <t>Colonne à masquer !</t>
  </si>
  <si>
    <t>N°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</si>
</sst>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"/>
    <numFmt numFmtId="165" formatCode="mmmm\ yyyy"/>
    <numFmt numFmtId="166" formatCode="dddd\ dd"/>
    <numFmt numFmtId="167" formatCode="mmmm/yyyy"/>
    <numFmt numFmtId="168" formatCode="dd/mmmm/yyyy"/>
    <numFmt numFmtId="169" formatCode="mmmm"/>
    <numFmt numFmtId="170" formatCode="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1"/>
      <color rgb="FF171717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5959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darkUp">
        <fgColor auto="1"/>
        <bgColor theme="5" tint="0.59999389629810485"/>
      </patternFill>
    </fill>
    <fill>
      <patternFill patternType="darkUp">
        <fgColor auto="1"/>
        <bgColor theme="8" tint="0.39997558519241921"/>
      </patternFill>
    </fill>
    <fill>
      <patternFill patternType="darkUp">
        <fgColor auto="1"/>
        <bgColor rgb="FFF5959C"/>
      </patternFill>
    </fill>
    <fill>
      <patternFill patternType="darkUp">
        <fgColor auto="1"/>
        <bgColor theme="9" tint="0.39997558519241921"/>
      </patternFill>
    </fill>
    <fill>
      <patternFill patternType="darkUp">
        <fgColor auto="1"/>
        <bgColor theme="0" tint="-0.249977111117893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7">
    <xf numFmtId="0" fontId="0" fillId="0" borderId="0" xfId="0"/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5" borderId="9" xfId="0" applyFill="1" applyBorder="1" applyAlignment="1">
      <alignment wrapText="1"/>
    </xf>
    <xf numFmtId="0" fontId="0" fillId="0" borderId="2" xfId="0" applyBorder="1" applyAlignment="1">
      <alignment wrapText="1"/>
    </xf>
    <xf numFmtId="0" fontId="0" fillId="7" borderId="7" xfId="0" applyFill="1" applyBorder="1" applyAlignment="1">
      <alignment horizont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9" xfId="0" applyFill="1" applyBorder="1" applyAlignment="1">
      <alignment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9" xfId="0" applyFill="1" applyBorder="1" applyAlignment="1">
      <alignment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9" xfId="0" applyFill="1" applyBorder="1" applyAlignment="1">
      <alignment wrapText="1"/>
    </xf>
    <xf numFmtId="2" fontId="0" fillId="7" borderId="9" xfId="0" applyNumberFormat="1" applyFill="1" applyBorder="1" applyAlignment="1">
      <alignment wrapText="1"/>
    </xf>
    <xf numFmtId="2" fontId="0" fillId="5" borderId="1" xfId="0" applyNumberFormat="1" applyFill="1" applyBorder="1" applyAlignment="1">
      <alignment wrapText="1"/>
    </xf>
    <xf numFmtId="2" fontId="0" fillId="3" borderId="1" xfId="0" applyNumberFormat="1" applyFill="1" applyBorder="1" applyAlignment="1">
      <alignment wrapText="1"/>
    </xf>
    <xf numFmtId="2" fontId="0" fillId="4" borderId="1" xfId="0" applyNumberFormat="1" applyFill="1" applyBorder="1" applyAlignment="1">
      <alignment wrapText="1"/>
    </xf>
    <xf numFmtId="2" fontId="0" fillId="2" borderId="1" xfId="0" applyNumberFormat="1" applyFill="1" applyBorder="1" applyAlignment="1">
      <alignment wrapText="1"/>
    </xf>
    <xf numFmtId="2" fontId="0" fillId="7" borderId="8" xfId="0" applyNumberFormat="1" applyFill="1" applyBorder="1" applyAlignment="1">
      <alignment wrapText="1"/>
    </xf>
    <xf numFmtId="2" fontId="0" fillId="7" borderId="1" xfId="0" applyNumberFormat="1" applyFill="1" applyBorder="1" applyAlignment="1">
      <alignment wrapText="1"/>
    </xf>
    <xf numFmtId="2" fontId="0" fillId="0" borderId="8" xfId="0" applyNumberFormat="1" applyBorder="1" applyAlignment="1">
      <alignment wrapText="1"/>
    </xf>
    <xf numFmtId="2" fontId="0" fillId="0" borderId="0" xfId="0" applyNumberFormat="1" applyBorder="1" applyAlignment="1">
      <alignment wrapText="1"/>
    </xf>
    <xf numFmtId="2" fontId="0" fillId="0" borderId="11" xfId="0" applyNumberFormat="1" applyBorder="1" applyAlignment="1">
      <alignment wrapText="1"/>
    </xf>
    <xf numFmtId="2" fontId="0" fillId="12" borderId="1" xfId="0" applyNumberFormat="1" applyFill="1" applyBorder="1" applyAlignment="1">
      <alignment wrapText="1"/>
    </xf>
    <xf numFmtId="2" fontId="0" fillId="0" borderId="1" xfId="0" applyNumberFormat="1" applyBorder="1" applyAlignment="1">
      <alignment wrapText="1"/>
    </xf>
    <xf numFmtId="2" fontId="0" fillId="0" borderId="10" xfId="0" applyNumberFormat="1" applyBorder="1" applyAlignment="1">
      <alignment wrapText="1"/>
    </xf>
    <xf numFmtId="2" fontId="0" fillId="5" borderId="8" xfId="0" applyNumberFormat="1" applyFill="1" applyBorder="1" applyAlignment="1">
      <alignment wrapText="1"/>
    </xf>
    <xf numFmtId="2" fontId="0" fillId="11" borderId="1" xfId="0" applyNumberFormat="1" applyFill="1" applyBorder="1" applyAlignment="1">
      <alignment wrapText="1"/>
    </xf>
    <xf numFmtId="2" fontId="0" fillId="3" borderId="8" xfId="0" applyNumberFormat="1" applyFill="1" applyBorder="1" applyAlignment="1">
      <alignment wrapText="1"/>
    </xf>
    <xf numFmtId="2" fontId="0" fillId="10" borderId="1" xfId="0" applyNumberFormat="1" applyFill="1" applyBorder="1" applyAlignment="1">
      <alignment wrapText="1"/>
    </xf>
    <xf numFmtId="2" fontId="0" fillId="4" borderId="8" xfId="0" applyNumberFormat="1" applyFill="1" applyBorder="1" applyAlignment="1">
      <alignment wrapText="1"/>
    </xf>
    <xf numFmtId="2" fontId="0" fillId="9" borderId="1" xfId="0" applyNumberFormat="1" applyFill="1" applyBorder="1" applyAlignment="1">
      <alignment wrapText="1"/>
    </xf>
    <xf numFmtId="2" fontId="0" fillId="2" borderId="8" xfId="0" applyNumberFormat="1" applyFill="1" applyBorder="1" applyAlignment="1">
      <alignment wrapText="1"/>
    </xf>
    <xf numFmtId="2" fontId="0" fillId="8" borderId="1" xfId="0" applyNumberFormat="1" applyFill="1" applyBorder="1" applyAlignment="1">
      <alignment wrapText="1"/>
    </xf>
    <xf numFmtId="0" fontId="0" fillId="0" borderId="13" xfId="0" applyBorder="1" applyAlignment="1">
      <alignment horizontal="center" vertical="center" wrapText="1"/>
    </xf>
    <xf numFmtId="2" fontId="0" fillId="7" borderId="14" xfId="0" applyNumberFormat="1" applyFill="1" applyBorder="1" applyAlignment="1">
      <alignment wrapText="1"/>
    </xf>
    <xf numFmtId="2" fontId="0" fillId="5" borderId="14" xfId="0" applyNumberFormat="1" applyFill="1" applyBorder="1" applyAlignment="1">
      <alignment wrapText="1"/>
    </xf>
    <xf numFmtId="2" fontId="0" fillId="3" borderId="14" xfId="0" applyNumberFormat="1" applyFill="1" applyBorder="1" applyAlignment="1">
      <alignment wrapText="1"/>
    </xf>
    <xf numFmtId="2" fontId="0" fillId="4" borderId="14" xfId="0" applyNumberFormat="1" applyFill="1" applyBorder="1" applyAlignment="1">
      <alignment wrapText="1"/>
    </xf>
    <xf numFmtId="2" fontId="0" fillId="2" borderId="14" xfId="0" applyNumberFormat="1" applyFill="1" applyBorder="1" applyAlignment="1">
      <alignment wrapText="1"/>
    </xf>
    <xf numFmtId="0" fontId="0" fillId="0" borderId="13" xfId="0" applyBorder="1" applyAlignment="1">
      <alignment wrapText="1"/>
    </xf>
    <xf numFmtId="2" fontId="0" fillId="7" borderId="4" xfId="0" applyNumberFormat="1" applyFill="1" applyBorder="1" applyAlignment="1">
      <alignment wrapText="1"/>
    </xf>
    <xf numFmtId="2" fontId="0" fillId="7" borderId="18" xfId="0" applyNumberFormat="1" applyFill="1" applyBorder="1" applyAlignment="1">
      <alignment wrapText="1"/>
    </xf>
    <xf numFmtId="2" fontId="0" fillId="5" borderId="4" xfId="0" applyNumberFormat="1" applyFill="1" applyBorder="1" applyAlignment="1">
      <alignment wrapText="1"/>
    </xf>
    <xf numFmtId="0" fontId="0" fillId="5" borderId="18" xfId="0" applyFill="1" applyBorder="1" applyAlignment="1">
      <alignment wrapText="1"/>
    </xf>
    <xf numFmtId="2" fontId="0" fillId="3" borderId="4" xfId="0" applyNumberFormat="1" applyFill="1" applyBorder="1" applyAlignment="1">
      <alignment wrapText="1"/>
    </xf>
    <xf numFmtId="0" fontId="0" fillId="3" borderId="18" xfId="0" applyFill="1" applyBorder="1" applyAlignment="1">
      <alignment wrapText="1"/>
    </xf>
    <xf numFmtId="2" fontId="0" fillId="4" borderId="4" xfId="0" applyNumberFormat="1" applyFill="1" applyBorder="1" applyAlignment="1">
      <alignment wrapText="1"/>
    </xf>
    <xf numFmtId="0" fontId="0" fillId="4" borderId="18" xfId="0" applyFill="1" applyBorder="1" applyAlignment="1">
      <alignment wrapText="1"/>
    </xf>
    <xf numFmtId="2" fontId="0" fillId="2" borderId="4" xfId="0" applyNumberFormat="1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0" borderId="19" xfId="0" applyBorder="1" applyAlignment="1">
      <alignment horizontal="center" vertical="center" wrapText="1"/>
    </xf>
    <xf numFmtId="2" fontId="0" fillId="7" borderId="3" xfId="0" applyNumberFormat="1" applyFill="1" applyBorder="1" applyAlignment="1">
      <alignment wrapText="1"/>
    </xf>
    <xf numFmtId="2" fontId="0" fillId="5" borderId="3" xfId="0" applyNumberFormat="1" applyFill="1" applyBorder="1" applyAlignment="1">
      <alignment wrapText="1"/>
    </xf>
    <xf numFmtId="2" fontId="0" fillId="3" borderId="3" xfId="0" applyNumberFormat="1" applyFill="1" applyBorder="1" applyAlignment="1">
      <alignment wrapText="1"/>
    </xf>
    <xf numFmtId="2" fontId="0" fillId="4" borderId="3" xfId="0" applyNumberFormat="1" applyFill="1" applyBorder="1" applyAlignment="1">
      <alignment wrapText="1"/>
    </xf>
    <xf numFmtId="2" fontId="0" fillId="2" borderId="3" xfId="0" applyNumberFormat="1" applyFill="1" applyBorder="1" applyAlignment="1">
      <alignment wrapText="1"/>
    </xf>
    <xf numFmtId="0" fontId="0" fillId="6" borderId="15" xfId="0" applyFill="1" applyBorder="1" applyAlignment="1">
      <alignment wrapText="1"/>
    </xf>
    <xf numFmtId="2" fontId="0" fillId="6" borderId="15" xfId="0" applyNumberFormat="1" applyFill="1" applyBorder="1" applyAlignment="1">
      <alignment wrapText="1"/>
    </xf>
    <xf numFmtId="2" fontId="0" fillId="6" borderId="16" xfId="0" applyNumberFormat="1" applyFill="1" applyBorder="1" applyAlignment="1">
      <alignment wrapText="1"/>
    </xf>
    <xf numFmtId="2" fontId="0" fillId="6" borderId="17" xfId="0" applyNumberFormat="1" applyFill="1" applyBorder="1" applyAlignment="1">
      <alignment wrapText="1"/>
    </xf>
    <xf numFmtId="0" fontId="0" fillId="6" borderId="17" xfId="0" applyFill="1" applyBorder="1" applyAlignment="1">
      <alignment wrapText="1"/>
    </xf>
    <xf numFmtId="0" fontId="1" fillId="0" borderId="15" xfId="0" applyFont="1" applyBorder="1" applyAlignment="1">
      <alignment wrapText="1"/>
    </xf>
    <xf numFmtId="0" fontId="0" fillId="0" borderId="0" xfId="0" applyAlignment="1">
      <alignment vertical="top" wrapText="1"/>
    </xf>
    <xf numFmtId="0" fontId="0" fillId="0" borderId="20" xfId="0" applyBorder="1"/>
    <xf numFmtId="0" fontId="0" fillId="0" borderId="21" xfId="0" applyBorder="1"/>
    <xf numFmtId="164" fontId="0" fillId="14" borderId="1" xfId="0" applyNumberFormat="1" applyFill="1" applyBorder="1"/>
    <xf numFmtId="164" fontId="0" fillId="0" borderId="1" xfId="0" applyNumberFormat="1" applyBorder="1"/>
    <xf numFmtId="0" fontId="0" fillId="16" borderId="21" xfId="0" applyFill="1" applyBorder="1"/>
    <xf numFmtId="0" fontId="0" fillId="6" borderId="1" xfId="0" applyFill="1" applyBorder="1"/>
    <xf numFmtId="0" fontId="0" fillId="6" borderId="2" xfId="0" applyFill="1" applyBorder="1"/>
    <xf numFmtId="164" fontId="0" fillId="16" borderId="22" xfId="0" applyNumberFormat="1" applyFill="1" applyBorder="1"/>
    <xf numFmtId="164" fontId="0" fillId="6" borderId="23" xfId="0" applyNumberFormat="1" applyFill="1" applyBorder="1" applyAlignment="1"/>
    <xf numFmtId="164" fontId="0" fillId="6" borderId="24" xfId="0" applyNumberFormat="1" applyFill="1" applyBorder="1" applyAlignment="1"/>
    <xf numFmtId="164" fontId="0" fillId="14" borderId="8" xfId="0" applyNumberFormat="1" applyFill="1" applyBorder="1"/>
    <xf numFmtId="164" fontId="0" fillId="0" borderId="8" xfId="0" applyNumberFormat="1" applyBorder="1"/>
    <xf numFmtId="166" fontId="0" fillId="0" borderId="4" xfId="0" applyNumberFormat="1" applyBorder="1" applyAlignment="1">
      <alignment textRotation="90"/>
    </xf>
    <xf numFmtId="167" fontId="3" fillId="17" borderId="1" xfId="0" applyNumberFormat="1" applyFont="1" applyFill="1" applyBorder="1" applyAlignment="1">
      <alignment horizontal="center" vertical="center"/>
    </xf>
    <xf numFmtId="0" fontId="4" fillId="6" borderId="28" xfId="0" applyFont="1" applyFill="1" applyBorder="1"/>
    <xf numFmtId="0" fontId="4" fillId="0" borderId="0" xfId="0" applyFont="1"/>
    <xf numFmtId="0" fontId="4" fillId="17" borderId="1" xfId="0" applyFont="1" applyFill="1" applyBorder="1"/>
    <xf numFmtId="0" fontId="0" fillId="17" borderId="1" xfId="0" applyFill="1" applyBorder="1"/>
    <xf numFmtId="14" fontId="5" fillId="6" borderId="29" xfId="0" applyNumberFormat="1" applyFont="1" applyFill="1" applyBorder="1"/>
    <xf numFmtId="0" fontId="4" fillId="2" borderId="9" xfId="0" applyFont="1" applyFill="1" applyBorder="1"/>
    <xf numFmtId="14" fontId="0" fillId="2" borderId="8" xfId="0" applyNumberFormat="1" applyFill="1" applyBorder="1" applyAlignment="1">
      <alignment horizontal="right"/>
    </xf>
    <xf numFmtId="0" fontId="0" fillId="2" borderId="9" xfId="0" applyFill="1" applyBorder="1"/>
    <xf numFmtId="14" fontId="0" fillId="2" borderId="25" xfId="0" applyNumberFormat="1" applyFill="1" applyBorder="1" applyAlignment="1">
      <alignment horizontal="right"/>
    </xf>
    <xf numFmtId="0" fontId="0" fillId="2" borderId="27" xfId="0" applyFill="1" applyBorder="1"/>
    <xf numFmtId="0" fontId="0" fillId="0" borderId="0" xfId="0" applyAlignment="1">
      <alignment horizontal="right"/>
    </xf>
    <xf numFmtId="169" fontId="0" fillId="17" borderId="1" xfId="0" applyNumberFormat="1" applyFill="1" applyBorder="1"/>
    <xf numFmtId="170" fontId="0" fillId="17" borderId="1" xfId="0" applyNumberFormat="1" applyFill="1" applyBorder="1"/>
    <xf numFmtId="168" fontId="0" fillId="17" borderId="2" xfId="0" applyNumberFormat="1" applyFill="1" applyBorder="1"/>
    <xf numFmtId="167" fontId="3" fillId="17" borderId="2" xfId="0" applyNumberFormat="1" applyFont="1" applyFill="1" applyBorder="1" applyAlignment="1">
      <alignment horizontal="center" vertical="center"/>
    </xf>
    <xf numFmtId="14" fontId="4" fillId="2" borderId="8" xfId="0" applyNumberFormat="1" applyFont="1" applyFill="1" applyBorder="1" applyAlignment="1">
      <alignment horizontal="right"/>
    </xf>
    <xf numFmtId="2" fontId="1" fillId="2" borderId="15" xfId="0" applyNumberFormat="1" applyFont="1" applyFill="1" applyBorder="1" applyAlignment="1">
      <alignment horizontal="center" wrapText="1"/>
    </xf>
    <xf numFmtId="2" fontId="1" fillId="2" borderId="16" xfId="0" applyNumberFormat="1" applyFont="1" applyFill="1" applyBorder="1" applyAlignment="1">
      <alignment horizontal="center" wrapText="1"/>
    </xf>
    <xf numFmtId="2" fontId="1" fillId="2" borderId="17" xfId="0" applyNumberFormat="1" applyFont="1" applyFill="1" applyBorder="1" applyAlignment="1">
      <alignment horizontal="center" wrapText="1"/>
    </xf>
    <xf numFmtId="2" fontId="1" fillId="4" borderId="15" xfId="0" applyNumberFormat="1" applyFont="1" applyFill="1" applyBorder="1" applyAlignment="1">
      <alignment horizontal="center" wrapText="1"/>
    </xf>
    <xf numFmtId="2" fontId="1" fillId="4" borderId="16" xfId="0" applyNumberFormat="1" applyFont="1" applyFill="1" applyBorder="1" applyAlignment="1">
      <alignment horizontal="center" wrapText="1"/>
    </xf>
    <xf numFmtId="2" fontId="1" fillId="4" borderId="17" xfId="0" applyNumberFormat="1" applyFont="1" applyFill="1" applyBorder="1" applyAlignment="1">
      <alignment horizontal="center" wrapText="1"/>
    </xf>
    <xf numFmtId="2" fontId="1" fillId="3" borderId="15" xfId="0" applyNumberFormat="1" applyFont="1" applyFill="1" applyBorder="1" applyAlignment="1">
      <alignment horizontal="center" wrapText="1"/>
    </xf>
    <xf numFmtId="2" fontId="1" fillId="3" borderId="16" xfId="0" applyNumberFormat="1" applyFont="1" applyFill="1" applyBorder="1" applyAlignment="1">
      <alignment horizontal="center" wrapText="1"/>
    </xf>
    <xf numFmtId="2" fontId="1" fillId="3" borderId="17" xfId="0" applyNumberFormat="1" applyFont="1" applyFill="1" applyBorder="1" applyAlignment="1">
      <alignment horizontal="center" wrapText="1"/>
    </xf>
    <xf numFmtId="2" fontId="1" fillId="5" borderId="15" xfId="0" applyNumberFormat="1" applyFont="1" applyFill="1" applyBorder="1" applyAlignment="1">
      <alignment horizontal="center" wrapText="1"/>
    </xf>
    <xf numFmtId="2" fontId="1" fillId="5" borderId="16" xfId="0" applyNumberFormat="1" applyFont="1" applyFill="1" applyBorder="1" applyAlignment="1">
      <alignment horizontal="center" wrapText="1"/>
    </xf>
    <xf numFmtId="2" fontId="1" fillId="5" borderId="17" xfId="0" applyNumberFormat="1" applyFont="1" applyFill="1" applyBorder="1" applyAlignment="1">
      <alignment horizontal="center" wrapText="1"/>
    </xf>
    <xf numFmtId="2" fontId="1" fillId="7" borderId="15" xfId="0" applyNumberFormat="1" applyFont="1" applyFill="1" applyBorder="1" applyAlignment="1">
      <alignment horizontal="center" wrapText="1"/>
    </xf>
    <xf numFmtId="2" fontId="1" fillId="7" borderId="16" xfId="0" applyNumberFormat="1" applyFont="1" applyFill="1" applyBorder="1" applyAlignment="1">
      <alignment horizontal="center" wrapText="1"/>
    </xf>
    <xf numFmtId="2" fontId="1" fillId="7" borderId="17" xfId="0" applyNumberFormat="1" applyFont="1" applyFill="1" applyBorder="1" applyAlignment="1">
      <alignment horizontal="center" wrapText="1"/>
    </xf>
    <xf numFmtId="0" fontId="0" fillId="7" borderId="5" xfId="0" applyFill="1" applyBorder="1" applyAlignment="1">
      <alignment horizontal="center" wrapText="1"/>
    </xf>
    <xf numFmtId="0" fontId="0" fillId="7" borderId="12" xfId="0" applyFill="1" applyBorder="1" applyAlignment="1">
      <alignment horizontal="center" wrapText="1"/>
    </xf>
    <xf numFmtId="0" fontId="0" fillId="5" borderId="5" xfId="0" applyFill="1" applyBorder="1" applyAlignment="1">
      <alignment horizontal="center" wrapText="1"/>
    </xf>
    <xf numFmtId="0" fontId="0" fillId="5" borderId="6" xfId="0" applyFill="1" applyBorder="1" applyAlignment="1">
      <alignment horizontal="center" wrapText="1"/>
    </xf>
    <xf numFmtId="0" fontId="0" fillId="5" borderId="7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4" borderId="5" xfId="0" applyFill="1" applyBorder="1" applyAlignment="1">
      <alignment horizontal="center" wrapText="1"/>
    </xf>
    <xf numFmtId="0" fontId="0" fillId="4" borderId="6" xfId="0" applyFill="1" applyBorder="1" applyAlignment="1">
      <alignment horizontal="center" wrapText="1"/>
    </xf>
    <xf numFmtId="0" fontId="0" fillId="4" borderId="7" xfId="0" applyFill="1" applyBorder="1" applyAlignment="1">
      <alignment horizontal="center" wrapText="1"/>
    </xf>
    <xf numFmtId="0" fontId="0" fillId="2" borderId="5" xfId="0" applyFill="1" applyBorder="1" applyAlignment="1">
      <alignment horizontal="center" wrapText="1"/>
    </xf>
    <xf numFmtId="0" fontId="0" fillId="2" borderId="6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167" fontId="3" fillId="0" borderId="30" xfId="0" applyNumberFormat="1" applyFont="1" applyBorder="1" applyAlignment="1">
      <alignment horizontal="center" vertical="center"/>
    </xf>
    <xf numFmtId="167" fontId="3" fillId="0" borderId="31" xfId="0" applyNumberFormat="1" applyFont="1" applyBorder="1" applyAlignment="1">
      <alignment horizontal="center" vertical="center"/>
    </xf>
    <xf numFmtId="0" fontId="0" fillId="17" borderId="13" xfId="0" applyFill="1" applyBorder="1" applyAlignment="1">
      <alignment horizontal="center"/>
    </xf>
    <xf numFmtId="0" fontId="0" fillId="17" borderId="19" xfId="0" applyFill="1" applyBorder="1" applyAlignment="1">
      <alignment horizontal="center"/>
    </xf>
    <xf numFmtId="0" fontId="0" fillId="0" borderId="0" xfId="0" applyAlignment="1">
      <alignment horizontal="center"/>
    </xf>
    <xf numFmtId="165" fontId="2" fillId="0" borderId="4" xfId="0" applyNumberFormat="1" applyFont="1" applyBorder="1" applyAlignment="1">
      <alignment horizontal="center"/>
    </xf>
    <xf numFmtId="0" fontId="0" fillId="6" borderId="19" xfId="0" applyFill="1" applyBorder="1"/>
    <xf numFmtId="165" fontId="2" fillId="15" borderId="1" xfId="0" applyNumberFormat="1" applyFont="1" applyFill="1" applyBorder="1" applyAlignment="1">
      <alignment horizontal="center"/>
    </xf>
    <xf numFmtId="0" fontId="0" fillId="13" borderId="1" xfId="0" applyFill="1" applyBorder="1"/>
    <xf numFmtId="164" fontId="0" fillId="0" borderId="25" xfId="0" applyNumberFormat="1" applyBorder="1"/>
    <xf numFmtId="164" fontId="0" fillId="0" borderId="26" xfId="0" applyNumberFormat="1" applyBorder="1"/>
    <xf numFmtId="3" fontId="0" fillId="15" borderId="4" xfId="0" applyNumberFormat="1" applyFill="1" applyBorder="1" applyAlignment="1"/>
    <xf numFmtId="166" fontId="0" fillId="0" borderId="13" xfId="0" applyNumberFormat="1" applyBorder="1" applyAlignment="1">
      <alignment textRotation="90"/>
    </xf>
    <xf numFmtId="3" fontId="0" fillId="15" borderId="13" xfId="0" applyNumberFormat="1" applyFill="1" applyBorder="1" applyAlignment="1"/>
    <xf numFmtId="164" fontId="0" fillId="6" borderId="32" xfId="0" applyNumberFormat="1" applyFill="1" applyBorder="1" applyAlignment="1"/>
    <xf numFmtId="164" fontId="0" fillId="14" borderId="2" xfId="0" applyNumberFormat="1" applyFill="1" applyBorder="1"/>
    <xf numFmtId="164" fontId="0" fillId="0" borderId="2" xfId="0" applyNumberFormat="1" applyBorder="1"/>
    <xf numFmtId="164" fontId="0" fillId="0" borderId="33" xfId="0" applyNumberFormat="1" applyBorder="1"/>
    <xf numFmtId="0" fontId="0" fillId="14" borderId="1" xfId="0" applyFill="1" applyBorder="1"/>
  </cellXfs>
  <cellStyles count="1">
    <cellStyle name="Normal" xfId="0" builtinId="0"/>
  </cellStyles>
  <dxfs count="46"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F00FF"/>
      <color rgb="FFF595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Spin" dx="22" fmlaLink="$A$2" max="31" min="1" page="10"/>
</file>

<file path=xl/ctrlProps/ctrlProp2.xml><?xml version="1.0" encoding="utf-8"?>
<formControlPr xmlns="http://schemas.microsoft.com/office/spreadsheetml/2009/9/main" objectType="Spin" dx="22" fmlaLink="$B$2" max="12" min="1" page="10"/>
</file>

<file path=xl/ctrlProps/ctrlProp3.xml><?xml version="1.0" encoding="utf-8"?>
<formControlPr xmlns="http://schemas.microsoft.com/office/spreadsheetml/2009/9/main" objectType="Spin" dx="22" fmlaLink="$C$2" max="3000" min="20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</xdr:row>
          <xdr:rowOff>47625</xdr:rowOff>
        </xdr:from>
        <xdr:to>
          <xdr:col>1</xdr:col>
          <xdr:colOff>0</xdr:colOff>
          <xdr:row>5</xdr:row>
          <xdr:rowOff>180975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3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2</xdr:row>
          <xdr:rowOff>47625</xdr:rowOff>
        </xdr:from>
        <xdr:to>
          <xdr:col>1</xdr:col>
          <xdr:colOff>962025</xdr:colOff>
          <xdr:row>5</xdr:row>
          <xdr:rowOff>209550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2</xdr:row>
          <xdr:rowOff>47625</xdr:rowOff>
        </xdr:from>
        <xdr:to>
          <xdr:col>2</xdr:col>
          <xdr:colOff>962025</xdr:colOff>
          <xdr:row>5</xdr:row>
          <xdr:rowOff>228600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3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3</xdr:col>
      <xdr:colOff>333375</xdr:colOff>
      <xdr:row>2</xdr:row>
      <xdr:rowOff>57150</xdr:rowOff>
    </xdr:from>
    <xdr:to>
      <xdr:col>3</xdr:col>
      <xdr:colOff>771525</xdr:colOff>
      <xdr:row>3</xdr:row>
      <xdr:rowOff>209550</xdr:rowOff>
    </xdr:to>
    <xdr:sp macro="" textlink="">
      <xdr:nvSpPr>
        <xdr:cNvPr id="5" name="Signe Plu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3076575" y="609600"/>
          <a:ext cx="438150" cy="428625"/>
        </a:xfrm>
        <a:prstGeom prst="math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295275</xdr:colOff>
      <xdr:row>4</xdr:row>
      <xdr:rowOff>190500</xdr:rowOff>
    </xdr:from>
    <xdr:to>
      <xdr:col>3</xdr:col>
      <xdr:colOff>828675</xdr:colOff>
      <xdr:row>5</xdr:row>
      <xdr:rowOff>38100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3038475" y="1295400"/>
          <a:ext cx="533400" cy="123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D81C3-CFE7-40E1-96D7-A720DE58BB2C}">
  <dimension ref="A1:X18"/>
  <sheetViews>
    <sheetView zoomScale="70" zoomScaleNormal="70" workbookViewId="0">
      <selection activeCell="I25" sqref="I25"/>
    </sheetView>
  </sheetViews>
  <sheetFormatPr baseColWidth="10" defaultColWidth="11.5703125" defaultRowHeight="15" x14ac:dyDescent="0.25"/>
  <cols>
    <col min="1" max="1" width="20.42578125" style="1" bestFit="1" customWidth="1"/>
    <col min="2" max="2" width="11.5703125" style="1" bestFit="1" customWidth="1"/>
    <col min="3" max="3" width="17.5703125" style="1" bestFit="1" customWidth="1"/>
    <col min="4" max="4" width="17.5703125" style="1" customWidth="1"/>
    <col min="5" max="5" width="11.5703125" style="1" bestFit="1" customWidth="1"/>
    <col min="6" max="6" width="10.42578125" style="1" bestFit="1" customWidth="1"/>
    <col min="7" max="7" width="15.7109375" style="1" bestFit="1" customWidth="1"/>
    <col min="8" max="8" width="15.5703125" style="1" bestFit="1" customWidth="1"/>
    <col min="9" max="9" width="21.140625" style="1" bestFit="1" customWidth="1"/>
    <col min="10" max="10" width="11.5703125" style="1" bestFit="1" customWidth="1"/>
    <col min="11" max="11" width="10.42578125" style="1" bestFit="1" customWidth="1"/>
    <col min="12" max="12" width="15.7109375" style="1" bestFit="1" customWidth="1"/>
    <col min="13" max="13" width="15.5703125" style="1" bestFit="1" customWidth="1"/>
    <col min="14" max="14" width="20.5703125" style="1" bestFit="1" customWidth="1"/>
    <col min="15" max="15" width="11.5703125" style="1" bestFit="1" customWidth="1"/>
    <col min="16" max="16" width="10.42578125" style="1" bestFit="1" customWidth="1"/>
    <col min="17" max="17" width="15.7109375" style="1" bestFit="1" customWidth="1"/>
    <col min="18" max="18" width="15.5703125" style="1" bestFit="1" customWidth="1"/>
    <col min="19" max="19" width="16.85546875" style="1" bestFit="1" customWidth="1"/>
    <col min="20" max="20" width="11.5703125" style="1" bestFit="1" customWidth="1"/>
    <col min="21" max="21" width="10.42578125" style="1" bestFit="1" customWidth="1"/>
    <col min="22" max="22" width="15.7109375" style="1" bestFit="1" customWidth="1"/>
    <col min="23" max="23" width="15.5703125" style="1" bestFit="1" customWidth="1"/>
    <col min="24" max="24" width="16.85546875" style="1" bestFit="1" customWidth="1"/>
    <col min="25" max="16384" width="11.5703125" style="1"/>
  </cols>
  <sheetData>
    <row r="1" spans="1:24" ht="15.75" thickBot="1" x14ac:dyDescent="0.3"/>
    <row r="2" spans="1:24" ht="33.6" customHeight="1" x14ac:dyDescent="0.25">
      <c r="B2" s="124" t="s">
        <v>13</v>
      </c>
      <c r="C2" s="125"/>
      <c r="D2" s="16"/>
      <c r="E2" s="126" t="s">
        <v>0</v>
      </c>
      <c r="F2" s="127"/>
      <c r="G2" s="127"/>
      <c r="H2" s="127"/>
      <c r="I2" s="128"/>
      <c r="J2" s="129" t="s">
        <v>1</v>
      </c>
      <c r="K2" s="130"/>
      <c r="L2" s="130"/>
      <c r="M2" s="130"/>
      <c r="N2" s="131"/>
      <c r="O2" s="132" t="s">
        <v>2</v>
      </c>
      <c r="P2" s="133"/>
      <c r="Q2" s="133"/>
      <c r="R2" s="133"/>
      <c r="S2" s="134"/>
      <c r="T2" s="135" t="s">
        <v>3</v>
      </c>
      <c r="U2" s="136"/>
      <c r="V2" s="136"/>
      <c r="W2" s="136"/>
      <c r="X2" s="137"/>
    </row>
    <row r="3" spans="1:24" s="8" customFormat="1" ht="60" x14ac:dyDescent="0.25">
      <c r="B3" s="17" t="s">
        <v>4</v>
      </c>
      <c r="C3" s="7" t="s">
        <v>6</v>
      </c>
      <c r="D3" s="18" t="s">
        <v>7</v>
      </c>
      <c r="E3" s="10" t="s">
        <v>4</v>
      </c>
      <c r="F3" s="6" t="s">
        <v>5</v>
      </c>
      <c r="G3" s="6" t="s">
        <v>6</v>
      </c>
      <c r="H3" s="6" t="s">
        <v>7</v>
      </c>
      <c r="I3" s="11" t="s">
        <v>12</v>
      </c>
      <c r="J3" s="19" t="s">
        <v>4</v>
      </c>
      <c r="K3" s="4" t="s">
        <v>5</v>
      </c>
      <c r="L3" s="4" t="s">
        <v>6</v>
      </c>
      <c r="M3" s="4" t="s">
        <v>7</v>
      </c>
      <c r="N3" s="20" t="s">
        <v>12</v>
      </c>
      <c r="O3" s="22" t="s">
        <v>4</v>
      </c>
      <c r="P3" s="5" t="s">
        <v>5</v>
      </c>
      <c r="Q3" s="5" t="s">
        <v>6</v>
      </c>
      <c r="R3" s="5" t="s">
        <v>7</v>
      </c>
      <c r="S3" s="23" t="s">
        <v>12</v>
      </c>
      <c r="T3" s="25" t="s">
        <v>4</v>
      </c>
      <c r="U3" s="3" t="s">
        <v>5</v>
      </c>
      <c r="V3" s="3" t="s">
        <v>6</v>
      </c>
      <c r="W3" s="3" t="s">
        <v>7</v>
      </c>
      <c r="X3" s="26" t="s">
        <v>12</v>
      </c>
    </row>
    <row r="4" spans="1:24" ht="6.75" customHeight="1" x14ac:dyDescent="0.25">
      <c r="B4" s="12"/>
      <c r="C4" s="9"/>
      <c r="D4" s="13"/>
      <c r="E4" s="12"/>
      <c r="F4" s="9"/>
      <c r="G4" s="9"/>
      <c r="H4" s="9"/>
      <c r="I4" s="13"/>
      <c r="J4" s="12"/>
      <c r="K4" s="9"/>
      <c r="L4" s="9"/>
      <c r="M4" s="9"/>
      <c r="N4" s="13"/>
      <c r="O4" s="12"/>
      <c r="P4" s="9"/>
      <c r="Q4" s="9"/>
      <c r="R4" s="9"/>
      <c r="S4" s="13"/>
      <c r="T4" s="12"/>
      <c r="U4" s="9"/>
      <c r="V4" s="9"/>
      <c r="W4" s="9"/>
      <c r="X4" s="13"/>
    </row>
    <row r="5" spans="1:24" ht="34.5" customHeight="1" x14ac:dyDescent="0.25">
      <c r="A5" s="15" t="s">
        <v>18</v>
      </c>
      <c r="B5" s="33">
        <f>SUM(E5+J5+O5+T5)/4</f>
        <v>70</v>
      </c>
      <c r="C5" s="34">
        <v>220</v>
      </c>
      <c r="D5" s="28">
        <v>16</v>
      </c>
      <c r="E5" s="41">
        <v>90</v>
      </c>
      <c r="F5" s="42"/>
      <c r="G5" s="29">
        <f>C5/4</f>
        <v>55</v>
      </c>
      <c r="H5" s="29">
        <v>2</v>
      </c>
      <c r="I5" s="14" t="s">
        <v>15</v>
      </c>
      <c r="J5" s="43">
        <v>90</v>
      </c>
      <c r="K5" s="44"/>
      <c r="L5" s="30">
        <f>C5/4</f>
        <v>55</v>
      </c>
      <c r="M5" s="30">
        <v>2</v>
      </c>
      <c r="N5" s="21" t="s">
        <v>15</v>
      </c>
      <c r="O5" s="45">
        <v>50</v>
      </c>
      <c r="P5" s="46"/>
      <c r="Q5" s="31">
        <f>C5/4</f>
        <v>55</v>
      </c>
      <c r="R5" s="31">
        <v>4</v>
      </c>
      <c r="S5" s="24" t="s">
        <v>16</v>
      </c>
      <c r="T5" s="47">
        <v>50</v>
      </c>
      <c r="U5" s="48"/>
      <c r="V5" s="32">
        <f>C5/4</f>
        <v>55</v>
      </c>
      <c r="W5" s="32">
        <v>4</v>
      </c>
      <c r="X5" s="27" t="s">
        <v>16</v>
      </c>
    </row>
    <row r="6" spans="1:24" ht="6.75" customHeight="1" x14ac:dyDescent="0.25">
      <c r="B6" s="35"/>
      <c r="C6" s="36"/>
      <c r="D6" s="37"/>
      <c r="E6" s="40"/>
      <c r="F6" s="36"/>
      <c r="G6" s="36"/>
      <c r="H6" s="36"/>
      <c r="I6" s="13"/>
      <c r="J6" s="40"/>
      <c r="K6" s="36"/>
      <c r="L6" s="36"/>
      <c r="M6" s="36"/>
      <c r="N6" s="13"/>
      <c r="O6" s="40"/>
      <c r="P6" s="36"/>
      <c r="Q6" s="36"/>
      <c r="R6" s="36"/>
      <c r="S6" s="13"/>
      <c r="T6" s="40"/>
      <c r="U6" s="36"/>
      <c r="V6" s="36"/>
      <c r="W6" s="36"/>
      <c r="X6" s="13"/>
    </row>
    <row r="7" spans="1:24" ht="34.5" customHeight="1" x14ac:dyDescent="0.25">
      <c r="A7" s="15" t="s">
        <v>11</v>
      </c>
      <c r="B7" s="33">
        <f t="shared" ref="B7:B13" si="0">SUM(E7+J7+O7+T7)/4</f>
        <v>17.5</v>
      </c>
      <c r="C7" s="38"/>
      <c r="D7" s="28">
        <f>H7+M7+R7+W7</f>
        <v>87.666666666666671</v>
      </c>
      <c r="E7" s="41">
        <v>60</v>
      </c>
      <c r="F7" s="42"/>
      <c r="G7" s="42"/>
      <c r="H7" s="29">
        <f>SUM(H9+H11+H13)/3</f>
        <v>12.333333333333334</v>
      </c>
      <c r="I7" s="14" t="s">
        <v>14</v>
      </c>
      <c r="J7" s="43">
        <v>10</v>
      </c>
      <c r="K7" s="44"/>
      <c r="L7" s="44"/>
      <c r="M7" s="30">
        <f>SUM(M9+M11+M13)/3</f>
        <v>10.666666666666666</v>
      </c>
      <c r="N7" s="21" t="s">
        <v>14</v>
      </c>
      <c r="O7" s="45">
        <v>0</v>
      </c>
      <c r="P7" s="46"/>
      <c r="Q7" s="46"/>
      <c r="R7" s="31">
        <f>SUM(R9+R11+R13)/3</f>
        <v>32.333333333333336</v>
      </c>
      <c r="S7" s="24" t="s">
        <v>14</v>
      </c>
      <c r="T7" s="47">
        <v>0</v>
      </c>
      <c r="U7" s="48"/>
      <c r="V7" s="48"/>
      <c r="W7" s="32">
        <f>SUM(W9+W11+W13)/3</f>
        <v>32.333333333333336</v>
      </c>
      <c r="X7" s="27" t="s">
        <v>14</v>
      </c>
    </row>
    <row r="8" spans="1:24" ht="6.75" customHeight="1" x14ac:dyDescent="0.25">
      <c r="B8" s="35"/>
      <c r="C8" s="39"/>
      <c r="D8" s="37"/>
      <c r="E8" s="40"/>
      <c r="F8" s="36"/>
      <c r="G8" s="36"/>
      <c r="H8" s="36"/>
      <c r="I8" s="13"/>
      <c r="J8" s="40"/>
      <c r="K8" s="36"/>
      <c r="L8" s="36"/>
      <c r="M8" s="36"/>
      <c r="N8" s="13"/>
      <c r="O8" s="40"/>
      <c r="P8" s="36"/>
      <c r="Q8" s="36"/>
      <c r="R8" s="36"/>
      <c r="S8" s="13"/>
      <c r="T8" s="40"/>
      <c r="U8" s="36"/>
      <c r="V8" s="36"/>
      <c r="W8" s="36"/>
      <c r="X8" s="13"/>
    </row>
    <row r="9" spans="1:24" ht="34.5" customHeight="1" x14ac:dyDescent="0.25">
      <c r="A9" s="15" t="s">
        <v>8</v>
      </c>
      <c r="B9" s="33">
        <f t="shared" si="0"/>
        <v>37.5</v>
      </c>
      <c r="C9" s="34">
        <f t="shared" ref="C9:C13" si="1">G9+L9+Q9+V9</f>
        <v>80</v>
      </c>
      <c r="D9" s="28">
        <f t="shared" ref="D9:D13" si="2">H9+M9+R9+W9</f>
        <v>96</v>
      </c>
      <c r="E9" s="41">
        <v>80</v>
      </c>
      <c r="F9" s="29"/>
      <c r="G9" s="29">
        <v>40</v>
      </c>
      <c r="H9" s="29">
        <v>8</v>
      </c>
      <c r="I9" s="14" t="s">
        <v>17</v>
      </c>
      <c r="J9" s="43">
        <v>50</v>
      </c>
      <c r="K9" s="30"/>
      <c r="L9" s="30">
        <v>40</v>
      </c>
      <c r="M9" s="30">
        <v>8</v>
      </c>
      <c r="N9" s="21" t="s">
        <v>14</v>
      </c>
      <c r="O9" s="45">
        <v>10</v>
      </c>
      <c r="P9" s="31"/>
      <c r="Q9" s="31">
        <v>0</v>
      </c>
      <c r="R9" s="31">
        <v>40</v>
      </c>
      <c r="S9" s="24" t="s">
        <v>14</v>
      </c>
      <c r="T9" s="47">
        <v>10</v>
      </c>
      <c r="U9" s="32"/>
      <c r="V9" s="32">
        <v>0</v>
      </c>
      <c r="W9" s="32">
        <v>40</v>
      </c>
      <c r="X9" s="27" t="s">
        <v>14</v>
      </c>
    </row>
    <row r="10" spans="1:24" ht="7.5" customHeight="1" x14ac:dyDescent="0.25">
      <c r="B10" s="35"/>
      <c r="C10" s="39"/>
      <c r="D10" s="37"/>
      <c r="E10" s="40"/>
      <c r="F10" s="36"/>
      <c r="G10" s="36"/>
      <c r="H10" s="36"/>
      <c r="I10" s="13"/>
      <c r="J10" s="40"/>
      <c r="K10" s="36"/>
      <c r="L10" s="36"/>
      <c r="M10" s="36"/>
      <c r="N10" s="13"/>
      <c r="O10" s="40"/>
      <c r="P10" s="36"/>
      <c r="Q10" s="36"/>
      <c r="R10" s="36"/>
      <c r="S10" s="13"/>
      <c r="T10" s="40"/>
      <c r="U10" s="36"/>
      <c r="V10" s="36"/>
      <c r="W10" s="36"/>
      <c r="X10" s="13"/>
    </row>
    <row r="11" spans="1:24" ht="45" x14ac:dyDescent="0.25">
      <c r="A11" s="15" t="s">
        <v>9</v>
      </c>
      <c r="B11" s="33">
        <f t="shared" si="0"/>
        <v>35</v>
      </c>
      <c r="C11" s="34">
        <f t="shared" si="1"/>
        <v>17</v>
      </c>
      <c r="D11" s="28">
        <f t="shared" si="2"/>
        <v>88</v>
      </c>
      <c r="E11" s="41">
        <v>80</v>
      </c>
      <c r="F11" s="29"/>
      <c r="G11" s="29">
        <v>8</v>
      </c>
      <c r="H11" s="29">
        <v>16</v>
      </c>
      <c r="I11" s="14" t="s">
        <v>14</v>
      </c>
      <c r="J11" s="43">
        <v>60</v>
      </c>
      <c r="K11" s="30"/>
      <c r="L11" s="30">
        <v>5</v>
      </c>
      <c r="M11" s="30">
        <v>16</v>
      </c>
      <c r="N11" s="21" t="s">
        <v>14</v>
      </c>
      <c r="O11" s="45">
        <v>0</v>
      </c>
      <c r="P11" s="31"/>
      <c r="Q11" s="31">
        <v>2</v>
      </c>
      <c r="R11" s="31">
        <v>28</v>
      </c>
      <c r="S11" s="24" t="s">
        <v>14</v>
      </c>
      <c r="T11" s="47">
        <v>0</v>
      </c>
      <c r="U11" s="32"/>
      <c r="V11" s="32">
        <v>2</v>
      </c>
      <c r="W11" s="32">
        <v>28</v>
      </c>
      <c r="X11" s="27" t="s">
        <v>14</v>
      </c>
    </row>
    <row r="12" spans="1:24" ht="7.5" customHeight="1" x14ac:dyDescent="0.25">
      <c r="B12" s="35"/>
      <c r="C12" s="39"/>
      <c r="D12" s="37"/>
      <c r="E12" s="40"/>
      <c r="F12" s="36"/>
      <c r="G12" s="36"/>
      <c r="H12" s="36"/>
      <c r="I12" s="13"/>
      <c r="J12" s="40"/>
      <c r="K12" s="36"/>
      <c r="L12" s="36"/>
      <c r="M12" s="36"/>
      <c r="N12" s="13"/>
      <c r="O12" s="40"/>
      <c r="P12" s="36"/>
      <c r="Q12" s="36"/>
      <c r="R12" s="36"/>
      <c r="S12" s="13"/>
      <c r="T12" s="40"/>
      <c r="U12" s="36"/>
      <c r="V12" s="36"/>
      <c r="W12" s="36"/>
      <c r="X12" s="13"/>
    </row>
    <row r="13" spans="1:24" ht="45.75" thickBot="1" x14ac:dyDescent="0.3">
      <c r="A13" s="55" t="s">
        <v>10</v>
      </c>
      <c r="B13" s="50">
        <f t="shared" si="0"/>
        <v>32.5</v>
      </c>
      <c r="C13" s="56">
        <f t="shared" si="1"/>
        <v>23</v>
      </c>
      <c r="D13" s="57">
        <f t="shared" si="2"/>
        <v>79</v>
      </c>
      <c r="E13" s="51">
        <v>80</v>
      </c>
      <c r="F13" s="58"/>
      <c r="G13" s="58">
        <v>13</v>
      </c>
      <c r="H13" s="58">
        <v>13</v>
      </c>
      <c r="I13" s="59" t="s">
        <v>14</v>
      </c>
      <c r="J13" s="52">
        <v>50</v>
      </c>
      <c r="K13" s="60"/>
      <c r="L13" s="60">
        <v>8</v>
      </c>
      <c r="M13" s="60">
        <v>8</v>
      </c>
      <c r="N13" s="61" t="s">
        <v>14</v>
      </c>
      <c r="O13" s="53">
        <v>0</v>
      </c>
      <c r="P13" s="62"/>
      <c r="Q13" s="62">
        <v>1</v>
      </c>
      <c r="R13" s="62">
        <v>29</v>
      </c>
      <c r="S13" s="63" t="s">
        <v>14</v>
      </c>
      <c r="T13" s="54">
        <v>0</v>
      </c>
      <c r="U13" s="64"/>
      <c r="V13" s="64">
        <v>1</v>
      </c>
      <c r="W13" s="64">
        <v>29</v>
      </c>
      <c r="X13" s="65" t="s">
        <v>14</v>
      </c>
    </row>
    <row r="14" spans="1:24" ht="15.75" thickBot="1" x14ac:dyDescent="0.3">
      <c r="A14" s="72"/>
      <c r="B14" s="73"/>
      <c r="C14" s="74"/>
      <c r="D14" s="75"/>
      <c r="E14" s="73"/>
      <c r="F14" s="74"/>
      <c r="G14" s="74"/>
      <c r="H14" s="74"/>
      <c r="I14" s="76"/>
      <c r="J14" s="73"/>
      <c r="K14" s="74"/>
      <c r="L14" s="74"/>
      <c r="M14" s="74"/>
      <c r="N14" s="76"/>
      <c r="O14" s="73"/>
      <c r="P14" s="74"/>
      <c r="Q14" s="74"/>
      <c r="R14" s="74"/>
      <c r="S14" s="76"/>
      <c r="T14" s="73"/>
      <c r="U14" s="74"/>
      <c r="V14" s="74"/>
      <c r="W14" s="74"/>
      <c r="X14" s="76"/>
    </row>
    <row r="15" spans="1:24" ht="30" x14ac:dyDescent="0.25">
      <c r="A15" s="66" t="s">
        <v>6</v>
      </c>
      <c r="B15" s="40"/>
      <c r="C15" s="67">
        <f>SUM(C5:C13)</f>
        <v>340</v>
      </c>
      <c r="D15" s="37"/>
      <c r="E15" s="40"/>
      <c r="F15" s="36"/>
      <c r="G15" s="68">
        <f>SUM(G5:G14)</f>
        <v>116</v>
      </c>
      <c r="H15" s="36"/>
      <c r="I15" s="13"/>
      <c r="J15" s="40"/>
      <c r="K15" s="36"/>
      <c r="L15" s="69">
        <f t="shared" ref="L15:V15" si="3">SUM(L5:L14)</f>
        <v>108</v>
      </c>
      <c r="M15" s="36"/>
      <c r="N15" s="13"/>
      <c r="O15" s="40"/>
      <c r="P15" s="36"/>
      <c r="Q15" s="70">
        <f t="shared" si="3"/>
        <v>58</v>
      </c>
      <c r="R15" s="36"/>
      <c r="S15" s="13"/>
      <c r="T15" s="40"/>
      <c r="U15" s="36"/>
      <c r="V15" s="71">
        <f t="shared" si="3"/>
        <v>58</v>
      </c>
      <c r="W15" s="36"/>
      <c r="X15" s="13"/>
    </row>
    <row r="16" spans="1:24" ht="30" x14ac:dyDescent="0.25">
      <c r="A16" s="2" t="s">
        <v>7</v>
      </c>
      <c r="B16" s="40"/>
      <c r="C16" s="36"/>
      <c r="D16" s="28">
        <f>SUM(D5:D13)</f>
        <v>366.66666666666669</v>
      </c>
      <c r="E16" s="40"/>
      <c r="F16" s="36"/>
      <c r="G16" s="36"/>
      <c r="H16" s="29">
        <f>SUM(H5:H14)</f>
        <v>51.333333333333336</v>
      </c>
      <c r="I16" s="13"/>
      <c r="J16" s="40"/>
      <c r="K16" s="36"/>
      <c r="L16" s="36"/>
      <c r="M16" s="30">
        <f>SUM(M5:M14)</f>
        <v>44.666666666666664</v>
      </c>
      <c r="N16" s="13"/>
      <c r="O16" s="40"/>
      <c r="P16" s="36"/>
      <c r="Q16" s="36"/>
      <c r="R16" s="31">
        <f>SUM(R5:R14)</f>
        <v>133.33333333333334</v>
      </c>
      <c r="S16" s="13"/>
      <c r="T16" s="40"/>
      <c r="U16" s="36"/>
      <c r="V16" s="36"/>
      <c r="W16" s="32">
        <f>SUM(W5:W14)</f>
        <v>133.33333333333334</v>
      </c>
      <c r="X16" s="13"/>
    </row>
    <row r="17" spans="1:24" ht="30.75" thickBot="1" x14ac:dyDescent="0.3">
      <c r="A17" s="49" t="s">
        <v>4</v>
      </c>
      <c r="B17" s="50">
        <f t="shared" ref="B17" si="4">AVERAGE(B5:B13)</f>
        <v>38.5</v>
      </c>
      <c r="C17" s="36"/>
      <c r="D17" s="37"/>
      <c r="E17" s="51">
        <f>AVERAGE(E5:E13)</f>
        <v>78</v>
      </c>
      <c r="F17" s="36"/>
      <c r="G17" s="36"/>
      <c r="H17" s="36"/>
      <c r="I17" s="13"/>
      <c r="J17" s="52">
        <f t="shared" ref="J17:T17" si="5">AVERAGE(J5:J13)</f>
        <v>52</v>
      </c>
      <c r="K17" s="36"/>
      <c r="L17" s="36"/>
      <c r="M17" s="36"/>
      <c r="N17" s="13"/>
      <c r="O17" s="53">
        <f t="shared" si="5"/>
        <v>12</v>
      </c>
      <c r="P17" s="36"/>
      <c r="Q17" s="36"/>
      <c r="R17" s="36"/>
      <c r="S17" s="13"/>
      <c r="T17" s="54">
        <f t="shared" si="5"/>
        <v>12</v>
      </c>
      <c r="U17" s="36"/>
      <c r="V17" s="36"/>
      <c r="W17" s="36"/>
      <c r="X17" s="13"/>
    </row>
    <row r="18" spans="1:24" ht="34.9" customHeight="1" thickBot="1" x14ac:dyDescent="0.3">
      <c r="A18" s="77" t="s">
        <v>19</v>
      </c>
      <c r="B18" s="121">
        <f>C15+D16</f>
        <v>706.66666666666674</v>
      </c>
      <c r="C18" s="122"/>
      <c r="D18" s="123"/>
      <c r="E18" s="118">
        <f>G15+H16</f>
        <v>167.33333333333334</v>
      </c>
      <c r="F18" s="119"/>
      <c r="G18" s="119"/>
      <c r="H18" s="119"/>
      <c r="I18" s="120"/>
      <c r="J18" s="115">
        <f>L15+M16</f>
        <v>152.66666666666666</v>
      </c>
      <c r="K18" s="116"/>
      <c r="L18" s="116"/>
      <c r="M18" s="116"/>
      <c r="N18" s="117"/>
      <c r="O18" s="112">
        <f>Q15+R16</f>
        <v>191.33333333333334</v>
      </c>
      <c r="P18" s="113"/>
      <c r="Q18" s="113"/>
      <c r="R18" s="113"/>
      <c r="S18" s="114"/>
      <c r="T18" s="109">
        <f>V15+W16</f>
        <v>191.33333333333334</v>
      </c>
      <c r="U18" s="110"/>
      <c r="V18" s="110"/>
      <c r="W18" s="110"/>
      <c r="X18" s="111"/>
    </row>
  </sheetData>
  <mergeCells count="10">
    <mergeCell ref="B2:C2"/>
    <mergeCell ref="E2:I2"/>
    <mergeCell ref="J2:N2"/>
    <mergeCell ref="O2:S2"/>
    <mergeCell ref="T2:X2"/>
    <mergeCell ref="T18:X18"/>
    <mergeCell ref="O18:S18"/>
    <mergeCell ref="J18:N18"/>
    <mergeCell ref="E18:I18"/>
    <mergeCell ref="B18:D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C4BE6-0F06-4EBA-B0C4-F0DC0AA0873D}">
  <dimension ref="A1:E7"/>
  <sheetViews>
    <sheetView workbookViewId="0">
      <selection activeCell="B15" sqref="B15"/>
    </sheetView>
  </sheetViews>
  <sheetFormatPr baseColWidth="10" defaultRowHeight="15" x14ac:dyDescent="0.25"/>
  <cols>
    <col min="1" max="1" width="21.7109375" customWidth="1"/>
    <col min="2" max="2" width="15" customWidth="1"/>
    <col min="3" max="3" width="14.7109375" customWidth="1"/>
  </cols>
  <sheetData>
    <row r="1" spans="1:5" s="78" customFormat="1" ht="34.15" customHeight="1" x14ac:dyDescent="0.25">
      <c r="A1" s="78" t="s">
        <v>20</v>
      </c>
      <c r="B1" s="78" t="s">
        <v>23</v>
      </c>
      <c r="C1" s="78" t="s">
        <v>24</v>
      </c>
      <c r="D1" s="78" t="s">
        <v>25</v>
      </c>
      <c r="E1" s="78" t="s">
        <v>28</v>
      </c>
    </row>
    <row r="2" spans="1:5" x14ac:dyDescent="0.25">
      <c r="A2" t="s">
        <v>21</v>
      </c>
      <c r="B2">
        <v>138</v>
      </c>
      <c r="C2">
        <v>87</v>
      </c>
      <c r="D2">
        <f>C2*21</f>
        <v>1827</v>
      </c>
      <c r="E2">
        <f>C2*56</f>
        <v>4872</v>
      </c>
    </row>
    <row r="3" spans="1:5" x14ac:dyDescent="0.25">
      <c r="A3" t="s">
        <v>22</v>
      </c>
      <c r="B3">
        <v>10</v>
      </c>
      <c r="C3">
        <v>29</v>
      </c>
      <c r="D3">
        <f t="shared" ref="D3:D5" si="0">C3*21</f>
        <v>609</v>
      </c>
      <c r="E3">
        <f t="shared" ref="E3:E5" si="1">C3*56</f>
        <v>1624</v>
      </c>
    </row>
    <row r="4" spans="1:5" x14ac:dyDescent="0.25">
      <c r="A4" t="s">
        <v>29</v>
      </c>
      <c r="B4">
        <v>4981</v>
      </c>
      <c r="C4">
        <v>4981</v>
      </c>
      <c r="D4">
        <f t="shared" si="0"/>
        <v>104601</v>
      </c>
      <c r="E4">
        <f t="shared" si="1"/>
        <v>278936</v>
      </c>
    </row>
    <row r="5" spans="1:5" x14ac:dyDescent="0.25">
      <c r="A5" t="s">
        <v>26</v>
      </c>
      <c r="B5">
        <v>10</v>
      </c>
      <c r="C5">
        <v>1</v>
      </c>
      <c r="D5">
        <f t="shared" si="0"/>
        <v>21</v>
      </c>
      <c r="E5">
        <f t="shared" si="1"/>
        <v>56</v>
      </c>
    </row>
    <row r="6" spans="1:5" ht="6.6" customHeight="1" thickBot="1" x14ac:dyDescent="0.3">
      <c r="A6" s="79"/>
      <c r="B6" s="79"/>
      <c r="C6" s="79"/>
      <c r="D6" s="79"/>
      <c r="E6" s="79"/>
    </row>
    <row r="7" spans="1:5" ht="15.75" thickTop="1" x14ac:dyDescent="0.25">
      <c r="A7" t="s">
        <v>27</v>
      </c>
      <c r="B7">
        <f>SUM(B2:B6)</f>
        <v>5139</v>
      </c>
      <c r="C7">
        <f>SUM(C2:C6)</f>
        <v>5098</v>
      </c>
      <c r="D7">
        <f>SUM(D2:D6)</f>
        <v>107058</v>
      </c>
      <c r="E7">
        <f>SUM(E2:E6)</f>
        <v>285488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92EFB-99C9-4085-A125-AE5FE7B70A43}">
  <dimension ref="A1:H15"/>
  <sheetViews>
    <sheetView workbookViewId="0">
      <selection activeCell="C21" sqref="C21"/>
    </sheetView>
  </sheetViews>
  <sheetFormatPr baseColWidth="10" defaultRowHeight="15" x14ac:dyDescent="0.25"/>
  <cols>
    <col min="1" max="3" width="15.140625" customWidth="1"/>
    <col min="4" max="4" width="18.28515625" customWidth="1"/>
    <col min="5" max="5" width="30.28515625" style="103" customWidth="1"/>
    <col min="6" max="6" width="23.28515625" customWidth="1"/>
    <col min="8" max="8" width="20.5703125" customWidth="1"/>
  </cols>
  <sheetData>
    <row r="1" spans="1:8" ht="15.75" x14ac:dyDescent="0.25">
      <c r="A1" s="92" t="s">
        <v>31</v>
      </c>
      <c r="B1" s="92" t="s">
        <v>32</v>
      </c>
      <c r="C1" s="92" t="s">
        <v>33</v>
      </c>
      <c r="D1" s="107"/>
      <c r="E1" s="138" t="s">
        <v>46</v>
      </c>
      <c r="F1" s="139"/>
      <c r="H1" s="93" t="s">
        <v>34</v>
      </c>
    </row>
    <row r="2" spans="1:8" ht="21.75" customHeight="1" thickBot="1" x14ac:dyDescent="0.3">
      <c r="A2" s="95">
        <v>1</v>
      </c>
      <c r="B2" s="95">
        <v>1</v>
      </c>
      <c r="C2" s="96">
        <v>2021</v>
      </c>
      <c r="D2" s="106">
        <f>DATE(C2,B2,1)</f>
        <v>44197</v>
      </c>
      <c r="E2" s="108" t="str">
        <f>CONCATENATE("01.01.",$C$2)</f>
        <v>01.01.2021</v>
      </c>
      <c r="F2" s="98" t="s">
        <v>35</v>
      </c>
      <c r="G2" s="94" t="s">
        <v>36</v>
      </c>
      <c r="H2" s="97">
        <f xml:space="preserve"> FLOOR(DAY(MINUTE($C$2/38)/2+56)&amp;"/5/"&amp;$C$2,7)-34</f>
        <v>44290</v>
      </c>
    </row>
    <row r="3" spans="1:8" x14ac:dyDescent="0.25">
      <c r="A3" s="104"/>
      <c r="B3" s="96"/>
      <c r="C3" s="96"/>
      <c r="D3" s="140"/>
      <c r="E3" s="108" t="str">
        <f>CONCATENATE("19.03.",$C$2)</f>
        <v>19.03.2021</v>
      </c>
      <c r="F3" s="98" t="s">
        <v>37</v>
      </c>
      <c r="G3" s="94" t="s">
        <v>36</v>
      </c>
    </row>
    <row r="4" spans="1:8" x14ac:dyDescent="0.25">
      <c r="A4" s="105"/>
      <c r="B4" s="96"/>
      <c r="C4" s="96"/>
      <c r="D4" s="141"/>
      <c r="E4" s="99">
        <f xml:space="preserve"> H2 + 39</f>
        <v>44329</v>
      </c>
      <c r="F4" s="98" t="s">
        <v>38</v>
      </c>
      <c r="G4" s="94" t="s">
        <v>39</v>
      </c>
    </row>
    <row r="5" spans="1:8" x14ac:dyDescent="0.25">
      <c r="A5" s="96"/>
      <c r="B5" s="96"/>
      <c r="C5" s="96"/>
      <c r="D5" s="140"/>
      <c r="E5" s="99">
        <f>H2+60</f>
        <v>44350</v>
      </c>
      <c r="F5" s="98" t="s">
        <v>40</v>
      </c>
      <c r="G5" s="94" t="s">
        <v>39</v>
      </c>
    </row>
    <row r="6" spans="1:8" x14ac:dyDescent="0.25">
      <c r="A6" s="96"/>
      <c r="B6" s="96"/>
      <c r="C6" s="96"/>
      <c r="D6" s="141"/>
      <c r="E6" s="99" t="str">
        <f>CONCATENATE("01.08.",$C$2)</f>
        <v>01.08.2021</v>
      </c>
      <c r="F6" s="98" t="s">
        <v>41</v>
      </c>
      <c r="G6" s="94" t="s">
        <v>36</v>
      </c>
    </row>
    <row r="7" spans="1:8" x14ac:dyDescent="0.25">
      <c r="E7" s="99" t="str">
        <f>CONCATENATE("15.08.",$C$2)</f>
        <v>15.08.2021</v>
      </c>
      <c r="F7" s="98" t="s">
        <v>42</v>
      </c>
      <c r="G7" s="94" t="s">
        <v>36</v>
      </c>
    </row>
    <row r="8" spans="1:8" x14ac:dyDescent="0.25">
      <c r="A8" s="142" t="s">
        <v>47</v>
      </c>
      <c r="B8" s="142"/>
      <c r="E8" s="99" t="str">
        <f>CONCATENATE("01.11.",$C$2)</f>
        <v>01.11.2021</v>
      </c>
      <c r="F8" s="98" t="s">
        <v>43</v>
      </c>
      <c r="G8" s="94" t="s">
        <v>36</v>
      </c>
    </row>
    <row r="9" spans="1:8" x14ac:dyDescent="0.25">
      <c r="E9" s="99" t="str">
        <f>CONCATENATE("08.12.",$C$2)</f>
        <v>08.12.2021</v>
      </c>
      <c r="F9" s="98" t="s">
        <v>44</v>
      </c>
      <c r="G9" s="94" t="s">
        <v>36</v>
      </c>
    </row>
    <row r="10" spans="1:8" x14ac:dyDescent="0.25">
      <c r="E10" s="99" t="str">
        <f>CONCATENATE("25.12.",$C$2)</f>
        <v>25.12.2021</v>
      </c>
      <c r="F10" s="98" t="s">
        <v>45</v>
      </c>
      <c r="G10" s="94" t="s">
        <v>36</v>
      </c>
    </row>
    <row r="11" spans="1:8" x14ac:dyDescent="0.25">
      <c r="E11" s="99"/>
      <c r="F11" s="100"/>
    </row>
    <row r="12" spans="1:8" x14ac:dyDescent="0.25">
      <c r="E12" s="99"/>
      <c r="F12" s="100"/>
    </row>
    <row r="13" spans="1:8" x14ac:dyDescent="0.25">
      <c r="E13" s="99"/>
      <c r="F13" s="100"/>
    </row>
    <row r="14" spans="1:8" x14ac:dyDescent="0.25">
      <c r="E14" s="99"/>
      <c r="F14" s="100"/>
    </row>
    <row r="15" spans="1:8" ht="21.75" customHeight="1" thickBot="1" x14ac:dyDescent="0.3">
      <c r="E15" s="101"/>
      <c r="F15" s="102"/>
    </row>
  </sheetData>
  <mergeCells count="4">
    <mergeCell ref="E1:F1"/>
    <mergeCell ref="D3:D4"/>
    <mergeCell ref="D5:D6"/>
    <mergeCell ref="A8:B8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0</xdr:col>
                    <xdr:colOff>28575</xdr:colOff>
                    <xdr:row>2</xdr:row>
                    <xdr:rowOff>47625</xdr:rowOff>
                  </from>
                  <to>
                    <xdr:col>1</xdr:col>
                    <xdr:colOff>0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1</xdr:col>
                    <xdr:colOff>28575</xdr:colOff>
                    <xdr:row>2</xdr:row>
                    <xdr:rowOff>47625</xdr:rowOff>
                  </from>
                  <to>
                    <xdr:col>1</xdr:col>
                    <xdr:colOff>962025</xdr:colOff>
                    <xdr:row>5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2</xdr:col>
                    <xdr:colOff>28575</xdr:colOff>
                    <xdr:row>2</xdr:row>
                    <xdr:rowOff>47625</xdr:rowOff>
                  </from>
                  <to>
                    <xdr:col>2</xdr:col>
                    <xdr:colOff>962025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CAA6FF-7F11-4E18-88C5-141B8FB38052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 t="str">
        <f>Feriés!E2</f>
        <v>01.01.2021</v>
      </c>
      <c r="B1" s="91" t="str">
        <f>A1</f>
        <v>01.01.2021</v>
      </c>
      <c r="C1" s="91">
        <f>IFERROR(IF(NOT(MONTH(B1+1)=MONTH($A$1)),"",IF(B1=0,"",B1+1)),"")</f>
        <v>44198</v>
      </c>
      <c r="D1" s="91">
        <f t="shared" ref="D1:AF1" si="0">IFERROR(IF(NOT(MONTH(C1+1)=MONTH($A$1)),"",IF(C1=0,"",C1+1)),"")</f>
        <v>44199</v>
      </c>
      <c r="E1" s="91">
        <f t="shared" si="0"/>
        <v>44200</v>
      </c>
      <c r="F1" s="91">
        <f t="shared" si="0"/>
        <v>44201</v>
      </c>
      <c r="G1" s="91">
        <f t="shared" si="0"/>
        <v>44202</v>
      </c>
      <c r="H1" s="91">
        <f t="shared" si="0"/>
        <v>44203</v>
      </c>
      <c r="I1" s="91">
        <f t="shared" si="0"/>
        <v>44204</v>
      </c>
      <c r="J1" s="91">
        <f t="shared" si="0"/>
        <v>44205</v>
      </c>
      <c r="K1" s="91">
        <f t="shared" si="0"/>
        <v>44206</v>
      </c>
      <c r="L1" s="91">
        <f t="shared" si="0"/>
        <v>44207</v>
      </c>
      <c r="M1" s="91">
        <f t="shared" si="0"/>
        <v>44208</v>
      </c>
      <c r="N1" s="91">
        <f t="shared" si="0"/>
        <v>44209</v>
      </c>
      <c r="O1" s="91">
        <f t="shared" si="0"/>
        <v>44210</v>
      </c>
      <c r="P1" s="91">
        <f t="shared" si="0"/>
        <v>44211</v>
      </c>
      <c r="Q1" s="91">
        <f t="shared" si="0"/>
        <v>44212</v>
      </c>
      <c r="R1" s="91">
        <f t="shared" si="0"/>
        <v>44213</v>
      </c>
      <c r="S1" s="91">
        <f t="shared" si="0"/>
        <v>44214</v>
      </c>
      <c r="T1" s="91">
        <f t="shared" si="0"/>
        <v>44215</v>
      </c>
      <c r="U1" s="91">
        <f t="shared" si="0"/>
        <v>44216</v>
      </c>
      <c r="V1" s="91">
        <f t="shared" si="0"/>
        <v>44217</v>
      </c>
      <c r="W1" s="91">
        <f t="shared" si="0"/>
        <v>44218</v>
      </c>
      <c r="X1" s="91">
        <f t="shared" si="0"/>
        <v>44219</v>
      </c>
      <c r="Y1" s="91">
        <f t="shared" si="0"/>
        <v>44220</v>
      </c>
      <c r="Z1" s="91">
        <f t="shared" si="0"/>
        <v>44221</v>
      </c>
      <c r="AA1" s="91">
        <f t="shared" si="0"/>
        <v>44222</v>
      </c>
      <c r="AB1" s="91">
        <f t="shared" si="0"/>
        <v>44223</v>
      </c>
      <c r="AC1" s="91">
        <f t="shared" si="0"/>
        <v>44224</v>
      </c>
      <c r="AD1" s="91">
        <f t="shared" si="0"/>
        <v>44225</v>
      </c>
      <c r="AE1" s="91">
        <f t="shared" si="0"/>
        <v>44226</v>
      </c>
      <c r="AF1" s="150">
        <f t="shared" si="0"/>
        <v>44227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53</v>
      </c>
      <c r="C2" s="149">
        <f t="shared" ref="C2:AF2" si="1">_xlfn.ISOWEEKNUM(C1)</f>
        <v>53</v>
      </c>
      <c r="D2" s="149">
        <f t="shared" si="1"/>
        <v>53</v>
      </c>
      <c r="E2" s="149">
        <f t="shared" si="1"/>
        <v>1</v>
      </c>
      <c r="F2" s="149">
        <f t="shared" si="1"/>
        <v>1</v>
      </c>
      <c r="G2" s="149">
        <f t="shared" si="1"/>
        <v>1</v>
      </c>
      <c r="H2" s="149">
        <f t="shared" si="1"/>
        <v>1</v>
      </c>
      <c r="I2" s="149">
        <f t="shared" si="1"/>
        <v>1</v>
      </c>
      <c r="J2" s="149">
        <f t="shared" si="1"/>
        <v>1</v>
      </c>
      <c r="K2" s="149">
        <f t="shared" si="1"/>
        <v>1</v>
      </c>
      <c r="L2" s="149">
        <f t="shared" si="1"/>
        <v>2</v>
      </c>
      <c r="M2" s="149">
        <f t="shared" si="1"/>
        <v>2</v>
      </c>
      <c r="N2" s="149">
        <f t="shared" si="1"/>
        <v>2</v>
      </c>
      <c r="O2" s="149">
        <f t="shared" si="1"/>
        <v>2</v>
      </c>
      <c r="P2" s="149">
        <f t="shared" si="1"/>
        <v>2</v>
      </c>
      <c r="Q2" s="149">
        <f t="shared" si="1"/>
        <v>2</v>
      </c>
      <c r="R2" s="149">
        <f t="shared" si="1"/>
        <v>2</v>
      </c>
      <c r="S2" s="149">
        <f t="shared" si="1"/>
        <v>3</v>
      </c>
      <c r="T2" s="149">
        <f t="shared" si="1"/>
        <v>3</v>
      </c>
      <c r="U2" s="149">
        <f t="shared" si="1"/>
        <v>3</v>
      </c>
      <c r="V2" s="149">
        <f t="shared" si="1"/>
        <v>3</v>
      </c>
      <c r="W2" s="149">
        <f t="shared" si="1"/>
        <v>3</v>
      </c>
      <c r="X2" s="149">
        <f t="shared" si="1"/>
        <v>3</v>
      </c>
      <c r="Y2" s="149">
        <f t="shared" si="1"/>
        <v>3</v>
      </c>
      <c r="Z2" s="149">
        <f t="shared" si="1"/>
        <v>4</v>
      </c>
      <c r="AA2" s="149">
        <f t="shared" si="1"/>
        <v>4</v>
      </c>
      <c r="AB2" s="149">
        <f t="shared" si="1"/>
        <v>4</v>
      </c>
      <c r="AC2" s="149">
        <f t="shared" si="1"/>
        <v>4</v>
      </c>
      <c r="AD2" s="149">
        <f t="shared" si="1"/>
        <v>4</v>
      </c>
      <c r="AE2" s="149">
        <f t="shared" si="1"/>
        <v>4</v>
      </c>
      <c r="AF2" s="151">
        <f t="shared" si="1"/>
        <v>4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28">
    <cfRule type="expression" dxfId="44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97F2D80E-94F6-47FE-BBB7-3E9C05D52E50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B1:AF28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B8B60-F35F-46E5-A1A7-2543E522BFB8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EDATE(Janvier!A1,1)</f>
        <v>44228</v>
      </c>
      <c r="B1" s="91">
        <f>A1</f>
        <v>44228</v>
      </c>
      <c r="C1" s="91">
        <f>IFERROR(IF(NOT(MONTH(B1+1)=MONTH($A$1)),"",IF(B1=0,"",B1+1)),"")</f>
        <v>44229</v>
      </c>
      <c r="D1" s="91">
        <f t="shared" ref="D1:AF1" si="0">IFERROR(IF(NOT(MONTH(C1+1)=MONTH($A$1)),"",IF(C1=0,"",C1+1)),"")</f>
        <v>44230</v>
      </c>
      <c r="E1" s="91">
        <f t="shared" si="0"/>
        <v>44231</v>
      </c>
      <c r="F1" s="91">
        <f t="shared" si="0"/>
        <v>44232</v>
      </c>
      <c r="G1" s="91">
        <f t="shared" si="0"/>
        <v>44233</v>
      </c>
      <c r="H1" s="91">
        <f t="shared" si="0"/>
        <v>44234</v>
      </c>
      <c r="I1" s="91">
        <f t="shared" si="0"/>
        <v>44235</v>
      </c>
      <c r="J1" s="91">
        <f t="shared" si="0"/>
        <v>44236</v>
      </c>
      <c r="K1" s="91">
        <f t="shared" si="0"/>
        <v>44237</v>
      </c>
      <c r="L1" s="91">
        <f t="shared" si="0"/>
        <v>44238</v>
      </c>
      <c r="M1" s="91">
        <f t="shared" si="0"/>
        <v>44239</v>
      </c>
      <c r="N1" s="91">
        <f t="shared" si="0"/>
        <v>44240</v>
      </c>
      <c r="O1" s="91">
        <f t="shared" si="0"/>
        <v>44241</v>
      </c>
      <c r="P1" s="91">
        <f t="shared" si="0"/>
        <v>44242</v>
      </c>
      <c r="Q1" s="91">
        <f t="shared" si="0"/>
        <v>44243</v>
      </c>
      <c r="R1" s="91">
        <f t="shared" si="0"/>
        <v>44244</v>
      </c>
      <c r="S1" s="91">
        <f t="shared" si="0"/>
        <v>44245</v>
      </c>
      <c r="T1" s="91">
        <f t="shared" si="0"/>
        <v>44246</v>
      </c>
      <c r="U1" s="91">
        <f t="shared" si="0"/>
        <v>44247</v>
      </c>
      <c r="V1" s="91">
        <f t="shared" si="0"/>
        <v>44248</v>
      </c>
      <c r="W1" s="91">
        <f t="shared" si="0"/>
        <v>44249</v>
      </c>
      <c r="X1" s="91">
        <f t="shared" si="0"/>
        <v>44250</v>
      </c>
      <c r="Y1" s="91">
        <f t="shared" si="0"/>
        <v>44251</v>
      </c>
      <c r="Z1" s="91">
        <f t="shared" si="0"/>
        <v>44252</v>
      </c>
      <c r="AA1" s="91">
        <f t="shared" si="0"/>
        <v>44253</v>
      </c>
      <c r="AB1" s="91">
        <f t="shared" si="0"/>
        <v>44254</v>
      </c>
      <c r="AC1" s="91">
        <f t="shared" si="0"/>
        <v>44255</v>
      </c>
      <c r="AD1" s="91" t="str">
        <f t="shared" si="0"/>
        <v/>
      </c>
      <c r="AE1" s="91" t="str">
        <f t="shared" si="0"/>
        <v/>
      </c>
      <c r="AF1" s="150" t="str">
        <f t="shared" si="0"/>
        <v/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5</v>
      </c>
      <c r="C2" s="149">
        <f t="shared" ref="C2:AF2" si="1">_xlfn.ISOWEEKNUM(C1)</f>
        <v>5</v>
      </c>
      <c r="D2" s="149">
        <f t="shared" si="1"/>
        <v>5</v>
      </c>
      <c r="E2" s="149">
        <f t="shared" si="1"/>
        <v>5</v>
      </c>
      <c r="F2" s="149">
        <f t="shared" si="1"/>
        <v>5</v>
      </c>
      <c r="G2" s="149">
        <f t="shared" si="1"/>
        <v>5</v>
      </c>
      <c r="H2" s="149">
        <f t="shared" si="1"/>
        <v>5</v>
      </c>
      <c r="I2" s="149">
        <f t="shared" si="1"/>
        <v>6</v>
      </c>
      <c r="J2" s="149">
        <f t="shared" si="1"/>
        <v>6</v>
      </c>
      <c r="K2" s="149">
        <f t="shared" si="1"/>
        <v>6</v>
      </c>
      <c r="L2" s="149">
        <f t="shared" si="1"/>
        <v>6</v>
      </c>
      <c r="M2" s="149">
        <f t="shared" si="1"/>
        <v>6</v>
      </c>
      <c r="N2" s="149">
        <f t="shared" si="1"/>
        <v>6</v>
      </c>
      <c r="O2" s="149">
        <f t="shared" si="1"/>
        <v>6</v>
      </c>
      <c r="P2" s="149">
        <f t="shared" si="1"/>
        <v>7</v>
      </c>
      <c r="Q2" s="149">
        <f t="shared" si="1"/>
        <v>7</v>
      </c>
      <c r="R2" s="149">
        <f t="shared" si="1"/>
        <v>7</v>
      </c>
      <c r="S2" s="149">
        <f t="shared" si="1"/>
        <v>7</v>
      </c>
      <c r="T2" s="149">
        <f t="shared" si="1"/>
        <v>7</v>
      </c>
      <c r="U2" s="149">
        <f t="shared" si="1"/>
        <v>7</v>
      </c>
      <c r="V2" s="149">
        <f t="shared" si="1"/>
        <v>7</v>
      </c>
      <c r="W2" s="149">
        <f t="shared" si="1"/>
        <v>8</v>
      </c>
      <c r="X2" s="149">
        <f t="shared" si="1"/>
        <v>8</v>
      </c>
      <c r="Y2" s="149">
        <f t="shared" si="1"/>
        <v>8</v>
      </c>
      <c r="Z2" s="149">
        <f t="shared" si="1"/>
        <v>8</v>
      </c>
      <c r="AA2" s="149">
        <f t="shared" si="1"/>
        <v>8</v>
      </c>
      <c r="AB2" s="149">
        <f t="shared" si="1"/>
        <v>8</v>
      </c>
      <c r="AC2" s="149">
        <f t="shared" si="1"/>
        <v>8</v>
      </c>
      <c r="AD2" s="149" t="e">
        <f t="shared" si="1"/>
        <v>#VALUE!</v>
      </c>
      <c r="AE2" s="149" t="e">
        <f t="shared" si="1"/>
        <v>#VALUE!</v>
      </c>
      <c r="AF2" s="151" t="e">
        <f t="shared" si="1"/>
        <v>#VALUE!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43" priority="5">
      <formula>OR(WEEKDAY(B$1)=1,WEEKDAY(B$1)=7)</formula>
    </cfRule>
  </conditionalFormatting>
  <conditionalFormatting sqref="B2:AF2">
    <cfRule type="expression" dxfId="20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D805876-93B3-4F79-AFCC-C8983363471D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5F9B220D-532E-4B59-8584-74C64AC6965B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8C01A-8A24-4979-AA9E-FA78B2FFC973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EDATE(Février!A1,1)</f>
        <v>44256</v>
      </c>
      <c r="B1" s="91">
        <f>A1</f>
        <v>44256</v>
      </c>
      <c r="C1" s="91">
        <f>IFERROR(IF(NOT(MONTH(B1+1)=MONTH($A$1)),"",IF(B1=0,"",B1+1)),"")</f>
        <v>44257</v>
      </c>
      <c r="D1" s="91">
        <f t="shared" ref="D1:AF1" si="0">IFERROR(IF(NOT(MONTH(C1+1)=MONTH($A$1)),"",IF(C1=0,"",C1+1)),"")</f>
        <v>44258</v>
      </c>
      <c r="E1" s="91">
        <f t="shared" si="0"/>
        <v>44259</v>
      </c>
      <c r="F1" s="91">
        <f t="shared" si="0"/>
        <v>44260</v>
      </c>
      <c r="G1" s="91">
        <f t="shared" si="0"/>
        <v>44261</v>
      </c>
      <c r="H1" s="91">
        <f t="shared" si="0"/>
        <v>44262</v>
      </c>
      <c r="I1" s="91">
        <f t="shared" si="0"/>
        <v>44263</v>
      </c>
      <c r="J1" s="91">
        <f t="shared" si="0"/>
        <v>44264</v>
      </c>
      <c r="K1" s="91">
        <f t="shared" si="0"/>
        <v>44265</v>
      </c>
      <c r="L1" s="91">
        <f t="shared" si="0"/>
        <v>44266</v>
      </c>
      <c r="M1" s="91">
        <f t="shared" si="0"/>
        <v>44267</v>
      </c>
      <c r="N1" s="91">
        <f t="shared" si="0"/>
        <v>44268</v>
      </c>
      <c r="O1" s="91">
        <f t="shared" si="0"/>
        <v>44269</v>
      </c>
      <c r="P1" s="91">
        <f t="shared" si="0"/>
        <v>44270</v>
      </c>
      <c r="Q1" s="91">
        <f t="shared" si="0"/>
        <v>44271</v>
      </c>
      <c r="R1" s="91">
        <f t="shared" si="0"/>
        <v>44272</v>
      </c>
      <c r="S1" s="91">
        <f t="shared" si="0"/>
        <v>44273</v>
      </c>
      <c r="T1" s="91">
        <f t="shared" si="0"/>
        <v>44274</v>
      </c>
      <c r="U1" s="91">
        <f t="shared" si="0"/>
        <v>44275</v>
      </c>
      <c r="V1" s="91">
        <f t="shared" si="0"/>
        <v>44276</v>
      </c>
      <c r="W1" s="91">
        <f t="shared" si="0"/>
        <v>44277</v>
      </c>
      <c r="X1" s="91">
        <f t="shared" si="0"/>
        <v>44278</v>
      </c>
      <c r="Y1" s="91">
        <f t="shared" si="0"/>
        <v>44279</v>
      </c>
      <c r="Z1" s="91">
        <f t="shared" si="0"/>
        <v>44280</v>
      </c>
      <c r="AA1" s="91">
        <f t="shared" si="0"/>
        <v>44281</v>
      </c>
      <c r="AB1" s="91">
        <f t="shared" si="0"/>
        <v>44282</v>
      </c>
      <c r="AC1" s="91">
        <f t="shared" si="0"/>
        <v>44283</v>
      </c>
      <c r="AD1" s="91">
        <f t="shared" si="0"/>
        <v>44284</v>
      </c>
      <c r="AE1" s="91">
        <f t="shared" si="0"/>
        <v>44285</v>
      </c>
      <c r="AF1" s="150">
        <f t="shared" si="0"/>
        <v>44286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9</v>
      </c>
      <c r="C2" s="149">
        <f t="shared" ref="C2:AF2" si="1">_xlfn.ISOWEEKNUM(C1)</f>
        <v>9</v>
      </c>
      <c r="D2" s="149">
        <f t="shared" si="1"/>
        <v>9</v>
      </c>
      <c r="E2" s="149">
        <f t="shared" si="1"/>
        <v>9</v>
      </c>
      <c r="F2" s="149">
        <f t="shared" si="1"/>
        <v>9</v>
      </c>
      <c r="G2" s="149">
        <f t="shared" si="1"/>
        <v>9</v>
      </c>
      <c r="H2" s="149">
        <f t="shared" si="1"/>
        <v>9</v>
      </c>
      <c r="I2" s="149">
        <f t="shared" si="1"/>
        <v>10</v>
      </c>
      <c r="J2" s="149">
        <f t="shared" si="1"/>
        <v>10</v>
      </c>
      <c r="K2" s="149">
        <f t="shared" si="1"/>
        <v>10</v>
      </c>
      <c r="L2" s="149">
        <f t="shared" si="1"/>
        <v>10</v>
      </c>
      <c r="M2" s="149">
        <f t="shared" si="1"/>
        <v>10</v>
      </c>
      <c r="N2" s="149">
        <f t="shared" si="1"/>
        <v>10</v>
      </c>
      <c r="O2" s="149">
        <f t="shared" si="1"/>
        <v>10</v>
      </c>
      <c r="P2" s="149">
        <f t="shared" si="1"/>
        <v>11</v>
      </c>
      <c r="Q2" s="149">
        <f t="shared" si="1"/>
        <v>11</v>
      </c>
      <c r="R2" s="149">
        <f t="shared" si="1"/>
        <v>11</v>
      </c>
      <c r="S2" s="149">
        <f t="shared" si="1"/>
        <v>11</v>
      </c>
      <c r="T2" s="149">
        <f t="shared" si="1"/>
        <v>11</v>
      </c>
      <c r="U2" s="149">
        <f t="shared" si="1"/>
        <v>11</v>
      </c>
      <c r="V2" s="149">
        <f t="shared" si="1"/>
        <v>11</v>
      </c>
      <c r="W2" s="149">
        <f t="shared" si="1"/>
        <v>12</v>
      </c>
      <c r="X2" s="149">
        <f t="shared" si="1"/>
        <v>12</v>
      </c>
      <c r="Y2" s="149">
        <f t="shared" si="1"/>
        <v>12</v>
      </c>
      <c r="Z2" s="149">
        <f t="shared" si="1"/>
        <v>12</v>
      </c>
      <c r="AA2" s="149">
        <f t="shared" si="1"/>
        <v>12</v>
      </c>
      <c r="AB2" s="149">
        <f t="shared" si="1"/>
        <v>12</v>
      </c>
      <c r="AC2" s="149">
        <f t="shared" si="1"/>
        <v>12</v>
      </c>
      <c r="AD2" s="149">
        <f t="shared" si="1"/>
        <v>13</v>
      </c>
      <c r="AE2" s="149">
        <f t="shared" si="1"/>
        <v>13</v>
      </c>
      <c r="AF2" s="151">
        <f t="shared" si="1"/>
        <v>13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41" priority="5">
      <formula>OR(WEEKDAY(B$1)=1,WEEKDAY(B$1)=7)</formula>
    </cfRule>
  </conditionalFormatting>
  <conditionalFormatting sqref="B2:AF2">
    <cfRule type="expression" dxfId="18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AD274DC-7CEC-4A50-B2A6-2E1EAD666ECC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AEC4C2BF-C8B0-46E9-B327-6D26269357C5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043A7-02DF-45B1-9288-9474CA42A3CA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EDATE(Mars!A1,1)</f>
        <v>44287</v>
      </c>
      <c r="B1" s="91">
        <f>A1</f>
        <v>44287</v>
      </c>
      <c r="C1" s="91">
        <f>IFERROR(IF(NOT(MONTH(B1+1)=MONTH($A$1)),"",IF(B1=0,"",B1+1)),"")</f>
        <v>44288</v>
      </c>
      <c r="D1" s="91">
        <f t="shared" ref="D1:AF1" si="0">IFERROR(IF(NOT(MONTH(C1+1)=MONTH($A$1)),"",IF(C1=0,"",C1+1)),"")</f>
        <v>44289</v>
      </c>
      <c r="E1" s="91">
        <f t="shared" si="0"/>
        <v>44290</v>
      </c>
      <c r="F1" s="91">
        <f t="shared" si="0"/>
        <v>44291</v>
      </c>
      <c r="G1" s="91">
        <f t="shared" si="0"/>
        <v>44292</v>
      </c>
      <c r="H1" s="91">
        <f t="shared" si="0"/>
        <v>44293</v>
      </c>
      <c r="I1" s="91">
        <f t="shared" si="0"/>
        <v>44294</v>
      </c>
      <c r="J1" s="91">
        <f t="shared" si="0"/>
        <v>44295</v>
      </c>
      <c r="K1" s="91">
        <f t="shared" si="0"/>
        <v>44296</v>
      </c>
      <c r="L1" s="91">
        <f t="shared" si="0"/>
        <v>44297</v>
      </c>
      <c r="M1" s="91">
        <f t="shared" si="0"/>
        <v>44298</v>
      </c>
      <c r="N1" s="91">
        <f t="shared" si="0"/>
        <v>44299</v>
      </c>
      <c r="O1" s="91">
        <f t="shared" si="0"/>
        <v>44300</v>
      </c>
      <c r="P1" s="91">
        <f t="shared" si="0"/>
        <v>44301</v>
      </c>
      <c r="Q1" s="91">
        <f t="shared" si="0"/>
        <v>44302</v>
      </c>
      <c r="R1" s="91">
        <f t="shared" si="0"/>
        <v>44303</v>
      </c>
      <c r="S1" s="91">
        <f t="shared" si="0"/>
        <v>44304</v>
      </c>
      <c r="T1" s="91">
        <f t="shared" si="0"/>
        <v>44305</v>
      </c>
      <c r="U1" s="91">
        <f t="shared" si="0"/>
        <v>44306</v>
      </c>
      <c r="V1" s="91">
        <f t="shared" si="0"/>
        <v>44307</v>
      </c>
      <c r="W1" s="91">
        <f t="shared" si="0"/>
        <v>44308</v>
      </c>
      <c r="X1" s="91">
        <f t="shared" si="0"/>
        <v>44309</v>
      </c>
      <c r="Y1" s="91">
        <f t="shared" si="0"/>
        <v>44310</v>
      </c>
      <c r="Z1" s="91">
        <f t="shared" si="0"/>
        <v>44311</v>
      </c>
      <c r="AA1" s="91">
        <f t="shared" si="0"/>
        <v>44312</v>
      </c>
      <c r="AB1" s="91">
        <f t="shared" si="0"/>
        <v>44313</v>
      </c>
      <c r="AC1" s="91">
        <f t="shared" si="0"/>
        <v>44314</v>
      </c>
      <c r="AD1" s="91">
        <f t="shared" si="0"/>
        <v>44315</v>
      </c>
      <c r="AE1" s="91">
        <f t="shared" si="0"/>
        <v>44316</v>
      </c>
      <c r="AF1" s="150" t="str">
        <f t="shared" si="0"/>
        <v/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13</v>
      </c>
      <c r="C2" s="149">
        <f t="shared" ref="C2:AF2" si="1">_xlfn.ISOWEEKNUM(C1)</f>
        <v>13</v>
      </c>
      <c r="D2" s="149">
        <f t="shared" si="1"/>
        <v>13</v>
      </c>
      <c r="E2" s="149">
        <f t="shared" si="1"/>
        <v>13</v>
      </c>
      <c r="F2" s="149">
        <f t="shared" si="1"/>
        <v>14</v>
      </c>
      <c r="G2" s="149">
        <f t="shared" si="1"/>
        <v>14</v>
      </c>
      <c r="H2" s="149">
        <f t="shared" si="1"/>
        <v>14</v>
      </c>
      <c r="I2" s="149">
        <f t="shared" si="1"/>
        <v>14</v>
      </c>
      <c r="J2" s="149">
        <f t="shared" si="1"/>
        <v>14</v>
      </c>
      <c r="K2" s="149">
        <f t="shared" si="1"/>
        <v>14</v>
      </c>
      <c r="L2" s="149">
        <f t="shared" si="1"/>
        <v>14</v>
      </c>
      <c r="M2" s="149">
        <f t="shared" si="1"/>
        <v>15</v>
      </c>
      <c r="N2" s="149">
        <f t="shared" si="1"/>
        <v>15</v>
      </c>
      <c r="O2" s="149">
        <f t="shared" si="1"/>
        <v>15</v>
      </c>
      <c r="P2" s="149">
        <f t="shared" si="1"/>
        <v>15</v>
      </c>
      <c r="Q2" s="149">
        <f t="shared" si="1"/>
        <v>15</v>
      </c>
      <c r="R2" s="149">
        <f t="shared" si="1"/>
        <v>15</v>
      </c>
      <c r="S2" s="149">
        <f t="shared" si="1"/>
        <v>15</v>
      </c>
      <c r="T2" s="149">
        <f t="shared" si="1"/>
        <v>16</v>
      </c>
      <c r="U2" s="149">
        <f t="shared" si="1"/>
        <v>16</v>
      </c>
      <c r="V2" s="149">
        <f t="shared" si="1"/>
        <v>16</v>
      </c>
      <c r="W2" s="149">
        <f t="shared" si="1"/>
        <v>16</v>
      </c>
      <c r="X2" s="149">
        <f t="shared" si="1"/>
        <v>16</v>
      </c>
      <c r="Y2" s="149">
        <f t="shared" si="1"/>
        <v>16</v>
      </c>
      <c r="Z2" s="149">
        <f t="shared" si="1"/>
        <v>16</v>
      </c>
      <c r="AA2" s="149">
        <f t="shared" si="1"/>
        <v>17</v>
      </c>
      <c r="AB2" s="149">
        <f t="shared" si="1"/>
        <v>17</v>
      </c>
      <c r="AC2" s="149">
        <f t="shared" si="1"/>
        <v>17</v>
      </c>
      <c r="AD2" s="149">
        <f t="shared" si="1"/>
        <v>17</v>
      </c>
      <c r="AE2" s="149">
        <f t="shared" si="1"/>
        <v>17</v>
      </c>
      <c r="AF2" s="151" t="e">
        <f t="shared" si="1"/>
        <v>#VALUE!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39" priority="5">
      <formula>OR(WEEKDAY(B$1)=1,WEEKDAY(B$1)=7)</formula>
    </cfRule>
  </conditionalFormatting>
  <conditionalFormatting sqref="B2:AF2">
    <cfRule type="expression" dxfId="0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D2F16B6-6128-4EE1-86FD-561F2A818526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4DDFA31F-6302-4641-8562-11A992C0FD7B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158F4-C008-4AD7-AC55-03FEC053610F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EDATE(Avril!A1,1)</f>
        <v>44317</v>
      </c>
      <c r="B1" s="91">
        <f>A1</f>
        <v>44317</v>
      </c>
      <c r="C1" s="91">
        <f>IFERROR(IF(NOT(MONTH(B1+1)=MONTH($A$1)),"",IF(B1=0,"",B1+1)),"")</f>
        <v>44318</v>
      </c>
      <c r="D1" s="91">
        <f t="shared" ref="D1:AF1" si="0">IFERROR(IF(NOT(MONTH(C1+1)=MONTH($A$1)),"",IF(C1=0,"",C1+1)),"")</f>
        <v>44319</v>
      </c>
      <c r="E1" s="91">
        <f t="shared" si="0"/>
        <v>44320</v>
      </c>
      <c r="F1" s="91">
        <f t="shared" si="0"/>
        <v>44321</v>
      </c>
      <c r="G1" s="91">
        <f t="shared" si="0"/>
        <v>44322</v>
      </c>
      <c r="H1" s="91">
        <f t="shared" si="0"/>
        <v>44323</v>
      </c>
      <c r="I1" s="91">
        <f t="shared" si="0"/>
        <v>44324</v>
      </c>
      <c r="J1" s="91">
        <f t="shared" si="0"/>
        <v>44325</v>
      </c>
      <c r="K1" s="91">
        <f t="shared" si="0"/>
        <v>44326</v>
      </c>
      <c r="L1" s="91">
        <f t="shared" si="0"/>
        <v>44327</v>
      </c>
      <c r="M1" s="91">
        <f t="shared" si="0"/>
        <v>44328</v>
      </c>
      <c r="N1" s="91">
        <f t="shared" si="0"/>
        <v>44329</v>
      </c>
      <c r="O1" s="91">
        <f t="shared" si="0"/>
        <v>44330</v>
      </c>
      <c r="P1" s="91">
        <f t="shared" si="0"/>
        <v>44331</v>
      </c>
      <c r="Q1" s="91">
        <f t="shared" si="0"/>
        <v>44332</v>
      </c>
      <c r="R1" s="91">
        <f t="shared" si="0"/>
        <v>44333</v>
      </c>
      <c r="S1" s="91">
        <f t="shared" si="0"/>
        <v>44334</v>
      </c>
      <c r="T1" s="91">
        <f t="shared" si="0"/>
        <v>44335</v>
      </c>
      <c r="U1" s="91">
        <f t="shared" si="0"/>
        <v>44336</v>
      </c>
      <c r="V1" s="91">
        <f t="shared" si="0"/>
        <v>44337</v>
      </c>
      <c r="W1" s="91">
        <f t="shared" si="0"/>
        <v>44338</v>
      </c>
      <c r="X1" s="91">
        <f t="shared" si="0"/>
        <v>44339</v>
      </c>
      <c r="Y1" s="91">
        <f t="shared" si="0"/>
        <v>44340</v>
      </c>
      <c r="Z1" s="91">
        <f t="shared" si="0"/>
        <v>44341</v>
      </c>
      <c r="AA1" s="91">
        <f t="shared" si="0"/>
        <v>44342</v>
      </c>
      <c r="AB1" s="91">
        <f t="shared" si="0"/>
        <v>44343</v>
      </c>
      <c r="AC1" s="91">
        <f t="shared" si="0"/>
        <v>44344</v>
      </c>
      <c r="AD1" s="91">
        <f t="shared" si="0"/>
        <v>44345</v>
      </c>
      <c r="AE1" s="91">
        <f t="shared" si="0"/>
        <v>44346</v>
      </c>
      <c r="AF1" s="150">
        <f t="shared" si="0"/>
        <v>44347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17</v>
      </c>
      <c r="C2" s="149">
        <f t="shared" ref="C2:AF2" si="1">_xlfn.ISOWEEKNUM(C1)</f>
        <v>17</v>
      </c>
      <c r="D2" s="149">
        <f t="shared" si="1"/>
        <v>18</v>
      </c>
      <c r="E2" s="149">
        <f t="shared" si="1"/>
        <v>18</v>
      </c>
      <c r="F2" s="149">
        <f t="shared" si="1"/>
        <v>18</v>
      </c>
      <c r="G2" s="149">
        <f t="shared" si="1"/>
        <v>18</v>
      </c>
      <c r="H2" s="149">
        <f t="shared" si="1"/>
        <v>18</v>
      </c>
      <c r="I2" s="149">
        <f t="shared" si="1"/>
        <v>18</v>
      </c>
      <c r="J2" s="149">
        <f t="shared" si="1"/>
        <v>18</v>
      </c>
      <c r="K2" s="149">
        <f t="shared" si="1"/>
        <v>19</v>
      </c>
      <c r="L2" s="149">
        <f t="shared" si="1"/>
        <v>19</v>
      </c>
      <c r="M2" s="149">
        <f t="shared" si="1"/>
        <v>19</v>
      </c>
      <c r="N2" s="149">
        <f t="shared" si="1"/>
        <v>19</v>
      </c>
      <c r="O2" s="149">
        <f t="shared" si="1"/>
        <v>19</v>
      </c>
      <c r="P2" s="149">
        <f t="shared" si="1"/>
        <v>19</v>
      </c>
      <c r="Q2" s="149">
        <f t="shared" si="1"/>
        <v>19</v>
      </c>
      <c r="R2" s="149">
        <f t="shared" si="1"/>
        <v>20</v>
      </c>
      <c r="S2" s="149">
        <f t="shared" si="1"/>
        <v>20</v>
      </c>
      <c r="T2" s="149">
        <f t="shared" si="1"/>
        <v>20</v>
      </c>
      <c r="U2" s="149">
        <f t="shared" si="1"/>
        <v>20</v>
      </c>
      <c r="V2" s="149">
        <f t="shared" si="1"/>
        <v>20</v>
      </c>
      <c r="W2" s="149">
        <f t="shared" si="1"/>
        <v>20</v>
      </c>
      <c r="X2" s="149">
        <f t="shared" si="1"/>
        <v>20</v>
      </c>
      <c r="Y2" s="149">
        <f t="shared" si="1"/>
        <v>21</v>
      </c>
      <c r="Z2" s="149">
        <f t="shared" si="1"/>
        <v>21</v>
      </c>
      <c r="AA2" s="149">
        <f t="shared" si="1"/>
        <v>21</v>
      </c>
      <c r="AB2" s="149">
        <f t="shared" si="1"/>
        <v>21</v>
      </c>
      <c r="AC2" s="149">
        <f t="shared" si="1"/>
        <v>21</v>
      </c>
      <c r="AD2" s="149">
        <f t="shared" si="1"/>
        <v>21</v>
      </c>
      <c r="AE2" s="149">
        <f t="shared" si="1"/>
        <v>21</v>
      </c>
      <c r="AF2" s="151">
        <f t="shared" si="1"/>
        <v>22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37" priority="5">
      <formula>OR(WEEKDAY(B$1)=6,WEEKDAY(B$1)=7)</formula>
    </cfRule>
  </conditionalFormatting>
  <conditionalFormatting sqref="B2:AF2">
    <cfRule type="expression" dxfId="2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7CD49B2-525F-41CD-8B77-9D19C198AED4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7A945D1D-B6AF-4716-8A8B-BD2DDA0E892B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323BE1-E8AD-43BD-BF87-9DB21ED8F997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EDATE(Mai!A1,1)</f>
        <v>44348</v>
      </c>
      <c r="B1" s="91">
        <f>A1</f>
        <v>44348</v>
      </c>
      <c r="C1" s="91">
        <f>IFERROR(IF(NOT(MONTH(B1+1)=MONTH($A$1)),"",IF(B1=0,"",B1+1)),"")</f>
        <v>44349</v>
      </c>
      <c r="D1" s="91">
        <f t="shared" ref="D1:AF1" si="0">IFERROR(IF(NOT(MONTH(C1+1)=MONTH($A$1)),"",IF(C1=0,"",C1+1)),"")</f>
        <v>44350</v>
      </c>
      <c r="E1" s="91">
        <f t="shared" si="0"/>
        <v>44351</v>
      </c>
      <c r="F1" s="91">
        <f t="shared" si="0"/>
        <v>44352</v>
      </c>
      <c r="G1" s="91">
        <f t="shared" si="0"/>
        <v>44353</v>
      </c>
      <c r="H1" s="91">
        <f t="shared" si="0"/>
        <v>44354</v>
      </c>
      <c r="I1" s="91">
        <f t="shared" si="0"/>
        <v>44355</v>
      </c>
      <c r="J1" s="91">
        <f t="shared" si="0"/>
        <v>44356</v>
      </c>
      <c r="K1" s="91">
        <f t="shared" si="0"/>
        <v>44357</v>
      </c>
      <c r="L1" s="91">
        <f t="shared" si="0"/>
        <v>44358</v>
      </c>
      <c r="M1" s="91">
        <f t="shared" si="0"/>
        <v>44359</v>
      </c>
      <c r="N1" s="91">
        <f t="shared" si="0"/>
        <v>44360</v>
      </c>
      <c r="O1" s="91">
        <f t="shared" si="0"/>
        <v>44361</v>
      </c>
      <c r="P1" s="91">
        <f t="shared" si="0"/>
        <v>44362</v>
      </c>
      <c r="Q1" s="91">
        <f t="shared" si="0"/>
        <v>44363</v>
      </c>
      <c r="R1" s="91">
        <f t="shared" si="0"/>
        <v>44364</v>
      </c>
      <c r="S1" s="91">
        <f t="shared" si="0"/>
        <v>44365</v>
      </c>
      <c r="T1" s="91">
        <f t="shared" si="0"/>
        <v>44366</v>
      </c>
      <c r="U1" s="91">
        <f t="shared" si="0"/>
        <v>44367</v>
      </c>
      <c r="V1" s="91">
        <f t="shared" si="0"/>
        <v>44368</v>
      </c>
      <c r="W1" s="91">
        <f t="shared" si="0"/>
        <v>44369</v>
      </c>
      <c r="X1" s="91">
        <f t="shared" si="0"/>
        <v>44370</v>
      </c>
      <c r="Y1" s="91">
        <f t="shared" si="0"/>
        <v>44371</v>
      </c>
      <c r="Z1" s="91">
        <f t="shared" si="0"/>
        <v>44372</v>
      </c>
      <c r="AA1" s="91">
        <f t="shared" si="0"/>
        <v>44373</v>
      </c>
      <c r="AB1" s="91">
        <f t="shared" si="0"/>
        <v>44374</v>
      </c>
      <c r="AC1" s="91">
        <f t="shared" si="0"/>
        <v>44375</v>
      </c>
      <c r="AD1" s="91">
        <f t="shared" si="0"/>
        <v>44376</v>
      </c>
      <c r="AE1" s="91">
        <f t="shared" si="0"/>
        <v>44377</v>
      </c>
      <c r="AF1" s="150" t="str">
        <f t="shared" si="0"/>
        <v/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22</v>
      </c>
      <c r="C2" s="149">
        <f t="shared" ref="C2:AF2" si="1">_xlfn.ISOWEEKNUM(C1)</f>
        <v>22</v>
      </c>
      <c r="D2" s="149">
        <f t="shared" si="1"/>
        <v>22</v>
      </c>
      <c r="E2" s="149">
        <f t="shared" si="1"/>
        <v>22</v>
      </c>
      <c r="F2" s="149">
        <f t="shared" si="1"/>
        <v>22</v>
      </c>
      <c r="G2" s="149">
        <f t="shared" si="1"/>
        <v>22</v>
      </c>
      <c r="H2" s="149">
        <f t="shared" si="1"/>
        <v>23</v>
      </c>
      <c r="I2" s="149">
        <f t="shared" si="1"/>
        <v>23</v>
      </c>
      <c r="J2" s="149">
        <f t="shared" si="1"/>
        <v>23</v>
      </c>
      <c r="K2" s="149">
        <f t="shared" si="1"/>
        <v>23</v>
      </c>
      <c r="L2" s="149">
        <f t="shared" si="1"/>
        <v>23</v>
      </c>
      <c r="M2" s="149">
        <f t="shared" si="1"/>
        <v>23</v>
      </c>
      <c r="N2" s="149">
        <f t="shared" si="1"/>
        <v>23</v>
      </c>
      <c r="O2" s="149">
        <f t="shared" si="1"/>
        <v>24</v>
      </c>
      <c r="P2" s="149">
        <f t="shared" si="1"/>
        <v>24</v>
      </c>
      <c r="Q2" s="149">
        <f t="shared" si="1"/>
        <v>24</v>
      </c>
      <c r="R2" s="149">
        <f t="shared" si="1"/>
        <v>24</v>
      </c>
      <c r="S2" s="149">
        <f t="shared" si="1"/>
        <v>24</v>
      </c>
      <c r="T2" s="149">
        <f t="shared" si="1"/>
        <v>24</v>
      </c>
      <c r="U2" s="149">
        <f t="shared" si="1"/>
        <v>24</v>
      </c>
      <c r="V2" s="149">
        <f t="shared" si="1"/>
        <v>25</v>
      </c>
      <c r="W2" s="149">
        <f t="shared" si="1"/>
        <v>25</v>
      </c>
      <c r="X2" s="149">
        <f t="shared" si="1"/>
        <v>25</v>
      </c>
      <c r="Y2" s="149">
        <f t="shared" si="1"/>
        <v>25</v>
      </c>
      <c r="Z2" s="149">
        <f t="shared" si="1"/>
        <v>25</v>
      </c>
      <c r="AA2" s="149">
        <f t="shared" si="1"/>
        <v>25</v>
      </c>
      <c r="AB2" s="149">
        <f t="shared" si="1"/>
        <v>25</v>
      </c>
      <c r="AC2" s="149">
        <f t="shared" si="1"/>
        <v>26</v>
      </c>
      <c r="AD2" s="149">
        <f t="shared" si="1"/>
        <v>26</v>
      </c>
      <c r="AE2" s="149">
        <f t="shared" si="1"/>
        <v>26</v>
      </c>
      <c r="AF2" s="151" t="e">
        <f t="shared" si="1"/>
        <v>#VALUE!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35" priority="5">
      <formula>OR(WEEKDAY(B$1)=1,WEEKDAY(B$1)=7)</formula>
    </cfRule>
  </conditionalFormatting>
  <conditionalFormatting sqref="B2:AF2">
    <cfRule type="expression" dxfId="4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E439E80-CEEF-4FB2-9F7D-3B965A373765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E1E65AEB-F368-41BF-B435-AF77C2D400E2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9D4CC-1925-43BE-8862-659069F2707B}">
  <sheetPr codeName="Feuil1"/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EDATE(Juin!A1,1)</f>
        <v>44378</v>
      </c>
      <c r="B1" s="91">
        <f>A1</f>
        <v>44378</v>
      </c>
      <c r="C1" s="91">
        <f>IFERROR(IF(NOT(MONTH(B1+1)=MONTH($A$1)),"",IF(B1=0,"",B1+1)),"")</f>
        <v>44379</v>
      </c>
      <c r="D1" s="91">
        <f t="shared" ref="D1:AF1" si="0">IFERROR(IF(NOT(MONTH(C1+1)=MONTH($A$1)),"",IF(C1=0,"",C1+1)),"")</f>
        <v>44380</v>
      </c>
      <c r="E1" s="91">
        <f t="shared" si="0"/>
        <v>44381</v>
      </c>
      <c r="F1" s="91">
        <f t="shared" si="0"/>
        <v>44382</v>
      </c>
      <c r="G1" s="91">
        <f t="shared" si="0"/>
        <v>44383</v>
      </c>
      <c r="H1" s="91">
        <f t="shared" si="0"/>
        <v>44384</v>
      </c>
      <c r="I1" s="91">
        <f t="shared" si="0"/>
        <v>44385</v>
      </c>
      <c r="J1" s="91">
        <f t="shared" si="0"/>
        <v>44386</v>
      </c>
      <c r="K1" s="91">
        <f t="shared" si="0"/>
        <v>44387</v>
      </c>
      <c r="L1" s="91">
        <f t="shared" si="0"/>
        <v>44388</v>
      </c>
      <c r="M1" s="91">
        <f t="shared" si="0"/>
        <v>44389</v>
      </c>
      <c r="N1" s="91">
        <f t="shared" si="0"/>
        <v>44390</v>
      </c>
      <c r="O1" s="91">
        <f t="shared" si="0"/>
        <v>44391</v>
      </c>
      <c r="P1" s="91">
        <f t="shared" si="0"/>
        <v>44392</v>
      </c>
      <c r="Q1" s="91">
        <f t="shared" si="0"/>
        <v>44393</v>
      </c>
      <c r="R1" s="91">
        <f t="shared" si="0"/>
        <v>44394</v>
      </c>
      <c r="S1" s="91">
        <f t="shared" si="0"/>
        <v>44395</v>
      </c>
      <c r="T1" s="91">
        <f t="shared" si="0"/>
        <v>44396</v>
      </c>
      <c r="U1" s="91">
        <f t="shared" si="0"/>
        <v>44397</v>
      </c>
      <c r="V1" s="91">
        <f t="shared" si="0"/>
        <v>44398</v>
      </c>
      <c r="W1" s="91">
        <f t="shared" si="0"/>
        <v>44399</v>
      </c>
      <c r="X1" s="91">
        <f t="shared" si="0"/>
        <v>44400</v>
      </c>
      <c r="Y1" s="91">
        <f t="shared" si="0"/>
        <v>44401</v>
      </c>
      <c r="Z1" s="91">
        <f t="shared" si="0"/>
        <v>44402</v>
      </c>
      <c r="AA1" s="91">
        <f t="shared" si="0"/>
        <v>44403</v>
      </c>
      <c r="AB1" s="91">
        <f t="shared" si="0"/>
        <v>44404</v>
      </c>
      <c r="AC1" s="91">
        <f t="shared" si="0"/>
        <v>44405</v>
      </c>
      <c r="AD1" s="91">
        <f t="shared" si="0"/>
        <v>44406</v>
      </c>
      <c r="AE1" s="91">
        <f t="shared" si="0"/>
        <v>44407</v>
      </c>
      <c r="AF1" s="150">
        <f t="shared" si="0"/>
        <v>44408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26</v>
      </c>
      <c r="C2" s="149">
        <f t="shared" ref="C2:AF2" si="1">_xlfn.ISOWEEKNUM(C1)</f>
        <v>26</v>
      </c>
      <c r="D2" s="149">
        <f t="shared" si="1"/>
        <v>26</v>
      </c>
      <c r="E2" s="149">
        <f t="shared" si="1"/>
        <v>26</v>
      </c>
      <c r="F2" s="149">
        <f t="shared" si="1"/>
        <v>27</v>
      </c>
      <c r="G2" s="149">
        <f t="shared" si="1"/>
        <v>27</v>
      </c>
      <c r="H2" s="149">
        <f t="shared" si="1"/>
        <v>27</v>
      </c>
      <c r="I2" s="149">
        <f t="shared" si="1"/>
        <v>27</v>
      </c>
      <c r="J2" s="149">
        <f t="shared" si="1"/>
        <v>27</v>
      </c>
      <c r="K2" s="149">
        <f t="shared" si="1"/>
        <v>27</v>
      </c>
      <c r="L2" s="149">
        <f t="shared" si="1"/>
        <v>27</v>
      </c>
      <c r="M2" s="149">
        <f t="shared" si="1"/>
        <v>28</v>
      </c>
      <c r="N2" s="149">
        <f t="shared" si="1"/>
        <v>28</v>
      </c>
      <c r="O2" s="149">
        <f t="shared" si="1"/>
        <v>28</v>
      </c>
      <c r="P2" s="149">
        <f t="shared" si="1"/>
        <v>28</v>
      </c>
      <c r="Q2" s="149">
        <f t="shared" si="1"/>
        <v>28</v>
      </c>
      <c r="R2" s="149">
        <f t="shared" si="1"/>
        <v>28</v>
      </c>
      <c r="S2" s="149">
        <f t="shared" si="1"/>
        <v>28</v>
      </c>
      <c r="T2" s="149">
        <f t="shared" si="1"/>
        <v>29</v>
      </c>
      <c r="U2" s="149">
        <f t="shared" si="1"/>
        <v>29</v>
      </c>
      <c r="V2" s="149">
        <f t="shared" si="1"/>
        <v>29</v>
      </c>
      <c r="W2" s="149">
        <f t="shared" si="1"/>
        <v>29</v>
      </c>
      <c r="X2" s="149">
        <f t="shared" si="1"/>
        <v>29</v>
      </c>
      <c r="Y2" s="149">
        <f t="shared" si="1"/>
        <v>29</v>
      </c>
      <c r="Z2" s="149">
        <f t="shared" si="1"/>
        <v>29</v>
      </c>
      <c r="AA2" s="149">
        <f t="shared" si="1"/>
        <v>30</v>
      </c>
      <c r="AB2" s="149">
        <f t="shared" si="1"/>
        <v>30</v>
      </c>
      <c r="AC2" s="149">
        <f t="shared" si="1"/>
        <v>30</v>
      </c>
      <c r="AD2" s="149">
        <f t="shared" si="1"/>
        <v>30</v>
      </c>
      <c r="AE2" s="149">
        <f t="shared" si="1"/>
        <v>30</v>
      </c>
      <c r="AF2" s="151">
        <f t="shared" si="1"/>
        <v>30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33" priority="6">
      <formula>OR(WEEKDAY(B$1)=1,WEEKDAY(B$1)=7)</formula>
    </cfRule>
  </conditionalFormatting>
  <conditionalFormatting sqref="B2:AF2">
    <cfRule type="expression" dxfId="6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537C0E6-4D6E-4CAE-A5E9-E460DEBBB867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AE0DEA38-659E-4C91-9449-41B0F21F50CA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D2E9B-E891-4873-B338-F4BAFF171248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EDATE(Juillet!A1,1)</f>
        <v>44409</v>
      </c>
      <c r="B1" s="91">
        <f>A1</f>
        <v>44409</v>
      </c>
      <c r="C1" s="91">
        <f>IFERROR(IF(NOT(MONTH(B1+1)=MONTH($A$1)),"",IF(B1=0,"",B1+1)),"")</f>
        <v>44410</v>
      </c>
      <c r="D1" s="91">
        <f t="shared" ref="D1:AF1" si="0">IFERROR(IF(NOT(MONTH(C1+1)=MONTH($A$1)),"",IF(C1=0,"",C1+1)),"")</f>
        <v>44411</v>
      </c>
      <c r="E1" s="91">
        <f t="shared" si="0"/>
        <v>44412</v>
      </c>
      <c r="F1" s="91">
        <f t="shared" si="0"/>
        <v>44413</v>
      </c>
      <c r="G1" s="91">
        <f t="shared" si="0"/>
        <v>44414</v>
      </c>
      <c r="H1" s="91">
        <f t="shared" si="0"/>
        <v>44415</v>
      </c>
      <c r="I1" s="91">
        <f t="shared" si="0"/>
        <v>44416</v>
      </c>
      <c r="J1" s="91">
        <f t="shared" si="0"/>
        <v>44417</v>
      </c>
      <c r="K1" s="91">
        <f t="shared" si="0"/>
        <v>44418</v>
      </c>
      <c r="L1" s="91">
        <f t="shared" si="0"/>
        <v>44419</v>
      </c>
      <c r="M1" s="91">
        <f t="shared" si="0"/>
        <v>44420</v>
      </c>
      <c r="N1" s="91">
        <f t="shared" si="0"/>
        <v>44421</v>
      </c>
      <c r="O1" s="91">
        <f t="shared" si="0"/>
        <v>44422</v>
      </c>
      <c r="P1" s="91">
        <f t="shared" si="0"/>
        <v>44423</v>
      </c>
      <c r="Q1" s="91">
        <f t="shared" si="0"/>
        <v>44424</v>
      </c>
      <c r="R1" s="91">
        <f t="shared" si="0"/>
        <v>44425</v>
      </c>
      <c r="S1" s="91">
        <f t="shared" si="0"/>
        <v>44426</v>
      </c>
      <c r="T1" s="91">
        <f t="shared" si="0"/>
        <v>44427</v>
      </c>
      <c r="U1" s="91">
        <f t="shared" si="0"/>
        <v>44428</v>
      </c>
      <c r="V1" s="91">
        <f t="shared" si="0"/>
        <v>44429</v>
      </c>
      <c r="W1" s="91">
        <f t="shared" si="0"/>
        <v>44430</v>
      </c>
      <c r="X1" s="91">
        <f t="shared" si="0"/>
        <v>44431</v>
      </c>
      <c r="Y1" s="91">
        <f t="shared" si="0"/>
        <v>44432</v>
      </c>
      <c r="Z1" s="91">
        <f t="shared" si="0"/>
        <v>44433</v>
      </c>
      <c r="AA1" s="91">
        <f t="shared" si="0"/>
        <v>44434</v>
      </c>
      <c r="AB1" s="91">
        <f t="shared" si="0"/>
        <v>44435</v>
      </c>
      <c r="AC1" s="91">
        <f t="shared" si="0"/>
        <v>44436</v>
      </c>
      <c r="AD1" s="91">
        <f t="shared" si="0"/>
        <v>44437</v>
      </c>
      <c r="AE1" s="91">
        <f t="shared" si="0"/>
        <v>44438</v>
      </c>
      <c r="AF1" s="150">
        <f t="shared" si="0"/>
        <v>44439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30</v>
      </c>
      <c r="C2" s="149">
        <f t="shared" ref="C2:AF2" si="1">_xlfn.ISOWEEKNUM(C1)</f>
        <v>31</v>
      </c>
      <c r="D2" s="149">
        <f t="shared" si="1"/>
        <v>31</v>
      </c>
      <c r="E2" s="149">
        <f t="shared" si="1"/>
        <v>31</v>
      </c>
      <c r="F2" s="149">
        <f t="shared" si="1"/>
        <v>31</v>
      </c>
      <c r="G2" s="149">
        <f t="shared" si="1"/>
        <v>31</v>
      </c>
      <c r="H2" s="149">
        <f t="shared" si="1"/>
        <v>31</v>
      </c>
      <c r="I2" s="149">
        <f t="shared" si="1"/>
        <v>31</v>
      </c>
      <c r="J2" s="149">
        <f t="shared" si="1"/>
        <v>32</v>
      </c>
      <c r="K2" s="149">
        <f t="shared" si="1"/>
        <v>32</v>
      </c>
      <c r="L2" s="149">
        <f t="shared" si="1"/>
        <v>32</v>
      </c>
      <c r="M2" s="149">
        <f t="shared" si="1"/>
        <v>32</v>
      </c>
      <c r="N2" s="149">
        <f t="shared" si="1"/>
        <v>32</v>
      </c>
      <c r="O2" s="149">
        <f t="shared" si="1"/>
        <v>32</v>
      </c>
      <c r="P2" s="149">
        <f t="shared" si="1"/>
        <v>32</v>
      </c>
      <c r="Q2" s="149">
        <f t="shared" si="1"/>
        <v>33</v>
      </c>
      <c r="R2" s="149">
        <f t="shared" si="1"/>
        <v>33</v>
      </c>
      <c r="S2" s="149">
        <f t="shared" si="1"/>
        <v>33</v>
      </c>
      <c r="T2" s="149">
        <f t="shared" si="1"/>
        <v>33</v>
      </c>
      <c r="U2" s="149">
        <f t="shared" si="1"/>
        <v>33</v>
      </c>
      <c r="V2" s="149">
        <f t="shared" si="1"/>
        <v>33</v>
      </c>
      <c r="W2" s="149">
        <f t="shared" si="1"/>
        <v>33</v>
      </c>
      <c r="X2" s="149">
        <f t="shared" si="1"/>
        <v>34</v>
      </c>
      <c r="Y2" s="149">
        <f t="shared" si="1"/>
        <v>34</v>
      </c>
      <c r="Z2" s="149">
        <f t="shared" si="1"/>
        <v>34</v>
      </c>
      <c r="AA2" s="149">
        <f t="shared" si="1"/>
        <v>34</v>
      </c>
      <c r="AB2" s="149">
        <f t="shared" si="1"/>
        <v>34</v>
      </c>
      <c r="AC2" s="149">
        <f t="shared" si="1"/>
        <v>34</v>
      </c>
      <c r="AD2" s="149">
        <f t="shared" si="1"/>
        <v>34</v>
      </c>
      <c r="AE2" s="149">
        <f t="shared" si="1"/>
        <v>35</v>
      </c>
      <c r="AF2" s="151">
        <f t="shared" si="1"/>
        <v>35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30" priority="5">
      <formula>OR(WEEKDAY(B$1)=1,WEEKDAY(B$1)=7)</formula>
    </cfRule>
  </conditionalFormatting>
  <conditionalFormatting sqref="B2:AF2">
    <cfRule type="expression" dxfId="8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6A4F9F2-EAC3-41A3-83DB-A0BA9AF05BA2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F0BB83BC-AD33-4CDC-9CAD-727C0A9480CF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89C9F4-9D87-43CB-A507-80FC4882A2CF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EDATE(Août!A1,1)</f>
        <v>44440</v>
      </c>
      <c r="B1" s="91">
        <f>A1</f>
        <v>44440</v>
      </c>
      <c r="C1" s="91">
        <f>IFERROR(IF(NOT(MONTH(B1+1)=MONTH($A$1)),"",IF(B1=0,"",B1+1)),"")</f>
        <v>44441</v>
      </c>
      <c r="D1" s="91">
        <f t="shared" ref="D1:AF1" si="0">IFERROR(IF(NOT(MONTH(C1+1)=MONTH($A$1)),"",IF(C1=0,"",C1+1)),"")</f>
        <v>44442</v>
      </c>
      <c r="E1" s="91">
        <f t="shared" si="0"/>
        <v>44443</v>
      </c>
      <c r="F1" s="91">
        <f t="shared" si="0"/>
        <v>44444</v>
      </c>
      <c r="G1" s="91">
        <f t="shared" si="0"/>
        <v>44445</v>
      </c>
      <c r="H1" s="91">
        <f t="shared" si="0"/>
        <v>44446</v>
      </c>
      <c r="I1" s="91">
        <f t="shared" si="0"/>
        <v>44447</v>
      </c>
      <c r="J1" s="91">
        <f t="shared" si="0"/>
        <v>44448</v>
      </c>
      <c r="K1" s="91">
        <f t="shared" si="0"/>
        <v>44449</v>
      </c>
      <c r="L1" s="91">
        <f t="shared" si="0"/>
        <v>44450</v>
      </c>
      <c r="M1" s="91">
        <f t="shared" si="0"/>
        <v>44451</v>
      </c>
      <c r="N1" s="91">
        <f t="shared" si="0"/>
        <v>44452</v>
      </c>
      <c r="O1" s="91">
        <f t="shared" si="0"/>
        <v>44453</v>
      </c>
      <c r="P1" s="91">
        <f t="shared" si="0"/>
        <v>44454</v>
      </c>
      <c r="Q1" s="91">
        <f t="shared" si="0"/>
        <v>44455</v>
      </c>
      <c r="R1" s="91">
        <f t="shared" si="0"/>
        <v>44456</v>
      </c>
      <c r="S1" s="91">
        <f t="shared" si="0"/>
        <v>44457</v>
      </c>
      <c r="T1" s="91">
        <f t="shared" si="0"/>
        <v>44458</v>
      </c>
      <c r="U1" s="91">
        <f t="shared" si="0"/>
        <v>44459</v>
      </c>
      <c r="V1" s="91">
        <f t="shared" si="0"/>
        <v>44460</v>
      </c>
      <c r="W1" s="91">
        <f t="shared" si="0"/>
        <v>44461</v>
      </c>
      <c r="X1" s="91">
        <f t="shared" si="0"/>
        <v>44462</v>
      </c>
      <c r="Y1" s="91">
        <f t="shared" si="0"/>
        <v>44463</v>
      </c>
      <c r="Z1" s="91">
        <f t="shared" si="0"/>
        <v>44464</v>
      </c>
      <c r="AA1" s="91">
        <f t="shared" si="0"/>
        <v>44465</v>
      </c>
      <c r="AB1" s="91">
        <f t="shared" si="0"/>
        <v>44466</v>
      </c>
      <c r="AC1" s="91">
        <f t="shared" si="0"/>
        <v>44467</v>
      </c>
      <c r="AD1" s="91">
        <f t="shared" si="0"/>
        <v>44468</v>
      </c>
      <c r="AE1" s="91">
        <f t="shared" si="0"/>
        <v>44469</v>
      </c>
      <c r="AF1" s="150" t="str">
        <f t="shared" si="0"/>
        <v/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35</v>
      </c>
      <c r="C2" s="149">
        <f t="shared" ref="C2:AF2" si="1">_xlfn.ISOWEEKNUM(C1)</f>
        <v>35</v>
      </c>
      <c r="D2" s="149">
        <f t="shared" si="1"/>
        <v>35</v>
      </c>
      <c r="E2" s="149">
        <f t="shared" si="1"/>
        <v>35</v>
      </c>
      <c r="F2" s="149">
        <f t="shared" si="1"/>
        <v>35</v>
      </c>
      <c r="G2" s="149">
        <f t="shared" si="1"/>
        <v>36</v>
      </c>
      <c r="H2" s="149">
        <f t="shared" si="1"/>
        <v>36</v>
      </c>
      <c r="I2" s="149">
        <f t="shared" si="1"/>
        <v>36</v>
      </c>
      <c r="J2" s="149">
        <f t="shared" si="1"/>
        <v>36</v>
      </c>
      <c r="K2" s="149">
        <f t="shared" si="1"/>
        <v>36</v>
      </c>
      <c r="L2" s="149">
        <f t="shared" si="1"/>
        <v>36</v>
      </c>
      <c r="M2" s="149">
        <f t="shared" si="1"/>
        <v>36</v>
      </c>
      <c r="N2" s="149">
        <f t="shared" si="1"/>
        <v>37</v>
      </c>
      <c r="O2" s="149">
        <f t="shared" si="1"/>
        <v>37</v>
      </c>
      <c r="P2" s="149">
        <f t="shared" si="1"/>
        <v>37</v>
      </c>
      <c r="Q2" s="149">
        <f t="shared" si="1"/>
        <v>37</v>
      </c>
      <c r="R2" s="149">
        <f t="shared" si="1"/>
        <v>37</v>
      </c>
      <c r="S2" s="149">
        <f t="shared" si="1"/>
        <v>37</v>
      </c>
      <c r="T2" s="149">
        <f t="shared" si="1"/>
        <v>37</v>
      </c>
      <c r="U2" s="149">
        <f t="shared" si="1"/>
        <v>38</v>
      </c>
      <c r="V2" s="149">
        <f t="shared" si="1"/>
        <v>38</v>
      </c>
      <c r="W2" s="149">
        <f t="shared" si="1"/>
        <v>38</v>
      </c>
      <c r="X2" s="149">
        <f t="shared" si="1"/>
        <v>38</v>
      </c>
      <c r="Y2" s="149">
        <f t="shared" si="1"/>
        <v>38</v>
      </c>
      <c r="Z2" s="149">
        <f t="shared" si="1"/>
        <v>38</v>
      </c>
      <c r="AA2" s="149">
        <f t="shared" si="1"/>
        <v>38</v>
      </c>
      <c r="AB2" s="149">
        <f t="shared" si="1"/>
        <v>39</v>
      </c>
      <c r="AC2" s="149">
        <f t="shared" si="1"/>
        <v>39</v>
      </c>
      <c r="AD2" s="149">
        <f t="shared" si="1"/>
        <v>39</v>
      </c>
      <c r="AE2" s="149">
        <f t="shared" si="1"/>
        <v>39</v>
      </c>
      <c r="AF2" s="151" t="e">
        <f t="shared" si="1"/>
        <v>#VALUE!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29" priority="5">
      <formula>OR(WEEKDAY(B$1)=1,WEEKDAY(B$1)=7)</formula>
    </cfRule>
  </conditionalFormatting>
  <conditionalFormatting sqref="B2:AF2">
    <cfRule type="expression" dxfId="10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75D7F8F-0438-453F-8D15-8233CE75EA38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A8485A10-63A7-4C44-9A0B-C163BE8F3126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22D559-8989-4EE0-BD4D-F1C238552D26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EDATE(Septembre!A1,1)</f>
        <v>44470</v>
      </c>
      <c r="B1" s="91">
        <f>A1</f>
        <v>44470</v>
      </c>
      <c r="C1" s="91">
        <f>IFERROR(IF(NOT(MONTH(B1+1)=MONTH($A$1)),"",IF(B1=0,"",B1+1)),"")</f>
        <v>44471</v>
      </c>
      <c r="D1" s="91">
        <f t="shared" ref="D1:AF1" si="0">IFERROR(IF(NOT(MONTH(C1+1)=MONTH($A$1)),"",IF(C1=0,"",C1+1)),"")</f>
        <v>44472</v>
      </c>
      <c r="E1" s="91">
        <f t="shared" si="0"/>
        <v>44473</v>
      </c>
      <c r="F1" s="91">
        <f t="shared" si="0"/>
        <v>44474</v>
      </c>
      <c r="G1" s="91">
        <f t="shared" si="0"/>
        <v>44475</v>
      </c>
      <c r="H1" s="91">
        <f t="shared" si="0"/>
        <v>44476</v>
      </c>
      <c r="I1" s="91">
        <f t="shared" si="0"/>
        <v>44477</v>
      </c>
      <c r="J1" s="91">
        <f t="shared" si="0"/>
        <v>44478</v>
      </c>
      <c r="K1" s="91">
        <f t="shared" si="0"/>
        <v>44479</v>
      </c>
      <c r="L1" s="91">
        <f t="shared" si="0"/>
        <v>44480</v>
      </c>
      <c r="M1" s="91">
        <f t="shared" si="0"/>
        <v>44481</v>
      </c>
      <c r="N1" s="91">
        <f t="shared" si="0"/>
        <v>44482</v>
      </c>
      <c r="O1" s="91">
        <f t="shared" si="0"/>
        <v>44483</v>
      </c>
      <c r="P1" s="91">
        <f t="shared" si="0"/>
        <v>44484</v>
      </c>
      <c r="Q1" s="91">
        <f t="shared" si="0"/>
        <v>44485</v>
      </c>
      <c r="R1" s="91">
        <f t="shared" si="0"/>
        <v>44486</v>
      </c>
      <c r="S1" s="91">
        <f t="shared" si="0"/>
        <v>44487</v>
      </c>
      <c r="T1" s="91">
        <f t="shared" si="0"/>
        <v>44488</v>
      </c>
      <c r="U1" s="91">
        <f t="shared" si="0"/>
        <v>44489</v>
      </c>
      <c r="V1" s="91">
        <f t="shared" si="0"/>
        <v>44490</v>
      </c>
      <c r="W1" s="91">
        <f t="shared" si="0"/>
        <v>44491</v>
      </c>
      <c r="X1" s="91">
        <f t="shared" si="0"/>
        <v>44492</v>
      </c>
      <c r="Y1" s="91">
        <f t="shared" si="0"/>
        <v>44493</v>
      </c>
      <c r="Z1" s="91">
        <f t="shared" si="0"/>
        <v>44494</v>
      </c>
      <c r="AA1" s="91">
        <f t="shared" si="0"/>
        <v>44495</v>
      </c>
      <c r="AB1" s="91">
        <f t="shared" si="0"/>
        <v>44496</v>
      </c>
      <c r="AC1" s="91">
        <f t="shared" si="0"/>
        <v>44497</v>
      </c>
      <c r="AD1" s="91">
        <f t="shared" si="0"/>
        <v>44498</v>
      </c>
      <c r="AE1" s="91">
        <f t="shared" si="0"/>
        <v>44499</v>
      </c>
      <c r="AF1" s="150">
        <f t="shared" si="0"/>
        <v>44500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39</v>
      </c>
      <c r="C2" s="149">
        <f t="shared" ref="C2:AF2" si="1">_xlfn.ISOWEEKNUM(C1)</f>
        <v>39</v>
      </c>
      <c r="D2" s="149">
        <f t="shared" si="1"/>
        <v>39</v>
      </c>
      <c r="E2" s="149">
        <f t="shared" si="1"/>
        <v>40</v>
      </c>
      <c r="F2" s="149">
        <f t="shared" si="1"/>
        <v>40</v>
      </c>
      <c r="G2" s="149">
        <f t="shared" si="1"/>
        <v>40</v>
      </c>
      <c r="H2" s="149">
        <f t="shared" si="1"/>
        <v>40</v>
      </c>
      <c r="I2" s="149">
        <f t="shared" si="1"/>
        <v>40</v>
      </c>
      <c r="J2" s="149">
        <f t="shared" si="1"/>
        <v>40</v>
      </c>
      <c r="K2" s="149">
        <f t="shared" si="1"/>
        <v>40</v>
      </c>
      <c r="L2" s="149">
        <f t="shared" si="1"/>
        <v>41</v>
      </c>
      <c r="M2" s="149">
        <f t="shared" si="1"/>
        <v>41</v>
      </c>
      <c r="N2" s="149">
        <f t="shared" si="1"/>
        <v>41</v>
      </c>
      <c r="O2" s="149">
        <f t="shared" si="1"/>
        <v>41</v>
      </c>
      <c r="P2" s="149">
        <f t="shared" si="1"/>
        <v>41</v>
      </c>
      <c r="Q2" s="149">
        <f t="shared" si="1"/>
        <v>41</v>
      </c>
      <c r="R2" s="149">
        <f t="shared" si="1"/>
        <v>41</v>
      </c>
      <c r="S2" s="149">
        <f t="shared" si="1"/>
        <v>42</v>
      </c>
      <c r="T2" s="149">
        <f t="shared" si="1"/>
        <v>42</v>
      </c>
      <c r="U2" s="149">
        <f t="shared" si="1"/>
        <v>42</v>
      </c>
      <c r="V2" s="149">
        <f t="shared" si="1"/>
        <v>42</v>
      </c>
      <c r="W2" s="149">
        <f t="shared" si="1"/>
        <v>42</v>
      </c>
      <c r="X2" s="149">
        <f t="shared" si="1"/>
        <v>42</v>
      </c>
      <c r="Y2" s="149">
        <f t="shared" si="1"/>
        <v>42</v>
      </c>
      <c r="Z2" s="149">
        <f t="shared" si="1"/>
        <v>43</v>
      </c>
      <c r="AA2" s="149">
        <f t="shared" si="1"/>
        <v>43</v>
      </c>
      <c r="AB2" s="149">
        <f t="shared" si="1"/>
        <v>43</v>
      </c>
      <c r="AC2" s="149">
        <f t="shared" si="1"/>
        <v>43</v>
      </c>
      <c r="AD2" s="149">
        <f t="shared" si="1"/>
        <v>43</v>
      </c>
      <c r="AE2" s="149">
        <f t="shared" si="1"/>
        <v>43</v>
      </c>
      <c r="AF2" s="151">
        <f t="shared" si="1"/>
        <v>43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27" priority="5">
      <formula>OR(WEEKDAY(B$1)=1,WEEKDAY(B$1)=7)</formula>
    </cfRule>
  </conditionalFormatting>
  <conditionalFormatting sqref="B2:AF2">
    <cfRule type="expression" dxfId="12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6F46168-F582-4A04-A414-3C6750659302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A334E6D7-2E1A-4A8A-8BC8-AA352DE31E9A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1FC6AA-5E56-4555-B860-E25854D05DEE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EDATE(Octobre!A1,1)</f>
        <v>44501</v>
      </c>
      <c r="B1" s="91">
        <f>A1</f>
        <v>44501</v>
      </c>
      <c r="C1" s="91">
        <f>IFERROR(IF(NOT(MONTH(B1+1)=MONTH($A$1)),"",IF(B1=0,"",B1+1)),"")</f>
        <v>44502</v>
      </c>
      <c r="D1" s="91">
        <f t="shared" ref="D1:AF1" si="0">IFERROR(IF(NOT(MONTH(C1+1)=MONTH($A$1)),"",IF(C1=0,"",C1+1)),"")</f>
        <v>44503</v>
      </c>
      <c r="E1" s="91">
        <f t="shared" si="0"/>
        <v>44504</v>
      </c>
      <c r="F1" s="91">
        <f t="shared" si="0"/>
        <v>44505</v>
      </c>
      <c r="G1" s="91">
        <f t="shared" si="0"/>
        <v>44506</v>
      </c>
      <c r="H1" s="91">
        <f t="shared" si="0"/>
        <v>44507</v>
      </c>
      <c r="I1" s="91">
        <f t="shared" si="0"/>
        <v>44508</v>
      </c>
      <c r="J1" s="91">
        <f t="shared" si="0"/>
        <v>44509</v>
      </c>
      <c r="K1" s="91">
        <f t="shared" si="0"/>
        <v>44510</v>
      </c>
      <c r="L1" s="91">
        <f t="shared" si="0"/>
        <v>44511</v>
      </c>
      <c r="M1" s="91">
        <f t="shared" si="0"/>
        <v>44512</v>
      </c>
      <c r="N1" s="91">
        <f t="shared" si="0"/>
        <v>44513</v>
      </c>
      <c r="O1" s="91">
        <f t="shared" si="0"/>
        <v>44514</v>
      </c>
      <c r="P1" s="91">
        <f t="shared" si="0"/>
        <v>44515</v>
      </c>
      <c r="Q1" s="91">
        <f t="shared" si="0"/>
        <v>44516</v>
      </c>
      <c r="R1" s="91">
        <f t="shared" si="0"/>
        <v>44517</v>
      </c>
      <c r="S1" s="91">
        <f t="shared" si="0"/>
        <v>44518</v>
      </c>
      <c r="T1" s="91">
        <f t="shared" si="0"/>
        <v>44519</v>
      </c>
      <c r="U1" s="91">
        <f t="shared" si="0"/>
        <v>44520</v>
      </c>
      <c r="V1" s="91">
        <f t="shared" si="0"/>
        <v>44521</v>
      </c>
      <c r="W1" s="91">
        <f t="shared" si="0"/>
        <v>44522</v>
      </c>
      <c r="X1" s="91">
        <f t="shared" si="0"/>
        <v>44523</v>
      </c>
      <c r="Y1" s="91">
        <f t="shared" si="0"/>
        <v>44524</v>
      </c>
      <c r="Z1" s="91">
        <f t="shared" si="0"/>
        <v>44525</v>
      </c>
      <c r="AA1" s="91">
        <f t="shared" si="0"/>
        <v>44526</v>
      </c>
      <c r="AB1" s="91">
        <f t="shared" si="0"/>
        <v>44527</v>
      </c>
      <c r="AC1" s="91">
        <f t="shared" si="0"/>
        <v>44528</v>
      </c>
      <c r="AD1" s="91">
        <f t="shared" si="0"/>
        <v>44529</v>
      </c>
      <c r="AE1" s="91">
        <f t="shared" si="0"/>
        <v>44530</v>
      </c>
      <c r="AF1" s="150" t="str">
        <f t="shared" si="0"/>
        <v/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44</v>
      </c>
      <c r="C2" s="149">
        <f t="shared" ref="C2:AF2" si="1">_xlfn.ISOWEEKNUM(C1)</f>
        <v>44</v>
      </c>
      <c r="D2" s="149">
        <f t="shared" si="1"/>
        <v>44</v>
      </c>
      <c r="E2" s="149">
        <f t="shared" si="1"/>
        <v>44</v>
      </c>
      <c r="F2" s="149">
        <f t="shared" si="1"/>
        <v>44</v>
      </c>
      <c r="G2" s="149">
        <f t="shared" si="1"/>
        <v>44</v>
      </c>
      <c r="H2" s="149">
        <f t="shared" si="1"/>
        <v>44</v>
      </c>
      <c r="I2" s="149">
        <f t="shared" si="1"/>
        <v>45</v>
      </c>
      <c r="J2" s="149">
        <f t="shared" si="1"/>
        <v>45</v>
      </c>
      <c r="K2" s="149">
        <f t="shared" si="1"/>
        <v>45</v>
      </c>
      <c r="L2" s="149">
        <f t="shared" si="1"/>
        <v>45</v>
      </c>
      <c r="M2" s="149">
        <f t="shared" si="1"/>
        <v>45</v>
      </c>
      <c r="N2" s="149">
        <f t="shared" si="1"/>
        <v>45</v>
      </c>
      <c r="O2" s="149">
        <f t="shared" si="1"/>
        <v>45</v>
      </c>
      <c r="P2" s="149">
        <f t="shared" si="1"/>
        <v>46</v>
      </c>
      <c r="Q2" s="149">
        <f t="shared" si="1"/>
        <v>46</v>
      </c>
      <c r="R2" s="149">
        <f t="shared" si="1"/>
        <v>46</v>
      </c>
      <c r="S2" s="149">
        <f t="shared" si="1"/>
        <v>46</v>
      </c>
      <c r="T2" s="149">
        <f t="shared" si="1"/>
        <v>46</v>
      </c>
      <c r="U2" s="149">
        <f t="shared" si="1"/>
        <v>46</v>
      </c>
      <c r="V2" s="149">
        <f t="shared" si="1"/>
        <v>46</v>
      </c>
      <c r="W2" s="149">
        <f t="shared" si="1"/>
        <v>47</v>
      </c>
      <c r="X2" s="149">
        <f t="shared" si="1"/>
        <v>47</v>
      </c>
      <c r="Y2" s="149">
        <f t="shared" si="1"/>
        <v>47</v>
      </c>
      <c r="Z2" s="149">
        <f t="shared" si="1"/>
        <v>47</v>
      </c>
      <c r="AA2" s="149">
        <f t="shared" si="1"/>
        <v>47</v>
      </c>
      <c r="AB2" s="149">
        <f t="shared" si="1"/>
        <v>47</v>
      </c>
      <c r="AC2" s="149">
        <f t="shared" si="1"/>
        <v>47</v>
      </c>
      <c r="AD2" s="149">
        <f t="shared" si="1"/>
        <v>48</v>
      </c>
      <c r="AE2" s="149">
        <f t="shared" si="1"/>
        <v>48</v>
      </c>
      <c r="AF2" s="151" t="e">
        <f t="shared" si="1"/>
        <v>#VALUE!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25" priority="5">
      <formula>OR(WEEKDAY(B$1)=1,WEEKDAY(B$1)=7)</formula>
    </cfRule>
  </conditionalFormatting>
  <conditionalFormatting sqref="B2:AF2">
    <cfRule type="expression" dxfId="14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63BE5609-5FF7-49C6-94B2-D0A647075CF8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5BAD813E-75F0-4B4A-9850-7903CD162334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658479-8841-4779-AE40-E12EDCC97D24}">
  <dimension ref="A1:AG29"/>
  <sheetViews>
    <sheetView tabSelected="1" zoomScale="85" zoomScaleNormal="85" workbookViewId="0">
      <selection activeCell="AI8" sqref="AI8"/>
    </sheetView>
  </sheetViews>
  <sheetFormatPr baseColWidth="10" defaultRowHeight="15" x14ac:dyDescent="0.25"/>
  <cols>
    <col min="1" max="1" width="21.85546875" customWidth="1"/>
    <col min="2" max="32" width="6.5703125" customWidth="1"/>
  </cols>
  <sheetData>
    <row r="1" spans="1:33" ht="73.5" customHeight="1" x14ac:dyDescent="0.35">
      <c r="A1" s="143">
        <f>EDATE(Novembre!A1,1)</f>
        <v>44531</v>
      </c>
      <c r="B1" s="91">
        <f>A1</f>
        <v>44531</v>
      </c>
      <c r="C1" s="91">
        <f>IFERROR(IF(NOT(MONTH(B1+1)=MONTH($A$1)),"",IF(B1=0,"",B1+1)),"")</f>
        <v>44532</v>
      </c>
      <c r="D1" s="91">
        <f t="shared" ref="D1:AF1" si="0">IFERROR(IF(NOT(MONTH(C1+1)=MONTH($A$1)),"",IF(C1=0,"",C1+1)),"")</f>
        <v>44533</v>
      </c>
      <c r="E1" s="91">
        <f t="shared" si="0"/>
        <v>44534</v>
      </c>
      <c r="F1" s="91">
        <f t="shared" si="0"/>
        <v>44535</v>
      </c>
      <c r="G1" s="91">
        <f t="shared" si="0"/>
        <v>44536</v>
      </c>
      <c r="H1" s="91">
        <f t="shared" si="0"/>
        <v>44537</v>
      </c>
      <c r="I1" s="91">
        <f t="shared" si="0"/>
        <v>44538</v>
      </c>
      <c r="J1" s="91">
        <f t="shared" si="0"/>
        <v>44539</v>
      </c>
      <c r="K1" s="91">
        <f t="shared" si="0"/>
        <v>44540</v>
      </c>
      <c r="L1" s="91">
        <f t="shared" si="0"/>
        <v>44541</v>
      </c>
      <c r="M1" s="91">
        <f t="shared" si="0"/>
        <v>44542</v>
      </c>
      <c r="N1" s="91">
        <f t="shared" si="0"/>
        <v>44543</v>
      </c>
      <c r="O1" s="91">
        <f t="shared" si="0"/>
        <v>44544</v>
      </c>
      <c r="P1" s="91">
        <f t="shared" si="0"/>
        <v>44545</v>
      </c>
      <c r="Q1" s="91">
        <f t="shared" si="0"/>
        <v>44546</v>
      </c>
      <c r="R1" s="91">
        <f t="shared" si="0"/>
        <v>44547</v>
      </c>
      <c r="S1" s="91">
        <f t="shared" si="0"/>
        <v>44548</v>
      </c>
      <c r="T1" s="91">
        <f t="shared" si="0"/>
        <v>44549</v>
      </c>
      <c r="U1" s="91">
        <f t="shared" si="0"/>
        <v>44550</v>
      </c>
      <c r="V1" s="91">
        <f t="shared" si="0"/>
        <v>44551</v>
      </c>
      <c r="W1" s="91">
        <f t="shared" si="0"/>
        <v>44552</v>
      </c>
      <c r="X1" s="91">
        <f t="shared" si="0"/>
        <v>44553</v>
      </c>
      <c r="Y1" s="91">
        <f t="shared" si="0"/>
        <v>44554</v>
      </c>
      <c r="Z1" s="91">
        <f t="shared" si="0"/>
        <v>44555</v>
      </c>
      <c r="AA1" s="91">
        <f t="shared" si="0"/>
        <v>44556</v>
      </c>
      <c r="AB1" s="91">
        <f t="shared" si="0"/>
        <v>44557</v>
      </c>
      <c r="AC1" s="91">
        <f t="shared" si="0"/>
        <v>44558</v>
      </c>
      <c r="AD1" s="91">
        <f t="shared" si="0"/>
        <v>44559</v>
      </c>
      <c r="AE1" s="91">
        <f t="shared" si="0"/>
        <v>44560</v>
      </c>
      <c r="AF1" s="150">
        <f t="shared" si="0"/>
        <v>44561</v>
      </c>
      <c r="AG1" s="146" t="s">
        <v>30</v>
      </c>
    </row>
    <row r="2" spans="1:33" ht="30.75" customHeight="1" thickBot="1" x14ac:dyDescent="0.4">
      <c r="A2" s="145" t="s">
        <v>48</v>
      </c>
      <c r="B2" s="149">
        <f>_xlfn.ISOWEEKNUM(B1)</f>
        <v>48</v>
      </c>
      <c r="C2" s="149">
        <f t="shared" ref="C2:AF2" si="1">_xlfn.ISOWEEKNUM(C1)</f>
        <v>48</v>
      </c>
      <c r="D2" s="149">
        <f t="shared" si="1"/>
        <v>48</v>
      </c>
      <c r="E2" s="149">
        <f t="shared" si="1"/>
        <v>48</v>
      </c>
      <c r="F2" s="149">
        <f t="shared" si="1"/>
        <v>48</v>
      </c>
      <c r="G2" s="149">
        <f t="shared" si="1"/>
        <v>49</v>
      </c>
      <c r="H2" s="149">
        <f t="shared" si="1"/>
        <v>49</v>
      </c>
      <c r="I2" s="149">
        <f t="shared" si="1"/>
        <v>49</v>
      </c>
      <c r="J2" s="149">
        <f t="shared" si="1"/>
        <v>49</v>
      </c>
      <c r="K2" s="149">
        <f t="shared" si="1"/>
        <v>49</v>
      </c>
      <c r="L2" s="149">
        <f t="shared" si="1"/>
        <v>49</v>
      </c>
      <c r="M2" s="149">
        <f t="shared" si="1"/>
        <v>49</v>
      </c>
      <c r="N2" s="149">
        <f t="shared" si="1"/>
        <v>50</v>
      </c>
      <c r="O2" s="149">
        <f t="shared" si="1"/>
        <v>50</v>
      </c>
      <c r="P2" s="149">
        <f t="shared" si="1"/>
        <v>50</v>
      </c>
      <c r="Q2" s="149">
        <f t="shared" si="1"/>
        <v>50</v>
      </c>
      <c r="R2" s="149">
        <f t="shared" si="1"/>
        <v>50</v>
      </c>
      <c r="S2" s="149">
        <f t="shared" si="1"/>
        <v>50</v>
      </c>
      <c r="T2" s="149">
        <f t="shared" si="1"/>
        <v>50</v>
      </c>
      <c r="U2" s="149">
        <f t="shared" si="1"/>
        <v>51</v>
      </c>
      <c r="V2" s="149">
        <f t="shared" si="1"/>
        <v>51</v>
      </c>
      <c r="W2" s="149">
        <f t="shared" si="1"/>
        <v>51</v>
      </c>
      <c r="X2" s="149">
        <f t="shared" si="1"/>
        <v>51</v>
      </c>
      <c r="Y2" s="149">
        <f t="shared" si="1"/>
        <v>51</v>
      </c>
      <c r="Z2" s="149">
        <f t="shared" si="1"/>
        <v>51</v>
      </c>
      <c r="AA2" s="149">
        <f t="shared" si="1"/>
        <v>51</v>
      </c>
      <c r="AB2" s="149">
        <f t="shared" si="1"/>
        <v>52</v>
      </c>
      <c r="AC2" s="149">
        <f t="shared" si="1"/>
        <v>52</v>
      </c>
      <c r="AD2" s="149">
        <f t="shared" si="1"/>
        <v>52</v>
      </c>
      <c r="AE2" s="149">
        <f t="shared" si="1"/>
        <v>52</v>
      </c>
      <c r="AF2" s="151">
        <f t="shared" si="1"/>
        <v>52</v>
      </c>
      <c r="AG2" s="146"/>
    </row>
    <row r="3" spans="1:33" ht="24.75" customHeight="1" x14ac:dyDescent="0.25">
      <c r="A3" s="144">
        <v>1</v>
      </c>
      <c r="B3" s="87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152"/>
      <c r="AG3" s="84">
        <f t="shared" ref="AG3:AG27" si="2">SUM(B3:AF3)</f>
        <v>0</v>
      </c>
    </row>
    <row r="4" spans="1:33" x14ac:dyDescent="0.25">
      <c r="A4" s="85">
        <v>2</v>
      </c>
      <c r="B4" s="89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  <c r="AB4" s="81"/>
      <c r="AC4" s="81"/>
      <c r="AD4" s="81"/>
      <c r="AE4" s="81"/>
      <c r="AF4" s="153"/>
      <c r="AG4" s="156"/>
    </row>
    <row r="5" spans="1:33" x14ac:dyDescent="0.25">
      <c r="A5" s="85">
        <v>3</v>
      </c>
      <c r="B5" s="90"/>
      <c r="C5" s="82"/>
      <c r="D5" s="82"/>
      <c r="E5" s="82"/>
      <c r="F5" s="82"/>
      <c r="G5" s="82"/>
      <c r="H5" s="82"/>
      <c r="I5" s="82"/>
      <c r="J5" s="82"/>
      <c r="K5" s="82"/>
      <c r="L5" s="82"/>
      <c r="M5" s="82"/>
      <c r="N5" s="82"/>
      <c r="O5" s="82"/>
      <c r="P5" s="82"/>
      <c r="Q5" s="82"/>
      <c r="R5" s="82"/>
      <c r="S5" s="82"/>
      <c r="T5" s="82"/>
      <c r="U5" s="82"/>
      <c r="V5" s="82"/>
      <c r="W5" s="82"/>
      <c r="X5" s="82"/>
      <c r="Y5" s="82"/>
      <c r="Z5" s="82"/>
      <c r="AA5" s="82"/>
      <c r="AB5" s="82"/>
      <c r="AC5" s="82"/>
      <c r="AD5" s="82"/>
      <c r="AE5" s="82"/>
      <c r="AF5" s="154"/>
      <c r="AG5" s="146">
        <f t="shared" si="2"/>
        <v>0</v>
      </c>
    </row>
    <row r="6" spans="1:33" x14ac:dyDescent="0.25">
      <c r="A6" s="85">
        <v>4</v>
      </c>
      <c r="B6" s="90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154"/>
      <c r="AG6" s="146">
        <f t="shared" si="2"/>
        <v>0</v>
      </c>
    </row>
    <row r="7" spans="1:33" x14ac:dyDescent="0.25">
      <c r="A7" s="85">
        <v>5</v>
      </c>
      <c r="B7" s="90"/>
      <c r="C7" s="82"/>
      <c r="D7" s="82"/>
      <c r="E7" s="82"/>
      <c r="F7" s="82"/>
      <c r="G7" s="82"/>
      <c r="H7" s="82"/>
      <c r="I7" s="82"/>
      <c r="J7" s="82"/>
      <c r="K7" s="82"/>
      <c r="L7" s="82"/>
      <c r="M7" s="82"/>
      <c r="N7" s="82"/>
      <c r="O7" s="82"/>
      <c r="P7" s="82"/>
      <c r="Q7" s="82"/>
      <c r="R7" s="82"/>
      <c r="S7" s="82"/>
      <c r="T7" s="82"/>
      <c r="U7" s="82"/>
      <c r="V7" s="82"/>
      <c r="W7" s="82"/>
      <c r="X7" s="82"/>
      <c r="Y7" s="82"/>
      <c r="Z7" s="82"/>
      <c r="AA7" s="82"/>
      <c r="AB7" s="82"/>
      <c r="AC7" s="82"/>
      <c r="AD7" s="82"/>
      <c r="AE7" s="82"/>
      <c r="AF7" s="154"/>
      <c r="AG7" s="146">
        <f t="shared" si="2"/>
        <v>0</v>
      </c>
    </row>
    <row r="8" spans="1:33" x14ac:dyDescent="0.25">
      <c r="A8" s="85">
        <v>6</v>
      </c>
      <c r="B8" s="90"/>
      <c r="C8" s="82"/>
      <c r="D8" s="82"/>
      <c r="E8" s="82"/>
      <c r="F8" s="82"/>
      <c r="G8" s="82"/>
      <c r="H8" s="82"/>
      <c r="I8" s="82"/>
      <c r="J8" s="82"/>
      <c r="K8" s="82"/>
      <c r="L8" s="82"/>
      <c r="M8" s="82"/>
      <c r="N8" s="82"/>
      <c r="O8" s="82"/>
      <c r="P8" s="82"/>
      <c r="Q8" s="82"/>
      <c r="R8" s="82"/>
      <c r="S8" s="82"/>
      <c r="T8" s="82"/>
      <c r="U8" s="82"/>
      <c r="V8" s="82"/>
      <c r="W8" s="82"/>
      <c r="X8" s="82"/>
      <c r="Y8" s="82"/>
      <c r="Z8" s="82"/>
      <c r="AA8" s="82"/>
      <c r="AB8" s="82"/>
      <c r="AC8" s="82"/>
      <c r="AD8" s="82"/>
      <c r="AE8" s="82"/>
      <c r="AF8" s="154"/>
      <c r="AG8" s="146">
        <f t="shared" si="2"/>
        <v>0</v>
      </c>
    </row>
    <row r="9" spans="1:33" x14ac:dyDescent="0.25">
      <c r="A9" s="85">
        <v>7</v>
      </c>
      <c r="B9" s="90"/>
      <c r="C9" s="82"/>
      <c r="D9" s="82"/>
      <c r="E9" s="82"/>
      <c r="F9" s="82"/>
      <c r="G9" s="82"/>
      <c r="H9" s="82"/>
      <c r="I9" s="82"/>
      <c r="J9" s="82"/>
      <c r="K9" s="82"/>
      <c r="L9" s="82"/>
      <c r="M9" s="82"/>
      <c r="N9" s="82"/>
      <c r="O9" s="82"/>
      <c r="P9" s="82"/>
      <c r="Q9" s="82"/>
      <c r="R9" s="82"/>
      <c r="S9" s="82"/>
      <c r="T9" s="82"/>
      <c r="U9" s="82"/>
      <c r="V9" s="82"/>
      <c r="W9" s="82"/>
      <c r="X9" s="82"/>
      <c r="Y9" s="82"/>
      <c r="Z9" s="82"/>
      <c r="AA9" s="82"/>
      <c r="AB9" s="82"/>
      <c r="AC9" s="82"/>
      <c r="AD9" s="82"/>
      <c r="AE9" s="82"/>
      <c r="AF9" s="154"/>
      <c r="AG9" s="146">
        <f t="shared" si="2"/>
        <v>0</v>
      </c>
    </row>
    <row r="10" spans="1:33" x14ac:dyDescent="0.25">
      <c r="A10" s="85">
        <v>8</v>
      </c>
      <c r="B10" s="89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  <c r="AB10" s="81"/>
      <c r="AC10" s="81"/>
      <c r="AD10" s="81"/>
      <c r="AE10" s="81"/>
      <c r="AF10" s="153"/>
      <c r="AG10" s="156"/>
    </row>
    <row r="11" spans="1:33" x14ac:dyDescent="0.25">
      <c r="A11" s="85">
        <v>9</v>
      </c>
      <c r="B11" s="90"/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82"/>
      <c r="AF11" s="154"/>
      <c r="AG11" s="146">
        <f t="shared" si="2"/>
        <v>0</v>
      </c>
    </row>
    <row r="12" spans="1:33" x14ac:dyDescent="0.25">
      <c r="A12" s="85">
        <v>10</v>
      </c>
      <c r="B12" s="90"/>
      <c r="C12" s="82"/>
      <c r="D12" s="82"/>
      <c r="E12" s="82"/>
      <c r="F12" s="82"/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82"/>
      <c r="T12" s="82"/>
      <c r="U12" s="8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154"/>
      <c r="AG12" s="146">
        <f t="shared" si="2"/>
        <v>0</v>
      </c>
    </row>
    <row r="13" spans="1:33" x14ac:dyDescent="0.25">
      <c r="A13" s="85">
        <v>11</v>
      </c>
      <c r="B13" s="90"/>
      <c r="C13" s="82"/>
      <c r="D13" s="82"/>
      <c r="E13" s="82"/>
      <c r="F13" s="82"/>
      <c r="G13" s="82"/>
      <c r="H13" s="82"/>
      <c r="I13" s="82"/>
      <c r="J13" s="82"/>
      <c r="K13" s="82"/>
      <c r="L13" s="82"/>
      <c r="M13" s="82"/>
      <c r="N13" s="82"/>
      <c r="O13" s="82"/>
      <c r="P13" s="82"/>
      <c r="Q13" s="82"/>
      <c r="R13" s="82"/>
      <c r="S13" s="82"/>
      <c r="T13" s="82"/>
      <c r="U13" s="82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154"/>
      <c r="AG13" s="146">
        <f t="shared" si="2"/>
        <v>0</v>
      </c>
    </row>
    <row r="14" spans="1:33" x14ac:dyDescent="0.25">
      <c r="A14" s="85">
        <v>12</v>
      </c>
      <c r="B14" s="90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154"/>
      <c r="AG14" s="146">
        <f t="shared" si="2"/>
        <v>0</v>
      </c>
    </row>
    <row r="15" spans="1:33" x14ac:dyDescent="0.25">
      <c r="A15" s="85">
        <v>13</v>
      </c>
      <c r="B15" s="90"/>
      <c r="C15" s="82"/>
      <c r="D15" s="82"/>
      <c r="E15" s="82"/>
      <c r="F15" s="82"/>
      <c r="G15" s="82"/>
      <c r="H15" s="82"/>
      <c r="I15" s="82"/>
      <c r="J15" s="82"/>
      <c r="K15" s="82"/>
      <c r="L15" s="82"/>
      <c r="M15" s="82"/>
      <c r="N15" s="82"/>
      <c r="O15" s="82"/>
      <c r="P15" s="82"/>
      <c r="Q15" s="82"/>
      <c r="R15" s="82"/>
      <c r="S15" s="82"/>
      <c r="T15" s="82"/>
      <c r="U15" s="82"/>
      <c r="V15" s="82"/>
      <c r="W15" s="82"/>
      <c r="X15" s="82"/>
      <c r="Y15" s="82"/>
      <c r="Z15" s="82"/>
      <c r="AA15" s="82"/>
      <c r="AB15" s="82"/>
      <c r="AC15" s="82"/>
      <c r="AD15" s="82"/>
      <c r="AE15" s="82"/>
      <c r="AF15" s="154"/>
      <c r="AG15" s="146">
        <f t="shared" si="2"/>
        <v>0</v>
      </c>
    </row>
    <row r="16" spans="1:33" x14ac:dyDescent="0.25">
      <c r="A16" s="85">
        <v>14</v>
      </c>
      <c r="B16" s="89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81"/>
      <c r="AC16" s="81"/>
      <c r="AD16" s="81"/>
      <c r="AE16" s="81"/>
      <c r="AF16" s="153"/>
      <c r="AG16" s="156"/>
    </row>
    <row r="17" spans="1:33" x14ac:dyDescent="0.25">
      <c r="A17" s="85">
        <v>15</v>
      </c>
      <c r="B17" s="90"/>
      <c r="C17" s="82"/>
      <c r="D17" s="82"/>
      <c r="E17" s="82"/>
      <c r="F17" s="82"/>
      <c r="G17" s="82"/>
      <c r="H17" s="82"/>
      <c r="I17" s="82"/>
      <c r="J17" s="82"/>
      <c r="K17" s="82"/>
      <c r="L17" s="82"/>
      <c r="M17" s="82"/>
      <c r="N17" s="82"/>
      <c r="O17" s="82"/>
      <c r="P17" s="82"/>
      <c r="Q17" s="82"/>
      <c r="R17" s="82"/>
      <c r="S17" s="82"/>
      <c r="T17" s="82"/>
      <c r="U17" s="82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154"/>
      <c r="AG17" s="146">
        <f t="shared" si="2"/>
        <v>0</v>
      </c>
    </row>
    <row r="18" spans="1:33" x14ac:dyDescent="0.25">
      <c r="A18" s="85">
        <v>16</v>
      </c>
      <c r="B18" s="90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154"/>
      <c r="AG18" s="146">
        <f t="shared" si="2"/>
        <v>0</v>
      </c>
    </row>
    <row r="19" spans="1:33" x14ac:dyDescent="0.25">
      <c r="A19" s="85">
        <v>17</v>
      </c>
      <c r="B19" s="90"/>
      <c r="C19" s="82"/>
      <c r="D19" s="82"/>
      <c r="E19" s="82"/>
      <c r="F19" s="82"/>
      <c r="G19" s="82"/>
      <c r="H19" s="82"/>
      <c r="I19" s="82"/>
      <c r="J19" s="82"/>
      <c r="K19" s="82"/>
      <c r="L19" s="82"/>
      <c r="M19" s="82"/>
      <c r="N19" s="82"/>
      <c r="O19" s="82"/>
      <c r="P19" s="82"/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154"/>
      <c r="AG19" s="146">
        <f t="shared" si="2"/>
        <v>0</v>
      </c>
    </row>
    <row r="20" spans="1:33" x14ac:dyDescent="0.25">
      <c r="A20" s="85">
        <v>18</v>
      </c>
      <c r="B20" s="90"/>
      <c r="C20" s="82"/>
      <c r="D20" s="82"/>
      <c r="E20" s="82"/>
      <c r="F20" s="82"/>
      <c r="G20" s="82"/>
      <c r="H20" s="82"/>
      <c r="I20" s="82"/>
      <c r="J20" s="82"/>
      <c r="K20" s="82"/>
      <c r="L20" s="82"/>
      <c r="M20" s="82"/>
      <c r="N20" s="82"/>
      <c r="O20" s="82"/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154"/>
      <c r="AG20" s="146">
        <f t="shared" si="2"/>
        <v>0</v>
      </c>
    </row>
    <row r="21" spans="1:33" x14ac:dyDescent="0.25">
      <c r="A21" s="85">
        <v>19</v>
      </c>
      <c r="B21" s="90"/>
      <c r="C21" s="82"/>
      <c r="D21" s="82"/>
      <c r="E21" s="82"/>
      <c r="F21" s="82"/>
      <c r="G21" s="82"/>
      <c r="H21" s="82"/>
      <c r="I21" s="82"/>
      <c r="J21" s="82"/>
      <c r="K21" s="82"/>
      <c r="L21" s="82"/>
      <c r="M21" s="82"/>
      <c r="N21" s="82"/>
      <c r="O21" s="82"/>
      <c r="P21" s="82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154"/>
      <c r="AG21" s="146">
        <f t="shared" si="2"/>
        <v>0</v>
      </c>
    </row>
    <row r="22" spans="1:33" x14ac:dyDescent="0.25">
      <c r="A22" s="85">
        <v>20</v>
      </c>
      <c r="B22" s="89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153"/>
      <c r="AG22" s="156"/>
    </row>
    <row r="23" spans="1:33" x14ac:dyDescent="0.25">
      <c r="A23" s="85">
        <v>21</v>
      </c>
      <c r="B23" s="90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54"/>
      <c r="AG23" s="146">
        <f t="shared" si="2"/>
        <v>0</v>
      </c>
    </row>
    <row r="24" spans="1:33" x14ac:dyDescent="0.25">
      <c r="A24" s="85">
        <v>22</v>
      </c>
      <c r="B24" s="90"/>
      <c r="C24" s="82"/>
      <c r="D24" s="82"/>
      <c r="E24" s="82"/>
      <c r="F24" s="82"/>
      <c r="G24" s="82"/>
      <c r="H24" s="82"/>
      <c r="I24" s="82"/>
      <c r="J24" s="82"/>
      <c r="K24" s="82"/>
      <c r="L24" s="82"/>
      <c r="M24" s="82"/>
      <c r="N24" s="82"/>
      <c r="O24" s="82"/>
      <c r="P24" s="82"/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154"/>
      <c r="AG24" s="146">
        <f t="shared" si="2"/>
        <v>0</v>
      </c>
    </row>
    <row r="25" spans="1:33" x14ac:dyDescent="0.25">
      <c r="A25" s="85">
        <v>23</v>
      </c>
      <c r="B25" s="90"/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154"/>
      <c r="AG25" s="146">
        <f t="shared" si="2"/>
        <v>0</v>
      </c>
    </row>
    <row r="26" spans="1:33" x14ac:dyDescent="0.25">
      <c r="A26" s="85">
        <v>24</v>
      </c>
      <c r="B26" s="90"/>
      <c r="C26" s="82"/>
      <c r="D26" s="82"/>
      <c r="E26" s="82"/>
      <c r="F26" s="82"/>
      <c r="G26" s="82"/>
      <c r="H26" s="82"/>
      <c r="I26" s="82"/>
      <c r="J26" s="82"/>
      <c r="K26" s="82"/>
      <c r="L26" s="82"/>
      <c r="M26" s="82"/>
      <c r="N26" s="82"/>
      <c r="O26" s="82"/>
      <c r="P26" s="82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154"/>
      <c r="AG26" s="146">
        <f t="shared" si="2"/>
        <v>0</v>
      </c>
    </row>
    <row r="27" spans="1:33" ht="15.75" thickBot="1" x14ac:dyDescent="0.3">
      <c r="A27" s="85">
        <v>25</v>
      </c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55"/>
      <c r="AG27" s="146">
        <f t="shared" si="2"/>
        <v>0</v>
      </c>
    </row>
    <row r="28" spans="1:33" ht="15.75" thickBot="1" x14ac:dyDescent="0.3">
      <c r="A28" s="83" t="s">
        <v>30</v>
      </c>
      <c r="B28" s="86">
        <f>SUM(B3:B27)</f>
        <v>0</v>
      </c>
      <c r="C28" s="86">
        <f>SUM(C3:C27)</f>
        <v>0</v>
      </c>
      <c r="D28" s="86">
        <f>SUM(D3:D27)</f>
        <v>0</v>
      </c>
      <c r="E28" s="86">
        <f>SUM(E3:E27)</f>
        <v>0</v>
      </c>
      <c r="F28" s="86">
        <f>SUM(F3:F27)</f>
        <v>0</v>
      </c>
      <c r="G28" s="86">
        <f>SUM(G3:G27)</f>
        <v>0</v>
      </c>
      <c r="H28" s="86">
        <f>SUM(H3:H27)</f>
        <v>0</v>
      </c>
      <c r="I28" s="86">
        <f>SUM(I3:I27)</f>
        <v>0</v>
      </c>
      <c r="J28" s="86">
        <f>SUM(J3:J27)</f>
        <v>0</v>
      </c>
      <c r="K28" s="86">
        <f>SUM(K3:K27)</f>
        <v>0</v>
      </c>
      <c r="L28" s="86">
        <f>SUM(L3:L27)</f>
        <v>0</v>
      </c>
      <c r="M28" s="86">
        <f>SUM(M3:M27)</f>
        <v>0</v>
      </c>
      <c r="N28" s="86">
        <f>SUM(N3:N27)</f>
        <v>0</v>
      </c>
      <c r="O28" s="86">
        <f>SUM(O3:O27)</f>
        <v>0</v>
      </c>
      <c r="P28" s="86">
        <f>SUM(P3:P27)</f>
        <v>0</v>
      </c>
      <c r="Q28" s="86">
        <f>SUM(Q3:Q27)</f>
        <v>0</v>
      </c>
      <c r="R28" s="86">
        <f>SUM(R3:R27)</f>
        <v>0</v>
      </c>
      <c r="S28" s="86">
        <f>SUM(S3:S27)</f>
        <v>0</v>
      </c>
      <c r="T28" s="86">
        <f>SUM(T3:T27)</f>
        <v>0</v>
      </c>
      <c r="U28" s="86">
        <f>SUM(U3:U27)</f>
        <v>0</v>
      </c>
      <c r="V28" s="86">
        <f>SUM(V3:V27)</f>
        <v>0</v>
      </c>
      <c r="W28" s="86">
        <f>SUM(W3:W27)</f>
        <v>0</v>
      </c>
      <c r="X28" s="86">
        <f>SUM(X3:X27)</f>
        <v>0</v>
      </c>
      <c r="Y28" s="86">
        <f>SUM(Y3:Y27)</f>
        <v>0</v>
      </c>
      <c r="Z28" s="86">
        <f>SUM(Z3:Z27)</f>
        <v>0</v>
      </c>
      <c r="AA28" s="86">
        <f>SUM(AA3:AA27)</f>
        <v>0</v>
      </c>
      <c r="AB28" s="86">
        <f>SUM(AB3:AB27)</f>
        <v>0</v>
      </c>
      <c r="AC28" s="86">
        <f>SUM(AC3:AC27)</f>
        <v>0</v>
      </c>
      <c r="AD28" s="86">
        <f>SUM(AD3:AD27)</f>
        <v>0</v>
      </c>
      <c r="AE28" s="86">
        <f>SUM(AE3:AE27)</f>
        <v>0</v>
      </c>
      <c r="AF28" s="86">
        <f>SUM(AF3:AF27)</f>
        <v>0</v>
      </c>
      <c r="AG28" s="80">
        <f t="shared" ref="AG28" si="3">SUM(AG4:AG27)</f>
        <v>0</v>
      </c>
    </row>
    <row r="29" spans="1:33" ht="15.75" thickTop="1" x14ac:dyDescent="0.25"/>
  </sheetData>
  <conditionalFormatting sqref="B1:AF1 B3:AF28">
    <cfRule type="expression" dxfId="23" priority="5">
      <formula>OR(WEEKDAY(B$1)=1,WEEKDAY(B$1)=7)</formula>
    </cfRule>
  </conditionalFormatting>
  <conditionalFormatting sqref="B2:AF2">
    <cfRule type="expression" dxfId="16" priority="2">
      <formula>OR(WEEKDAY(B$1)=7,WEEKDAY(B$1)=1)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D3E18C1-A1C4-4076-8528-8AC17512AA95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B1:AF1 B3:AF28</xm:sqref>
        </x14:conditionalFormatting>
        <x14:conditionalFormatting xmlns:xm="http://schemas.microsoft.com/office/excel/2006/main">
          <x14:cfRule type="expression" priority="1" id="{3BF0A6E6-D5AB-480F-83DB-9787B15EF3F7}">
            <xm:f>COUNTIFS(Feriés!$E$2:$E$15,B$1)=1</xm:f>
            <x14:dxf>
              <fill>
                <patternFill>
                  <bgColor theme="5" tint="0.39994506668294322"/>
                </patternFill>
              </fill>
            </x14:dxf>
          </x14:cfRule>
          <xm:sqref>B2:AF2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Mise en place</vt:lpstr>
      <vt:lpstr>Fichiers</vt:lpstr>
      <vt:lpstr>Feriés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Pidoux, Joël</dc:creator>
  <cp:lastModifiedBy>Gnos, Andreas</cp:lastModifiedBy>
  <dcterms:created xsi:type="dcterms:W3CDTF">2020-05-13T13:01:06Z</dcterms:created>
  <dcterms:modified xsi:type="dcterms:W3CDTF">2020-08-07T09:03:08Z</dcterms:modified>
</cp:coreProperties>
</file>