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heau Aviation\Desktop\Files\Graphes-Tableaux\Marges\"/>
    </mc:Choice>
  </mc:AlternateContent>
  <xr:revisionPtr revIDLastSave="0" documentId="13_ncr:1_{4E6D6D6E-8F60-49AE-A4B0-826734644C98}" xr6:coauthVersionLast="45" xr6:coauthVersionMax="45" xr10:uidLastSave="{00000000-0000-0000-0000-000000000000}"/>
  <bookViews>
    <workbookView xWindow="-120" yWindow="-120" windowWidth="24240" windowHeight="13140" xr2:uid="{31F82320-C62C-49BF-B1B5-6AFBEF5447D0}"/>
  </bookViews>
  <sheets>
    <sheet name="TRIMESTRE 1" sheetId="1" r:id="rId1"/>
    <sheet name="TRIMESTRE 2" sheetId="2" r:id="rId2"/>
    <sheet name="TRIMESTRE 3" sheetId="3" r:id="rId3"/>
    <sheet name="TRIMESTRE 4" sheetId="4" r:id="rId4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1" i="4" l="1"/>
  <c r="J20" i="4"/>
  <c r="J19" i="4"/>
  <c r="T18" i="4"/>
  <c r="S18" i="4"/>
  <c r="R18" i="4"/>
  <c r="K18" i="4"/>
  <c r="J18" i="4"/>
  <c r="J17" i="4"/>
  <c r="J16" i="4"/>
  <c r="J15" i="4"/>
  <c r="J14" i="4"/>
  <c r="J13" i="4"/>
  <c r="T12" i="4"/>
  <c r="S12" i="4"/>
  <c r="R12" i="4"/>
  <c r="K12" i="4"/>
  <c r="J12" i="4"/>
  <c r="J11" i="4"/>
  <c r="J10" i="4"/>
  <c r="J9" i="4"/>
  <c r="J8" i="4"/>
  <c r="J7" i="4"/>
  <c r="T6" i="4"/>
  <c r="S6" i="4"/>
  <c r="R6" i="4"/>
  <c r="K6" i="4"/>
  <c r="J6" i="4"/>
  <c r="J5" i="4"/>
  <c r="J4" i="4"/>
  <c r="J3" i="4"/>
  <c r="T2" i="4"/>
  <c r="S2" i="4"/>
  <c r="R2" i="4"/>
  <c r="K2" i="4"/>
  <c r="J2" i="4"/>
  <c r="J21" i="3"/>
  <c r="J20" i="3"/>
  <c r="J19" i="3"/>
  <c r="T18" i="3"/>
  <c r="S18" i="3"/>
  <c r="R18" i="3"/>
  <c r="K18" i="3"/>
  <c r="J18" i="3"/>
  <c r="J17" i="3"/>
  <c r="J16" i="3"/>
  <c r="J15" i="3"/>
  <c r="J14" i="3"/>
  <c r="J13" i="3"/>
  <c r="T12" i="3"/>
  <c r="S12" i="3"/>
  <c r="R12" i="3"/>
  <c r="K12" i="3"/>
  <c r="J12" i="3"/>
  <c r="J11" i="3"/>
  <c r="J10" i="3"/>
  <c r="J9" i="3"/>
  <c r="J8" i="3"/>
  <c r="J7" i="3"/>
  <c r="T6" i="3"/>
  <c r="S6" i="3"/>
  <c r="R6" i="3"/>
  <c r="K6" i="3"/>
  <c r="J6" i="3"/>
  <c r="J5" i="3"/>
  <c r="J4" i="3"/>
  <c r="J3" i="3"/>
  <c r="T2" i="3"/>
  <c r="S2" i="3"/>
  <c r="R2" i="3"/>
  <c r="K2" i="3"/>
  <c r="J2" i="3"/>
  <c r="J21" i="2"/>
  <c r="J20" i="2"/>
  <c r="J19" i="2"/>
  <c r="T18" i="2"/>
  <c r="S18" i="2"/>
  <c r="R18" i="2"/>
  <c r="K18" i="2"/>
  <c r="J18" i="2"/>
  <c r="J17" i="2"/>
  <c r="J16" i="2"/>
  <c r="J15" i="2"/>
  <c r="J14" i="2"/>
  <c r="J13" i="2"/>
  <c r="T12" i="2"/>
  <c r="S12" i="2"/>
  <c r="R12" i="2"/>
  <c r="K12" i="2"/>
  <c r="J12" i="2"/>
  <c r="J11" i="2"/>
  <c r="J10" i="2"/>
  <c r="J9" i="2"/>
  <c r="J8" i="2"/>
  <c r="J7" i="2"/>
  <c r="T6" i="2"/>
  <c r="S6" i="2"/>
  <c r="R6" i="2"/>
  <c r="K6" i="2"/>
  <c r="J6" i="2"/>
  <c r="J5" i="2"/>
  <c r="J4" i="2"/>
  <c r="J3" i="2"/>
  <c r="T2" i="2"/>
  <c r="S2" i="2"/>
  <c r="R2" i="2"/>
  <c r="K2" i="2"/>
  <c r="J2" i="2"/>
  <c r="K18" i="1"/>
  <c r="J21" i="1"/>
  <c r="J20" i="1"/>
  <c r="J19" i="1"/>
  <c r="T18" i="1"/>
  <c r="S18" i="1"/>
  <c r="R18" i="1"/>
  <c r="J18" i="1"/>
  <c r="K12" i="1"/>
  <c r="J17" i="1"/>
  <c r="J16" i="1"/>
  <c r="J15" i="1"/>
  <c r="J14" i="1"/>
  <c r="J13" i="1"/>
  <c r="T12" i="1"/>
  <c r="S12" i="1"/>
  <c r="R12" i="1"/>
  <c r="J12" i="1"/>
  <c r="R2" i="1"/>
  <c r="R6" i="1"/>
  <c r="S6" i="1"/>
  <c r="T6" i="1"/>
  <c r="K6" i="1"/>
  <c r="J10" i="1"/>
  <c r="J11" i="1"/>
  <c r="J9" i="1"/>
  <c r="J8" i="1"/>
  <c r="J7" i="1"/>
  <c r="J6" i="1"/>
  <c r="S2" i="1"/>
  <c r="T2" i="1"/>
  <c r="K2" i="1"/>
  <c r="J3" i="1"/>
  <c r="J4" i="1"/>
  <c r="J5" i="1"/>
  <c r="J2" i="1"/>
</calcChain>
</file>

<file path=xl/sharedStrings.xml><?xml version="1.0" encoding="utf-8"?>
<sst xmlns="http://schemas.openxmlformats.org/spreadsheetml/2006/main" count="560" uniqueCount="60">
  <si>
    <t>Dates 
de départ</t>
  </si>
  <si>
    <t>N° Dossier</t>
  </si>
  <si>
    <t>Courtiers</t>
  </si>
  <si>
    <t>Clients</t>
  </si>
  <si>
    <t>N° 
factures</t>
  </si>
  <si>
    <t>Date Emission Facture</t>
  </si>
  <si>
    <t>Montants HT</t>
  </si>
  <si>
    <t>TVA</t>
  </si>
  <si>
    <t>Montants TTC</t>
  </si>
  <si>
    <t>Marges HT</t>
  </si>
  <si>
    <t>dénomination</t>
  </si>
  <si>
    <t>Routing</t>
  </si>
  <si>
    <t>Paiement</t>
  </si>
  <si>
    <t>MOD</t>
  </si>
  <si>
    <t>Date de
paiement</t>
  </si>
  <si>
    <t>Marge HT</t>
  </si>
  <si>
    <t>TVA_1</t>
  </si>
  <si>
    <t>Marge TTC</t>
  </si>
  <si>
    <t>Echéancier</t>
  </si>
  <si>
    <t>Observations</t>
  </si>
  <si>
    <t>19.0120</t>
  </si>
  <si>
    <t>XX</t>
  </si>
  <si>
    <t>YZX</t>
  </si>
  <si>
    <t>Fournisseurs</t>
  </si>
  <si>
    <t>ABC</t>
  </si>
  <si>
    <t>HYJ</t>
  </si>
  <si>
    <t>F201901</t>
  </si>
  <si>
    <t>F201902</t>
  </si>
  <si>
    <t>F201903</t>
  </si>
  <si>
    <t>F201904</t>
  </si>
  <si>
    <t>XXX</t>
  </si>
  <si>
    <t>UUU</t>
  </si>
  <si>
    <t>HHH</t>
  </si>
  <si>
    <t>VVV</t>
  </si>
  <si>
    <t xml:space="preserve">Virement </t>
  </si>
  <si>
    <t>Chèque</t>
  </si>
  <si>
    <t>Virement</t>
  </si>
  <si>
    <t>PA</t>
  </si>
  <si>
    <t>19.0415</t>
  </si>
  <si>
    <t>HTF</t>
  </si>
  <si>
    <t>HVGF</t>
  </si>
  <si>
    <t>BNK</t>
  </si>
  <si>
    <t>Kol^P</t>
  </si>
  <si>
    <t>F2016250</t>
  </si>
  <si>
    <t>F2016251</t>
  </si>
  <si>
    <t>F2016252</t>
  </si>
  <si>
    <t>F2016253</t>
  </si>
  <si>
    <t>F2016254</t>
  </si>
  <si>
    <t>F2016255</t>
  </si>
  <si>
    <t>dgqniohj7</t>
  </si>
  <si>
    <t>hoehoh</t>
  </si>
  <si>
    <t>DF</t>
  </si>
  <si>
    <t>JUH</t>
  </si>
  <si>
    <t>RHZH</t>
  </si>
  <si>
    <t>EZHA</t>
  </si>
  <si>
    <t>AEH</t>
  </si>
  <si>
    <t>19.0325</t>
  </si>
  <si>
    <t>HYG</t>
  </si>
  <si>
    <t>ZSYQU</t>
  </si>
  <si>
    <t>EZUA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</si>
</sst>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44" fontId="0" fillId="0" borderId="1" xfId="0" applyNumberFormat="1" applyBorder="1"/>
    <xf numFmtId="164" fontId="1" fillId="0" borderId="1" xfId="0" applyNumberFormat="1" applyFont="1" applyBorder="1"/>
    <xf numFmtId="44" fontId="1" fillId="0" borderId="1" xfId="0" applyNumberFormat="1" applyFont="1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4" xfId="0" applyNumberFormat="1" applyBorder="1"/>
    <xf numFmtId="164" fontId="0" fillId="0" borderId="4" xfId="0" applyNumberFormat="1" applyBorder="1"/>
    <xf numFmtId="44" fontId="0" fillId="0" borderId="4" xfId="0" applyNumberFormat="1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/>
    <xf numFmtId="14" fontId="0" fillId="0" borderId="9" xfId="0" applyNumberFormat="1" applyBorder="1"/>
    <xf numFmtId="44" fontId="1" fillId="0" borderId="9" xfId="0" applyNumberFormat="1" applyFont="1" applyBorder="1"/>
    <xf numFmtId="0" fontId="0" fillId="0" borderId="10" xfId="0" applyBorder="1"/>
    <xf numFmtId="14" fontId="0" fillId="0" borderId="11" xfId="0" applyNumberFormat="1" applyBorder="1"/>
    <xf numFmtId="14" fontId="0" fillId="0" borderId="2" xfId="0" applyNumberFormat="1" applyBorder="1"/>
    <xf numFmtId="164" fontId="1" fillId="0" borderId="2" xfId="0" applyNumberFormat="1" applyFont="1" applyBorder="1"/>
    <xf numFmtId="44" fontId="1" fillId="0" borderId="2" xfId="0" applyNumberFormat="1" applyFont="1" applyBorder="1"/>
    <xf numFmtId="0" fontId="0" fillId="0" borderId="12" xfId="0" applyBorder="1"/>
    <xf numFmtId="164" fontId="3" fillId="0" borderId="1" xfId="0" applyNumberFormat="1" applyFont="1" applyBorder="1"/>
    <xf numFmtId="44" fontId="3" fillId="0" borderId="1" xfId="0" applyNumberFormat="1" applyFont="1" applyBorder="1"/>
    <xf numFmtId="164" fontId="0" fillId="0" borderId="4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44" fontId="0" fillId="0" borderId="13" xfId="0" applyNumberFormat="1" applyBorder="1" applyAlignment="1">
      <alignment horizontal="center" vertical="center"/>
    </xf>
    <xf numFmtId="44" fontId="0" fillId="0" borderId="14" xfId="0" applyNumberFormat="1" applyBorder="1" applyAlignment="1">
      <alignment horizontal="center" vertical="center"/>
    </xf>
    <xf numFmtId="44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2C215-9558-448F-83B9-AF865702367A}">
  <dimension ref="A1:U21"/>
  <sheetViews>
    <sheetView tabSelected="1" topLeftCell="C1" workbookViewId="0">
      <selection activeCell="A21" sqref="A21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9.140625" bestFit="1" customWidth="1"/>
    <col min="4" max="4" width="7.140625" bestFit="1" customWidth="1"/>
    <col min="5" max="5" width="20.28515625" bestFit="1" customWidth="1"/>
    <col min="7" max="7" width="20.5703125" bestFit="1" customWidth="1"/>
    <col min="8" max="8" width="12.85546875" bestFit="1" customWidth="1"/>
    <col min="9" max="9" width="11.85546875" bestFit="1" customWidth="1"/>
    <col min="10" max="10" width="13" bestFit="1" customWidth="1"/>
    <col min="11" max="11" width="12.85546875" bestFit="1" customWidth="1"/>
    <col min="12" max="12" width="13.5703125" bestFit="1" customWidth="1"/>
    <col min="15" max="15" width="12.85546875" bestFit="1" customWidth="1"/>
    <col min="17" max="17" width="17.7109375" bestFit="1" customWidth="1"/>
    <col min="18" max="18" width="12.85546875" bestFit="1" customWidth="1"/>
    <col min="19" max="19" width="11.85546875" bestFit="1" customWidth="1"/>
    <col min="20" max="20" width="12.85546875" bestFit="1" customWidth="1"/>
    <col min="21" max="21" width="12.7109375" bestFit="1" customWidth="1"/>
  </cols>
  <sheetData>
    <row r="1" spans="1:2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25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25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25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.75" thickBot="1" x14ac:dyDescent="0.3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25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25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9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25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25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25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ref="J10:J11" si="2">H10+I10</f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.75" thickBot="1" x14ac:dyDescent="0.3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2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25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25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3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25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3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25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3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25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3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.75" thickBot="1" x14ac:dyDescent="0.3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3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25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25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4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25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4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25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4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mergeCells count="16">
    <mergeCell ref="K2:K5"/>
    <mergeCell ref="T2:T5"/>
    <mergeCell ref="S2:S5"/>
    <mergeCell ref="R2:R5"/>
    <mergeCell ref="K6:K11"/>
    <mergeCell ref="R6:R11"/>
    <mergeCell ref="K18:K21"/>
    <mergeCell ref="R18:R21"/>
    <mergeCell ref="S18:S21"/>
    <mergeCell ref="T18:T21"/>
    <mergeCell ref="S6:S11"/>
    <mergeCell ref="T6:T11"/>
    <mergeCell ref="K12:K17"/>
    <mergeCell ref="R12:R17"/>
    <mergeCell ref="S12:S17"/>
    <mergeCell ref="T12:T17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AA2EE-B15F-4A20-B4CE-1A8308D6D33D}">
  <dimension ref="A1:U21"/>
  <sheetViews>
    <sheetView workbookViewId="0">
      <selection activeCell="E28" sqref="E28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9.140625" bestFit="1" customWidth="1"/>
    <col min="4" max="4" width="7.140625" bestFit="1" customWidth="1"/>
    <col min="5" max="5" width="20.28515625" bestFit="1" customWidth="1"/>
    <col min="7" max="7" width="20.5703125" bestFit="1" customWidth="1"/>
    <col min="8" max="8" width="12.85546875" bestFit="1" customWidth="1"/>
    <col min="9" max="9" width="11.85546875" bestFit="1" customWidth="1"/>
    <col min="10" max="10" width="13" bestFit="1" customWidth="1"/>
    <col min="11" max="11" width="12.85546875" bestFit="1" customWidth="1"/>
    <col min="12" max="12" width="13.5703125" bestFit="1" customWidth="1"/>
    <col min="15" max="15" width="12.85546875" bestFit="1" customWidth="1"/>
    <col min="17" max="17" width="17.7109375" bestFit="1" customWidth="1"/>
    <col min="18" max="18" width="12.85546875" bestFit="1" customWidth="1"/>
    <col min="19" max="19" width="11.85546875" bestFit="1" customWidth="1"/>
    <col min="20" max="20" width="12.85546875" bestFit="1" customWidth="1"/>
    <col min="21" max="21" width="12.7109375" bestFit="1" customWidth="1"/>
  </cols>
  <sheetData>
    <row r="1" spans="1:2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25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25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25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.75" thickBot="1" x14ac:dyDescent="0.3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25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25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25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25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25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.75" thickBot="1" x14ac:dyDescent="0.3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25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25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25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25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25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.75" thickBot="1" x14ac:dyDescent="0.3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25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25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25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25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mergeCells count="16">
    <mergeCell ref="K2:K5"/>
    <mergeCell ref="R2:R5"/>
    <mergeCell ref="S2:S5"/>
    <mergeCell ref="T2:T5"/>
    <mergeCell ref="K6:K11"/>
    <mergeCell ref="R6:R11"/>
    <mergeCell ref="S6:S11"/>
    <mergeCell ref="T6:T11"/>
    <mergeCell ref="K12:K17"/>
    <mergeCell ref="R12:R17"/>
    <mergeCell ref="S12:S17"/>
    <mergeCell ref="T12:T17"/>
    <mergeCell ref="K18:K21"/>
    <mergeCell ref="R18:R21"/>
    <mergeCell ref="S18:S21"/>
    <mergeCell ref="T18:T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865C6-4815-42C0-8655-A00D7D54E794}">
  <dimension ref="A1:U21"/>
  <sheetViews>
    <sheetView workbookViewId="0">
      <selection activeCell="E18" sqref="E18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9.140625" bestFit="1" customWidth="1"/>
    <col min="4" max="4" width="7.140625" bestFit="1" customWidth="1"/>
    <col min="5" max="5" width="20.28515625" bestFit="1" customWidth="1"/>
    <col min="7" max="7" width="20.5703125" bestFit="1" customWidth="1"/>
    <col min="8" max="8" width="12.85546875" bestFit="1" customWidth="1"/>
    <col min="9" max="9" width="11.85546875" bestFit="1" customWidth="1"/>
    <col min="10" max="10" width="13" bestFit="1" customWidth="1"/>
    <col min="11" max="11" width="12.85546875" bestFit="1" customWidth="1"/>
    <col min="12" max="12" width="13.5703125" bestFit="1" customWidth="1"/>
    <col min="15" max="15" width="12.85546875" bestFit="1" customWidth="1"/>
    <col min="17" max="17" width="17.7109375" bestFit="1" customWidth="1"/>
    <col min="18" max="18" width="12.85546875" bestFit="1" customWidth="1"/>
    <col min="19" max="19" width="11.85546875" bestFit="1" customWidth="1"/>
    <col min="20" max="20" width="12.85546875" bestFit="1" customWidth="1"/>
    <col min="21" max="21" width="12.7109375" bestFit="1" customWidth="1"/>
  </cols>
  <sheetData>
    <row r="1" spans="1:2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25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25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25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.75" thickBot="1" x14ac:dyDescent="0.3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25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25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25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25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25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.75" thickBot="1" x14ac:dyDescent="0.3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25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25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25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25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25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.75" thickBot="1" x14ac:dyDescent="0.3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25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25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25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25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mergeCells count="16">
    <mergeCell ref="K2:K5"/>
    <mergeCell ref="R2:R5"/>
    <mergeCell ref="S2:S5"/>
    <mergeCell ref="T2:T5"/>
    <mergeCell ref="K6:K11"/>
    <mergeCell ref="R6:R11"/>
    <mergeCell ref="S6:S11"/>
    <mergeCell ref="T6:T11"/>
    <mergeCell ref="K12:K17"/>
    <mergeCell ref="R12:R17"/>
    <mergeCell ref="S12:S17"/>
    <mergeCell ref="T12:T17"/>
    <mergeCell ref="K18:K21"/>
    <mergeCell ref="R18:R21"/>
    <mergeCell ref="S18:S21"/>
    <mergeCell ref="T18:T2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DB3B2-33E7-463B-B497-9ADE713FDC06}">
  <dimension ref="A1:U21"/>
  <sheetViews>
    <sheetView workbookViewId="0">
      <selection activeCell="D24" sqref="D24"/>
    </sheetView>
  </sheetViews>
  <sheetFormatPr baseColWidth="10" defaultRowHeight="15" x14ac:dyDescent="0.25"/>
  <cols>
    <col min="1" max="1" width="15" bestFit="1" customWidth="1"/>
    <col min="2" max="2" width="10.140625" bestFit="1" customWidth="1"/>
    <col min="3" max="3" width="9.140625" bestFit="1" customWidth="1"/>
    <col min="4" max="4" width="7.140625" bestFit="1" customWidth="1"/>
    <col min="5" max="5" width="20.28515625" bestFit="1" customWidth="1"/>
    <col min="7" max="7" width="20.5703125" bestFit="1" customWidth="1"/>
    <col min="8" max="8" width="12.85546875" bestFit="1" customWidth="1"/>
    <col min="9" max="9" width="11.85546875" bestFit="1" customWidth="1"/>
    <col min="10" max="10" width="13" bestFit="1" customWidth="1"/>
    <col min="11" max="11" width="12.85546875" bestFit="1" customWidth="1"/>
    <col min="12" max="12" width="13.5703125" bestFit="1" customWidth="1"/>
    <col min="15" max="15" width="12.85546875" bestFit="1" customWidth="1"/>
    <col min="17" max="17" width="17.7109375" bestFit="1" customWidth="1"/>
    <col min="18" max="18" width="12.85546875" bestFit="1" customWidth="1"/>
    <col min="19" max="19" width="11.85546875" bestFit="1" customWidth="1"/>
    <col min="20" max="20" width="12.85546875" bestFit="1" customWidth="1"/>
    <col min="21" max="21" width="12.7109375" bestFit="1" customWidth="1"/>
  </cols>
  <sheetData>
    <row r="1" spans="1:21" ht="15.75" thickBo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23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18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19</v>
      </c>
    </row>
    <row r="2" spans="1:21" x14ac:dyDescent="0.25">
      <c r="A2" s="8">
        <v>43831</v>
      </c>
      <c r="B2" s="9" t="s">
        <v>20</v>
      </c>
      <c r="C2" s="9" t="s">
        <v>21</v>
      </c>
      <c r="D2" s="9" t="s">
        <v>22</v>
      </c>
      <c r="E2" s="9"/>
      <c r="F2" s="9" t="s">
        <v>26</v>
      </c>
      <c r="G2" s="10">
        <v>44166</v>
      </c>
      <c r="H2" s="11">
        <v>1000</v>
      </c>
      <c r="I2" s="11">
        <v>0</v>
      </c>
      <c r="J2" s="11">
        <f>H2+I2</f>
        <v>1000</v>
      </c>
      <c r="K2" s="28">
        <f>SUM(H2:H5)</f>
        <v>2700</v>
      </c>
      <c r="L2" s="9" t="s">
        <v>30</v>
      </c>
      <c r="M2" s="9"/>
      <c r="N2" s="10">
        <v>44190</v>
      </c>
      <c r="O2" s="12">
        <v>1000</v>
      </c>
      <c r="P2" s="9" t="s">
        <v>34</v>
      </c>
      <c r="Q2" s="10">
        <v>44177</v>
      </c>
      <c r="R2" s="31">
        <f>T2-S2</f>
        <v>2700</v>
      </c>
      <c r="S2" s="28">
        <f>SUM(I2:I5)</f>
        <v>-85</v>
      </c>
      <c r="T2" s="31">
        <f>SUM(O2:O5)</f>
        <v>2615</v>
      </c>
      <c r="U2" s="13"/>
    </row>
    <row r="3" spans="1:21" x14ac:dyDescent="0.25">
      <c r="A3" s="14">
        <v>43831</v>
      </c>
      <c r="B3" s="1" t="s">
        <v>20</v>
      </c>
      <c r="C3" s="1" t="s">
        <v>21</v>
      </c>
      <c r="D3" s="1" t="s">
        <v>22</v>
      </c>
      <c r="E3" s="1"/>
      <c r="F3" s="1" t="s">
        <v>27</v>
      </c>
      <c r="G3" s="2">
        <v>44166</v>
      </c>
      <c r="H3" s="3">
        <v>3000</v>
      </c>
      <c r="I3" s="3">
        <v>20</v>
      </c>
      <c r="J3" s="3">
        <f t="shared" ref="J3:J5" si="0">H3+I3</f>
        <v>3020</v>
      </c>
      <c r="K3" s="29"/>
      <c r="L3" s="1" t="s">
        <v>31</v>
      </c>
      <c r="M3" s="1"/>
      <c r="N3" s="2">
        <v>44191</v>
      </c>
      <c r="O3" s="4">
        <v>3020</v>
      </c>
      <c r="P3" s="1" t="s">
        <v>35</v>
      </c>
      <c r="Q3" s="2">
        <v>44180</v>
      </c>
      <c r="R3" s="32"/>
      <c r="S3" s="32"/>
      <c r="T3" s="32"/>
      <c r="U3" s="15"/>
    </row>
    <row r="4" spans="1:21" x14ac:dyDescent="0.25">
      <c r="A4" s="14">
        <v>43831</v>
      </c>
      <c r="B4" s="1" t="s">
        <v>20</v>
      </c>
      <c r="C4" s="1" t="s">
        <v>21</v>
      </c>
      <c r="D4" s="1"/>
      <c r="E4" s="1" t="s">
        <v>24</v>
      </c>
      <c r="F4" s="1" t="s">
        <v>28</v>
      </c>
      <c r="G4" s="2">
        <v>44155</v>
      </c>
      <c r="H4" s="5">
        <v>-500</v>
      </c>
      <c r="I4" s="5">
        <v>-25</v>
      </c>
      <c r="J4" s="5">
        <f t="shared" si="0"/>
        <v>-525</v>
      </c>
      <c r="K4" s="29"/>
      <c r="L4" s="1" t="s">
        <v>32</v>
      </c>
      <c r="M4" s="1"/>
      <c r="N4" s="2">
        <v>44192</v>
      </c>
      <c r="O4" s="6">
        <v>-525</v>
      </c>
      <c r="P4" s="1" t="s">
        <v>34</v>
      </c>
      <c r="Q4" s="2">
        <v>44191</v>
      </c>
      <c r="R4" s="32"/>
      <c r="S4" s="32"/>
      <c r="T4" s="32"/>
      <c r="U4" s="15"/>
    </row>
    <row r="5" spans="1:21" ht="15.75" thickBot="1" x14ac:dyDescent="0.3">
      <c r="A5" s="21">
        <v>43831</v>
      </c>
      <c r="B5" s="7" t="s">
        <v>20</v>
      </c>
      <c r="C5" s="7" t="s">
        <v>21</v>
      </c>
      <c r="D5" s="7"/>
      <c r="E5" s="7" t="s">
        <v>25</v>
      </c>
      <c r="F5" s="7" t="s">
        <v>29</v>
      </c>
      <c r="G5" s="22">
        <v>44150</v>
      </c>
      <c r="H5" s="23">
        <v>-800</v>
      </c>
      <c r="I5" s="23">
        <v>-80</v>
      </c>
      <c r="J5" s="23">
        <f t="shared" si="0"/>
        <v>-880</v>
      </c>
      <c r="K5" s="30"/>
      <c r="L5" s="7" t="s">
        <v>33</v>
      </c>
      <c r="M5" s="7"/>
      <c r="N5" s="22">
        <v>44193</v>
      </c>
      <c r="O5" s="24">
        <v>-880</v>
      </c>
      <c r="P5" s="7" t="s">
        <v>36</v>
      </c>
      <c r="Q5" s="22">
        <v>44191</v>
      </c>
      <c r="R5" s="33"/>
      <c r="S5" s="33"/>
      <c r="T5" s="33"/>
      <c r="U5" s="25"/>
    </row>
    <row r="6" spans="1:21" x14ac:dyDescent="0.25">
      <c r="A6" s="8">
        <v>43842</v>
      </c>
      <c r="B6" s="9" t="s">
        <v>38</v>
      </c>
      <c r="C6" s="9" t="s">
        <v>37</v>
      </c>
      <c r="D6" s="9" t="s">
        <v>39</v>
      </c>
      <c r="E6" s="9"/>
      <c r="F6" s="9" t="s">
        <v>43</v>
      </c>
      <c r="G6" s="10">
        <v>44166</v>
      </c>
      <c r="H6" s="11">
        <v>1000</v>
      </c>
      <c r="I6" s="11">
        <v>0</v>
      </c>
      <c r="J6" s="11">
        <f>H6+I6</f>
        <v>1000</v>
      </c>
      <c r="K6" s="34">
        <f>SUM(H6:H11)</f>
        <v>91100</v>
      </c>
      <c r="L6" s="9" t="s">
        <v>30</v>
      </c>
      <c r="M6" s="9"/>
      <c r="N6" s="10">
        <v>44190</v>
      </c>
      <c r="O6" s="12">
        <v>1000</v>
      </c>
      <c r="P6" s="9" t="s">
        <v>34</v>
      </c>
      <c r="Q6" s="10">
        <v>44177</v>
      </c>
      <c r="R6" s="37">
        <f>T6-S6</f>
        <v>91100</v>
      </c>
      <c r="S6" s="34">
        <f>SUM(I6:I11)</f>
        <v>13230</v>
      </c>
      <c r="T6" s="37">
        <f>SUM(O6:O11)</f>
        <v>104330</v>
      </c>
      <c r="U6" s="13"/>
    </row>
    <row r="7" spans="1:21" x14ac:dyDescent="0.25">
      <c r="A7" s="14">
        <v>43842</v>
      </c>
      <c r="B7" s="1" t="s">
        <v>38</v>
      </c>
      <c r="C7" s="1" t="s">
        <v>37</v>
      </c>
      <c r="D7" s="1" t="s">
        <v>39</v>
      </c>
      <c r="E7" s="1"/>
      <c r="F7" s="1" t="s">
        <v>44</v>
      </c>
      <c r="G7" s="2">
        <v>44167</v>
      </c>
      <c r="H7" s="3">
        <v>3000</v>
      </c>
      <c r="I7" s="3">
        <v>20</v>
      </c>
      <c r="J7" s="3">
        <f t="shared" ref="J7:J11" si="1">H7+I7</f>
        <v>3020</v>
      </c>
      <c r="K7" s="35"/>
      <c r="L7" s="1" t="s">
        <v>31</v>
      </c>
      <c r="M7" s="1"/>
      <c r="N7" s="2">
        <v>44191</v>
      </c>
      <c r="O7" s="4">
        <v>3020</v>
      </c>
      <c r="P7" s="1" t="s">
        <v>35</v>
      </c>
      <c r="Q7" s="2">
        <v>44180</v>
      </c>
      <c r="R7" s="38"/>
      <c r="S7" s="35"/>
      <c r="T7" s="38"/>
      <c r="U7" s="15"/>
    </row>
    <row r="8" spans="1:21" x14ac:dyDescent="0.25">
      <c r="A8" s="14">
        <v>43842</v>
      </c>
      <c r="B8" s="1" t="s">
        <v>38</v>
      </c>
      <c r="C8" s="1" t="s">
        <v>37</v>
      </c>
      <c r="D8" s="1" t="s">
        <v>39</v>
      </c>
      <c r="E8" s="1"/>
      <c r="F8" s="1" t="s">
        <v>45</v>
      </c>
      <c r="G8" s="2">
        <v>44168</v>
      </c>
      <c r="H8" s="26">
        <v>105000</v>
      </c>
      <c r="I8" s="26">
        <v>15000</v>
      </c>
      <c r="J8" s="26">
        <f t="shared" si="1"/>
        <v>120000</v>
      </c>
      <c r="K8" s="35"/>
      <c r="L8" s="1" t="s">
        <v>32</v>
      </c>
      <c r="M8" s="1"/>
      <c r="N8" s="2">
        <v>44192</v>
      </c>
      <c r="O8" s="27">
        <v>120000</v>
      </c>
      <c r="P8" s="1" t="s">
        <v>34</v>
      </c>
      <c r="Q8" s="2">
        <v>44191</v>
      </c>
      <c r="R8" s="38"/>
      <c r="S8" s="35"/>
      <c r="T8" s="38"/>
      <c r="U8" s="15"/>
    </row>
    <row r="9" spans="1:21" x14ac:dyDescent="0.25">
      <c r="A9" s="14">
        <v>43842</v>
      </c>
      <c r="B9" s="1" t="s">
        <v>38</v>
      </c>
      <c r="C9" s="1" t="s">
        <v>37</v>
      </c>
      <c r="D9" s="1"/>
      <c r="E9" s="1" t="s">
        <v>40</v>
      </c>
      <c r="F9" s="1" t="s">
        <v>46</v>
      </c>
      <c r="G9" s="2">
        <v>44169</v>
      </c>
      <c r="H9" s="5">
        <v>-800</v>
      </c>
      <c r="I9" s="5">
        <v>-80</v>
      </c>
      <c r="J9" s="5">
        <f t="shared" si="1"/>
        <v>-880</v>
      </c>
      <c r="K9" s="35"/>
      <c r="L9" s="1" t="s">
        <v>33</v>
      </c>
      <c r="M9" s="1"/>
      <c r="N9" s="2">
        <v>44193</v>
      </c>
      <c r="O9" s="6">
        <v>-880</v>
      </c>
      <c r="P9" s="1" t="s">
        <v>36</v>
      </c>
      <c r="Q9" s="2">
        <v>44191</v>
      </c>
      <c r="R9" s="38"/>
      <c r="S9" s="35"/>
      <c r="T9" s="38"/>
      <c r="U9" s="15"/>
    </row>
    <row r="10" spans="1:21" x14ac:dyDescent="0.25">
      <c r="A10" s="14">
        <v>43842</v>
      </c>
      <c r="B10" s="1" t="s">
        <v>38</v>
      </c>
      <c r="C10" s="1" t="s">
        <v>37</v>
      </c>
      <c r="D10" s="1"/>
      <c r="E10" s="1" t="s">
        <v>41</v>
      </c>
      <c r="F10" s="1" t="s">
        <v>47</v>
      </c>
      <c r="G10" s="2">
        <v>44170</v>
      </c>
      <c r="H10" s="5">
        <v>-6250</v>
      </c>
      <c r="I10" s="5">
        <v>-625</v>
      </c>
      <c r="J10" s="5">
        <f t="shared" si="1"/>
        <v>-6875</v>
      </c>
      <c r="K10" s="35"/>
      <c r="L10" s="1" t="s">
        <v>49</v>
      </c>
      <c r="M10" s="1"/>
      <c r="N10" s="1"/>
      <c r="O10" s="6">
        <v>-6875</v>
      </c>
      <c r="P10" s="1" t="s">
        <v>36</v>
      </c>
      <c r="Q10" s="1"/>
      <c r="R10" s="38"/>
      <c r="S10" s="35"/>
      <c r="T10" s="38"/>
      <c r="U10" s="15"/>
    </row>
    <row r="11" spans="1:21" ht="15.75" thickBot="1" x14ac:dyDescent="0.3">
      <c r="A11" s="16">
        <v>43842</v>
      </c>
      <c r="B11" s="17" t="s">
        <v>38</v>
      </c>
      <c r="C11" s="17" t="s">
        <v>37</v>
      </c>
      <c r="D11" s="17"/>
      <c r="E11" s="17" t="s">
        <v>42</v>
      </c>
      <c r="F11" s="17" t="s">
        <v>48</v>
      </c>
      <c r="G11" s="18">
        <v>44171</v>
      </c>
      <c r="H11" s="5">
        <v>-10850</v>
      </c>
      <c r="I11" s="5">
        <v>-1085</v>
      </c>
      <c r="J11" s="5">
        <f t="shared" si="1"/>
        <v>-11935</v>
      </c>
      <c r="K11" s="36"/>
      <c r="L11" s="17" t="s">
        <v>50</v>
      </c>
      <c r="M11" s="17"/>
      <c r="N11" s="17"/>
      <c r="O11" s="19">
        <v>-11935</v>
      </c>
      <c r="P11" s="1" t="s">
        <v>36</v>
      </c>
      <c r="Q11" s="17"/>
      <c r="R11" s="39"/>
      <c r="S11" s="36"/>
      <c r="T11" s="39"/>
      <c r="U11" s="20"/>
    </row>
    <row r="12" spans="1:21" x14ac:dyDescent="0.25">
      <c r="A12" s="8">
        <v>43842</v>
      </c>
      <c r="B12" s="9" t="s">
        <v>56</v>
      </c>
      <c r="C12" s="9" t="s">
        <v>51</v>
      </c>
      <c r="D12" s="9" t="s">
        <v>52</v>
      </c>
      <c r="E12" s="9"/>
      <c r="F12" s="9" t="s">
        <v>43</v>
      </c>
      <c r="G12" s="10">
        <v>44166</v>
      </c>
      <c r="H12" s="11">
        <v>58000</v>
      </c>
      <c r="I12" s="11">
        <v>0</v>
      </c>
      <c r="J12" s="11">
        <f>H12+I12</f>
        <v>58000</v>
      </c>
      <c r="K12" s="34">
        <f>SUM(H12:H17)</f>
        <v>83900</v>
      </c>
      <c r="L12" s="9" t="s">
        <v>30</v>
      </c>
      <c r="M12" s="9"/>
      <c r="N12" s="10">
        <v>44190</v>
      </c>
      <c r="O12" s="12">
        <v>58000</v>
      </c>
      <c r="P12" s="9" t="s">
        <v>34</v>
      </c>
      <c r="Q12" s="10">
        <v>44177</v>
      </c>
      <c r="R12" s="37">
        <f>T12-S12</f>
        <v>83900</v>
      </c>
      <c r="S12" s="34">
        <f>SUM(I12:I17)</f>
        <v>2590</v>
      </c>
      <c r="T12" s="37">
        <f>SUM(O12:O17)</f>
        <v>86490</v>
      </c>
      <c r="U12" s="13"/>
    </row>
    <row r="13" spans="1:21" x14ac:dyDescent="0.25">
      <c r="A13" s="14">
        <v>43842</v>
      </c>
      <c r="B13" s="1" t="s">
        <v>56</v>
      </c>
      <c r="C13" s="1" t="s">
        <v>51</v>
      </c>
      <c r="D13" s="1" t="s">
        <v>52</v>
      </c>
      <c r="E13" s="1"/>
      <c r="F13" s="1" t="s">
        <v>44</v>
      </c>
      <c r="G13" s="2">
        <v>44167</v>
      </c>
      <c r="H13" s="3">
        <v>65000</v>
      </c>
      <c r="I13" s="3">
        <v>6500</v>
      </c>
      <c r="J13" s="3">
        <f t="shared" ref="J13:J17" si="2">H13+I13</f>
        <v>71500</v>
      </c>
      <c r="K13" s="35"/>
      <c r="L13" s="1" t="s">
        <v>31</v>
      </c>
      <c r="M13" s="1"/>
      <c r="N13" s="2">
        <v>44191</v>
      </c>
      <c r="O13" s="4">
        <v>71500</v>
      </c>
      <c r="P13" s="1" t="s">
        <v>35</v>
      </c>
      <c r="Q13" s="2">
        <v>44180</v>
      </c>
      <c r="R13" s="38"/>
      <c r="S13" s="35"/>
      <c r="T13" s="38"/>
      <c r="U13" s="15"/>
    </row>
    <row r="14" spans="1:21" x14ac:dyDescent="0.25">
      <c r="A14" s="14">
        <v>43842</v>
      </c>
      <c r="B14" s="1" t="s">
        <v>56</v>
      </c>
      <c r="C14" s="1" t="s">
        <v>51</v>
      </c>
      <c r="D14" s="1"/>
      <c r="E14" s="1"/>
      <c r="F14" s="1" t="s">
        <v>45</v>
      </c>
      <c r="G14" s="2">
        <v>44168</v>
      </c>
      <c r="H14" s="5">
        <v>-14000</v>
      </c>
      <c r="I14" s="5">
        <v>-1400</v>
      </c>
      <c r="J14" s="5">
        <f t="shared" si="2"/>
        <v>-15400</v>
      </c>
      <c r="K14" s="35"/>
      <c r="L14" s="1" t="s">
        <v>32</v>
      </c>
      <c r="M14" s="1"/>
      <c r="N14" s="2">
        <v>44192</v>
      </c>
      <c r="O14" s="6">
        <v>-15400</v>
      </c>
      <c r="P14" s="1" t="s">
        <v>34</v>
      </c>
      <c r="Q14" s="2">
        <v>44191</v>
      </c>
      <c r="R14" s="38"/>
      <c r="S14" s="35"/>
      <c r="T14" s="38"/>
      <c r="U14" s="15"/>
    </row>
    <row r="15" spans="1:21" x14ac:dyDescent="0.25">
      <c r="A15" s="14">
        <v>43842</v>
      </c>
      <c r="B15" s="1" t="s">
        <v>56</v>
      </c>
      <c r="C15" s="1" t="s">
        <v>51</v>
      </c>
      <c r="D15" s="1"/>
      <c r="E15" s="1" t="s">
        <v>53</v>
      </c>
      <c r="F15" s="1" t="s">
        <v>46</v>
      </c>
      <c r="G15" s="2">
        <v>44169</v>
      </c>
      <c r="H15" s="5">
        <v>-8000</v>
      </c>
      <c r="I15" s="5">
        <v>-800</v>
      </c>
      <c r="J15" s="5">
        <f t="shared" si="2"/>
        <v>-8800</v>
      </c>
      <c r="K15" s="35"/>
      <c r="L15" s="1" t="s">
        <v>33</v>
      </c>
      <c r="M15" s="1"/>
      <c r="N15" s="2">
        <v>44193</v>
      </c>
      <c r="O15" s="6">
        <v>-8800</v>
      </c>
      <c r="P15" s="1" t="s">
        <v>36</v>
      </c>
      <c r="Q15" s="2">
        <v>44191</v>
      </c>
      <c r="R15" s="38"/>
      <c r="S15" s="35"/>
      <c r="T15" s="38"/>
      <c r="U15" s="15"/>
    </row>
    <row r="16" spans="1:21" x14ac:dyDescent="0.25">
      <c r="A16" s="14">
        <v>43842</v>
      </c>
      <c r="B16" s="1" t="s">
        <v>56</v>
      </c>
      <c r="C16" s="1" t="s">
        <v>51</v>
      </c>
      <c r="D16" s="1"/>
      <c r="E16" s="1" t="s">
        <v>54</v>
      </c>
      <c r="F16" s="1" t="s">
        <v>47</v>
      </c>
      <c r="G16" s="2">
        <v>44170</v>
      </c>
      <c r="H16" s="5">
        <v>-6250</v>
      </c>
      <c r="I16" s="5">
        <v>-625</v>
      </c>
      <c r="J16" s="5">
        <f t="shared" si="2"/>
        <v>-6875</v>
      </c>
      <c r="K16" s="35"/>
      <c r="L16" s="1" t="s">
        <v>49</v>
      </c>
      <c r="M16" s="1"/>
      <c r="N16" s="1"/>
      <c r="O16" s="6">
        <v>-6875</v>
      </c>
      <c r="P16" s="1" t="s">
        <v>36</v>
      </c>
      <c r="Q16" s="1"/>
      <c r="R16" s="38"/>
      <c r="S16" s="35"/>
      <c r="T16" s="38"/>
      <c r="U16" s="15"/>
    </row>
    <row r="17" spans="1:21" ht="15.75" thickBot="1" x14ac:dyDescent="0.3">
      <c r="A17" s="16">
        <v>43842</v>
      </c>
      <c r="B17" s="1" t="s">
        <v>56</v>
      </c>
      <c r="C17" s="17" t="s">
        <v>51</v>
      </c>
      <c r="D17" s="17"/>
      <c r="E17" s="17" t="s">
        <v>55</v>
      </c>
      <c r="F17" s="17" t="s">
        <v>48</v>
      </c>
      <c r="G17" s="18">
        <v>44171</v>
      </c>
      <c r="H17" s="5">
        <v>-10850</v>
      </c>
      <c r="I17" s="5">
        <v>-1085</v>
      </c>
      <c r="J17" s="5">
        <f t="shared" si="2"/>
        <v>-11935</v>
      </c>
      <c r="K17" s="36"/>
      <c r="L17" s="17" t="s">
        <v>50</v>
      </c>
      <c r="M17" s="17"/>
      <c r="N17" s="17"/>
      <c r="O17" s="19">
        <v>-11935</v>
      </c>
      <c r="P17" s="1" t="s">
        <v>36</v>
      </c>
      <c r="Q17" s="17"/>
      <c r="R17" s="39"/>
      <c r="S17" s="36"/>
      <c r="T17" s="39"/>
      <c r="U17" s="20"/>
    </row>
    <row r="18" spans="1:21" x14ac:dyDescent="0.25">
      <c r="A18" s="8">
        <v>43855</v>
      </c>
      <c r="B18" s="9" t="s">
        <v>20</v>
      </c>
      <c r="C18" s="9" t="s">
        <v>21</v>
      </c>
      <c r="D18" s="9" t="s">
        <v>57</v>
      </c>
      <c r="E18" s="9"/>
      <c r="F18" s="9" t="s">
        <v>26</v>
      </c>
      <c r="G18" s="10">
        <v>44166</v>
      </c>
      <c r="H18" s="11">
        <v>6000</v>
      </c>
      <c r="I18" s="11">
        <v>0</v>
      </c>
      <c r="J18" s="11">
        <f>H18+I18</f>
        <v>6000</v>
      </c>
      <c r="K18" s="28">
        <f>SUM(H18:H21)</f>
        <v>7700</v>
      </c>
      <c r="L18" s="9" t="s">
        <v>30</v>
      </c>
      <c r="M18" s="9"/>
      <c r="N18" s="10">
        <v>44190</v>
      </c>
      <c r="O18" s="12">
        <v>6000</v>
      </c>
      <c r="P18" s="9" t="s">
        <v>34</v>
      </c>
      <c r="Q18" s="10">
        <v>44177</v>
      </c>
      <c r="R18" s="31">
        <f>T18-S18</f>
        <v>7700</v>
      </c>
      <c r="S18" s="28">
        <f>SUM(I18:I21)</f>
        <v>-85</v>
      </c>
      <c r="T18" s="31">
        <f>SUM(O18:O21)</f>
        <v>7615</v>
      </c>
      <c r="U18" s="13"/>
    </row>
    <row r="19" spans="1:21" x14ac:dyDescent="0.25">
      <c r="A19" s="14">
        <v>43855</v>
      </c>
      <c r="B19" s="1" t="s">
        <v>20</v>
      </c>
      <c r="C19" s="1" t="s">
        <v>21</v>
      </c>
      <c r="D19" s="1" t="s">
        <v>57</v>
      </c>
      <c r="E19" s="1"/>
      <c r="F19" s="1" t="s">
        <v>27</v>
      </c>
      <c r="G19" s="2">
        <v>44166</v>
      </c>
      <c r="H19" s="3">
        <v>3000</v>
      </c>
      <c r="I19" s="3">
        <v>20</v>
      </c>
      <c r="J19" s="3">
        <f t="shared" ref="J19:J21" si="3">H19+I19</f>
        <v>3020</v>
      </c>
      <c r="K19" s="29"/>
      <c r="L19" s="1" t="s">
        <v>31</v>
      </c>
      <c r="M19" s="1"/>
      <c r="N19" s="2">
        <v>44191</v>
      </c>
      <c r="O19" s="4">
        <v>3020</v>
      </c>
      <c r="P19" s="1" t="s">
        <v>35</v>
      </c>
      <c r="Q19" s="2">
        <v>44180</v>
      </c>
      <c r="R19" s="32"/>
      <c r="S19" s="32"/>
      <c r="T19" s="32"/>
      <c r="U19" s="15"/>
    </row>
    <row r="20" spans="1:21" x14ac:dyDescent="0.25">
      <c r="A20" s="14">
        <v>43855</v>
      </c>
      <c r="B20" s="1" t="s">
        <v>20</v>
      </c>
      <c r="C20" s="1" t="s">
        <v>21</v>
      </c>
      <c r="D20" s="1"/>
      <c r="E20" s="1" t="s">
        <v>59</v>
      </c>
      <c r="F20" s="1" t="s">
        <v>28</v>
      </c>
      <c r="G20" s="2">
        <v>44155</v>
      </c>
      <c r="H20" s="5">
        <v>-500</v>
      </c>
      <c r="I20" s="5">
        <v>-25</v>
      </c>
      <c r="J20" s="5">
        <f t="shared" si="3"/>
        <v>-525</v>
      </c>
      <c r="K20" s="29"/>
      <c r="L20" s="1" t="s">
        <v>32</v>
      </c>
      <c r="M20" s="1"/>
      <c r="N20" s="2">
        <v>44192</v>
      </c>
      <c r="O20" s="6">
        <v>-525</v>
      </c>
      <c r="P20" s="1" t="s">
        <v>34</v>
      </c>
      <c r="Q20" s="2">
        <v>44191</v>
      </c>
      <c r="R20" s="32"/>
      <c r="S20" s="32"/>
      <c r="T20" s="32"/>
      <c r="U20" s="15"/>
    </row>
    <row r="21" spans="1:21" x14ac:dyDescent="0.25">
      <c r="A21" s="14">
        <v>43855</v>
      </c>
      <c r="B21" s="7" t="s">
        <v>20</v>
      </c>
      <c r="C21" s="7" t="s">
        <v>21</v>
      </c>
      <c r="D21" s="7"/>
      <c r="E21" s="7" t="s">
        <v>58</v>
      </c>
      <c r="F21" s="7" t="s">
        <v>29</v>
      </c>
      <c r="G21" s="22">
        <v>44150</v>
      </c>
      <c r="H21" s="23">
        <v>-800</v>
      </c>
      <c r="I21" s="23">
        <v>-80</v>
      </c>
      <c r="J21" s="23">
        <f t="shared" si="3"/>
        <v>-880</v>
      </c>
      <c r="K21" s="30"/>
      <c r="L21" s="7" t="s">
        <v>33</v>
      </c>
      <c r="M21" s="7"/>
      <c r="N21" s="22">
        <v>44193</v>
      </c>
      <c r="O21" s="24">
        <v>-880</v>
      </c>
      <c r="P21" s="7" t="s">
        <v>36</v>
      </c>
      <c r="Q21" s="22">
        <v>44191</v>
      </c>
      <c r="R21" s="33"/>
      <c r="S21" s="33"/>
      <c r="T21" s="33"/>
      <c r="U21" s="25"/>
    </row>
  </sheetData>
  <mergeCells count="16">
    <mergeCell ref="K2:K5"/>
    <mergeCell ref="R2:R5"/>
    <mergeCell ref="S2:S5"/>
    <mergeCell ref="T2:T5"/>
    <mergeCell ref="K6:K11"/>
    <mergeCell ref="R6:R11"/>
    <mergeCell ref="S6:S11"/>
    <mergeCell ref="T6:T11"/>
    <mergeCell ref="K12:K17"/>
    <mergeCell ref="R12:R17"/>
    <mergeCell ref="S12:S17"/>
    <mergeCell ref="T12:T17"/>
    <mergeCell ref="K18:K21"/>
    <mergeCell ref="R18:R21"/>
    <mergeCell ref="S18:S21"/>
    <mergeCell ref="T18:T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TRIMESTRE 1</vt:lpstr>
      <vt:lpstr>TRIMESTRE 2</vt:lpstr>
      <vt:lpstr>TRIMESTRE 3</vt:lpstr>
      <vt:lpstr>TRIMESTRE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Artheau Aviation</dc:creator>
  <cp:lastModifiedBy>Artheau Aviation</cp:lastModifiedBy>
  <dcterms:created xsi:type="dcterms:W3CDTF">2020-04-20T21:52:36Z</dcterms:created>
  <dcterms:modified xsi:type="dcterms:W3CDTF">2020-04-28T23:09:51Z</dcterms:modified>
</cp:coreProperties>
</file>