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cianocruz/Desktop/"/>
    </mc:Choice>
  </mc:AlternateContent>
  <xr:revisionPtr revIDLastSave="0" documentId="13_ncr:1_{EC1F3D00-69E6-F641-A33B-9028763A42AD}" xr6:coauthVersionLast="45" xr6:coauthVersionMax="45" xr10:uidLastSave="{00000000-0000-0000-0000-000000000000}"/>
  <bookViews>
    <workbookView xWindow="580" yWindow="460" windowWidth="28040" windowHeight="16140" xr2:uid="{9011EBE7-C529-3341-8578-EC1402860010}"/>
  </bookViews>
  <sheets>
    <sheet name="DÉBUT" sheetId="5" r:id="rId1"/>
    <sheet name="SITUATION 1" sheetId="59" r:id="rId2"/>
    <sheet name="SITUATION 2" sheetId="60" r:id="rId3"/>
    <sheet name="SITUATION 3" sheetId="61" r:id="rId4"/>
    <sheet name="FIN" sheetId="6" r:id="rId5"/>
    <sheet name="TOTAL" sheetId="49" r:id="rId6"/>
    <sheet name="MODÈLE TYPE" sheetId="50" r:id="rId7"/>
    <sheet name="SITUATION TYPE" sheetId="1" r:id="rId8"/>
    <sheet name="CRITÈRES D'ANALYSE" sheetId="2" r:id="rId9"/>
  </sheets>
  <definedNames>
    <definedName name="_xlnm._FilterDatabase" localSheetId="8" hidden="1">'CRITÈRES D''ANALYSE'!$C$2:$M$15</definedName>
    <definedName name="_xlnm._FilterDatabase" localSheetId="5" hidden="1">TOTAL!$F$2:$H$16</definedName>
    <definedName name="Argentine">'CRITÈRES D''ANALYSE'!$D$3:$D$15</definedName>
    <definedName name="Équipe">'CRITÈRES D''ANALYSE'!$A$3:$A$5</definedName>
    <definedName name="France">'CRITÈRES D''ANALYSE'!$C$3:$C$15</definedName>
    <definedName name="UTI">'CRITÈRES D''ANALYSE'!$E$3:$E$14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6" i="61" l="1" a="1"/>
  <c r="V16" i="61" s="1"/>
  <c r="U16" i="61" a="1"/>
  <c r="U16" i="61" s="1"/>
  <c r="T16" i="61" a="1"/>
  <c r="T16" i="61" s="1"/>
  <c r="S16" i="61" a="1"/>
  <c r="S16" i="61" s="1"/>
  <c r="R16" i="61" a="1"/>
  <c r="R16" i="61" s="1"/>
  <c r="Q16" i="61" a="1"/>
  <c r="Q16" i="61" s="1"/>
  <c r="P16" i="61" a="1"/>
  <c r="P16" i="61" s="1"/>
  <c r="O16" i="61" a="1"/>
  <c r="O16" i="61" s="1"/>
  <c r="N16" i="61" a="1"/>
  <c r="N16" i="61" s="1"/>
  <c r="M16" i="61" a="1"/>
  <c r="M16" i="61" s="1"/>
  <c r="L16" i="61" a="1"/>
  <c r="L16" i="61" s="1"/>
  <c r="K16" i="61" a="1"/>
  <c r="K16" i="61" s="1"/>
  <c r="J16" i="61" a="1"/>
  <c r="J16" i="61" s="1"/>
  <c r="I16" i="61" a="1"/>
  <c r="I16" i="61" s="1"/>
  <c r="H16" i="61" a="1"/>
  <c r="H16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0" i="61"/>
  <c r="V16" i="60" a="1"/>
  <c r="V16" i="60" s="1"/>
  <c r="U16" i="60" a="1"/>
  <c r="U16" i="60" s="1"/>
  <c r="T16" i="60" a="1"/>
  <c r="T16" i="60" s="1"/>
  <c r="S16" i="60" a="1"/>
  <c r="S16" i="60" s="1"/>
  <c r="R16" i="60" a="1"/>
  <c r="R16" i="60" s="1"/>
  <c r="Q16" i="60" a="1"/>
  <c r="Q16" i="60" s="1"/>
  <c r="P16" i="60" a="1"/>
  <c r="P16" i="60" s="1"/>
  <c r="O16" i="60" a="1"/>
  <c r="O16" i="60" s="1"/>
  <c r="N16" i="60" a="1"/>
  <c r="N16" i="60" s="1"/>
  <c r="M16" i="60" a="1"/>
  <c r="M16" i="60" s="1"/>
  <c r="L16" i="60" a="1"/>
  <c r="L16" i="60" s="1"/>
  <c r="K16" i="60" a="1"/>
  <c r="K16" i="60" s="1"/>
  <c r="J16" i="60" a="1"/>
  <c r="J16" i="60" s="1"/>
  <c r="I16" i="60" a="1"/>
  <c r="I16" i="60" s="1"/>
  <c r="H16" i="60" a="1"/>
  <c r="H16" i="60" s="1"/>
  <c r="V11" i="60"/>
  <c r="U11" i="60"/>
  <c r="T11" i="60"/>
  <c r="S11" i="60"/>
  <c r="R11" i="60"/>
  <c r="Q11" i="60"/>
  <c r="P11" i="60"/>
  <c r="O11" i="60"/>
  <c r="N11" i="60"/>
  <c r="M11" i="60"/>
  <c r="L11" i="60"/>
  <c r="K11" i="60"/>
  <c r="J11" i="60"/>
  <c r="I11" i="60"/>
  <c r="H11" i="60"/>
  <c r="G10" i="60"/>
  <c r="A1" i="49" l="1"/>
  <c r="D11" i="1"/>
  <c r="G10" i="59"/>
  <c r="G3" i="59"/>
  <c r="H5" i="49" a="1"/>
  <c r="H4" i="49" a="1"/>
  <c r="H3" i="49" a="1"/>
  <c r="H5" i="49" l="1"/>
  <c r="H3" i="49"/>
  <c r="H4" i="49"/>
  <c r="G16" i="49" a="1"/>
  <c r="G16" i="49" s="1"/>
  <c r="G11" i="49"/>
  <c r="V16" i="59" a="1"/>
  <c r="V16" i="59" s="1"/>
  <c r="U16" i="59" a="1"/>
  <c r="U16" i="59" s="1"/>
  <c r="T16" i="59" a="1"/>
  <c r="T16" i="59" s="1"/>
  <c r="S16" i="59" a="1"/>
  <c r="S16" i="59" s="1"/>
  <c r="R16" i="59" a="1"/>
  <c r="R16" i="59" s="1"/>
  <c r="Q16" i="59" a="1"/>
  <c r="Q16" i="59" s="1"/>
  <c r="P16" i="59" a="1"/>
  <c r="P16" i="59" s="1"/>
  <c r="O16" i="59" a="1"/>
  <c r="O16" i="59" s="1"/>
  <c r="N16" i="59" a="1"/>
  <c r="N16" i="59" s="1"/>
  <c r="M16" i="59" a="1"/>
  <c r="M16" i="59" s="1"/>
  <c r="L16" i="59" a="1"/>
  <c r="L16" i="59" s="1"/>
  <c r="K16" i="59" a="1"/>
  <c r="K16" i="59" s="1"/>
  <c r="J16" i="59" a="1"/>
  <c r="J16" i="59" s="1"/>
  <c r="I16" i="59" a="1"/>
  <c r="I16" i="59" s="1"/>
  <c r="H16" i="59" a="1"/>
  <c r="H16" i="59" s="1"/>
  <c r="V11" i="59"/>
  <c r="U11" i="59"/>
  <c r="T11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S12" i="1" l="1"/>
  <c r="S17" i="1" a="1"/>
  <c r="S17" i="1" s="1"/>
  <c r="E12" i="1" l="1"/>
  <c r="E17" i="1" a="1"/>
  <c r="E17" i="1" s="1"/>
  <c r="O12" i="1"/>
  <c r="P12" i="1"/>
  <c r="Q12" i="1"/>
  <c r="R12" i="1"/>
  <c r="O17" i="1" a="1"/>
  <c r="O17" i="1" s="1"/>
  <c r="P17" i="1" a="1"/>
  <c r="P17" i="1" s="1"/>
  <c r="Q17" i="1" a="1"/>
  <c r="Q17" i="1"/>
  <c r="R17" i="1" a="1"/>
  <c r="R17" i="1" s="1"/>
  <c r="F12" i="1"/>
  <c r="G12" i="1"/>
  <c r="H12" i="1"/>
  <c r="I12" i="1"/>
  <c r="J12" i="1"/>
  <c r="K12" i="1"/>
  <c r="L12" i="1"/>
  <c r="M12" i="1"/>
  <c r="N12" i="1"/>
  <c r="F17" i="1" a="1"/>
  <c r="F17" i="1" s="1"/>
  <c r="G17" i="1" a="1"/>
  <c r="G17" i="1" s="1"/>
  <c r="H17" i="1" a="1"/>
  <c r="H17" i="1" s="1"/>
  <c r="I17" i="1" a="1"/>
  <c r="I17" i="1" s="1"/>
  <c r="J17" i="1" a="1"/>
  <c r="J17" i="1" s="1"/>
  <c r="K17" i="1" a="1"/>
  <c r="K17" i="1" s="1"/>
  <c r="L17" i="1" a="1"/>
  <c r="L17" i="1" s="1"/>
  <c r="M17" i="1" a="1"/>
  <c r="M17" i="1" s="1"/>
  <c r="N17" i="1" a="1"/>
  <c r="N17" i="1" s="1"/>
  <c r="G16" i="59" a="1"/>
  <c r="G16" i="59" s="1"/>
  <c r="G4" i="59"/>
  <c r="G5" i="59"/>
  <c r="G7" i="59"/>
  <c r="G6" i="59"/>
  <c r="G8" i="59"/>
  <c r="G9" i="59"/>
  <c r="G11" i="59" s="1"/>
  <c r="G3" i="60"/>
  <c r="G16" i="60" s="1" a="1"/>
  <c r="G16" i="60" s="1"/>
  <c r="G5" i="60" l="1"/>
  <c r="G6" i="60"/>
  <c r="G8" i="60"/>
  <c r="G7" i="60"/>
  <c r="G4" i="60"/>
  <c r="G3" i="61"/>
  <c r="G16" i="61" s="1" a="1"/>
  <c r="G16" i="61" s="1"/>
  <c r="H6" i="49" a="1"/>
  <c r="H6" i="49" l="1"/>
  <c r="G4" i="61"/>
  <c r="G6" i="61"/>
  <c r="G7" i="61"/>
  <c r="G8" i="61"/>
  <c r="D6" i="1"/>
  <c r="G13" i="61"/>
  <c r="D17" i="1"/>
  <c r="D17" i="1" a="1"/>
  <c r="D4" i="1"/>
  <c r="D15" i="1"/>
  <c r="G12" i="60"/>
  <c r="G13" i="60"/>
  <c r="D5" i="1"/>
  <c r="D7" i="1"/>
  <c r="D16" i="1"/>
  <c r="G14" i="61"/>
  <c r="G15" i="61"/>
  <c r="G14" i="60"/>
  <c r="G5" i="61"/>
  <c r="G12" i="61"/>
  <c r="G15" i="60"/>
  <c r="D9" i="1"/>
  <c r="D8" i="1"/>
  <c r="D12" i="1"/>
  <c r="D10" i="1"/>
  <c r="D13" i="1"/>
  <c r="G9" i="60"/>
  <c r="G11" i="60"/>
  <c r="G11" i="61"/>
  <c r="G9" i="61"/>
  <c r="D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<sst xmlns="http://schemas.openxmlformats.org/spreadsheetml/2006/main" count="208" uniqueCount="98">
  <si>
    <t>Temps en seconde</t>
  </si>
  <si>
    <t>UTI 6</t>
  </si>
  <si>
    <t>UTI observé</t>
  </si>
  <si>
    <t>UTI 1</t>
  </si>
  <si>
    <t>UTI 5</t>
  </si>
  <si>
    <t>Option défensive observée</t>
  </si>
  <si>
    <t>Équilibré</t>
  </si>
  <si>
    <t>Défavorable</t>
  </si>
  <si>
    <t>Roll</t>
  </si>
  <si>
    <t>Tir extérieur</t>
  </si>
  <si>
    <t>Décision du poseur d'écran observée</t>
  </si>
  <si>
    <t>Décision du porteur de balle observée</t>
  </si>
  <si>
    <t>Favorable</t>
  </si>
  <si>
    <t>Time line</t>
  </si>
  <si>
    <t>Joueur porteur de balle</t>
  </si>
  <si>
    <t>E. FOURNIER</t>
  </si>
  <si>
    <t>A. ALBICY</t>
  </si>
  <si>
    <t>N. DE COLO</t>
  </si>
  <si>
    <t>P. LACOMBE</t>
  </si>
  <si>
    <t>F. NTILIKINA</t>
  </si>
  <si>
    <t>N. BATUM</t>
  </si>
  <si>
    <t>A. TOUPANE</t>
  </si>
  <si>
    <t>A. M'BAYE</t>
  </si>
  <si>
    <t>L. LABEYRIE</t>
  </si>
  <si>
    <t>M. LESSORT</t>
  </si>
  <si>
    <t>R. GOBERT</t>
  </si>
  <si>
    <t>V. POIRIER</t>
  </si>
  <si>
    <t>A. CAFFARO</t>
  </si>
  <si>
    <t>L. VILDOZA</t>
  </si>
  <si>
    <t>L. SCOLA</t>
  </si>
  <si>
    <t>F. CAMPAZZO</t>
  </si>
  <si>
    <t>N. LAPROVITTOLA</t>
  </si>
  <si>
    <t>N. BRUSSINO</t>
  </si>
  <si>
    <t>M. FJELLERUP</t>
  </si>
  <si>
    <t>M. DELIA</t>
  </si>
  <si>
    <t>G. DECK</t>
  </si>
  <si>
    <t>L. REDIVO</t>
  </si>
  <si>
    <t>P. GARINO</t>
  </si>
  <si>
    <t>T. GALLIZZI</t>
  </si>
  <si>
    <t>Équipe</t>
  </si>
  <si>
    <t>Équipe observée</t>
  </si>
  <si>
    <t>France</t>
  </si>
  <si>
    <t>Argentine</t>
  </si>
  <si>
    <t>UTI</t>
  </si>
  <si>
    <t>UTI 2</t>
  </si>
  <si>
    <t>UTI 3</t>
  </si>
  <si>
    <t>UTI 4</t>
  </si>
  <si>
    <t>UTI 7</t>
  </si>
  <si>
    <t>UTI 8</t>
  </si>
  <si>
    <t>UTI 9</t>
  </si>
  <si>
    <t>UTI 10</t>
  </si>
  <si>
    <t>UTI 11</t>
  </si>
  <si>
    <t>UTI 12</t>
  </si>
  <si>
    <t>Joueur poseur d'écran</t>
  </si>
  <si>
    <t>Possibles PB</t>
  </si>
  <si>
    <t>Possibles PE</t>
  </si>
  <si>
    <t>Pop</t>
  </si>
  <si>
    <t>Flash</t>
  </si>
  <si>
    <t>Re-pick</t>
  </si>
  <si>
    <t>Passe</t>
  </si>
  <si>
    <t>Aide défensive</t>
  </si>
  <si>
    <t>INITIATIVE ATTAQUE</t>
  </si>
  <si>
    <t>INITIATIVE DÉFENSE</t>
  </si>
  <si>
    <t>Option déf</t>
  </si>
  <si>
    <t>Rouge</t>
  </si>
  <si>
    <t>Noir</t>
  </si>
  <si>
    <t>Blanc</t>
  </si>
  <si>
    <t>Jaune</t>
  </si>
  <si>
    <t>Vert</t>
  </si>
  <si>
    <t>Bleu</t>
  </si>
  <si>
    <t>Aide déf</t>
  </si>
  <si>
    <t>/</t>
  </si>
  <si>
    <t>Opposé</t>
  </si>
  <si>
    <t>Côté ballon</t>
  </si>
  <si>
    <t>Joueur qui tir</t>
  </si>
  <si>
    <t>Porteur de balle</t>
  </si>
  <si>
    <t>Poseur d'écran</t>
  </si>
  <si>
    <t>Autre joueur après 1 passe</t>
  </si>
  <si>
    <t>Autre joueur après 2 passes</t>
  </si>
  <si>
    <t>Autre joueur après +2 passes</t>
  </si>
  <si>
    <t>Joueur au rebond</t>
  </si>
  <si>
    <t>DEF porteur de balle</t>
  </si>
  <si>
    <t>DEF poseur d'écran</t>
  </si>
  <si>
    <t>DEF de l'aide</t>
  </si>
  <si>
    <t>Autre joueur</t>
  </si>
  <si>
    <t>Joueur prenant le tir</t>
  </si>
  <si>
    <t>Joueur prenant le rebond</t>
  </si>
  <si>
    <t>Rapport d'opposition</t>
  </si>
  <si>
    <t>Possibles DEF PB</t>
  </si>
  <si>
    <t>Suivre</t>
  </si>
  <si>
    <t>Contourner</t>
  </si>
  <si>
    <t>Décision du DEF du porteur de balle</t>
  </si>
  <si>
    <t>Pénétration tir</t>
  </si>
  <si>
    <t>Pénétration passe</t>
  </si>
  <si>
    <t>Récapitulatif</t>
  </si>
  <si>
    <t>Choisir équipe</t>
  </si>
  <si>
    <t>Variable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</si>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</sst>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rgb="FF4F595F"/>
      <name val="Courier New"/>
      <family val="1"/>
    </font>
    <font>
      <sz val="15"/>
      <color rgb="FF4A5359"/>
      <name val="Helvetica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777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A19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D5C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4" borderId="0" xfId="0" applyFill="1"/>
    <xf numFmtId="0" fontId="1" fillId="4" borderId="0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 wrapText="1"/>
    </xf>
    <xf numFmtId="0" fontId="1" fillId="7" borderId="2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3" borderId="0" xfId="0" applyFill="1"/>
    <xf numFmtId="0" fontId="4" fillId="4" borderId="0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4" borderId="3" xfId="0" applyFill="1" applyBorder="1"/>
    <xf numFmtId="0" fontId="1" fillId="9" borderId="8" xfId="0" applyFont="1" applyFill="1" applyBorder="1" applyAlignment="1">
      <alignment horizontal="left" vertical="center"/>
    </xf>
    <xf numFmtId="0" fontId="0" fillId="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/>
    </xf>
    <xf numFmtId="0" fontId="1" fillId="15" borderId="2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left" vertical="center"/>
    </xf>
    <xf numFmtId="0" fontId="0" fillId="16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6" borderId="1" xfId="0" quotePrefix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54"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CD"/>
      <color rgb="FFFFA19F"/>
      <color rgb="FFFF777B"/>
      <color rgb="FF01F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id="{FF739430-3182-9247-ACBE-A43E4942EB9F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id="{08723312-5BB6-924E-9ADF-240530B9678A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id="{BB543EC0-E484-1A4B-BABC-51AFACC9B81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id="{1C81EC06-BE8E-E14B-92D4-357A6D30CAF9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id="{F0EA622B-45AA-DC41-B245-193B517C8F72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id="{91D7FAB9-2522-8846-8BC3-6C928A5286C8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id="{4AC47D4F-6819-EB4F-A915-32B182F0966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id="{4D4A6AF0-A9EE-2840-B720-283606C055B4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id="{C0C29EE0-9B20-2840-9CF3-75382E77E6A1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id="{159D34FE-A85E-CF44-BEAD-72CA64FD140D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id="{0CBAB5DC-850A-7C47-9EA7-ED9ABDCC874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id="{F11766E4-C66F-864F-ADBB-B0A8D064FDA9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id="{7DDF6B63-1BD8-F54B-89AF-BC7B99927AF8}"/>
            </a:ext>
          </a:extLst>
        </xdr:cNvPr>
        <xdr:cNvSpPr txBox="1"/>
      </xdr:nvSpPr>
      <xdr:spPr>
        <a:xfrm>
          <a:off x="40929" y="3656989"/>
          <a:ext cx="5360396" cy="107108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id="{C0342B37-7B2B-584C-8C25-6EE891B181F6}"/>
            </a:ext>
          </a:extLst>
        </xdr:cNvPr>
        <xdr:cNvSpPr txBox="1"/>
      </xdr:nvSpPr>
      <xdr:spPr>
        <a:xfrm>
          <a:off x="45904" y="2520983"/>
          <a:ext cx="5355421" cy="106984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id="{F9E0953F-6FC8-444E-8CF8-7AB74531A747}"/>
            </a:ext>
          </a:extLst>
        </xdr:cNvPr>
        <xdr:cNvSpPr/>
      </xdr:nvSpPr>
      <xdr:spPr>
        <a:xfrm>
          <a:off x="2799902" y="127286"/>
          <a:ext cx="2295399" cy="2305605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id="{58D7EAE9-F1F6-574A-A728-4FFB6A143E8A}"/>
            </a:ext>
          </a:extLst>
        </xdr:cNvPr>
        <xdr:cNvSpPr txBox="1"/>
      </xdr:nvSpPr>
      <xdr:spPr>
        <a:xfrm>
          <a:off x="219607" y="378703"/>
          <a:ext cx="2167381" cy="1778766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4E2F-BEB1-1B45-B0A6-59F2F570870B}">
  <sheetPr codeName="Feuil6"/>
  <dimension ref="A1"/>
  <sheetViews>
    <sheetView tabSelected="1" workbookViewId="0"/>
  </sheetViews>
  <sheetFormatPr baseColWidth="10" defaultRowHeight="16" x14ac:dyDescent="0.2"/>
  <cols>
    <col min="1" max="16384" width="10.83203125" style="17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EBB92-F52D-334F-92C4-E8DA34B9BA9F}">
  <sheetPr codeName="Feuil9"/>
  <dimension ref="B2:V16"/>
  <sheetViews>
    <sheetView zoomScale="80" zoomScaleNormal="8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J6" sqref="J6"/>
    </sheetView>
  </sheetViews>
  <sheetFormatPr baseColWidth="10" defaultColWidth="17.83203125" defaultRowHeight="30" customHeight="1" x14ac:dyDescent="0.2"/>
  <cols>
    <col min="1" max="1" width="17.83203125" style="1" customWidth="1"/>
    <col min="2" max="16384" width="17.83203125" style="1"/>
  </cols>
  <sheetData>
    <row r="2" spans="2:22" ht="30" customHeight="1" x14ac:dyDescent="0.2">
      <c r="E2" s="9"/>
      <c r="F2" s="9"/>
      <c r="G2" s="10" t="s">
        <v>94</v>
      </c>
    </row>
    <row r="3" spans="2:22" ht="30" customHeight="1" x14ac:dyDescent="0.2">
      <c r="E3" s="43" t="s">
        <v>61</v>
      </c>
      <c r="F3" s="13" t="s">
        <v>87</v>
      </c>
      <c r="G3" s="15" t="str">
        <f>LOOKUP("zz",3:3)</f>
        <v>Équilibré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 t="s">
        <v>6</v>
      </c>
    </row>
    <row r="4" spans="2:22" ht="30" customHeight="1" x14ac:dyDescent="0.2">
      <c r="E4" s="43"/>
      <c r="F4" s="13" t="s">
        <v>85</v>
      </c>
      <c r="G4" s="15" t="str">
        <f t="shared" ref="G4:G9" si="0">LOOKUP("zz",4:4)</f>
        <v>Porteur de balle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 t="s">
        <v>75</v>
      </c>
    </row>
    <row r="5" spans="2:22" ht="30" customHeight="1" x14ac:dyDescent="0.2">
      <c r="E5" s="43"/>
      <c r="F5" s="13" t="s">
        <v>10</v>
      </c>
      <c r="G5" s="15" t="str">
        <f t="shared" si="0"/>
        <v>Pop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 t="s">
        <v>56</v>
      </c>
      <c r="U5" s="7"/>
      <c r="V5" s="7"/>
    </row>
    <row r="6" spans="2:22" ht="30" customHeight="1" x14ac:dyDescent="0.2">
      <c r="E6" s="43"/>
      <c r="F6" s="13" t="s">
        <v>11</v>
      </c>
      <c r="G6" s="15" t="str">
        <f t="shared" si="0"/>
        <v>Passe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 t="s">
        <v>59</v>
      </c>
      <c r="T6" s="7"/>
      <c r="U6" s="7"/>
      <c r="V6" s="7"/>
    </row>
    <row r="7" spans="2:22" ht="30" customHeight="1" x14ac:dyDescent="0.2">
      <c r="E7" s="43"/>
      <c r="F7" s="13" t="s">
        <v>53</v>
      </c>
      <c r="G7" s="15" t="str">
        <f t="shared" si="0"/>
        <v>P. LACOMBE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 t="s">
        <v>18</v>
      </c>
      <c r="T7" s="19"/>
      <c r="U7" s="19"/>
      <c r="V7" s="19"/>
    </row>
    <row r="8" spans="2:22" ht="30" customHeight="1" x14ac:dyDescent="0.2">
      <c r="E8" s="43"/>
      <c r="F8" s="13" t="s">
        <v>14</v>
      </c>
      <c r="G8" s="15" t="str">
        <f t="shared" si="0"/>
        <v>L. LABEYRIE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 t="s">
        <v>23</v>
      </c>
      <c r="T8" s="7"/>
      <c r="U8" s="7"/>
      <c r="V8" s="7"/>
    </row>
    <row r="9" spans="2:22" ht="30" customHeight="1" x14ac:dyDescent="0.2">
      <c r="B9" s="18"/>
      <c r="C9" s="18"/>
      <c r="E9" s="43"/>
      <c r="F9" s="14" t="s">
        <v>2</v>
      </c>
      <c r="G9" s="15" t="str">
        <f t="shared" si="0"/>
        <v>UTI 7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 t="s">
        <v>47</v>
      </c>
      <c r="T9" s="7"/>
      <c r="U9" s="7"/>
      <c r="V9" s="7"/>
    </row>
    <row r="10" spans="2:22" ht="30" customHeight="1" x14ac:dyDescent="0.2">
      <c r="E10" s="10" t="s">
        <v>13</v>
      </c>
      <c r="F10" s="11" t="s">
        <v>0</v>
      </c>
      <c r="G10" s="10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">
      <c r="E11" s="44" t="s">
        <v>62</v>
      </c>
      <c r="F11" s="3" t="s">
        <v>2</v>
      </c>
      <c r="G11" s="8" t="str">
        <f t="shared" ref="G11:V11" si="1">IF(G9&lt;&gt;"",G9," ")</f>
        <v>UTI 7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>UTI 7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">
      <c r="E12" s="44"/>
      <c r="F12" s="4" t="s">
        <v>5</v>
      </c>
      <c r="G12" s="16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">
      <c r="E13" s="44"/>
      <c r="F13" s="4" t="s">
        <v>91</v>
      </c>
      <c r="G13" s="16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">
      <c r="B14" s="38" t="s">
        <v>40</v>
      </c>
      <c r="C14" s="40" t="s">
        <v>41</v>
      </c>
      <c r="D14" s="42"/>
      <c r="E14" s="44"/>
      <c r="F14" s="3" t="s">
        <v>60</v>
      </c>
      <c r="G14" s="16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">
      <c r="B15" s="39"/>
      <c r="C15" s="41"/>
      <c r="D15" s="42"/>
      <c r="E15" s="44"/>
      <c r="F15" s="5" t="s">
        <v>86</v>
      </c>
      <c r="G15" s="16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">
      <c r="B16" s="20"/>
      <c r="C16" s="20"/>
      <c r="E16" s="44"/>
      <c r="F16" s="4" t="s">
        <v>87</v>
      </c>
      <c r="G16" s="8" t="str" cm="1">
        <f t="array" ref="G16">IFERROR(_xlfn.SWITCH(G3,"Équilibré","Équilibré","Défavorable","Favorable","Favorable","Défavorable")," ")</f>
        <v>Équilibré</v>
      </c>
      <c r="H16" s="8" t="str" cm="1">
        <f t="array" ref="H16">IFERROR(_xlfn.SWITCH(H3,"Équilibré","Équilibré","Défavorable","Favorable","Favorable","Défavorable")," ")</f>
        <v xml:space="preserve"> </v>
      </c>
      <c r="I16" s="8" t="str" cm="1">
        <f t="array" ref="I16">IFERROR(_xlfn.SWITCH(I3,"Équilibré","Équilibré","Défavorable","Favorable","Favorable","Défavorable")," ")</f>
        <v xml:space="preserve"> </v>
      </c>
      <c r="J16" s="8" t="str" cm="1">
        <f t="array" ref="J16">IFERROR(_xlfn.SWITCH(J3,"Équilibré","Équilibré","Défavorable","Favorable","Favorable","Défavorable")," ")</f>
        <v xml:space="preserve"> </v>
      </c>
      <c r="K16" s="8" t="str" cm="1">
        <f t="array" ref="K16">IFERROR(_xlfn.SWITCH(K3,"Équilibré","Équilibré","Défavorable","Favorable","Favorable","Défavorable")," ")</f>
        <v xml:space="preserve"> </v>
      </c>
      <c r="L16" s="8" t="str" cm="1">
        <f t="array" ref="L16">IFERROR(_xlfn.SWITCH(L3,"Équilibré","Équilibré","Défavorable","Favorable","Favorable","Défavorable")," ")</f>
        <v xml:space="preserve"> </v>
      </c>
      <c r="M16" s="8" t="str" cm="1">
        <f t="array" ref="M16">IFERROR(_xlfn.SWITCH(M3,"Équilibré","Équilibré","Défavorable","Favorable","Favorable","Défavorable")," ")</f>
        <v xml:space="preserve"> </v>
      </c>
      <c r="N16" s="8" t="str" cm="1">
        <f t="array" ref="N16">IFERROR(_xlfn.SWITCH(N3,"Équilibré","Équilibré","Défavorable","Favorable","Favorable","Défavorable")," ")</f>
        <v xml:space="preserve"> </v>
      </c>
      <c r="O16" s="8" t="str" cm="1">
        <f t="array" ref="O16">IFERROR(_xlfn.SWITCH(O3,"Équilibré","Équilibré","Défavorable","Favorable","Favorable","Défavorable")," ")</f>
        <v xml:space="preserve"> </v>
      </c>
      <c r="P16" s="8" t="str" cm="1">
        <f t="array" ref="P16">IFERROR(_xlfn.SWITCH(P3,"Équilibré","Équilibré","Défavorable","Favorable","Favorable","Défavorable")," ")</f>
        <v xml:space="preserve"> </v>
      </c>
      <c r="Q16" s="8" t="str" cm="1">
        <f t="array" ref="Q16">IFERROR(_xlfn.SWITCH(Q3,"Équilibré","Équilibré","Défavorable","Favorable","Favorable","Défavorable")," ")</f>
        <v xml:space="preserve"> </v>
      </c>
      <c r="R16" s="8" t="str" cm="1">
        <f t="array" ref="R16">IFERROR(_xlfn.SWITCH(R3,"Équilibré","Équilibré","Défavorable","Favorable","Favorable","Défavorable")," ")</f>
        <v xml:space="preserve"> </v>
      </c>
      <c r="S16" s="8" t="str" cm="1">
        <f t="array" ref="S16">IFERROR(_xlfn.SWITCH(S3,"Équilibré","Équilibré","Défavorable","Favorable","Favorable","Défavorable")," ")</f>
        <v xml:space="preserve"> </v>
      </c>
      <c r="T16" s="8" t="str" cm="1">
        <f t="array" ref="T16">IFERROR(_xlfn.SWITCH(T3,"Équilibré","Équilibré","Défavorable","Favorable","Favorable","Défavorable")," ")</f>
        <v xml:space="preserve"> </v>
      </c>
      <c r="U16" s="8" t="str" cm="1">
        <f t="array" ref="U16">IFERROR(_xlfn.SWITCH(U3,"Équilibré","Équilibré","Défavorable","Favorable","Favorable","Défavorable")," ")</f>
        <v xml:space="preserve"> </v>
      </c>
      <c r="V16" s="8" t="str" cm="1">
        <f t="array" ref="V16">IFERROR(_xlfn.SWITCH(V3,"Équilibré","Équilibré","Défavorable","Favorable","Favorable","Défavorable")," ")</f>
        <v>Équilibré</v>
      </c>
    </row>
  </sheetData>
  <mergeCells count="5">
    <mergeCell ref="B14:B15"/>
    <mergeCell ref="C14:C15"/>
    <mergeCell ref="D14:D15"/>
    <mergeCell ref="E3:E9"/>
    <mergeCell ref="E11:E16"/>
  </mergeCells>
  <conditionalFormatting sqref="G12:V13">
    <cfRule type="containsText" dxfId="53" priority="7" operator="containsText" text="Défavorable">
      <formula>NOT(ISERROR(SEARCH("Défavorable",G12)))</formula>
    </cfRule>
    <cfRule type="containsText" dxfId="52" priority="8" operator="containsText" text="Favorable">
      <formula>NOT(ISERROR(SEARCH("Favorable",G12)))</formula>
    </cfRule>
    <cfRule type="containsText" dxfId="51" priority="9" operator="containsText" text="Équilibré">
      <formula>NOT(ISERROR(SEARCH("Équilibré",G12)))</formula>
    </cfRule>
  </conditionalFormatting>
  <conditionalFormatting sqref="G3:V3 H4:V4 G4:G9">
    <cfRule type="containsText" dxfId="50" priority="4" operator="containsText" text="Défavorable">
      <formula>NOT(ISERROR(SEARCH("Défavorable",G3)))</formula>
    </cfRule>
    <cfRule type="containsText" dxfId="49" priority="5" operator="containsText" text="Favorable">
      <formula>NOT(ISERROR(SEARCH("Favorable",G3)))</formula>
    </cfRule>
    <cfRule type="containsText" dxfId="48" priority="6" operator="containsText" text="Équilibré">
      <formula>NOT(ISERROR(SEARCH("Équilibré",G3)))</formula>
    </cfRule>
  </conditionalFormatting>
  <conditionalFormatting sqref="G16:V16">
    <cfRule type="containsText" dxfId="47" priority="1" operator="containsText" text="Défavorable">
      <formula>NOT(ISERROR(SEARCH("Défavorable",G16)))</formula>
    </cfRule>
    <cfRule type="containsText" dxfId="46" priority="2" operator="containsText" text="Favorable">
      <formula>NOT(ISERROR(SEARCH("Favorable",G16)))</formula>
    </cfRule>
    <cfRule type="containsText" dxfId="45" priority="3" operator="containsText" text="Équilibré">
      <formula>NOT(ISERROR(SEARCH("Équilibré",G16)))</formula>
    </cfRule>
  </conditionalFormatting>
  <dataValidations count="3">
    <dataValidation type="list" allowBlank="1" showInputMessage="1" showErrorMessage="1" sqref="C9 C14" xr:uid="{123153C9-C29A-6D49-85AA-86E08D898499}">
      <formula1>Équipe</formula1>
    </dataValidation>
    <dataValidation type="list" allowBlank="1" showInputMessage="1" showErrorMessage="1" sqref="H7:V8" xr:uid="{CF91BD6B-57F9-534D-A10D-30FAEAEF1C3B}">
      <formula1>INDIRECT($C$14)</formula1>
    </dataValidation>
    <dataValidation type="list" allowBlank="1" showInputMessage="1" showErrorMessage="1" sqref="H9:V9" xr:uid="{A3CC9F91-7385-D142-AC9B-B63B7987C622}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F459B8B-B7BF-2346-BEB6-623EF6C4907B}">
          <x14:formula1>
            <xm:f>'CRITÈRES D''ANALYSE'!$L$3:$L$7</xm:f>
          </x14:formula1>
          <xm:sqref>G15:V15</xm:sqref>
        </x14:dataValidation>
        <x14:dataValidation type="list" allowBlank="1" showInputMessage="1" showErrorMessage="1" xr:uid="{7CAB9072-C56D-FF4F-A940-D028DCC98AF7}">
          <x14:formula1>
            <xm:f>'CRITÈRES D''ANALYSE'!$J$3:$J$5</xm:f>
          </x14:formula1>
          <xm:sqref>G13:V13</xm:sqref>
        </x14:dataValidation>
        <x14:dataValidation type="list" allowBlank="1" showInputMessage="1" showErrorMessage="1" xr:uid="{E3FFE886-0AE1-1242-84B8-56413953DE37}">
          <x14:formula1>
            <xm:f>'CRITÈRES D''ANALYSE'!$I$3:$I$9</xm:f>
          </x14:formula1>
          <xm:sqref>G12:V12</xm:sqref>
        </x14:dataValidation>
        <x14:dataValidation type="list" allowBlank="1" showInputMessage="1" showErrorMessage="1" xr:uid="{CB3017DA-8CBC-364A-ACDD-FD2624826585}">
          <x14:formula1>
            <xm:f>'CRITÈRES D''ANALYSE'!$G$3:$G$7</xm:f>
          </x14:formula1>
          <xm:sqref>H6:V6</xm:sqref>
        </x14:dataValidation>
        <x14:dataValidation type="list" allowBlank="1" showInputMessage="1" showErrorMessage="1" xr:uid="{010A6F91-D03D-7545-A86F-F1F0B8DDA2C3}">
          <x14:formula1>
            <xm:f>'CRITÈRES D''ANALYSE'!$H$3:$H$7</xm:f>
          </x14:formula1>
          <xm:sqref>H5:V5</xm:sqref>
        </x14:dataValidation>
        <x14:dataValidation type="list" allowBlank="1" showInputMessage="1" showErrorMessage="1" xr:uid="{C72F8621-BAA5-3B4F-8630-D58139995F18}">
          <x14:formula1>
            <xm:f>'CRITÈRES D''ANALYSE'!$M$3:$M$8</xm:f>
          </x14:formula1>
          <xm:sqref>H4:V4</xm:sqref>
        </x14:dataValidation>
        <x14:dataValidation type="list" allowBlank="1" showInputMessage="1" showErrorMessage="1" xr:uid="{357F939C-7ABE-A445-B015-89C4560FB774}">
          <x14:formula1>
            <xm:f>'CRITÈRES D''ANALYSE'!$K$3:$K$5</xm:f>
          </x14:formula1>
          <xm:sqref>G14:V14</xm:sqref>
        </x14:dataValidation>
        <x14:dataValidation type="list" allowBlank="1" showInputMessage="1" showErrorMessage="1" xr:uid="{01C437C3-9A70-C148-92D8-C0E44B7DC714}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1D85-CB9B-6741-AF91-3FBAC3FEECFE}">
  <sheetPr codeName="Feuil8"/>
  <dimension ref="B2:V16"/>
  <sheetViews>
    <sheetView zoomScale="83" zoomScaleNormal="11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N4" sqref="N4"/>
    </sheetView>
  </sheetViews>
  <sheetFormatPr baseColWidth="10" defaultColWidth="17.83203125" defaultRowHeight="30" customHeight="1" x14ac:dyDescent="0.2"/>
  <cols>
    <col min="1" max="1" width="17.83203125" style="1" customWidth="1"/>
    <col min="2" max="16384" width="17.83203125" style="1"/>
  </cols>
  <sheetData>
    <row r="2" spans="2:22" ht="30" customHeight="1" x14ac:dyDescent="0.2">
      <c r="E2" s="9"/>
      <c r="F2" s="9"/>
      <c r="G2" s="10" t="s">
        <v>94</v>
      </c>
    </row>
    <row r="3" spans="2:22" ht="30" customHeight="1" x14ac:dyDescent="0.2">
      <c r="E3" s="43" t="s">
        <v>61</v>
      </c>
      <c r="F3" s="13" t="s">
        <v>87</v>
      </c>
      <c r="G3" s="34" t="str">
        <f>LOOKUP("zz",3:3)</f>
        <v>Équilibré</v>
      </c>
      <c r="H3" s="7"/>
      <c r="I3" s="7"/>
      <c r="J3" s="7"/>
      <c r="K3" s="7"/>
      <c r="L3" s="7"/>
      <c r="M3" s="7"/>
      <c r="N3" s="7"/>
      <c r="O3" s="7" t="s">
        <v>6</v>
      </c>
      <c r="P3" s="7"/>
      <c r="Q3" s="7"/>
      <c r="R3" s="7"/>
      <c r="S3" s="7"/>
      <c r="T3" s="7"/>
      <c r="U3" s="7"/>
      <c r="V3" s="7"/>
    </row>
    <row r="4" spans="2:22" ht="30" customHeight="1" x14ac:dyDescent="0.2">
      <c r="E4" s="43"/>
      <c r="F4" s="13" t="s">
        <v>85</v>
      </c>
      <c r="G4" s="15" t="str">
        <f>LOOKUP("zz",4:4)</f>
        <v>Porteur de balle</v>
      </c>
      <c r="H4" s="7"/>
      <c r="I4" s="7"/>
      <c r="J4" s="7"/>
      <c r="K4" s="7"/>
      <c r="L4" s="7"/>
      <c r="M4" s="7"/>
      <c r="N4" s="7" t="s">
        <v>75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">
      <c r="E5" s="43"/>
      <c r="F5" s="13" t="s">
        <v>10</v>
      </c>
      <c r="G5" s="15" t="str">
        <f t="shared" ref="G5:G9" si="0">LOOKUP("zz",5:5)</f>
        <v>Pop</v>
      </c>
      <c r="H5" s="7"/>
      <c r="I5" s="7"/>
      <c r="J5" s="7"/>
      <c r="K5" s="7"/>
      <c r="L5" s="7"/>
      <c r="M5" s="7"/>
      <c r="N5" s="7" t="s">
        <v>56</v>
      </c>
      <c r="O5" s="7"/>
      <c r="P5" s="7"/>
      <c r="Q5" s="7"/>
      <c r="R5" s="7"/>
      <c r="S5" s="7"/>
      <c r="T5" s="7"/>
      <c r="U5" s="7"/>
      <c r="V5" s="7"/>
    </row>
    <row r="6" spans="2:22" ht="30" customHeight="1" x14ac:dyDescent="0.2">
      <c r="E6" s="43"/>
      <c r="F6" s="13" t="s">
        <v>11</v>
      </c>
      <c r="G6" s="15" t="str">
        <f t="shared" si="0"/>
        <v>Pénétration tir</v>
      </c>
      <c r="H6" s="7"/>
      <c r="I6" s="7"/>
      <c r="J6" s="7"/>
      <c r="K6" s="7"/>
      <c r="L6" s="7"/>
      <c r="M6" s="7" t="s">
        <v>92</v>
      </c>
      <c r="N6" s="7"/>
      <c r="O6" s="7"/>
      <c r="P6" s="7"/>
      <c r="Q6" s="7"/>
      <c r="R6" s="7"/>
      <c r="S6" s="7"/>
      <c r="T6" s="7"/>
      <c r="U6" s="7"/>
      <c r="V6" s="7"/>
    </row>
    <row r="7" spans="2:22" ht="30" customHeight="1" x14ac:dyDescent="0.2">
      <c r="E7" s="43"/>
      <c r="F7" s="13" t="s">
        <v>53</v>
      </c>
      <c r="G7" s="15" t="str">
        <f t="shared" si="0"/>
        <v>R. GOBERT</v>
      </c>
      <c r="H7" s="19"/>
      <c r="I7" s="19"/>
      <c r="J7" s="19"/>
      <c r="K7" s="19"/>
      <c r="L7" s="19"/>
      <c r="M7" s="19" t="s">
        <v>25</v>
      </c>
      <c r="N7" s="19"/>
      <c r="O7" s="19"/>
      <c r="P7" s="19"/>
      <c r="Q7" s="19"/>
      <c r="R7" s="19"/>
      <c r="S7" s="19"/>
      <c r="T7" s="19"/>
      <c r="U7" s="19"/>
      <c r="V7" s="19"/>
    </row>
    <row r="8" spans="2:22" ht="30" customHeight="1" x14ac:dyDescent="0.2">
      <c r="E8" s="43"/>
      <c r="F8" s="13" t="s">
        <v>14</v>
      </c>
      <c r="G8" s="15" t="str">
        <f t="shared" si="0"/>
        <v>E. FOURNIER</v>
      </c>
      <c r="H8" s="7"/>
      <c r="I8" s="7"/>
      <c r="J8" s="7"/>
      <c r="K8" s="7"/>
      <c r="L8" s="7"/>
      <c r="M8" s="7" t="s">
        <v>15</v>
      </c>
      <c r="N8" s="7"/>
      <c r="O8" s="7"/>
      <c r="P8" s="7"/>
      <c r="Q8" s="7"/>
      <c r="R8" s="7"/>
      <c r="S8" s="7"/>
      <c r="T8" s="7"/>
      <c r="U8" s="7"/>
      <c r="V8" s="7"/>
    </row>
    <row r="9" spans="2:22" ht="30" customHeight="1" x14ac:dyDescent="0.2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">
      <c r="E10" s="10" t="s">
        <v>13</v>
      </c>
      <c r="F10" s="11" t="s">
        <v>0</v>
      </c>
      <c r="G10" s="35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">
      <c r="E12" s="44"/>
      <c r="F12" s="4" t="s">
        <v>5</v>
      </c>
      <c r="G12" s="16">
        <f ca="1">LOOKUP("zz",12:12)</f>
        <v>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">
      <c r="E13" s="44"/>
      <c r="F13" s="4" t="s">
        <v>91</v>
      </c>
      <c r="G13" s="16">
        <f ca="1">LOOKUP("zz",13:13)</f>
        <v>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">
      <c r="B14" s="38" t="s">
        <v>40</v>
      </c>
      <c r="C14" s="40" t="s">
        <v>41</v>
      </c>
      <c r="E14" s="44"/>
      <c r="F14" s="3" t="s">
        <v>60</v>
      </c>
      <c r="G14" s="16">
        <f t="shared" ref="G14:G15" ca="1" si="2">LOOKUP("zz",14:14)</f>
        <v>0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">
      <c r="B15" s="39"/>
      <c r="C15" s="41"/>
      <c r="E15" s="44"/>
      <c r="F15" s="5" t="s">
        <v>86</v>
      </c>
      <c r="G15" s="16">
        <f t="shared" ca="1" si="2"/>
        <v>0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">
      <c r="E16" s="44"/>
      <c r="F16" s="4" t="s">
        <v>87</v>
      </c>
      <c r="G16" s="8" t="str" cm="1">
        <f t="array" ref="G16">IFERROR(_xlfn.SWITCH(G3,"Équilibré","Équilibré","Défavorable","Favorable","Favorable","Défavorable")," ")</f>
        <v>Équilibré</v>
      </c>
      <c r="H16" s="8" t="str" cm="1">
        <f t="array" ref="H16">IFERROR(_xlfn.SWITCH(H3,"Équilibré","Équilibré","Défavorable","Favorable","Favorable","Défavorable")," ")</f>
        <v xml:space="preserve"> </v>
      </c>
      <c r="I16" s="8" t="str" cm="1">
        <f t="array" ref="I16">IFERROR(_xlfn.SWITCH(I3,"Équilibré","Équilibré","Défavorable","Favorable","Favorable","Défavorable")," ")</f>
        <v xml:space="preserve"> </v>
      </c>
      <c r="J16" s="8" t="str" cm="1">
        <f t="array" ref="J16">IFERROR(_xlfn.SWITCH(J3,"Équilibré","Équilibré","Défavorable","Favorable","Favorable","Défavorable")," ")</f>
        <v xml:space="preserve"> </v>
      </c>
      <c r="K16" s="8" t="str" cm="1">
        <f t="array" ref="K16">IFERROR(_xlfn.SWITCH(K3,"Équilibré","Équilibré","Défavorable","Favorable","Favorable","Défavorable")," ")</f>
        <v xml:space="preserve"> </v>
      </c>
      <c r="L16" s="8" t="str" cm="1">
        <f t="array" ref="L16">IFERROR(_xlfn.SWITCH(L3,"Équilibré","Équilibré","Défavorable","Favorable","Favorable","Défavorable")," ")</f>
        <v xml:space="preserve"> </v>
      </c>
      <c r="M16" s="8" t="str" cm="1">
        <f t="array" ref="M16">IFERROR(_xlfn.SWITCH(M3,"Équilibré","Équilibré","Défavorable","Favorable","Favorable","Défavorable")," ")</f>
        <v xml:space="preserve"> </v>
      </c>
      <c r="N16" s="8" t="str" cm="1">
        <f t="array" ref="N16">IFERROR(_xlfn.SWITCH(N3,"Équilibré","Équilibré","Défavorable","Favorable","Favorable","Défavorable")," ")</f>
        <v xml:space="preserve"> </v>
      </c>
      <c r="O16" s="8" t="str" cm="1">
        <f t="array" ref="O16">IFERROR(_xlfn.SWITCH(O3,"Équilibré","Équilibré","Défavorable","Favorable","Favorable","Défavorable")," ")</f>
        <v>Équilibré</v>
      </c>
      <c r="P16" s="8" t="str" cm="1">
        <f t="array" ref="P16">IFERROR(_xlfn.SWITCH(P3,"Équilibré","Équilibré","Défavorable","Favorable","Favorable","Défavorable")," ")</f>
        <v xml:space="preserve"> </v>
      </c>
      <c r="Q16" s="8" t="str" cm="1">
        <f t="array" ref="Q16">IFERROR(_xlfn.SWITCH(Q3,"Équilibré","Équilibré","Défavorable","Favorable","Favorable","Défavorable")," ")</f>
        <v xml:space="preserve"> </v>
      </c>
      <c r="R16" s="8" t="str" cm="1">
        <f t="array" ref="R16">IFERROR(_xlfn.SWITCH(R3,"Équilibré","Équilibré","Défavorable","Favorable","Favorable","Défavorable")," ")</f>
        <v xml:space="preserve"> </v>
      </c>
      <c r="S16" s="8" t="str" cm="1">
        <f t="array" ref="S16">IFERROR(_xlfn.SWITCH(S3,"Équilibré","Équilibré","Défavorable","Favorable","Favorable","Défavorable")," ")</f>
        <v xml:space="preserve"> </v>
      </c>
      <c r="T16" s="8" t="str" cm="1">
        <f t="array" ref="T16">IFERROR(_xlfn.SWITCH(T3,"Équilibré","Équilibré","Défavorable","Favorable","Favorable","Défavorable")," ")</f>
        <v xml:space="preserve"> </v>
      </c>
      <c r="U16" s="8" t="str" cm="1">
        <f t="array" ref="U16">IFERROR(_xlfn.SWITCH(U3,"Équilibré","Équilibré","Défavorable","Favorable","Favorable","Défavorable")," ")</f>
        <v xml:space="preserve"> </v>
      </c>
      <c r="V16" s="8" t="str" cm="1">
        <f t="array" ref="V16">IFERROR(_xlfn.SWITCH(V3,"Équilibré","Équilibré","Défavorable","Favorable","Favorable","Défavorable")," ")</f>
        <v xml:space="preserve"> </v>
      </c>
    </row>
  </sheetData>
  <mergeCells count="4">
    <mergeCell ref="B14:B15"/>
    <mergeCell ref="C14:C15"/>
    <mergeCell ref="E3:E9"/>
    <mergeCell ref="E11:E16"/>
  </mergeCells>
  <conditionalFormatting sqref="G12:V12 H13:V13 G13:G15">
    <cfRule type="containsText" dxfId="44" priority="10" operator="containsText" text="Défavorable">
      <formula>NOT(ISERROR(SEARCH("Défavorable",G12)))</formula>
    </cfRule>
    <cfRule type="containsText" dxfId="43" priority="11" operator="containsText" text="Favorable">
      <formula>NOT(ISERROR(SEARCH("Favorable",G12)))</formula>
    </cfRule>
    <cfRule type="containsText" dxfId="42" priority="12" operator="containsText" text="Équilibré">
      <formula>NOT(ISERROR(SEARCH("Équilibré",G12)))</formula>
    </cfRule>
  </conditionalFormatting>
  <conditionalFormatting sqref="H3:V4">
    <cfRule type="containsText" dxfId="41" priority="7" operator="containsText" text="Défavorable">
      <formula>NOT(ISERROR(SEARCH("Défavorable",H3)))</formula>
    </cfRule>
    <cfRule type="containsText" dxfId="40" priority="8" operator="containsText" text="Favorable">
      <formula>NOT(ISERROR(SEARCH("Favorable",H3)))</formula>
    </cfRule>
    <cfRule type="containsText" dxfId="39" priority="9" operator="containsText" text="Équilibré">
      <formula>NOT(ISERROR(SEARCH("Équilibré",H3)))</formula>
    </cfRule>
  </conditionalFormatting>
  <conditionalFormatting sqref="G16:V16">
    <cfRule type="containsText" dxfId="38" priority="4" operator="containsText" text="Défavorable">
      <formula>NOT(ISERROR(SEARCH("Défavorable",G16)))</formula>
    </cfRule>
    <cfRule type="containsText" dxfId="37" priority="5" operator="containsText" text="Favorable">
      <formula>NOT(ISERROR(SEARCH("Favorable",G16)))</formula>
    </cfRule>
    <cfRule type="containsText" dxfId="36" priority="6" operator="containsText" text="Équilibré">
      <formula>NOT(ISERROR(SEARCH("Équilibré",G16)))</formula>
    </cfRule>
  </conditionalFormatting>
  <conditionalFormatting sqref="G3:G10">
    <cfRule type="containsText" dxfId="35" priority="1" operator="containsText" text="Défavorable">
      <formula>NOT(ISERROR(SEARCH("Défavorable",G3)))</formula>
    </cfRule>
    <cfRule type="containsText" dxfId="34" priority="2" operator="containsText" text="Favorable">
      <formula>NOT(ISERROR(SEARCH("Favorable",G3)))</formula>
    </cfRule>
    <cfRule type="containsText" dxfId="33" priority="3" operator="containsText" text="Équilibré">
      <formula>NOT(ISERROR(SEARCH("Équilibré",G3)))</formula>
    </cfRule>
  </conditionalFormatting>
  <dataValidations count="3">
    <dataValidation type="list" allowBlank="1" showInputMessage="1" showErrorMessage="1" sqref="C9 C14" xr:uid="{BD1E07CC-7047-3745-88C6-077E60A12DAD}">
      <formula1>Équipe</formula1>
    </dataValidation>
    <dataValidation type="list" allowBlank="1" showInputMessage="1" showErrorMessage="1" sqref="H7:V8" xr:uid="{792D626E-0EEA-FC48-A155-75FC34DF8B2E}">
      <formula1>INDIRECT($C$14)</formula1>
    </dataValidation>
    <dataValidation type="list" allowBlank="1" showInputMessage="1" showErrorMessage="1" sqref="H9:V9" xr:uid="{DA333ECC-6A77-8847-9A55-0DCE7CD69C67}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41E4A92-47B3-724F-A2C9-BE08782E66C5}">
          <x14:formula1>
            <xm:f>'CRITÈRES D''ANALYSE'!$L$3:$L$7</xm:f>
          </x14:formula1>
          <xm:sqref>H15:V15</xm:sqref>
        </x14:dataValidation>
        <x14:dataValidation type="list" allowBlank="1" showInputMessage="1" showErrorMessage="1" xr:uid="{4A26DE5F-EB73-0C42-9C0F-916D2EC2B85F}">
          <x14:formula1>
            <xm:f>'CRITÈRES D''ANALYSE'!$J$3:$J$5</xm:f>
          </x14:formula1>
          <xm:sqref>H13:V13</xm:sqref>
        </x14:dataValidation>
        <x14:dataValidation type="list" allowBlank="1" showInputMessage="1" showErrorMessage="1" xr:uid="{50BACD0E-6DF9-B14F-8D24-0B113ADC7D13}">
          <x14:formula1>
            <xm:f>'CRITÈRES D''ANALYSE'!$I$3:$I$9</xm:f>
          </x14:formula1>
          <xm:sqref>H12:V12</xm:sqref>
        </x14:dataValidation>
        <x14:dataValidation type="list" allowBlank="1" showInputMessage="1" showErrorMessage="1" xr:uid="{933BA16F-8EEE-404C-B1E8-9563F4A55A22}">
          <x14:formula1>
            <xm:f>'CRITÈRES D''ANALYSE'!$G$3:$G$7</xm:f>
          </x14:formula1>
          <xm:sqref>H6:V6</xm:sqref>
        </x14:dataValidation>
        <x14:dataValidation type="list" allowBlank="1" showInputMessage="1" showErrorMessage="1" xr:uid="{37C4D44B-816C-D442-9D78-3F17C2A460A8}">
          <x14:formula1>
            <xm:f>'CRITÈRES D''ANALYSE'!$H$3:$H$7</xm:f>
          </x14:formula1>
          <xm:sqref>H5:V5</xm:sqref>
        </x14:dataValidation>
        <x14:dataValidation type="list" allowBlank="1" showInputMessage="1" showErrorMessage="1" xr:uid="{43D962EA-1D06-7C47-A265-17A3D4320AFA}">
          <x14:formula1>
            <xm:f>'CRITÈRES D''ANALYSE'!$M$3:$M$8</xm:f>
          </x14:formula1>
          <xm:sqref>H4:V4</xm:sqref>
        </x14:dataValidation>
        <x14:dataValidation type="list" allowBlank="1" showInputMessage="1" showErrorMessage="1" xr:uid="{99705E67-8CAD-6346-A118-0A002048BCC4}">
          <x14:formula1>
            <xm:f>'CRITÈRES D''ANALYSE'!$K$3:$K$5</xm:f>
          </x14:formula1>
          <xm:sqref>H14:V14</xm:sqref>
        </x14:dataValidation>
        <x14:dataValidation type="list" allowBlank="1" showInputMessage="1" showErrorMessage="1" xr:uid="{3E735609-1944-F445-AC51-7F0B52230E6F}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31CEE-1B7A-1D41-9AB4-40FEEAD74BB9}">
  <sheetPr codeName="Feuil10"/>
  <dimension ref="B2:V16"/>
  <sheetViews>
    <sheetView zoomScale="83" zoomScaleNormal="11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O9" sqref="O9"/>
    </sheetView>
  </sheetViews>
  <sheetFormatPr baseColWidth="10" defaultColWidth="17.83203125" defaultRowHeight="30" customHeight="1" x14ac:dyDescent="0.2"/>
  <cols>
    <col min="1" max="1" width="17.83203125" style="1" customWidth="1"/>
    <col min="2" max="16384" width="17.83203125" style="1"/>
  </cols>
  <sheetData>
    <row r="2" spans="2:22" ht="30" customHeight="1" x14ac:dyDescent="0.2">
      <c r="E2" s="9"/>
      <c r="F2" s="9"/>
      <c r="G2" s="10" t="s">
        <v>94</v>
      </c>
    </row>
    <row r="3" spans="2:22" ht="30" customHeight="1" x14ac:dyDescent="0.2">
      <c r="E3" s="43" t="s">
        <v>61</v>
      </c>
      <c r="F3" s="13" t="s">
        <v>87</v>
      </c>
      <c r="G3" s="34" t="str">
        <f>LOOKUP("zz",3:3)</f>
        <v>Défavorable</v>
      </c>
      <c r="H3" s="7"/>
      <c r="I3" s="7"/>
      <c r="J3" s="7"/>
      <c r="K3" s="7"/>
      <c r="L3" s="7"/>
      <c r="M3" s="7"/>
      <c r="N3" s="7"/>
      <c r="O3" s="7" t="s">
        <v>7</v>
      </c>
      <c r="P3" s="7"/>
      <c r="Q3" s="7"/>
      <c r="R3" s="7"/>
      <c r="S3" s="7"/>
      <c r="T3" s="7"/>
      <c r="U3" s="7"/>
      <c r="V3" s="7"/>
    </row>
    <row r="4" spans="2:22" ht="30" customHeight="1" x14ac:dyDescent="0.2">
      <c r="E4" s="43"/>
      <c r="F4" s="13" t="s">
        <v>85</v>
      </c>
      <c r="G4" s="15" t="str">
        <f>LOOKUP("zz",4:4)</f>
        <v>Poseur d'écran</v>
      </c>
      <c r="H4" s="7"/>
      <c r="I4" s="7"/>
      <c r="J4" s="7"/>
      <c r="K4" s="7"/>
      <c r="L4" s="7"/>
      <c r="M4" s="7"/>
      <c r="N4" s="7" t="s">
        <v>76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">
      <c r="E5" s="43"/>
      <c r="F5" s="13" t="s">
        <v>10</v>
      </c>
      <c r="G5" s="15">
        <f t="shared" ref="G5:G9" ca="1" si="0">LOOKUP("zz",5:5)</f>
        <v>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2:22" ht="30" customHeight="1" x14ac:dyDescent="0.2">
      <c r="E6" s="43"/>
      <c r="F6" s="13" t="s">
        <v>11</v>
      </c>
      <c r="G6" s="15" t="str">
        <f t="shared" si="0"/>
        <v>Passe</v>
      </c>
      <c r="H6" s="7"/>
      <c r="I6" s="7"/>
      <c r="J6" s="7"/>
      <c r="K6" s="7"/>
      <c r="L6" s="7"/>
      <c r="M6" s="7"/>
      <c r="N6" s="7"/>
      <c r="O6" s="7" t="s">
        <v>59</v>
      </c>
      <c r="P6" s="7"/>
      <c r="Q6" s="7"/>
      <c r="R6" s="7"/>
      <c r="S6" s="7"/>
      <c r="T6" s="7"/>
      <c r="U6" s="7"/>
      <c r="V6" s="7"/>
    </row>
    <row r="7" spans="2:22" ht="30" customHeight="1" x14ac:dyDescent="0.2">
      <c r="E7" s="43"/>
      <c r="F7" s="13" t="s">
        <v>53</v>
      </c>
      <c r="G7" s="15" t="str">
        <f t="shared" si="0"/>
        <v>A. M'BAYE</v>
      </c>
      <c r="H7" s="19"/>
      <c r="I7" s="19"/>
      <c r="J7" s="19"/>
      <c r="K7" s="19"/>
      <c r="L7" s="19"/>
      <c r="M7" s="19"/>
      <c r="N7" s="19"/>
      <c r="O7" s="19" t="s">
        <v>22</v>
      </c>
      <c r="P7" s="19"/>
      <c r="Q7" s="19"/>
      <c r="R7" s="19"/>
      <c r="S7" s="19"/>
      <c r="T7" s="19"/>
      <c r="U7" s="19"/>
      <c r="V7" s="19"/>
    </row>
    <row r="8" spans="2:22" ht="30" customHeight="1" x14ac:dyDescent="0.2">
      <c r="E8" s="43"/>
      <c r="F8" s="13" t="s">
        <v>14</v>
      </c>
      <c r="G8" s="15" t="str">
        <f t="shared" si="0"/>
        <v>A. ALBICY</v>
      </c>
      <c r="H8" s="7"/>
      <c r="I8" s="7"/>
      <c r="J8" s="7"/>
      <c r="K8" s="7"/>
      <c r="L8" s="7"/>
      <c r="M8" s="7"/>
      <c r="N8" s="7"/>
      <c r="O8" s="7" t="s">
        <v>16</v>
      </c>
      <c r="P8" s="7"/>
      <c r="Q8" s="7"/>
      <c r="R8" s="7"/>
      <c r="S8" s="7"/>
      <c r="T8" s="7"/>
      <c r="U8" s="7"/>
      <c r="V8" s="7"/>
    </row>
    <row r="9" spans="2:22" ht="30" customHeight="1" x14ac:dyDescent="0.2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">
      <c r="E10" s="10" t="s">
        <v>13</v>
      </c>
      <c r="F10" s="11" t="s">
        <v>0</v>
      </c>
      <c r="G10" s="35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">
      <c r="E12" s="44"/>
      <c r="F12" s="4" t="s">
        <v>5</v>
      </c>
      <c r="G12" s="16">
        <f ca="1">LOOKUP("zz",12:12)</f>
        <v>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">
      <c r="E13" s="44"/>
      <c r="F13" s="4" t="s">
        <v>91</v>
      </c>
      <c r="G13" s="16">
        <f ca="1">LOOKUP("zz",13:13)</f>
        <v>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">
      <c r="B14" s="38" t="s">
        <v>40</v>
      </c>
      <c r="C14" s="40" t="s">
        <v>41</v>
      </c>
      <c r="E14" s="44"/>
      <c r="F14" s="3" t="s">
        <v>60</v>
      </c>
      <c r="G14" s="16">
        <f t="shared" ref="G14:G15" ca="1" si="2">LOOKUP("zz",14:14)</f>
        <v>0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">
      <c r="B15" s="39"/>
      <c r="C15" s="41"/>
      <c r="E15" s="44"/>
      <c r="F15" s="5" t="s">
        <v>86</v>
      </c>
      <c r="G15" s="16">
        <f t="shared" ca="1" si="2"/>
        <v>0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">
      <c r="E16" s="44"/>
      <c r="F16" s="4" t="s">
        <v>87</v>
      </c>
      <c r="G16" s="8" t="str" cm="1">
        <f t="array" ref="G16">IFERROR(_xlfn.SWITCH(G3,"Équilibré","Équilibré","Défavorable","Favorable","Favorable","Défavorable")," ")</f>
        <v>Favorable</v>
      </c>
      <c r="H16" s="8" t="str" cm="1">
        <f t="array" ref="H16">IFERROR(_xlfn.SWITCH(H3,"Équilibré","Équilibré","Défavorable","Favorable","Favorable","Défavorable")," ")</f>
        <v xml:space="preserve"> </v>
      </c>
      <c r="I16" s="8" t="str" cm="1">
        <f t="array" ref="I16">IFERROR(_xlfn.SWITCH(I3,"Équilibré","Équilibré","Défavorable","Favorable","Favorable","Défavorable")," ")</f>
        <v xml:space="preserve"> </v>
      </c>
      <c r="J16" s="8" t="str" cm="1">
        <f t="array" ref="J16">IFERROR(_xlfn.SWITCH(J3,"Équilibré","Équilibré","Défavorable","Favorable","Favorable","Défavorable")," ")</f>
        <v xml:space="preserve"> </v>
      </c>
      <c r="K16" s="8" t="str" cm="1">
        <f t="array" ref="K16">IFERROR(_xlfn.SWITCH(K3,"Équilibré","Équilibré","Défavorable","Favorable","Favorable","Défavorable")," ")</f>
        <v xml:space="preserve"> </v>
      </c>
      <c r="L16" s="8" t="str" cm="1">
        <f t="array" ref="L16">IFERROR(_xlfn.SWITCH(L3,"Équilibré","Équilibré","Défavorable","Favorable","Favorable","Défavorable")," ")</f>
        <v xml:space="preserve"> </v>
      </c>
      <c r="M16" s="8" t="str" cm="1">
        <f t="array" ref="M16">IFERROR(_xlfn.SWITCH(M3,"Équilibré","Équilibré","Défavorable","Favorable","Favorable","Défavorable")," ")</f>
        <v xml:space="preserve"> </v>
      </c>
      <c r="N16" s="8" t="str" cm="1">
        <f t="array" ref="N16">IFERROR(_xlfn.SWITCH(N3,"Équilibré","Équilibré","Défavorable","Favorable","Favorable","Défavorable")," ")</f>
        <v xml:space="preserve"> </v>
      </c>
      <c r="O16" s="8" t="str" cm="1">
        <f t="array" ref="O16">IFERROR(_xlfn.SWITCH(O3,"Équilibré","Équilibré","Défavorable","Favorable","Favorable","Défavorable")," ")</f>
        <v>Favorable</v>
      </c>
      <c r="P16" s="8" t="str" cm="1">
        <f t="array" ref="P16">IFERROR(_xlfn.SWITCH(P3,"Équilibré","Équilibré","Défavorable","Favorable","Favorable","Défavorable")," ")</f>
        <v xml:space="preserve"> </v>
      </c>
      <c r="Q16" s="8" t="str" cm="1">
        <f t="array" ref="Q16">IFERROR(_xlfn.SWITCH(Q3,"Équilibré","Équilibré","Défavorable","Favorable","Favorable","Défavorable")," ")</f>
        <v xml:space="preserve"> </v>
      </c>
      <c r="R16" s="8" t="str" cm="1">
        <f t="array" ref="R16">IFERROR(_xlfn.SWITCH(R3,"Équilibré","Équilibré","Défavorable","Favorable","Favorable","Défavorable")," ")</f>
        <v xml:space="preserve"> </v>
      </c>
      <c r="S16" s="8" t="str" cm="1">
        <f t="array" ref="S16">IFERROR(_xlfn.SWITCH(S3,"Équilibré","Équilibré","Défavorable","Favorable","Favorable","Défavorable")," ")</f>
        <v xml:space="preserve"> </v>
      </c>
      <c r="T16" s="8" t="str" cm="1">
        <f t="array" ref="T16">IFERROR(_xlfn.SWITCH(T3,"Équilibré","Équilibré","Défavorable","Favorable","Favorable","Défavorable")," ")</f>
        <v xml:space="preserve"> </v>
      </c>
      <c r="U16" s="8" t="str" cm="1">
        <f t="array" ref="U16">IFERROR(_xlfn.SWITCH(U3,"Équilibré","Équilibré","Défavorable","Favorable","Favorable","Défavorable")," ")</f>
        <v xml:space="preserve"> </v>
      </c>
      <c r="V16" s="8" t="str" cm="1">
        <f t="array" ref="V16">IFERROR(_xlfn.SWITCH(V3,"Équilibré","Équilibré","Défavorable","Favorable","Favorable","Défavorable")," ")</f>
        <v xml:space="preserve"> </v>
      </c>
    </row>
  </sheetData>
  <mergeCells count="4">
    <mergeCell ref="B14:B15"/>
    <mergeCell ref="C14:C15"/>
    <mergeCell ref="E3:E9"/>
    <mergeCell ref="E11:E16"/>
  </mergeCells>
  <conditionalFormatting sqref="G12:V12 H13:V13 G13:G15">
    <cfRule type="containsText" dxfId="32" priority="10" operator="containsText" text="Défavorable">
      <formula>NOT(ISERROR(SEARCH("Défavorable",G12)))</formula>
    </cfRule>
    <cfRule type="containsText" dxfId="31" priority="11" operator="containsText" text="Favorable">
      <formula>NOT(ISERROR(SEARCH("Favorable",G12)))</formula>
    </cfRule>
    <cfRule type="containsText" dxfId="30" priority="12" operator="containsText" text="Équilibré">
      <formula>NOT(ISERROR(SEARCH("Équilibré",G12)))</formula>
    </cfRule>
  </conditionalFormatting>
  <conditionalFormatting sqref="H3:V4">
    <cfRule type="containsText" dxfId="29" priority="7" operator="containsText" text="Défavorable">
      <formula>NOT(ISERROR(SEARCH("Défavorable",H3)))</formula>
    </cfRule>
    <cfRule type="containsText" dxfId="28" priority="8" operator="containsText" text="Favorable">
      <formula>NOT(ISERROR(SEARCH("Favorable",H3)))</formula>
    </cfRule>
    <cfRule type="containsText" dxfId="27" priority="9" operator="containsText" text="Équilibré">
      <formula>NOT(ISERROR(SEARCH("Équilibré",H3)))</formula>
    </cfRule>
  </conditionalFormatting>
  <conditionalFormatting sqref="G16:V16">
    <cfRule type="containsText" dxfId="26" priority="4" operator="containsText" text="Défavorable">
      <formula>NOT(ISERROR(SEARCH("Défavorable",G16)))</formula>
    </cfRule>
    <cfRule type="containsText" dxfId="25" priority="5" operator="containsText" text="Favorable">
      <formula>NOT(ISERROR(SEARCH("Favorable",G16)))</formula>
    </cfRule>
    <cfRule type="containsText" dxfId="24" priority="6" operator="containsText" text="Équilibré">
      <formula>NOT(ISERROR(SEARCH("Équilibré",G16)))</formula>
    </cfRule>
  </conditionalFormatting>
  <conditionalFormatting sqref="G3:G10">
    <cfRule type="containsText" dxfId="23" priority="1" operator="containsText" text="Défavorable">
      <formula>NOT(ISERROR(SEARCH("Défavorable",G3)))</formula>
    </cfRule>
    <cfRule type="containsText" dxfId="22" priority="2" operator="containsText" text="Favorable">
      <formula>NOT(ISERROR(SEARCH("Favorable",G3)))</formula>
    </cfRule>
    <cfRule type="containsText" dxfId="21" priority="3" operator="containsText" text="Équilibré">
      <formula>NOT(ISERROR(SEARCH("Équilibré",G3)))</formula>
    </cfRule>
  </conditionalFormatting>
  <dataValidations count="3">
    <dataValidation type="list" allowBlank="1" showInputMessage="1" showErrorMessage="1" sqref="C9 C14" xr:uid="{56E57C47-5A46-EE48-B4B6-6F308AAC72FA}">
      <formula1>Équipe</formula1>
    </dataValidation>
    <dataValidation type="list" allowBlank="1" showInputMessage="1" showErrorMessage="1" sqref="H7:V8" xr:uid="{F88D980B-C0EE-CE4A-A025-8CA064D0F696}">
      <formula1>INDIRECT($C$14)</formula1>
    </dataValidation>
    <dataValidation type="list" allowBlank="1" showInputMessage="1" showErrorMessage="1" sqref="H9:V9" xr:uid="{ADD7D3A7-FF3B-9645-854B-5EF8D2938F57}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6C278AFF-9D46-0049-8258-0998EF4A417E}">
          <x14:formula1>
            <xm:f>'CRITÈRES D''ANALYSE'!$L$3:$L$7</xm:f>
          </x14:formula1>
          <xm:sqref>H15:V15</xm:sqref>
        </x14:dataValidation>
        <x14:dataValidation type="list" allowBlank="1" showInputMessage="1" showErrorMessage="1" xr:uid="{114F9146-EF67-4047-B963-218D14ABE5DD}">
          <x14:formula1>
            <xm:f>'CRITÈRES D''ANALYSE'!$J$3:$J$5</xm:f>
          </x14:formula1>
          <xm:sqref>H13:V13</xm:sqref>
        </x14:dataValidation>
        <x14:dataValidation type="list" allowBlank="1" showInputMessage="1" showErrorMessage="1" xr:uid="{D2418A69-3803-6944-9357-94630E1F6DAA}">
          <x14:formula1>
            <xm:f>'CRITÈRES D''ANALYSE'!$I$3:$I$9</xm:f>
          </x14:formula1>
          <xm:sqref>H12:V12</xm:sqref>
        </x14:dataValidation>
        <x14:dataValidation type="list" allowBlank="1" showInputMessage="1" showErrorMessage="1" xr:uid="{52716760-7EA1-CF41-9D18-387D187C3A18}">
          <x14:formula1>
            <xm:f>'CRITÈRES D''ANALYSE'!$G$3:$G$7</xm:f>
          </x14:formula1>
          <xm:sqref>H6:V6</xm:sqref>
        </x14:dataValidation>
        <x14:dataValidation type="list" allowBlank="1" showInputMessage="1" showErrorMessage="1" xr:uid="{0058E8EB-85BE-204A-8365-F7E4E663F21F}">
          <x14:formula1>
            <xm:f>'CRITÈRES D''ANALYSE'!$H$3:$H$7</xm:f>
          </x14:formula1>
          <xm:sqref>H5:V5</xm:sqref>
        </x14:dataValidation>
        <x14:dataValidation type="list" allowBlank="1" showInputMessage="1" showErrorMessage="1" xr:uid="{046C937F-E5C2-F544-9EFF-76A0733CFF09}">
          <x14:formula1>
            <xm:f>'CRITÈRES D''ANALYSE'!$M$3:$M$8</xm:f>
          </x14:formula1>
          <xm:sqref>H4:V4</xm:sqref>
        </x14:dataValidation>
        <x14:dataValidation type="list" allowBlank="1" showInputMessage="1" showErrorMessage="1" xr:uid="{3485B76D-0A24-2E4D-88C8-F062DBFB9678}">
          <x14:formula1>
            <xm:f>'CRITÈRES D''ANALYSE'!$K$3:$K$5</xm:f>
          </x14:formula1>
          <xm:sqref>H14:V14</xm:sqref>
        </x14:dataValidation>
        <x14:dataValidation type="list" allowBlank="1" showInputMessage="1" showErrorMessage="1" xr:uid="{E3A15EE4-0AEB-E644-AEED-3AB050A41BD1}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4852-78F6-2F4E-8ECD-982A8A2015C8}">
  <sheetPr codeName="Feuil7"/>
  <dimension ref="A1"/>
  <sheetViews>
    <sheetView workbookViewId="0"/>
  </sheetViews>
  <sheetFormatPr baseColWidth="10" defaultRowHeight="16" x14ac:dyDescent="0.2"/>
  <cols>
    <col min="1" max="16384" width="10.83203125" style="17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C803C-72CF-5A40-8D97-AA47056BD077}">
  <sheetPr codeName="Feuil27"/>
  <dimension ref="A1:H20"/>
  <sheetViews>
    <sheetView workbookViewId="0">
      <selection activeCell="H6" sqref="H6"/>
    </sheetView>
  </sheetViews>
  <sheetFormatPr baseColWidth="10" defaultRowHeight="16" x14ac:dyDescent="0.2"/>
  <cols>
    <col min="1" max="26" width="17.83203125" style="1" customWidth="1"/>
    <col min="27" max="16384" width="10.83203125" style="1"/>
  </cols>
  <sheetData>
    <row r="1" spans="1:8" ht="30" customHeight="1" x14ac:dyDescent="0.2">
      <c r="A1" s="1">
        <f>SUM(DÉBUT:FIN!E21)</f>
        <v>0</v>
      </c>
    </row>
    <row r="2" spans="1:8" ht="30" customHeight="1" x14ac:dyDescent="0.2">
      <c r="F2" s="26" t="s">
        <v>42</v>
      </c>
      <c r="G2" s="24" t="s">
        <v>96</v>
      </c>
      <c r="H2" s="25" t="s">
        <v>97</v>
      </c>
    </row>
    <row r="3" spans="1:8" ht="30" customHeight="1" x14ac:dyDescent="0.25">
      <c r="F3" s="29" t="s">
        <v>87</v>
      </c>
      <c r="G3" s="27" t="s">
        <v>6</v>
      </c>
      <c r="H3" s="36" t="e" cm="1">
        <f t="array" aca="1" ref="H3" ca="1">SUMPRODUCT(COUNTIF(DÉBUT:FIN!$G$3,INDIRECT($G$3)))</f>
        <v>#VALUE!</v>
      </c>
    </row>
    <row r="4" spans="1:8" ht="30" customHeight="1" x14ac:dyDescent="0.25">
      <c r="F4" s="30" t="s">
        <v>85</v>
      </c>
      <c r="G4" s="27" t="s">
        <v>75</v>
      </c>
      <c r="H4" s="36" t="e" cm="1">
        <f t="array" aca="1" ref="H4" ca="1">SUMPRODUCT(COUNTIF(DÉBUT:FIN!G4,INDIRECT(G4)))</f>
        <v>#VALUE!</v>
      </c>
    </row>
    <row r="5" spans="1:8" ht="30" customHeight="1" x14ac:dyDescent="0.2">
      <c r="F5" s="30" t="s">
        <v>10</v>
      </c>
      <c r="G5" s="27" t="s">
        <v>56</v>
      </c>
      <c r="H5" s="37" t="e" cm="1">
        <f t="array" aca="1" ref="H5" ca="1">COUNTIF(DÉBUT:FIN!G3,INDIRECT(G3))</f>
        <v>#VALUE!</v>
      </c>
    </row>
    <row r="6" spans="1:8" ht="30" customHeight="1" x14ac:dyDescent="0.25">
      <c r="F6" s="30" t="s">
        <v>11</v>
      </c>
      <c r="G6" s="27"/>
      <c r="H6" s="36" t="e" cm="1">
        <f t="array" aca="1" ref="H6" ca="1">SUMPRODUCT(COUNTIF(INDIRECT("'SITUATION "&amp;ROW(1:5)&amp;"'!G3"),"Équilibré"))</f>
        <v>#REF!</v>
      </c>
    </row>
    <row r="7" spans="1:8" ht="30" customHeight="1" x14ac:dyDescent="0.2">
      <c r="F7" s="30" t="s">
        <v>53</v>
      </c>
      <c r="G7" s="27"/>
      <c r="H7" s="28"/>
    </row>
    <row r="8" spans="1:8" ht="30" customHeight="1" x14ac:dyDescent="0.2">
      <c r="F8" s="30" t="s">
        <v>14</v>
      </c>
      <c r="G8" s="27"/>
      <c r="H8" s="28"/>
    </row>
    <row r="9" spans="1:8" ht="30" customHeight="1" x14ac:dyDescent="0.2">
      <c r="F9" s="31" t="s">
        <v>2</v>
      </c>
      <c r="G9" s="27"/>
      <c r="H9" s="28"/>
    </row>
    <row r="10" spans="1:8" ht="30" customHeight="1" x14ac:dyDescent="0.2">
      <c r="F10" s="11" t="s">
        <v>0</v>
      </c>
      <c r="G10" s="21"/>
      <c r="H10" s="33"/>
    </row>
    <row r="11" spans="1:8" ht="30" customHeight="1" x14ac:dyDescent="0.2">
      <c r="F11" s="3" t="s">
        <v>2</v>
      </c>
      <c r="G11" s="22" t="str">
        <f t="shared" ref="G11" si="0">IF(G9&lt;&gt;"",G9," ")</f>
        <v xml:space="preserve"> </v>
      </c>
      <c r="H11" s="32"/>
    </row>
    <row r="12" spans="1:8" ht="30" customHeight="1" x14ac:dyDescent="0.2">
      <c r="F12" s="4" t="s">
        <v>5</v>
      </c>
      <c r="G12" s="23"/>
      <c r="H12" s="32"/>
    </row>
    <row r="13" spans="1:8" ht="30" customHeight="1" x14ac:dyDescent="0.2">
      <c r="F13" s="4" t="s">
        <v>91</v>
      </c>
      <c r="G13" s="23"/>
      <c r="H13" s="32"/>
    </row>
    <row r="14" spans="1:8" ht="30" customHeight="1" x14ac:dyDescent="0.2">
      <c r="F14" s="3" t="s">
        <v>60</v>
      </c>
      <c r="G14" s="23"/>
      <c r="H14" s="32"/>
    </row>
    <row r="15" spans="1:8" ht="30" customHeight="1" x14ac:dyDescent="0.2">
      <c r="F15" s="5" t="s">
        <v>86</v>
      </c>
      <c r="G15" s="23"/>
      <c r="H15" s="32"/>
    </row>
    <row r="16" spans="1:8" ht="30" customHeight="1" x14ac:dyDescent="0.2">
      <c r="F16" s="4" t="s">
        <v>87</v>
      </c>
      <c r="G16" s="22" t="str" cm="1">
        <f t="array" ref="G16">IFERROR(_xlfn.SWITCH(G3,"Équilibré","Équilibré","Défavorable","Favorable","Favorable","Défavorable")," ")</f>
        <v>Équilibré</v>
      </c>
      <c r="H16" s="32"/>
    </row>
    <row r="17" ht="30" customHeight="1" x14ac:dyDescent="0.2"/>
    <row r="18" ht="30" customHeight="1" x14ac:dyDescent="0.2"/>
    <row r="19" ht="30" customHeight="1" x14ac:dyDescent="0.2"/>
    <row r="20" ht="30" customHeight="1" x14ac:dyDescent="0.2"/>
  </sheetData>
  <conditionalFormatting sqref="G12:G13">
    <cfRule type="containsText" dxfId="20" priority="7" operator="containsText" text="Défavorable">
      <formula>NOT(ISERROR(SEARCH("Défavorable",G12)))</formula>
    </cfRule>
    <cfRule type="containsText" dxfId="19" priority="8" operator="containsText" text="Favorable">
      <formula>NOT(ISERROR(SEARCH("Favorable",G12)))</formula>
    </cfRule>
    <cfRule type="containsText" dxfId="18" priority="9" operator="containsText" text="Équilibré">
      <formula>NOT(ISERROR(SEARCH("Équilibré",G12)))</formula>
    </cfRule>
  </conditionalFormatting>
  <conditionalFormatting sqref="G3:G4">
    <cfRule type="containsText" dxfId="17" priority="4" operator="containsText" text="Défavorable">
      <formula>NOT(ISERROR(SEARCH("Défavorable",G3)))</formula>
    </cfRule>
    <cfRule type="containsText" dxfId="16" priority="5" operator="containsText" text="Favorable">
      <formula>NOT(ISERROR(SEARCH("Favorable",G3)))</formula>
    </cfRule>
    <cfRule type="containsText" dxfId="15" priority="6" operator="containsText" text="Équilibré">
      <formula>NOT(ISERROR(SEARCH("Équilibré",G3)))</formula>
    </cfRule>
  </conditionalFormatting>
  <conditionalFormatting sqref="G16">
    <cfRule type="containsText" dxfId="14" priority="1" operator="containsText" text="Défavorable">
      <formula>NOT(ISERROR(SEARCH("Défavorable",G16)))</formula>
    </cfRule>
    <cfRule type="containsText" dxfId="13" priority="2" operator="containsText" text="Favorable">
      <formula>NOT(ISERROR(SEARCH("Favorable",G16)))</formula>
    </cfRule>
    <cfRule type="containsText" dxfId="12" priority="3" operator="containsText" text="Équilibré">
      <formula>NOT(ISERROR(SEARCH("Équilibré",G16)))</formula>
    </cfRule>
  </conditionalFormatting>
  <dataValidations count="3">
    <dataValidation type="list" allowBlank="1" showInputMessage="1" showErrorMessage="1" sqref="G9" xr:uid="{D2655E26-13DF-2743-8D62-6F3A7ADD96A0}">
      <formula1>UTI</formula1>
    </dataValidation>
    <dataValidation type="list" allowBlank="1" showInputMessage="1" showErrorMessage="1" sqref="F2" xr:uid="{2820D3A6-7513-0F47-B80B-60FF7E31FF0C}">
      <formula1>Équipe</formula1>
    </dataValidation>
    <dataValidation type="list" allowBlank="1" showInputMessage="1" showErrorMessage="1" sqref="G7:G8" xr:uid="{7205578F-8C84-4B4A-B63E-D4D7496BE487}">
      <formula1>INDIRECT($F$2)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3B177C32-FF75-9D41-A2E2-AC77FF77F957}">
          <x14:formula1>
            <xm:f>'CRITÈRES D''ANALYSE'!$L$3:$L$7</xm:f>
          </x14:formula1>
          <xm:sqref>G15</xm:sqref>
        </x14:dataValidation>
        <x14:dataValidation type="list" allowBlank="1" showInputMessage="1" showErrorMessage="1" xr:uid="{EA893BD4-4A91-4B4F-85CD-712384B0742E}">
          <x14:formula1>
            <xm:f>'CRITÈRES D''ANALYSE'!$J$3:$J$5</xm:f>
          </x14:formula1>
          <xm:sqref>G13</xm:sqref>
        </x14:dataValidation>
        <x14:dataValidation type="list" allowBlank="1" showInputMessage="1" showErrorMessage="1" xr:uid="{63F3669E-E7F9-FC4D-9BB5-E47EC1C513E7}">
          <x14:formula1>
            <xm:f>'CRITÈRES D''ANALYSE'!$I$3:$I$9</xm:f>
          </x14:formula1>
          <xm:sqref>G12</xm:sqref>
        </x14:dataValidation>
        <x14:dataValidation type="list" allowBlank="1" showInputMessage="1" showErrorMessage="1" xr:uid="{79D9989F-A7F4-774E-800D-6B1363AD190E}">
          <x14:formula1>
            <xm:f>'CRITÈRES D''ANALYSE'!$G$3:$G$7</xm:f>
          </x14:formula1>
          <xm:sqref>G6</xm:sqref>
        </x14:dataValidation>
        <x14:dataValidation type="list" allowBlank="1" showInputMessage="1" showErrorMessage="1" xr:uid="{2086D712-3F67-7A49-A0C8-2D2821231E0B}">
          <x14:formula1>
            <xm:f>'CRITÈRES D''ANALYSE'!$H$3:$H$7</xm:f>
          </x14:formula1>
          <xm:sqref>G5</xm:sqref>
        </x14:dataValidation>
        <x14:dataValidation type="list" allowBlank="1" showInputMessage="1" showErrorMessage="1" xr:uid="{73EDEF75-FDE0-A54E-AA8A-900F50D6B9E3}">
          <x14:formula1>
            <xm:f>'CRITÈRES D''ANALYSE'!$M$3:$M$8</xm:f>
          </x14:formula1>
          <xm:sqref>G4</xm:sqref>
        </x14:dataValidation>
        <x14:dataValidation type="list" allowBlank="1" showInputMessage="1" showErrorMessage="1" xr:uid="{E8E39BB5-2D80-164A-8C16-F91267B1CEEB}">
          <x14:formula1>
            <xm:f>'CRITÈRES D''ANALYSE'!$K$3:$K$5</xm:f>
          </x14:formula1>
          <xm:sqref>G14</xm:sqref>
        </x14:dataValidation>
        <x14:dataValidation type="list" allowBlank="1" showInputMessage="1" showErrorMessage="1" xr:uid="{CAF2F424-1552-764D-93D7-0CA6D6B9948F}">
          <x14:formula1>
            <xm:f>'CRITÈRES D''ANALYSE'!$F$3:$F$5</xm:f>
          </x14:formula1>
          <xm:sqref>G3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3FFCD-3ACA-5243-95BF-0B6BCB1BF714}">
  <sheetPr codeName="Feuil5"/>
  <dimension ref="B9:C15"/>
  <sheetViews>
    <sheetView zoomScale="83" zoomScaleNormal="11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C14" sqref="C14:C15"/>
    </sheetView>
  </sheetViews>
  <sheetFormatPr baseColWidth="10" defaultColWidth="17.83203125" defaultRowHeight="30" customHeight="1" x14ac:dyDescent="0.2"/>
  <cols>
    <col min="1" max="1" width="17.83203125" style="1" customWidth="1"/>
    <col min="2" max="16384" width="17.83203125" style="1"/>
  </cols>
  <sheetData>
    <row r="9" spans="2:3" ht="30" customHeight="1" x14ac:dyDescent="0.2">
      <c r="B9" s="18"/>
      <c r="C9" s="18"/>
    </row>
    <row r="14" spans="2:3" ht="30" customHeight="1" x14ac:dyDescent="0.2">
      <c r="B14" s="38" t="s">
        <v>40</v>
      </c>
      <c r="C14" s="40" t="s">
        <v>95</v>
      </c>
    </row>
    <row r="15" spans="2:3" ht="30" customHeight="1" x14ac:dyDescent="0.2">
      <c r="B15" s="39"/>
      <c r="C15" s="41"/>
    </row>
  </sheetData>
  <mergeCells count="2">
    <mergeCell ref="B14:B15"/>
    <mergeCell ref="C14:C15"/>
  </mergeCells>
  <dataValidations count="1">
    <dataValidation type="list" allowBlank="1" showInputMessage="1" showErrorMessage="1" sqref="C9 C14" xr:uid="{8322BFC3-4256-5845-AE29-6588BC3E8E29}">
      <formula1>Équipe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A9305-862F-4B42-B5E3-CBA56A7DD2CF}">
  <sheetPr codeName="Feuil2"/>
  <dimension ref="B3:S21"/>
  <sheetViews>
    <sheetView zoomScale="86" zoomScaleNormal="75" workbookViewId="0">
      <selection activeCell="E8" sqref="E8"/>
    </sheetView>
  </sheetViews>
  <sheetFormatPr baseColWidth="10" defaultColWidth="17.83203125" defaultRowHeight="30" customHeight="1" x14ac:dyDescent="0.2"/>
  <cols>
    <col min="1" max="16384" width="17.83203125" style="1"/>
  </cols>
  <sheetData>
    <row r="3" spans="2:19" ht="30" customHeight="1" x14ac:dyDescent="0.2">
      <c r="B3" s="9"/>
      <c r="C3" s="9"/>
      <c r="D3" s="10" t="s">
        <v>94</v>
      </c>
    </row>
    <row r="4" spans="2:19" ht="30" customHeight="1" x14ac:dyDescent="0.2">
      <c r="B4" s="43" t="s">
        <v>61</v>
      </c>
      <c r="C4" s="13" t="s">
        <v>87</v>
      </c>
      <c r="D4" s="34">
        <f ca="1">LOOKUP("zz",4:4)</f>
        <v>0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2:19" ht="30" customHeight="1" x14ac:dyDescent="0.2">
      <c r="B5" s="43"/>
      <c r="C5" s="13" t="s">
        <v>85</v>
      </c>
      <c r="D5" s="15">
        <f ca="1">LOOKUP("zz",5:5)</f>
        <v>0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 ht="30" customHeight="1" x14ac:dyDescent="0.2">
      <c r="B6" s="43"/>
      <c r="C6" s="13" t="s">
        <v>10</v>
      </c>
      <c r="D6" s="15">
        <f t="shared" ref="D6:D10" ca="1" si="0">LOOKUP("zz",6:6)</f>
        <v>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2:19" ht="30" customHeight="1" x14ac:dyDescent="0.2">
      <c r="B7" s="43"/>
      <c r="C7" s="13" t="s">
        <v>11</v>
      </c>
      <c r="D7" s="15">
        <f t="shared" ca="1" si="0"/>
        <v>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2:19" ht="30" customHeight="1" x14ac:dyDescent="0.2">
      <c r="B8" s="43"/>
      <c r="C8" s="13" t="s">
        <v>53</v>
      </c>
      <c r="D8" s="15">
        <f t="shared" ca="1" si="0"/>
        <v>0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2:19" ht="30" customHeight="1" x14ac:dyDescent="0.2">
      <c r="B9" s="43"/>
      <c r="C9" s="13" t="s">
        <v>14</v>
      </c>
      <c r="D9" s="15">
        <f t="shared" ca="1" si="0"/>
        <v>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2:19" ht="30" customHeight="1" x14ac:dyDescent="0.2">
      <c r="B10" s="43"/>
      <c r="C10" s="14" t="s">
        <v>2</v>
      </c>
      <c r="D10" s="15">
        <f t="shared" ca="1" si="0"/>
        <v>0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2:19" ht="30" customHeight="1" x14ac:dyDescent="0.2">
      <c r="B11" s="10" t="s">
        <v>13</v>
      </c>
      <c r="C11" s="11" t="s">
        <v>0</v>
      </c>
      <c r="D11" s="35">
        <f>LOOKUP(9^9,11:11)</f>
        <v>15</v>
      </c>
      <c r="E11" s="12">
        <v>1</v>
      </c>
      <c r="F11" s="12">
        <v>2</v>
      </c>
      <c r="G11" s="12">
        <v>3</v>
      </c>
      <c r="H11" s="12">
        <v>4</v>
      </c>
      <c r="I11" s="12">
        <v>5</v>
      </c>
      <c r="J11" s="12">
        <v>6</v>
      </c>
      <c r="K11" s="12">
        <v>7</v>
      </c>
      <c r="L11" s="12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</row>
    <row r="12" spans="2:19" ht="30" customHeight="1" x14ac:dyDescent="0.2">
      <c r="B12" s="44" t="s">
        <v>62</v>
      </c>
      <c r="C12" s="3" t="s">
        <v>2</v>
      </c>
      <c r="D12" s="8" t="str">
        <f t="shared" ref="D12" ca="1" si="1">IF(D10&lt;&gt;"",D10," ")</f>
        <v xml:space="preserve"> </v>
      </c>
      <c r="E12" s="8" t="str">
        <f t="shared" ref="E12:N12" si="2">IF(E10&lt;&gt;"",E10," ")</f>
        <v xml:space="preserve"> </v>
      </c>
      <c r="F12" s="8" t="str">
        <f t="shared" si="2"/>
        <v xml:space="preserve"> </v>
      </c>
      <c r="G12" s="8" t="str">
        <f t="shared" si="2"/>
        <v xml:space="preserve"> </v>
      </c>
      <c r="H12" s="8" t="str">
        <f t="shared" si="2"/>
        <v xml:space="preserve"> </v>
      </c>
      <c r="I12" s="8" t="str">
        <f t="shared" si="2"/>
        <v xml:space="preserve"> </v>
      </c>
      <c r="J12" s="8" t="str">
        <f t="shared" si="2"/>
        <v xml:space="preserve"> </v>
      </c>
      <c r="K12" s="8" t="str">
        <f t="shared" si="2"/>
        <v xml:space="preserve"> </v>
      </c>
      <c r="L12" s="8" t="str">
        <f t="shared" si="2"/>
        <v xml:space="preserve"> </v>
      </c>
      <c r="M12" s="8" t="str">
        <f t="shared" si="2"/>
        <v xml:space="preserve"> </v>
      </c>
      <c r="N12" s="8" t="str">
        <f t="shared" si="2"/>
        <v xml:space="preserve"> </v>
      </c>
      <c r="O12" s="8" t="str">
        <f t="shared" ref="O12:S12" si="3">IF(O10&lt;&gt;"",O10," ")</f>
        <v xml:space="preserve"> </v>
      </c>
      <c r="P12" s="8" t="str">
        <f t="shared" si="3"/>
        <v xml:space="preserve"> </v>
      </c>
      <c r="Q12" s="8" t="str">
        <f t="shared" si="3"/>
        <v xml:space="preserve"> </v>
      </c>
      <c r="R12" s="8" t="str">
        <f t="shared" si="3"/>
        <v xml:space="preserve"> </v>
      </c>
      <c r="S12" s="8" t="str">
        <f t="shared" si="3"/>
        <v xml:space="preserve"> </v>
      </c>
    </row>
    <row r="13" spans="2:19" ht="30" customHeight="1" x14ac:dyDescent="0.2">
      <c r="B13" s="44"/>
      <c r="C13" s="4" t="s">
        <v>5</v>
      </c>
      <c r="D13" s="16">
        <f ca="1">LOOKUP("zz",13:13)</f>
        <v>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2:19" ht="30" customHeight="1" x14ac:dyDescent="0.2">
      <c r="B14" s="44"/>
      <c r="C14" s="4" t="s">
        <v>91</v>
      </c>
      <c r="D14" s="16">
        <f ca="1">LOOKUP("zz",14:14)</f>
        <v>0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2:19" ht="30" customHeight="1" x14ac:dyDescent="0.2">
      <c r="B15" s="44"/>
      <c r="C15" s="3" t="s">
        <v>60</v>
      </c>
      <c r="D15" s="16">
        <f t="shared" ref="D15:D16" ca="1" si="4">LOOKUP("zz",15:15)</f>
        <v>0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2:19" ht="30" customHeight="1" x14ac:dyDescent="0.2">
      <c r="B16" s="44"/>
      <c r="C16" s="5" t="s">
        <v>86</v>
      </c>
      <c r="D16" s="16">
        <f t="shared" ca="1" si="4"/>
        <v>0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2:19" ht="30" customHeight="1" x14ac:dyDescent="0.2">
      <c r="B17" s="44"/>
      <c r="C17" s="4" t="s">
        <v>87</v>
      </c>
      <c r="D17" s="8" t="str" cm="1">
        <f t="array" aca="1" ref="D17" ca="1">IFERROR(_xlfn.SWITCH(D4,"Équilibré","Équilibré","Défavorable","Favorable","Favorable","Défavorable")," ")</f>
        <v xml:space="preserve"> </v>
      </c>
      <c r="E17" s="8" t="str" cm="1">
        <f t="array" ref="E17">IFERROR(_xlfn.SWITCH(E4,"Équilibré","Équilibré","Défavorable","Favorable","Favorable","Défavorable")," ")</f>
        <v xml:space="preserve"> </v>
      </c>
      <c r="F17" s="8" t="str" cm="1">
        <f t="array" ref="F17">IFERROR(_xlfn.SWITCH(F4,"Équilibré","Équilibré","Défavorable","Favorable","Favorable","Défavorable")," ")</f>
        <v xml:space="preserve"> </v>
      </c>
      <c r="G17" s="8" t="str" cm="1">
        <f t="array" ref="G17">IFERROR(_xlfn.SWITCH(G4,"Équilibré","Équilibré","Défavorable","Favorable","Favorable","Défavorable")," ")</f>
        <v xml:space="preserve"> </v>
      </c>
      <c r="H17" s="8" t="str" cm="1">
        <f t="array" ref="H17">IFERROR(_xlfn.SWITCH(H4,"Équilibré","Équilibré","Défavorable","Favorable","Favorable","Défavorable")," ")</f>
        <v xml:space="preserve"> </v>
      </c>
      <c r="I17" s="8" t="str" cm="1">
        <f t="array" ref="I17">IFERROR(_xlfn.SWITCH(I4,"Équilibré","Équilibré","Défavorable","Favorable","Favorable","Défavorable")," ")</f>
        <v xml:space="preserve"> </v>
      </c>
      <c r="J17" s="8" t="str" cm="1">
        <f t="array" ref="J17">IFERROR(_xlfn.SWITCH(J4,"Équilibré","Équilibré","Défavorable","Favorable","Favorable","Défavorable")," ")</f>
        <v xml:space="preserve"> </v>
      </c>
      <c r="K17" s="8" t="str" cm="1">
        <f t="array" ref="K17">IFERROR(_xlfn.SWITCH(K4,"Équilibré","Équilibré","Défavorable","Favorable","Favorable","Défavorable")," ")</f>
        <v xml:space="preserve"> </v>
      </c>
      <c r="L17" s="8" t="str" cm="1">
        <f t="array" ref="L17">IFERROR(_xlfn.SWITCH(L4,"Équilibré","Équilibré","Défavorable","Favorable","Favorable","Défavorable")," ")</f>
        <v xml:space="preserve"> </v>
      </c>
      <c r="M17" s="8" t="str" cm="1">
        <f t="array" ref="M17">IFERROR(_xlfn.SWITCH(M4,"Équilibré","Équilibré","Défavorable","Favorable","Favorable","Défavorable")," ")</f>
        <v xml:space="preserve"> </v>
      </c>
      <c r="N17" s="8" t="str" cm="1">
        <f t="array" ref="N17">IFERROR(_xlfn.SWITCH(N4,"Équilibré","Équilibré","Défavorable","Favorable","Favorable","Défavorable")," ")</f>
        <v xml:space="preserve"> </v>
      </c>
      <c r="O17" s="8" t="str" cm="1">
        <f t="array" ref="O17">IFERROR(_xlfn.SWITCH(O4,"Équilibré","Équilibré","Défavorable","Favorable","Favorable","Défavorable")," ")</f>
        <v xml:space="preserve"> </v>
      </c>
      <c r="P17" s="8" t="str" cm="1">
        <f t="array" ref="P17">IFERROR(_xlfn.SWITCH(P4,"Équilibré","Équilibré","Défavorable","Favorable","Favorable","Défavorable")," ")</f>
        <v xml:space="preserve"> </v>
      </c>
      <c r="Q17" s="8" t="str" cm="1">
        <f t="array" ref="Q17">IFERROR(_xlfn.SWITCH(Q4,"Équilibré","Équilibré","Défavorable","Favorable","Favorable","Défavorable")," ")</f>
        <v xml:space="preserve"> </v>
      </c>
      <c r="R17" s="8" t="str" cm="1">
        <f t="array" ref="R17">IFERROR(_xlfn.SWITCH(R4,"Équilibré","Équilibré","Défavorable","Favorable","Favorable","Défavorable")," ")</f>
        <v xml:space="preserve"> </v>
      </c>
      <c r="S17" s="8" t="str" cm="1">
        <f t="array" ref="S17">IFERROR(_xlfn.SWITCH(S4,"Équilibré","Équilibré","Défavorable","Favorable","Favorable","Défavorable")," ")</f>
        <v xml:space="preserve"> </v>
      </c>
    </row>
    <row r="20" spans="2:19" ht="30" customHeight="1" x14ac:dyDescent="0.2">
      <c r="E20" s="2"/>
    </row>
    <row r="21" spans="2:19" ht="30" customHeight="1" x14ac:dyDescent="0.2">
      <c r="C21" s="2"/>
      <c r="D21" s="2"/>
    </row>
  </sheetData>
  <mergeCells count="2">
    <mergeCell ref="B12:B17"/>
    <mergeCell ref="B4:B10"/>
  </mergeCells>
  <phoneticPr fontId="2" type="noConversion"/>
  <conditionalFormatting sqref="D13:S13 E14:S14 D14:D16">
    <cfRule type="containsText" dxfId="11" priority="10" operator="containsText" text="Défavorable">
      <formula>NOT(ISERROR(SEARCH("Défavorable",D13)))</formula>
    </cfRule>
    <cfRule type="containsText" dxfId="10" priority="11" operator="containsText" text="Favorable">
      <formula>NOT(ISERROR(SEARCH("Favorable",D13)))</formula>
    </cfRule>
    <cfRule type="containsText" dxfId="9" priority="12" operator="containsText" text="Équilibré">
      <formula>NOT(ISERROR(SEARCH("Équilibré",D13)))</formula>
    </cfRule>
  </conditionalFormatting>
  <conditionalFormatting sqref="E4:S5">
    <cfRule type="containsText" dxfId="8" priority="7" operator="containsText" text="Défavorable">
      <formula>NOT(ISERROR(SEARCH("Défavorable",E4)))</formula>
    </cfRule>
    <cfRule type="containsText" dxfId="7" priority="8" operator="containsText" text="Favorable">
      <formula>NOT(ISERROR(SEARCH("Favorable",E4)))</formula>
    </cfRule>
    <cfRule type="containsText" dxfId="6" priority="9" operator="containsText" text="Équilibré">
      <formula>NOT(ISERROR(SEARCH("Équilibré",E4)))</formula>
    </cfRule>
  </conditionalFormatting>
  <conditionalFormatting sqref="D17:S17">
    <cfRule type="containsText" dxfId="5" priority="4" operator="containsText" text="Défavorable">
      <formula>NOT(ISERROR(SEARCH("Défavorable",D17)))</formula>
    </cfRule>
    <cfRule type="containsText" dxfId="4" priority="5" operator="containsText" text="Favorable">
      <formula>NOT(ISERROR(SEARCH("Favorable",D17)))</formula>
    </cfRule>
    <cfRule type="containsText" dxfId="3" priority="6" operator="containsText" text="Équilibré">
      <formula>NOT(ISERROR(SEARCH("Équilibré",D17)))</formula>
    </cfRule>
  </conditionalFormatting>
  <conditionalFormatting sqref="D4:D11">
    <cfRule type="containsText" dxfId="2" priority="1" operator="containsText" text="Défavorable">
      <formula>NOT(ISERROR(SEARCH("Défavorable",D4)))</formula>
    </cfRule>
    <cfRule type="containsText" dxfId="1" priority="2" operator="containsText" text="Favorable">
      <formula>NOT(ISERROR(SEARCH("Favorable",D4)))</formula>
    </cfRule>
    <cfRule type="containsText" dxfId="0" priority="3" operator="containsText" text="Équilibré">
      <formula>NOT(ISERROR(SEARCH("Équilibré",D4)))</formula>
    </cfRule>
  </conditionalFormatting>
  <dataValidations count="2">
    <dataValidation type="list" allowBlank="1" showInputMessage="1" showErrorMessage="1" sqref="E10:S10" xr:uid="{8F76EBC2-E547-7A46-A04D-3EDCA1963655}">
      <formula1>UTI</formula1>
    </dataValidation>
    <dataValidation type="list" allowBlank="1" showInputMessage="1" showErrorMessage="1" sqref="E8:S9" xr:uid="{D7C68362-1685-2A4D-B12D-1B5292DCAC77}">
      <formula1>INDIRECT($C$14)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31E04756-A67B-F04F-9772-C33B67906870}">
          <x14:formula1>
            <xm:f>'CRITÈRES D''ANALYSE'!$F$3:$F$5</xm:f>
          </x14:formula1>
          <xm:sqref>E4:S4</xm:sqref>
        </x14:dataValidation>
        <x14:dataValidation type="list" allowBlank="1" showInputMessage="1" showErrorMessage="1" xr:uid="{23FD67EC-8843-4F4D-828C-99ABB8C2A745}">
          <x14:formula1>
            <xm:f>'CRITÈRES D''ANALYSE'!$K$3:$K$5</xm:f>
          </x14:formula1>
          <xm:sqref>E15:S15</xm:sqref>
        </x14:dataValidation>
        <x14:dataValidation type="list" allowBlank="1" showInputMessage="1" showErrorMessage="1" xr:uid="{BA043B99-426B-A745-90FD-941B9F124037}">
          <x14:formula1>
            <xm:f>'CRITÈRES D''ANALYSE'!$M$3:$M$8</xm:f>
          </x14:formula1>
          <xm:sqref>E5:S5</xm:sqref>
        </x14:dataValidation>
        <x14:dataValidation type="list" allowBlank="1" showInputMessage="1" showErrorMessage="1" xr:uid="{54944E32-BD2B-5F42-AB61-7F7BE26D14B0}">
          <x14:formula1>
            <xm:f>'CRITÈRES D''ANALYSE'!$H$3:$H$7</xm:f>
          </x14:formula1>
          <xm:sqref>E6:S6</xm:sqref>
        </x14:dataValidation>
        <x14:dataValidation type="list" allowBlank="1" showInputMessage="1" showErrorMessage="1" xr:uid="{17BD27A3-0C8B-8C4A-8EC7-A67DC6EEF28E}">
          <x14:formula1>
            <xm:f>'CRITÈRES D''ANALYSE'!$G$3:$G$7</xm:f>
          </x14:formula1>
          <xm:sqref>E7:S7</xm:sqref>
        </x14:dataValidation>
        <x14:dataValidation type="list" allowBlank="1" showInputMessage="1" showErrorMessage="1" xr:uid="{64D1620D-638A-CE43-9977-2947A282DF57}">
          <x14:formula1>
            <xm:f>'CRITÈRES D''ANALYSE'!$I$3:$I$9</xm:f>
          </x14:formula1>
          <xm:sqref>E13:S13</xm:sqref>
        </x14:dataValidation>
        <x14:dataValidation type="list" allowBlank="1" showInputMessage="1" showErrorMessage="1" xr:uid="{01ABC4CB-E08C-AF40-A976-5D1124596FA0}">
          <x14:formula1>
            <xm:f>'CRITÈRES D''ANALYSE'!$J$3:$J$5</xm:f>
          </x14:formula1>
          <xm:sqref>E14:S14</xm:sqref>
        </x14:dataValidation>
        <x14:dataValidation type="list" allowBlank="1" showInputMessage="1" showErrorMessage="1" xr:uid="{6FF21B8E-67E9-4542-B8CA-8325C66B6722}">
          <x14:formula1>
            <xm:f>'CRITÈRES D''ANALYSE'!$L$3:$L$7</xm:f>
          </x14:formula1>
          <xm:sqref>E16:S16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16983-9AE7-1248-B4F2-8EE3FCF1921B}">
  <sheetPr codeName="Feuil3"/>
  <dimension ref="A2:M15"/>
  <sheetViews>
    <sheetView workbookViewId="0">
      <selection activeCell="E22" sqref="E22"/>
    </sheetView>
  </sheetViews>
  <sheetFormatPr baseColWidth="10" defaultRowHeight="16" x14ac:dyDescent="0.2"/>
  <cols>
    <col min="1" max="13" width="17.83203125" style="1" customWidth="1"/>
    <col min="14" max="16384" width="10.83203125" style="1"/>
  </cols>
  <sheetData>
    <row r="2" spans="1:13" x14ac:dyDescent="0.2">
      <c r="A2" s="6" t="s">
        <v>39</v>
      </c>
      <c r="C2" s="6" t="s">
        <v>41</v>
      </c>
      <c r="D2" s="6" t="s">
        <v>42</v>
      </c>
      <c r="E2" s="6" t="s">
        <v>43</v>
      </c>
      <c r="F2" s="6" t="s">
        <v>87</v>
      </c>
      <c r="G2" s="6" t="s">
        <v>54</v>
      </c>
      <c r="H2" s="6" t="s">
        <v>55</v>
      </c>
      <c r="I2" s="6" t="s">
        <v>63</v>
      </c>
      <c r="J2" s="1" t="s">
        <v>88</v>
      </c>
      <c r="K2" s="6" t="s">
        <v>70</v>
      </c>
      <c r="L2" s="6" t="s">
        <v>80</v>
      </c>
      <c r="M2" s="6" t="s">
        <v>74</v>
      </c>
    </row>
    <row r="3" spans="1:13" x14ac:dyDescent="0.2">
      <c r="A3" s="1" t="s">
        <v>95</v>
      </c>
      <c r="C3" s="1" t="s">
        <v>15</v>
      </c>
      <c r="D3" s="1" t="s">
        <v>27</v>
      </c>
      <c r="E3" s="1" t="s">
        <v>3</v>
      </c>
      <c r="F3" s="1" t="s">
        <v>6</v>
      </c>
      <c r="G3" s="1" t="s">
        <v>9</v>
      </c>
      <c r="H3" s="1" t="s">
        <v>57</v>
      </c>
      <c r="I3" s="1" t="s">
        <v>64</v>
      </c>
      <c r="J3" s="1" t="s">
        <v>89</v>
      </c>
      <c r="K3" s="1" t="s">
        <v>71</v>
      </c>
      <c r="L3" s="1" t="s">
        <v>81</v>
      </c>
      <c r="M3" s="1" t="s">
        <v>75</v>
      </c>
    </row>
    <row r="4" spans="1:13" x14ac:dyDescent="0.2">
      <c r="A4" s="1" t="s">
        <v>41</v>
      </c>
      <c r="C4" s="1" t="s">
        <v>16</v>
      </c>
      <c r="D4" s="1" t="s">
        <v>28</v>
      </c>
      <c r="E4" s="1" t="s">
        <v>44</v>
      </c>
      <c r="F4" s="1" t="s">
        <v>7</v>
      </c>
      <c r="G4" s="1" t="s">
        <v>59</v>
      </c>
      <c r="H4" s="1" t="s">
        <v>8</v>
      </c>
      <c r="I4" s="1" t="s">
        <v>65</v>
      </c>
      <c r="J4" s="1" t="s">
        <v>90</v>
      </c>
      <c r="K4" s="1" t="s">
        <v>72</v>
      </c>
      <c r="L4" s="1" t="s">
        <v>82</v>
      </c>
      <c r="M4" s="1" t="s">
        <v>76</v>
      </c>
    </row>
    <row r="5" spans="1:13" x14ac:dyDescent="0.2">
      <c r="A5" s="1" t="s">
        <v>42</v>
      </c>
      <c r="C5" s="1" t="s">
        <v>17</v>
      </c>
      <c r="D5" s="1" t="s">
        <v>29</v>
      </c>
      <c r="E5" s="1" t="s">
        <v>45</v>
      </c>
      <c r="F5" s="1" t="s">
        <v>12</v>
      </c>
      <c r="G5" s="1" t="s">
        <v>92</v>
      </c>
      <c r="H5" s="1" t="s">
        <v>56</v>
      </c>
      <c r="I5" s="1" t="s">
        <v>66</v>
      </c>
      <c r="J5" s="1" t="s">
        <v>71</v>
      </c>
      <c r="K5" s="1" t="s">
        <v>73</v>
      </c>
      <c r="L5" s="1" t="s">
        <v>83</v>
      </c>
      <c r="M5" s="1" t="s">
        <v>77</v>
      </c>
    </row>
    <row r="6" spans="1:13" x14ac:dyDescent="0.2">
      <c r="C6" s="1" t="s">
        <v>18</v>
      </c>
      <c r="D6" s="1" t="s">
        <v>30</v>
      </c>
      <c r="E6" s="1" t="s">
        <v>46</v>
      </c>
      <c r="G6" s="1" t="s">
        <v>93</v>
      </c>
      <c r="H6" s="1" t="s">
        <v>58</v>
      </c>
      <c r="I6" s="1" t="s">
        <v>69</v>
      </c>
      <c r="L6" s="1" t="s">
        <v>84</v>
      </c>
      <c r="M6" s="1" t="s">
        <v>78</v>
      </c>
    </row>
    <row r="7" spans="1:13" x14ac:dyDescent="0.2">
      <c r="C7" s="1" t="s">
        <v>19</v>
      </c>
      <c r="D7" s="1" t="s">
        <v>31</v>
      </c>
      <c r="E7" s="1" t="s">
        <v>4</v>
      </c>
      <c r="G7" s="1" t="s">
        <v>71</v>
      </c>
      <c r="H7" s="1" t="s">
        <v>71</v>
      </c>
      <c r="I7" s="1" t="s">
        <v>67</v>
      </c>
      <c r="L7" s="1" t="s">
        <v>71</v>
      </c>
      <c r="M7" s="1" t="s">
        <v>79</v>
      </c>
    </row>
    <row r="8" spans="1:13" x14ac:dyDescent="0.2">
      <c r="C8" s="1" t="s">
        <v>20</v>
      </c>
      <c r="D8" s="1" t="s">
        <v>32</v>
      </c>
      <c r="E8" s="1" t="s">
        <v>1</v>
      </c>
      <c r="I8" s="1" t="s">
        <v>68</v>
      </c>
      <c r="M8" s="1" t="s">
        <v>71</v>
      </c>
    </row>
    <row r="9" spans="1:13" x14ac:dyDescent="0.2">
      <c r="C9" s="1" t="s">
        <v>21</v>
      </c>
      <c r="D9" s="1" t="s">
        <v>33</v>
      </c>
      <c r="E9" s="1" t="s">
        <v>47</v>
      </c>
      <c r="I9" s="1" t="s">
        <v>71</v>
      </c>
    </row>
    <row r="10" spans="1:13" x14ac:dyDescent="0.2">
      <c r="C10" s="1" t="s">
        <v>22</v>
      </c>
      <c r="D10" s="1" t="s">
        <v>34</v>
      </c>
      <c r="E10" s="1" t="s">
        <v>48</v>
      </c>
    </row>
    <row r="11" spans="1:13" x14ac:dyDescent="0.2">
      <c r="C11" s="1" t="s">
        <v>23</v>
      </c>
      <c r="D11" s="1" t="s">
        <v>35</v>
      </c>
      <c r="E11" s="1" t="s">
        <v>49</v>
      </c>
    </row>
    <row r="12" spans="1:13" x14ac:dyDescent="0.2">
      <c r="C12" s="1" t="s">
        <v>24</v>
      </c>
      <c r="D12" s="1" t="s">
        <v>36</v>
      </c>
      <c r="E12" s="1" t="s">
        <v>50</v>
      </c>
    </row>
    <row r="13" spans="1:13" x14ac:dyDescent="0.2">
      <c r="C13" s="1" t="s">
        <v>25</v>
      </c>
      <c r="D13" s="1" t="s">
        <v>37</v>
      </c>
      <c r="E13" s="1" t="s">
        <v>51</v>
      </c>
    </row>
    <row r="14" spans="1:13" x14ac:dyDescent="0.2">
      <c r="C14" s="1" t="s">
        <v>26</v>
      </c>
      <c r="D14" s="1" t="s">
        <v>38</v>
      </c>
      <c r="E14" s="1" t="s">
        <v>52</v>
      </c>
    </row>
    <row r="15" spans="1:13" x14ac:dyDescent="0.2">
      <c r="C15" s="1" t="s">
        <v>71</v>
      </c>
      <c r="D15" s="1" t="s">
        <v>71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DÉBUT</vt:lpstr>
      <vt:lpstr>SITUATION 1</vt:lpstr>
      <vt:lpstr>SITUATION 2</vt:lpstr>
      <vt:lpstr>SITUATION 3</vt:lpstr>
      <vt:lpstr>FIN</vt:lpstr>
      <vt:lpstr>TOTAL</vt:lpstr>
      <vt:lpstr>MODÈLE TYPE</vt:lpstr>
      <vt:lpstr>SITUATION TYPE</vt:lpstr>
      <vt:lpstr>CRITÈRES D'ANALYSE</vt:lpstr>
      <vt:lpstr>Argentine</vt:lpstr>
      <vt:lpstr>Équipe</vt:lpstr>
      <vt:lpstr>France</vt:lpstr>
      <vt:lpstr>UTI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2020-04-02T09:24:47Z</dcterms:created>
  <dcterms:modified xsi:type="dcterms:W3CDTF">2020-04-28T20:08:36Z</dcterms:modified>
</cp:coreProperties>
</file>