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eline\Desktop\"/>
    </mc:Choice>
  </mc:AlternateContent>
  <bookViews>
    <workbookView xWindow="0" yWindow="0" windowWidth="18945" windowHeight="10755"/>
  </bookViews>
  <sheets>
    <sheet name="AN et Frais pro" sheetId="2" r:id="rId1"/>
    <sheet name="Feuil1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8" i="2" l="1"/>
  <c r="H18" i="2"/>
  <c r="G18" i="2"/>
  <c r="F18" i="2"/>
  <c r="B18" i="2"/>
  <c r="I17" i="2"/>
  <c r="H17" i="2"/>
  <c r="G17" i="2"/>
  <c r="F17" i="2"/>
  <c r="B17" i="2"/>
  <c r="I16" i="2"/>
  <c r="H16" i="2"/>
  <c r="G16" i="2"/>
  <c r="F16" i="2"/>
  <c r="B16" i="2"/>
  <c r="I15" i="2"/>
  <c r="H15" i="2"/>
  <c r="G15" i="2"/>
  <c r="F15" i="2"/>
  <c r="B15" i="2"/>
  <c r="I14" i="2"/>
  <c r="H14" i="2"/>
  <c r="G14" i="2"/>
  <c r="F14" i="2"/>
  <c r="B14" i="2"/>
  <c r="I13" i="2"/>
  <c r="H13" i="2"/>
  <c r="G13" i="2"/>
  <c r="F13" i="2"/>
  <c r="B13" i="2"/>
  <c r="I12" i="2"/>
  <c r="H12" i="2"/>
  <c r="G12" i="2"/>
  <c r="F12" i="2"/>
  <c r="I11" i="2"/>
  <c r="H11" i="2"/>
  <c r="G11" i="2"/>
  <c r="F11" i="2"/>
</calcChain>
</file>

<file path=xl/comments1.xml><?xml version="1.0" encoding="utf-8"?>
<comments xmlns="http://schemas.openxmlformats.org/spreadsheetml/2006/main">
  <authors>
    <author>Adeline</author>
  </authors>
  <commentList>
    <comment ref="H5" authorId="0" shapeId="0">
      <text>
        <r>
          <rPr>
            <sz val="9"/>
            <color indexed="81"/>
            <rFont val="Tahoma"/>
            <family val="2"/>
          </rPr>
          <t xml:space="preserve">    – le salaire brut mensuel en espèces, c'est-à-dire avant incorporation des avantages en nature. Ce salaire en espèces comprend, outre la rémunération principale, les primes, gratifications et indemnités entrant dans l'assiette des cotisations – peu importe la période à laquelle elles se rapportent ; par exception, les rappels de salaire versés en application d'une décision de justice pour des périodes d'emploi postérieures au 1er janvier 2003 doivent être rattachés à leur période d'emploi ;
    – si le salarié bénéficie d'une déduction supplémentaire pour frais professionnels (cas des VRP, journalistes…) ; vous devez retenir le salaire brut après application de cette déduction ;
    – si le salarié est occupé par plusieurs employeurs, il convient de tenir compte de la rémunération perçue chez le seul employeur qui alloue l'avantage logement.</t>
        </r>
      </text>
    </comment>
  </commentList>
</comments>
</file>

<file path=xl/sharedStrings.xml><?xml version="1.0" encoding="utf-8"?>
<sst xmlns="http://schemas.openxmlformats.org/spreadsheetml/2006/main" count="29" uniqueCount="15">
  <si>
    <t>Les avantages en nature - Logement</t>
  </si>
  <si>
    <t>Nb de pièces</t>
  </si>
  <si>
    <t>Salaire Brut mensuel en espèces</t>
  </si>
  <si>
    <t>Rémunération brute mensuelle</t>
  </si>
  <si>
    <t>De</t>
  </si>
  <si>
    <t>à</t>
  </si>
  <si>
    <t>70,80 €</t>
  </si>
  <si>
    <t>82,70 €</t>
  </si>
  <si>
    <t>94,30 €</t>
  </si>
  <si>
    <t>106,10 €</t>
  </si>
  <si>
    <t>129,90 €</t>
  </si>
  <si>
    <t>153,40 €</t>
  </si>
  <si>
    <t>177,00 €</t>
  </si>
  <si>
    <t>200,50 €</t>
  </si>
  <si>
    <t>Montant de l'avantage en nature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</si>
</sst>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</font>
    <font>
      <sz val="11"/>
      <color theme="1"/>
      <name val="Calibri"/>
      <family val="2"/>
    </font>
    <font>
      <sz val="11"/>
      <color theme="0"/>
      <name val="Calibri"/>
      <family val="2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0" borderId="0" xfId="0" applyFont="1"/>
    <xf numFmtId="0" fontId="4" fillId="0" borderId="0" xfId="0" applyFont="1"/>
    <xf numFmtId="1" fontId="0" fillId="3" borderId="1" xfId="0" applyNumberFormat="1" applyFill="1" applyBorder="1"/>
    <xf numFmtId="2" fontId="3" fillId="0" borderId="1" xfId="0" applyNumberFormat="1" applyFont="1" applyBorder="1"/>
    <xf numFmtId="0" fontId="4" fillId="0" borderId="0" xfId="0" applyFont="1" applyFill="1" applyBorder="1"/>
    <xf numFmtId="0" fontId="0" fillId="0" borderId="2" xfId="0" applyBorder="1" applyAlignment="1">
      <alignment horizontal="center" vertical="center" wrapText="1"/>
    </xf>
    <xf numFmtId="2" fontId="3" fillId="0" borderId="3" xfId="0" applyNumberFormat="1" applyFont="1" applyBorder="1"/>
    <xf numFmtId="2" fontId="3" fillId="0" borderId="4" xfId="0" applyNumberFormat="1" applyFont="1" applyBorder="1"/>
    <xf numFmtId="2" fontId="0" fillId="0" borderId="7" xfId="0" applyNumberFormat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0" fillId="0" borderId="0" xfId="0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23"/>
  <sheetViews>
    <sheetView tabSelected="1" workbookViewId="0">
      <selection activeCell="K16" sqref="K16"/>
    </sheetView>
  </sheetViews>
  <sheetFormatPr baseColWidth="10" defaultRowHeight="15" x14ac:dyDescent="0.25"/>
  <cols>
    <col min="1" max="1" width="3.42578125" style="1" customWidth="1"/>
    <col min="2" max="2" width="11.42578125" style="1"/>
    <col min="3" max="3" width="2.140625" style="1" customWidth="1"/>
    <col min="4" max="16384" width="11.42578125" style="1"/>
  </cols>
  <sheetData>
    <row r="1" spans="1:9" x14ac:dyDescent="0.25">
      <c r="A1" s="10" t="s">
        <v>0</v>
      </c>
      <c r="B1" s="10"/>
      <c r="C1" s="10"/>
      <c r="D1" s="10"/>
      <c r="E1" s="10"/>
      <c r="F1" s="10"/>
      <c r="G1" s="10"/>
      <c r="H1" s="10"/>
      <c r="I1" s="10"/>
    </row>
    <row r="2" spans="1:9" x14ac:dyDescent="0.25">
      <c r="A2" s="10"/>
      <c r="B2" s="10"/>
      <c r="C2" s="10"/>
      <c r="D2" s="10"/>
      <c r="E2" s="10"/>
      <c r="F2" s="10"/>
      <c r="G2" s="10"/>
      <c r="H2" s="10"/>
      <c r="I2" s="10"/>
    </row>
    <row r="3" spans="1:9" x14ac:dyDescent="0.25">
      <c r="A3" s="2">
        <v>0</v>
      </c>
    </row>
    <row r="4" spans="1:9" x14ac:dyDescent="0.25">
      <c r="A4" s="2">
        <v>1</v>
      </c>
    </row>
    <row r="5" spans="1:9" x14ac:dyDescent="0.25">
      <c r="A5" s="2">
        <v>2</v>
      </c>
      <c r="B5" s="11" t="s">
        <v>1</v>
      </c>
      <c r="C5" s="11"/>
      <c r="D5" s="3">
        <v>1</v>
      </c>
      <c r="F5" s="1" t="s">
        <v>2</v>
      </c>
      <c r="I5" s="4">
        <v>2500</v>
      </c>
    </row>
    <row r="6" spans="1:9" ht="15" customHeight="1" x14ac:dyDescent="0.25">
      <c r="A6" s="5">
        <v>3</v>
      </c>
    </row>
    <row r="7" spans="1:9" ht="15" customHeight="1" x14ac:dyDescent="0.25">
      <c r="A7" s="5">
        <v>4</v>
      </c>
    </row>
    <row r="8" spans="1:9" x14ac:dyDescent="0.25">
      <c r="A8" s="5">
        <v>5</v>
      </c>
    </row>
    <row r="9" spans="1:9" x14ac:dyDescent="0.25">
      <c r="A9" s="12" t="s">
        <v>3</v>
      </c>
      <c r="B9" s="13"/>
      <c r="C9" s="13"/>
      <c r="D9" s="14"/>
      <c r="E9" s="15">
        <v>1</v>
      </c>
      <c r="F9" s="15">
        <v>2</v>
      </c>
      <c r="G9" s="15">
        <v>3</v>
      </c>
      <c r="H9" s="15">
        <v>4</v>
      </c>
      <c r="I9" s="15">
        <v>5</v>
      </c>
    </row>
    <row r="10" spans="1:9" x14ac:dyDescent="0.25">
      <c r="A10" s="12"/>
      <c r="B10" s="13"/>
      <c r="C10" s="13"/>
      <c r="D10" s="14"/>
      <c r="E10" s="16"/>
      <c r="F10" s="16"/>
      <c r="G10" s="16"/>
      <c r="H10" s="16"/>
      <c r="I10" s="16"/>
    </row>
    <row r="11" spans="1:9" x14ac:dyDescent="0.25">
      <c r="A11" s="6" t="s">
        <v>4</v>
      </c>
      <c r="B11" s="7">
        <v>0</v>
      </c>
      <c r="C11" s="7" t="s">
        <v>5</v>
      </c>
      <c r="D11" s="8">
        <v>1713</v>
      </c>
      <c r="E11" s="9" t="s">
        <v>6</v>
      </c>
      <c r="F11" s="9">
        <f>37.9*F9</f>
        <v>75.8</v>
      </c>
      <c r="G11" s="9">
        <f>37.9*G9</f>
        <v>113.69999999999999</v>
      </c>
      <c r="H11" s="9">
        <f t="shared" ref="H11:I11" si="0">37.9*H9</f>
        <v>151.6</v>
      </c>
      <c r="I11" s="9">
        <f t="shared" si="0"/>
        <v>189.5</v>
      </c>
    </row>
    <row r="12" spans="1:9" x14ac:dyDescent="0.25">
      <c r="A12" s="6" t="s">
        <v>4</v>
      </c>
      <c r="B12" s="7">
        <v>1714</v>
      </c>
      <c r="C12" s="7" t="s">
        <v>5</v>
      </c>
      <c r="D12" s="8">
        <v>2056.79</v>
      </c>
      <c r="E12" s="9" t="s">
        <v>7</v>
      </c>
      <c r="F12" s="9">
        <f>53.1*F9</f>
        <v>106.2</v>
      </c>
      <c r="G12" s="9">
        <f t="shared" ref="G12:I12" si="1">53.1*G9</f>
        <v>159.30000000000001</v>
      </c>
      <c r="H12" s="9">
        <f t="shared" si="1"/>
        <v>212.4</v>
      </c>
      <c r="I12" s="9">
        <f t="shared" si="1"/>
        <v>265.5</v>
      </c>
    </row>
    <row r="13" spans="1:9" x14ac:dyDescent="0.25">
      <c r="A13" s="6" t="s">
        <v>4</v>
      </c>
      <c r="B13" s="7">
        <f>D12+0.01</f>
        <v>2056.8000000000002</v>
      </c>
      <c r="C13" s="7" t="s">
        <v>5</v>
      </c>
      <c r="D13" s="8">
        <v>2399.59</v>
      </c>
      <c r="E13" s="9" t="s">
        <v>8</v>
      </c>
      <c r="F13" s="9">
        <f>70.8*F9</f>
        <v>141.6</v>
      </c>
      <c r="G13" s="9">
        <f t="shared" ref="G13:I13" si="2">70.8*G9</f>
        <v>212.39999999999998</v>
      </c>
      <c r="H13" s="9">
        <f t="shared" si="2"/>
        <v>283.2</v>
      </c>
      <c r="I13" s="9">
        <f t="shared" si="2"/>
        <v>354</v>
      </c>
    </row>
    <row r="14" spans="1:9" x14ac:dyDescent="0.25">
      <c r="A14" s="6" t="s">
        <v>4</v>
      </c>
      <c r="B14" s="7">
        <f t="shared" ref="B14:B18" si="3">D13+0.01</f>
        <v>2399.6000000000004</v>
      </c>
      <c r="C14" s="7" t="s">
        <v>5</v>
      </c>
      <c r="D14" s="8">
        <v>3085.19</v>
      </c>
      <c r="E14" s="9" t="s">
        <v>9</v>
      </c>
      <c r="F14" s="9">
        <f>88.4*F9</f>
        <v>176.8</v>
      </c>
      <c r="G14" s="9">
        <f t="shared" ref="G14:I14" si="4">88.4*G9</f>
        <v>265.20000000000005</v>
      </c>
      <c r="H14" s="9">
        <f t="shared" si="4"/>
        <v>353.6</v>
      </c>
      <c r="I14" s="9">
        <f t="shared" si="4"/>
        <v>442</v>
      </c>
    </row>
    <row r="15" spans="1:9" x14ac:dyDescent="0.25">
      <c r="A15" s="6" t="s">
        <v>4</v>
      </c>
      <c r="B15" s="7">
        <f t="shared" si="3"/>
        <v>3085.2000000000003</v>
      </c>
      <c r="C15" s="7" t="s">
        <v>5</v>
      </c>
      <c r="D15" s="8">
        <v>3770.79</v>
      </c>
      <c r="E15" s="9" t="s">
        <v>10</v>
      </c>
      <c r="F15" s="9">
        <f>112*F9</f>
        <v>224</v>
      </c>
      <c r="G15" s="9">
        <f t="shared" ref="G15:I15" si="5">112*G9</f>
        <v>336</v>
      </c>
      <c r="H15" s="9">
        <f t="shared" si="5"/>
        <v>448</v>
      </c>
      <c r="I15" s="9">
        <f t="shared" si="5"/>
        <v>560</v>
      </c>
    </row>
    <row r="16" spans="1:9" x14ac:dyDescent="0.25">
      <c r="A16" s="6" t="s">
        <v>4</v>
      </c>
      <c r="B16" s="7">
        <f t="shared" si="3"/>
        <v>3770.8</v>
      </c>
      <c r="C16" s="7" t="s">
        <v>5</v>
      </c>
      <c r="D16" s="8">
        <v>4456.3900000000003</v>
      </c>
      <c r="E16" s="9" t="s">
        <v>11</v>
      </c>
      <c r="F16" s="9">
        <f>135.4*F9</f>
        <v>270.8</v>
      </c>
      <c r="G16" s="9">
        <f t="shared" ref="G16:I16" si="6">135.4*G9</f>
        <v>406.20000000000005</v>
      </c>
      <c r="H16" s="9">
        <f t="shared" si="6"/>
        <v>541.6</v>
      </c>
      <c r="I16" s="9">
        <f t="shared" si="6"/>
        <v>677</v>
      </c>
    </row>
    <row r="17" spans="1:9" x14ac:dyDescent="0.25">
      <c r="A17" s="6" t="s">
        <v>4</v>
      </c>
      <c r="B17" s="7">
        <f t="shared" si="3"/>
        <v>4456.4000000000005</v>
      </c>
      <c r="C17" s="7" t="s">
        <v>5</v>
      </c>
      <c r="D17" s="8">
        <v>5141.99</v>
      </c>
      <c r="E17" s="9" t="s">
        <v>12</v>
      </c>
      <c r="F17" s="9">
        <f>165*F9</f>
        <v>330</v>
      </c>
      <c r="G17" s="9">
        <f t="shared" ref="G17:I17" si="7">165*G9</f>
        <v>495</v>
      </c>
      <c r="H17" s="9">
        <f t="shared" si="7"/>
        <v>660</v>
      </c>
      <c r="I17" s="9">
        <f t="shared" si="7"/>
        <v>825</v>
      </c>
    </row>
    <row r="18" spans="1:9" x14ac:dyDescent="0.25">
      <c r="A18" s="6" t="s">
        <v>4</v>
      </c>
      <c r="B18" s="7">
        <f t="shared" si="3"/>
        <v>5142</v>
      </c>
      <c r="C18" s="7" t="s">
        <v>5</v>
      </c>
      <c r="D18" s="8">
        <v>999999</v>
      </c>
      <c r="E18" s="9" t="s">
        <v>13</v>
      </c>
      <c r="F18" s="9">
        <f>188.7*F9</f>
        <v>377.4</v>
      </c>
      <c r="G18" s="9">
        <f t="shared" ref="G18:I18" si="8">188.7*G9</f>
        <v>566.09999999999991</v>
      </c>
      <c r="H18" s="9">
        <f t="shared" si="8"/>
        <v>754.8</v>
      </c>
      <c r="I18" s="9">
        <f t="shared" si="8"/>
        <v>943.5</v>
      </c>
    </row>
    <row r="23" spans="1:9" x14ac:dyDescent="0.25">
      <c r="D23" s="1" t="s">
        <v>14</v>
      </c>
      <c r="G23" s="17"/>
    </row>
  </sheetData>
  <mergeCells count="8">
    <mergeCell ref="A1:I2"/>
    <mergeCell ref="B5:C5"/>
    <mergeCell ref="A9:D10"/>
    <mergeCell ref="E9:E10"/>
    <mergeCell ref="F9:F10"/>
    <mergeCell ref="G9:G10"/>
    <mergeCell ref="H9:H10"/>
    <mergeCell ref="I9:I10"/>
  </mergeCells>
  <dataValidations count="1">
    <dataValidation type="list" allowBlank="1" showInputMessage="1" showErrorMessage="1" sqref="D5">
      <formula1>$A$3:$A$8</formula1>
    </dataValidation>
  </dataValidations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AN et Frais pro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Adeline</dc:creator>
  <cp:lastModifiedBy>Adeline</cp:lastModifiedBy>
  <dcterms:created xsi:type="dcterms:W3CDTF">2020-04-26T13:20:51Z</dcterms:created>
  <dcterms:modified xsi:type="dcterms:W3CDTF">2020-04-26T13:29:31Z</dcterms:modified>
</cp:coreProperties>
</file>