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ovannidistefano/Desktop/"/>
    </mc:Choice>
  </mc:AlternateContent>
  <xr:revisionPtr revIDLastSave="0" documentId="13_ncr:1_{B12D9DB9-4EC1-8145-83D5-9CEE82394CC9}" xr6:coauthVersionLast="46" xr6:coauthVersionMax="46" xr10:uidLastSave="{00000000-0000-0000-0000-000000000000}"/>
  <bookViews>
    <workbookView xWindow="0" yWindow="500" windowWidth="28800" windowHeight="15980" xr2:uid="{D570DA8F-E444-8041-B668-D887D0639FE6}"/>
  </bookViews>
  <sheets>
    <sheet name="Feuil1" sheetId="1" r:id="rId1"/>
    <sheet name="pièce comptabl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2" l="1"/>
  <c r="Q9" i="1"/>
  <c r="P9" i="1"/>
  <c r="H1" i="2"/>
  <c r="E1" i="2"/>
  <c r="D1" i="2"/>
  <c r="M9" i="1"/>
  <c r="J1" i="2" s="1"/>
  <c r="M10" i="1"/>
  <c r="M11" i="1"/>
  <c r="M12" i="1"/>
  <c r="M13" i="1"/>
  <c r="M14" i="1"/>
  <c r="L22" i="1" l="1"/>
  <c r="L23" i="1"/>
  <c r="L24" i="1"/>
  <c r="L25" i="1"/>
  <c r="L26" i="1"/>
  <c r="L27" i="1"/>
  <c r="L28" i="1"/>
  <c r="L29" i="1"/>
  <c r="L30" i="1"/>
  <c r="L10" i="1"/>
  <c r="L11" i="1"/>
  <c r="L12" i="1"/>
  <c r="L13" i="1"/>
  <c r="L14" i="1"/>
  <c r="L15" i="1"/>
  <c r="L16" i="1"/>
  <c r="L17" i="1"/>
  <c r="L18" i="1"/>
  <c r="L19" i="1"/>
  <c r="L20" i="1"/>
  <c r="L21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9" i="1"/>
  <c r="L9" i="1"/>
</calcChain>
</file>

<file path=xl/sharedStrings.xml><?xml version="1.0" encoding="utf-8"?>
<sst xmlns="http://schemas.openxmlformats.org/spreadsheetml/2006/main" count="88" uniqueCount="24">
  <si>
    <t>facture</t>
  </si>
  <si>
    <t>abo.annuel</t>
  </si>
  <si>
    <t>chf</t>
  </si>
  <si>
    <t>date de début d'abonnement</t>
  </si>
  <si>
    <t>date fin abonnement</t>
  </si>
  <si>
    <t>a répartir pour décembre</t>
  </si>
  <si>
    <t>Réparation en mois</t>
  </si>
  <si>
    <t>total en jour</t>
  </si>
  <si>
    <t>cpte ch.</t>
  </si>
  <si>
    <t>compte de charge</t>
  </si>
  <si>
    <t>centre de frais</t>
  </si>
  <si>
    <t>Daio</t>
  </si>
  <si>
    <t>difi</t>
  </si>
  <si>
    <t>n°pièce comptable</t>
  </si>
  <si>
    <t>Si2020202</t>
  </si>
  <si>
    <t>intervenant</t>
  </si>
  <si>
    <t>340</t>
  </si>
  <si>
    <t>TVA0</t>
  </si>
  <si>
    <t>solde compte M-1</t>
  </si>
  <si>
    <t>compte après écriture</t>
  </si>
  <si>
    <t>D</t>
  </si>
  <si>
    <t>CHF</t>
  </si>
  <si>
    <t>différence</t>
  </si>
  <si>
    <t>date de fin de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</si>
</sst>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6"/>
      <color rgb="FF303030"/>
      <name val="Arial"/>
      <family val="2"/>
    </font>
    <font>
      <sz val="12"/>
      <color rgb="FF141414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0" fontId="1" fillId="0" borderId="0" xfId="0" applyFont="1"/>
    <xf numFmtId="1" fontId="1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Fill="1" applyBorder="1"/>
    <xf numFmtId="0" fontId="0" fillId="2" borderId="1" xfId="0" applyFill="1" applyBorder="1"/>
    <xf numFmtId="0" fontId="2" fillId="2" borderId="0" xfId="0" applyFont="1" applyFill="1"/>
    <xf numFmtId="4" fontId="0" fillId="2" borderId="1" xfId="0" applyNumberFormat="1" applyFill="1" applyBorder="1"/>
    <xf numFmtId="14" fontId="0" fillId="2" borderId="0" xfId="0" applyNumberFormat="1" applyFill="1"/>
    <xf numFmtId="14" fontId="2" fillId="2" borderId="0" xfId="0" applyNumberFormat="1" applyFont="1" applyFill="1"/>
    <xf numFmtId="14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FCB3-3D56-8244-AF14-683C443860CB}">
  <dimension ref="A2:Q30"/>
  <sheetViews>
    <sheetView tabSelected="1" topLeftCell="C1" zoomScale="132" workbookViewId="0">
      <selection activeCell="Q8" sqref="Q8"/>
    </sheetView>
  </sheetViews>
  <sheetFormatPr baseColWidth="10" defaultRowHeight="16"/>
  <cols>
    <col min="6" max="6" width="14.5" customWidth="1"/>
    <col min="9" max="9" width="25.1640625" customWidth="1"/>
    <col min="10" max="10" width="21" customWidth="1"/>
    <col min="11" max="11" width="17.1640625" customWidth="1"/>
    <col min="14" max="14" width="16" bestFit="1" customWidth="1"/>
    <col min="15" max="15" width="19.33203125" bestFit="1" customWidth="1"/>
    <col min="17" max="17" width="20.33203125" customWidth="1"/>
  </cols>
  <sheetData>
    <row r="2" spans="1:17" ht="20">
      <c r="K2" s="5"/>
    </row>
    <row r="5" spans="1:17">
      <c r="I5" t="s">
        <v>5</v>
      </c>
    </row>
    <row r="7" spans="1:17">
      <c r="I7" s="14">
        <v>44165</v>
      </c>
      <c r="J7" s="14">
        <v>44193</v>
      </c>
      <c r="K7" s="1"/>
    </row>
    <row r="8" spans="1:17">
      <c r="A8" s="2" t="s">
        <v>13</v>
      </c>
      <c r="B8" s="2" t="s">
        <v>8</v>
      </c>
      <c r="C8" s="2" t="s">
        <v>15</v>
      </c>
      <c r="D8" s="2" t="s">
        <v>9</v>
      </c>
      <c r="E8" s="2" t="s">
        <v>15</v>
      </c>
      <c r="F8" s="2" t="s">
        <v>10</v>
      </c>
      <c r="G8" s="2" t="s">
        <v>0</v>
      </c>
      <c r="H8" s="2" t="s">
        <v>2</v>
      </c>
      <c r="I8" s="3" t="s">
        <v>3</v>
      </c>
      <c r="J8" s="3" t="s">
        <v>4</v>
      </c>
      <c r="K8" s="3" t="s">
        <v>6</v>
      </c>
      <c r="L8" s="2" t="s">
        <v>7</v>
      </c>
      <c r="M8" s="11"/>
      <c r="N8" s="10" t="s">
        <v>18</v>
      </c>
      <c r="O8" s="10" t="s">
        <v>19</v>
      </c>
      <c r="P8" s="10" t="s">
        <v>22</v>
      </c>
      <c r="Q8" s="16" t="s">
        <v>23</v>
      </c>
    </row>
    <row r="9" spans="1:17" ht="20">
      <c r="A9" s="2" t="s">
        <v>14</v>
      </c>
      <c r="B9" s="2">
        <v>3005951</v>
      </c>
      <c r="C9" s="8" t="s">
        <v>16</v>
      </c>
      <c r="D9" s="2">
        <v>3000340</v>
      </c>
      <c r="E9" s="2" t="s">
        <v>17</v>
      </c>
      <c r="F9" s="2" t="s">
        <v>11</v>
      </c>
      <c r="G9" s="2" t="s">
        <v>1</v>
      </c>
      <c r="H9" s="13">
        <v>25000</v>
      </c>
      <c r="I9" s="7">
        <v>44075</v>
      </c>
      <c r="J9" s="7">
        <v>44286</v>
      </c>
      <c r="K9" s="6">
        <f>YEARFRAC(I9,J9+1,1)*12</f>
        <v>6.9698630136986299</v>
      </c>
      <c r="L9" s="2">
        <f>DATEDIF($I$7,$J$7,"yd")</f>
        <v>28</v>
      </c>
      <c r="M9" s="15">
        <f>(H9/K9)*DATEDIF(I7,J7,"m")</f>
        <v>0</v>
      </c>
      <c r="N9" s="2"/>
      <c r="O9" s="10"/>
      <c r="P9" s="10" t="str">
        <f>IF(N9&lt;=O9,"ok","à vérifier")</f>
        <v>ok</v>
      </c>
      <c r="Q9">
        <f>IF(J7&gt;=J9,"attention fin de période",0)</f>
        <v>0</v>
      </c>
    </row>
    <row r="10" spans="1:17" ht="20">
      <c r="A10" s="2"/>
      <c r="B10" s="2">
        <v>3005951</v>
      </c>
      <c r="C10" s="9">
        <v>112</v>
      </c>
      <c r="D10" s="2">
        <v>3000340</v>
      </c>
      <c r="E10" s="2" t="s">
        <v>17</v>
      </c>
      <c r="F10" s="2" t="s">
        <v>12</v>
      </c>
      <c r="G10" s="2" t="s">
        <v>1</v>
      </c>
      <c r="H10" s="4">
        <v>26000</v>
      </c>
      <c r="I10" s="7">
        <v>44075</v>
      </c>
      <c r="J10" s="7">
        <v>45565</v>
      </c>
      <c r="K10" s="6">
        <f t="shared" ref="K10:K30" si="0">YEARFRAC(I10,J10+1,1)*12</f>
        <v>48.965517241379317</v>
      </c>
      <c r="L10" s="2">
        <f t="shared" ref="L10:L30" si="1">DATEDIF($I$7,$J$7,"yd")</f>
        <v>28</v>
      </c>
      <c r="M10" s="12">
        <f t="shared" ref="M10:M14" si="2">IF(AND($J$9&gt;=H10,$J$7&lt;=J10),H10/DATEDIF(I10,J10+1,"m"),0)</f>
        <v>530.61224489795916</v>
      </c>
      <c r="N10" s="2"/>
      <c r="O10" s="10"/>
      <c r="P10" s="10"/>
    </row>
    <row r="11" spans="1:17" ht="20">
      <c r="A11" s="2"/>
      <c r="B11" s="2">
        <v>3005951</v>
      </c>
      <c r="C11" s="9">
        <v>207</v>
      </c>
      <c r="D11" s="2">
        <v>3000340</v>
      </c>
      <c r="E11" s="2" t="s">
        <v>17</v>
      </c>
      <c r="F11" s="2" t="s">
        <v>11</v>
      </c>
      <c r="G11" s="2" t="s">
        <v>1</v>
      </c>
      <c r="H11" s="4">
        <v>25002</v>
      </c>
      <c r="I11" s="7">
        <v>44075</v>
      </c>
      <c r="J11" s="7">
        <v>44773</v>
      </c>
      <c r="K11" s="6">
        <f t="shared" si="0"/>
        <v>22.959854014598541</v>
      </c>
      <c r="L11" s="2">
        <f t="shared" si="1"/>
        <v>28</v>
      </c>
      <c r="M11" s="12">
        <f t="shared" si="2"/>
        <v>1087.0434782608695</v>
      </c>
      <c r="N11" s="2"/>
      <c r="O11" s="10"/>
      <c r="P11" s="10"/>
    </row>
    <row r="12" spans="1:17" ht="20">
      <c r="A12" s="2"/>
      <c r="B12" s="2">
        <v>3005951</v>
      </c>
      <c r="C12" s="9">
        <v>152</v>
      </c>
      <c r="D12" s="2">
        <v>3000340</v>
      </c>
      <c r="E12" s="2" t="s">
        <v>17</v>
      </c>
      <c r="F12" s="2" t="s">
        <v>11</v>
      </c>
      <c r="G12" s="2" t="s">
        <v>1</v>
      </c>
      <c r="H12" s="4">
        <v>25003</v>
      </c>
      <c r="I12" s="7">
        <v>44075</v>
      </c>
      <c r="J12" s="7">
        <v>44286</v>
      </c>
      <c r="K12" s="6">
        <f t="shared" si="0"/>
        <v>6.9698630136986299</v>
      </c>
      <c r="L12" s="2">
        <f t="shared" si="1"/>
        <v>28</v>
      </c>
      <c r="M12" s="12">
        <f t="shared" si="2"/>
        <v>3571.8571428571427</v>
      </c>
      <c r="N12" s="2"/>
      <c r="O12" s="10"/>
      <c r="P12" s="10"/>
    </row>
    <row r="13" spans="1:17" ht="20">
      <c r="A13" s="2"/>
      <c r="B13" s="2">
        <v>3005951</v>
      </c>
      <c r="C13" s="9">
        <v>152</v>
      </c>
      <c r="D13" s="2">
        <v>3000340</v>
      </c>
      <c r="E13" s="2" t="s">
        <v>17</v>
      </c>
      <c r="F13" s="2" t="s">
        <v>11</v>
      </c>
      <c r="G13" s="2" t="s">
        <v>1</v>
      </c>
      <c r="H13" s="4">
        <v>25004</v>
      </c>
      <c r="I13" s="7">
        <v>44075</v>
      </c>
      <c r="J13" s="7">
        <v>44286</v>
      </c>
      <c r="K13" s="6">
        <f t="shared" si="0"/>
        <v>6.9698630136986299</v>
      </c>
      <c r="L13" s="2">
        <f t="shared" si="1"/>
        <v>28</v>
      </c>
      <c r="M13" s="12">
        <f t="shared" si="2"/>
        <v>3572</v>
      </c>
      <c r="N13" s="2"/>
      <c r="O13" s="10"/>
      <c r="P13" s="10"/>
    </row>
    <row r="14" spans="1:17" ht="20">
      <c r="A14" s="2"/>
      <c r="B14" s="2">
        <v>3005951</v>
      </c>
      <c r="C14" s="9">
        <v>152</v>
      </c>
      <c r="D14" s="2">
        <v>3000340</v>
      </c>
      <c r="E14" s="2" t="s">
        <v>17</v>
      </c>
      <c r="F14" s="2" t="s">
        <v>11</v>
      </c>
      <c r="G14" s="2" t="s">
        <v>1</v>
      </c>
      <c r="H14" s="4">
        <v>25005</v>
      </c>
      <c r="I14" s="7">
        <v>44075</v>
      </c>
      <c r="J14" s="7">
        <v>44286</v>
      </c>
      <c r="K14" s="6">
        <f t="shared" si="0"/>
        <v>6.9698630136986299</v>
      </c>
      <c r="L14" s="2">
        <f t="shared" si="1"/>
        <v>28</v>
      </c>
      <c r="M14" s="12">
        <f t="shared" si="2"/>
        <v>3572.1428571428573</v>
      </c>
      <c r="N14" s="2"/>
      <c r="O14" s="10"/>
      <c r="P14" s="10"/>
    </row>
    <row r="15" spans="1:17" ht="20">
      <c r="A15" s="2"/>
      <c r="B15" s="2">
        <v>3005951</v>
      </c>
      <c r="C15" s="9">
        <v>152</v>
      </c>
      <c r="D15" s="2">
        <v>3000340</v>
      </c>
      <c r="E15" s="2" t="s">
        <v>17</v>
      </c>
      <c r="F15" s="2" t="s">
        <v>11</v>
      </c>
      <c r="G15" s="2" t="s">
        <v>1</v>
      </c>
      <c r="H15" s="4">
        <v>25006</v>
      </c>
      <c r="I15" s="7">
        <v>44075</v>
      </c>
      <c r="J15" s="7">
        <v>44286</v>
      </c>
      <c r="K15" s="6">
        <f t="shared" si="0"/>
        <v>6.9698630136986299</v>
      </c>
      <c r="L15" s="2">
        <f t="shared" si="1"/>
        <v>28</v>
      </c>
      <c r="M15" s="13"/>
      <c r="N15" s="2"/>
      <c r="O15" s="10"/>
      <c r="P15" s="10"/>
    </row>
    <row r="16" spans="1:17" ht="20">
      <c r="A16" s="2"/>
      <c r="B16" s="2">
        <v>3005951</v>
      </c>
      <c r="C16" s="9">
        <v>152</v>
      </c>
      <c r="D16" s="2">
        <v>3000340</v>
      </c>
      <c r="E16" s="2" t="s">
        <v>17</v>
      </c>
      <c r="F16" s="2" t="s">
        <v>11</v>
      </c>
      <c r="G16" s="2" t="s">
        <v>1</v>
      </c>
      <c r="H16" s="4">
        <v>25007</v>
      </c>
      <c r="I16" s="7">
        <v>44075</v>
      </c>
      <c r="J16" s="7">
        <v>44286</v>
      </c>
      <c r="K16" s="6">
        <f t="shared" si="0"/>
        <v>6.9698630136986299</v>
      </c>
      <c r="L16" s="2">
        <f t="shared" si="1"/>
        <v>28</v>
      </c>
      <c r="M16" s="13"/>
      <c r="N16" s="2"/>
      <c r="O16" s="10"/>
      <c r="P16" s="10"/>
    </row>
    <row r="17" spans="1:16" ht="20">
      <c r="A17" s="2"/>
      <c r="B17" s="2">
        <v>3005951</v>
      </c>
      <c r="C17" s="9">
        <v>152</v>
      </c>
      <c r="D17" s="2">
        <v>3000340</v>
      </c>
      <c r="E17" s="2" t="s">
        <v>17</v>
      </c>
      <c r="F17" s="2" t="s">
        <v>11</v>
      </c>
      <c r="G17" s="2" t="s">
        <v>1</v>
      </c>
      <c r="H17" s="4">
        <v>25008</v>
      </c>
      <c r="I17" s="7">
        <v>44075</v>
      </c>
      <c r="J17" s="7">
        <v>44286</v>
      </c>
      <c r="K17" s="6">
        <f t="shared" si="0"/>
        <v>6.9698630136986299</v>
      </c>
      <c r="L17" s="2">
        <f t="shared" si="1"/>
        <v>28</v>
      </c>
      <c r="M17" s="13"/>
      <c r="N17" s="2"/>
      <c r="O17" s="10"/>
      <c r="P17" s="10"/>
    </row>
    <row r="18" spans="1:16" ht="20">
      <c r="A18" s="2"/>
      <c r="B18" s="2">
        <v>3005951</v>
      </c>
      <c r="C18" s="9">
        <v>152</v>
      </c>
      <c r="D18" s="2">
        <v>3000340</v>
      </c>
      <c r="E18" s="2" t="s">
        <v>17</v>
      </c>
      <c r="F18" s="2" t="s">
        <v>11</v>
      </c>
      <c r="G18" s="2" t="s">
        <v>1</v>
      </c>
      <c r="H18" s="4">
        <v>25009</v>
      </c>
      <c r="I18" s="7">
        <v>44075</v>
      </c>
      <c r="J18" s="7">
        <v>44286</v>
      </c>
      <c r="K18" s="6">
        <f t="shared" si="0"/>
        <v>6.9698630136986299</v>
      </c>
      <c r="L18" s="2">
        <f t="shared" si="1"/>
        <v>28</v>
      </c>
      <c r="M18" s="13"/>
      <c r="N18" s="2"/>
      <c r="O18" s="10"/>
      <c r="P18" s="10"/>
    </row>
    <row r="19" spans="1:16" ht="20">
      <c r="A19" s="2"/>
      <c r="B19" s="2">
        <v>3005951</v>
      </c>
      <c r="C19" s="9">
        <v>152</v>
      </c>
      <c r="D19" s="2">
        <v>3000340</v>
      </c>
      <c r="E19" s="2" t="s">
        <v>17</v>
      </c>
      <c r="F19" s="2" t="s">
        <v>11</v>
      </c>
      <c r="G19" s="2" t="s">
        <v>1</v>
      </c>
      <c r="H19" s="4">
        <v>25010</v>
      </c>
      <c r="I19" s="7">
        <v>44075</v>
      </c>
      <c r="J19" s="7">
        <v>44286</v>
      </c>
      <c r="K19" s="6">
        <f t="shared" si="0"/>
        <v>6.9698630136986299</v>
      </c>
      <c r="L19" s="2">
        <f t="shared" si="1"/>
        <v>28</v>
      </c>
      <c r="M19" s="13"/>
      <c r="N19" s="2"/>
      <c r="O19" s="10"/>
      <c r="P19" s="10"/>
    </row>
    <row r="20" spans="1:16" ht="20">
      <c r="A20" s="2"/>
      <c r="B20" s="2">
        <v>3005951</v>
      </c>
      <c r="C20" s="9">
        <v>152</v>
      </c>
      <c r="D20" s="2">
        <v>3000340</v>
      </c>
      <c r="E20" s="2" t="s">
        <v>17</v>
      </c>
      <c r="F20" s="2" t="s">
        <v>11</v>
      </c>
      <c r="G20" s="2" t="s">
        <v>1</v>
      </c>
      <c r="H20" s="4">
        <v>25011</v>
      </c>
      <c r="I20" s="7">
        <v>44075</v>
      </c>
      <c r="J20" s="7">
        <v>44286</v>
      </c>
      <c r="K20" s="6">
        <f t="shared" si="0"/>
        <v>6.9698630136986299</v>
      </c>
      <c r="L20" s="2">
        <f t="shared" si="1"/>
        <v>28</v>
      </c>
      <c r="M20" s="13"/>
      <c r="N20" s="2"/>
      <c r="O20" s="10"/>
      <c r="P20" s="10"/>
    </row>
    <row r="21" spans="1:16" ht="20">
      <c r="A21" s="2"/>
      <c r="B21" s="2">
        <v>3005951</v>
      </c>
      <c r="C21" s="9">
        <v>152</v>
      </c>
      <c r="D21" s="2">
        <v>3000340</v>
      </c>
      <c r="E21" s="2" t="s">
        <v>17</v>
      </c>
      <c r="F21" s="2" t="s">
        <v>11</v>
      </c>
      <c r="G21" s="2" t="s">
        <v>1</v>
      </c>
      <c r="H21" s="4">
        <v>25012</v>
      </c>
      <c r="I21" s="7">
        <v>44075</v>
      </c>
      <c r="J21" s="7">
        <v>44286</v>
      </c>
      <c r="K21" s="6">
        <f t="shared" si="0"/>
        <v>6.9698630136986299</v>
      </c>
      <c r="L21" s="2">
        <f t="shared" si="1"/>
        <v>28</v>
      </c>
      <c r="M21" s="13"/>
      <c r="N21" s="2"/>
      <c r="O21" s="10"/>
      <c r="P21" s="10"/>
    </row>
    <row r="22" spans="1:16" ht="20">
      <c r="A22" s="2"/>
      <c r="B22" s="2">
        <v>3005951</v>
      </c>
      <c r="C22" s="9">
        <v>152</v>
      </c>
      <c r="D22" s="2">
        <v>3000340</v>
      </c>
      <c r="E22" s="2" t="s">
        <v>17</v>
      </c>
      <c r="F22" s="2" t="s">
        <v>11</v>
      </c>
      <c r="G22" s="2" t="s">
        <v>1</v>
      </c>
      <c r="H22" s="4">
        <v>25013</v>
      </c>
      <c r="I22" s="7">
        <v>44075</v>
      </c>
      <c r="J22" s="7">
        <v>44286</v>
      </c>
      <c r="K22" s="6">
        <f t="shared" si="0"/>
        <v>6.9698630136986299</v>
      </c>
      <c r="L22" s="2">
        <f>DATEDIF($I$7,$J$7,"yd")</f>
        <v>28</v>
      </c>
      <c r="M22" s="13"/>
      <c r="N22" s="2"/>
      <c r="O22" s="10"/>
      <c r="P22" s="10"/>
    </row>
    <row r="23" spans="1:16" ht="20">
      <c r="A23" s="2"/>
      <c r="B23" s="2">
        <v>3005951</v>
      </c>
      <c r="C23" s="9">
        <v>152</v>
      </c>
      <c r="D23" s="2">
        <v>3000340</v>
      </c>
      <c r="E23" s="2" t="s">
        <v>17</v>
      </c>
      <c r="F23" s="2" t="s">
        <v>11</v>
      </c>
      <c r="G23" s="2" t="s">
        <v>1</v>
      </c>
      <c r="H23" s="4">
        <v>25014</v>
      </c>
      <c r="I23" s="7">
        <v>44075</v>
      </c>
      <c r="J23" s="7">
        <v>44286</v>
      </c>
      <c r="K23" s="6">
        <f t="shared" si="0"/>
        <v>6.9698630136986299</v>
      </c>
      <c r="L23" s="2">
        <f t="shared" si="1"/>
        <v>28</v>
      </c>
      <c r="M23" s="13"/>
      <c r="N23" s="2"/>
      <c r="O23" s="10"/>
      <c r="P23" s="10"/>
    </row>
    <row r="24" spans="1:16" ht="20">
      <c r="A24" s="2"/>
      <c r="B24" s="2">
        <v>3005951</v>
      </c>
      <c r="C24" s="9">
        <v>152</v>
      </c>
      <c r="D24" s="2">
        <v>3000340</v>
      </c>
      <c r="E24" s="2" t="s">
        <v>17</v>
      </c>
      <c r="F24" s="2" t="s">
        <v>11</v>
      </c>
      <c r="G24" s="2" t="s">
        <v>1</v>
      </c>
      <c r="H24" s="4">
        <v>25015</v>
      </c>
      <c r="I24" s="7">
        <v>44075</v>
      </c>
      <c r="J24" s="7">
        <v>44286</v>
      </c>
      <c r="K24" s="6">
        <f t="shared" si="0"/>
        <v>6.9698630136986299</v>
      </c>
      <c r="L24" s="2">
        <f t="shared" si="1"/>
        <v>28</v>
      </c>
      <c r="M24" s="13"/>
      <c r="N24" s="2"/>
      <c r="O24" s="10"/>
      <c r="P24" s="10"/>
    </row>
    <row r="25" spans="1:16" ht="20">
      <c r="A25" s="2"/>
      <c r="B25" s="2">
        <v>3005951</v>
      </c>
      <c r="C25" s="9">
        <v>152</v>
      </c>
      <c r="D25" s="2">
        <v>3000340</v>
      </c>
      <c r="E25" s="2" t="s">
        <v>17</v>
      </c>
      <c r="F25" s="2" t="s">
        <v>11</v>
      </c>
      <c r="G25" s="2" t="s">
        <v>1</v>
      </c>
      <c r="H25" s="4">
        <v>25016</v>
      </c>
      <c r="I25" s="7">
        <v>44075</v>
      </c>
      <c r="J25" s="7">
        <v>44286</v>
      </c>
      <c r="K25" s="6">
        <f t="shared" si="0"/>
        <v>6.9698630136986299</v>
      </c>
      <c r="L25" s="2">
        <f t="shared" si="1"/>
        <v>28</v>
      </c>
      <c r="M25" s="13"/>
      <c r="N25" s="2"/>
      <c r="O25" s="10"/>
      <c r="P25" s="10"/>
    </row>
    <row r="26" spans="1:16" ht="20">
      <c r="A26" s="2"/>
      <c r="B26" s="2">
        <v>3005951</v>
      </c>
      <c r="C26" s="9">
        <v>152</v>
      </c>
      <c r="D26" s="2">
        <v>3000340</v>
      </c>
      <c r="E26" s="2" t="s">
        <v>17</v>
      </c>
      <c r="F26" s="2" t="s">
        <v>11</v>
      </c>
      <c r="G26" s="2" t="s">
        <v>1</v>
      </c>
      <c r="H26" s="4">
        <v>25017</v>
      </c>
      <c r="I26" s="7">
        <v>44075</v>
      </c>
      <c r="J26" s="7">
        <v>44286</v>
      </c>
      <c r="K26" s="6">
        <f t="shared" si="0"/>
        <v>6.9698630136986299</v>
      </c>
      <c r="L26" s="2">
        <f t="shared" si="1"/>
        <v>28</v>
      </c>
      <c r="M26" s="13"/>
      <c r="N26" s="2"/>
      <c r="O26" s="10"/>
      <c r="P26" s="10"/>
    </row>
    <row r="27" spans="1:16" ht="20">
      <c r="A27" s="2"/>
      <c r="B27" s="2">
        <v>3005951</v>
      </c>
      <c r="C27" s="9">
        <v>152</v>
      </c>
      <c r="D27" s="2">
        <v>3000340</v>
      </c>
      <c r="E27" s="2" t="s">
        <v>17</v>
      </c>
      <c r="F27" s="2" t="s">
        <v>11</v>
      </c>
      <c r="G27" s="2" t="s">
        <v>1</v>
      </c>
      <c r="H27" s="4">
        <v>25018</v>
      </c>
      <c r="I27" s="7">
        <v>44075</v>
      </c>
      <c r="J27" s="7">
        <v>44286</v>
      </c>
      <c r="K27" s="6">
        <f t="shared" si="0"/>
        <v>6.9698630136986299</v>
      </c>
      <c r="L27" s="2">
        <f t="shared" si="1"/>
        <v>28</v>
      </c>
      <c r="M27" s="13"/>
      <c r="N27" s="2"/>
      <c r="O27" s="10"/>
      <c r="P27" s="10"/>
    </row>
    <row r="28" spans="1:16" ht="20">
      <c r="A28" s="2"/>
      <c r="B28" s="2">
        <v>3005951</v>
      </c>
      <c r="C28" s="9">
        <v>152</v>
      </c>
      <c r="D28" s="2">
        <v>3000340</v>
      </c>
      <c r="E28" s="2" t="s">
        <v>17</v>
      </c>
      <c r="F28" s="2" t="s">
        <v>11</v>
      </c>
      <c r="G28" s="2" t="s">
        <v>1</v>
      </c>
      <c r="H28" s="4">
        <v>25019</v>
      </c>
      <c r="I28" s="7">
        <v>44075</v>
      </c>
      <c r="J28" s="7">
        <v>44286</v>
      </c>
      <c r="K28" s="6">
        <f t="shared" si="0"/>
        <v>6.9698630136986299</v>
      </c>
      <c r="L28" s="2">
        <f t="shared" si="1"/>
        <v>28</v>
      </c>
      <c r="M28" s="13"/>
      <c r="N28" s="2"/>
      <c r="O28" s="10"/>
      <c r="P28" s="10"/>
    </row>
    <row r="29" spans="1:16" ht="20">
      <c r="A29" s="2"/>
      <c r="B29" s="2">
        <v>3005951</v>
      </c>
      <c r="C29" s="9">
        <v>152</v>
      </c>
      <c r="D29" s="2">
        <v>3000340</v>
      </c>
      <c r="E29" s="2" t="s">
        <v>17</v>
      </c>
      <c r="F29" s="2" t="s">
        <v>11</v>
      </c>
      <c r="G29" s="2" t="s">
        <v>1</v>
      </c>
      <c r="H29" s="4">
        <v>25020</v>
      </c>
      <c r="I29" s="7">
        <v>44075</v>
      </c>
      <c r="J29" s="7">
        <v>44286</v>
      </c>
      <c r="K29" s="6">
        <f t="shared" si="0"/>
        <v>6.9698630136986299</v>
      </c>
      <c r="L29" s="2">
        <f t="shared" si="1"/>
        <v>28</v>
      </c>
      <c r="M29" s="13"/>
      <c r="N29" s="2"/>
      <c r="O29" s="10"/>
      <c r="P29" s="10"/>
    </row>
    <row r="30" spans="1:16" ht="20">
      <c r="A30" s="2"/>
      <c r="B30" s="2">
        <v>3005951</v>
      </c>
      <c r="C30" s="9">
        <v>152</v>
      </c>
      <c r="D30" s="2">
        <v>3000340</v>
      </c>
      <c r="E30" s="2" t="s">
        <v>17</v>
      </c>
      <c r="F30" s="2" t="s">
        <v>11</v>
      </c>
      <c r="G30" s="2" t="s">
        <v>1</v>
      </c>
      <c r="H30" s="4">
        <v>25021</v>
      </c>
      <c r="I30" s="7">
        <v>44075</v>
      </c>
      <c r="J30" s="7">
        <v>44286</v>
      </c>
      <c r="K30" s="6">
        <f t="shared" si="0"/>
        <v>6.9698630136986299</v>
      </c>
      <c r="L30" s="2">
        <f t="shared" si="1"/>
        <v>28</v>
      </c>
      <c r="M30" s="13"/>
      <c r="N30" s="2"/>
      <c r="O30" s="10"/>
      <c r="P30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273ED-CE00-9447-816E-33E1C8A8DF28}">
  <dimension ref="A1:J1"/>
  <sheetViews>
    <sheetView workbookViewId="0">
      <selection activeCell="H1" sqref="H1"/>
    </sheetView>
  </sheetViews>
  <sheetFormatPr baseColWidth="10" defaultRowHeight="16"/>
  <sheetData>
    <row r="1" spans="1:10">
      <c r="A1" t="s">
        <v>20</v>
      </c>
      <c r="B1">
        <v>32</v>
      </c>
      <c r="C1">
        <v>1</v>
      </c>
      <c r="D1">
        <f>Feuil1!B9</f>
        <v>3005951</v>
      </c>
      <c r="E1" t="str">
        <f>Feuil1!C9</f>
        <v>340</v>
      </c>
      <c r="F1" t="s">
        <v>21</v>
      </c>
      <c r="G1" s="1">
        <f ca="1">TODAY()</f>
        <v>44185</v>
      </c>
      <c r="H1" t="str">
        <f>CONCATENATE(Feuil1!F9,      "dldldldld")</f>
        <v>Daiodldldldld</v>
      </c>
      <c r="I1" t="s">
        <v>2</v>
      </c>
      <c r="J1" s="1">
        <f>+Feuil1!M9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pièce comptable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2020-12-19T05:40:53Z</dcterms:created>
  <dcterms:modified xsi:type="dcterms:W3CDTF">2020-12-20T05:09:01Z</dcterms:modified>
</cp:coreProperties>
</file>