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923E805E-3820-4D7F-9B28-2AC5CCDE01AC}" xr6:coauthVersionLast="44" xr6:coauthVersionMax="44" xr10:uidLastSave="{00000000-0000-0000-0000-000000000000}"/>
  <bookViews>
    <workbookView xWindow="-120" yWindow="-120" windowWidth="20730" windowHeight="11160" xr2:uid="{45FB02B2-2A5C-4F65-B458-173F49FC9D56}"/>
  </bookViews>
  <sheets>
    <sheet name="DONNEES FACTURATION" sheetId="1" r:id="rId1"/>
    <sheet name="FA020118" sheetId="2" r:id="rId2"/>
    <sheet name="Adresse Clients" sheetId="3" r:id="rId3"/>
    <sheet name="Grille Tarifaire" sheetId="4" r:id="rId4"/>
  </sheets>
  <externalReferences>
    <externalReference r:id="rId5"/>
  </externalReferences>
  <definedNames>
    <definedName name="A_COMPLETER">[1]FORMULAIRE!$F$1,[1]FORMULAIRE!$J$1,[1]FORMULAIRE!$D$3,[1]FORMULAIRE!$C$5,[1]FORMULAIRE!$C$6,[1]FORMULAIRE!$D$7,[1]FORMULAIRE!$B$9,[1]FORMULAIRE!$F$9,[1]FORMULAIRE!$C$12,[1]FORMULAIRE!$C$13,[1]FORMULAIRE!$C$14,[1]FORMULAIRE!$C$15,[1]FORMULAIRE!$F$15,[1]FORMULAIRE!$C$16,[1]FORMULAIRE!$F$16,[1]FORMULAIRE!$C$17,[1]FORMULAIRE!$C$18,[1]FORMULAIRE!$E$18,[1]FORMULAIRE!$B$22,[1]FORMULAIRE!$E$22,[1]FORMULAIRE!$B$24,[1]FORMULAIRE!$E$24,[1]FORMULAIRE!$C$27,[1]FORMULAIRE!$E$27,[1]FORMULAIRE!$C$28,[1]FORMULAIRE!$D$28,[1]FORMULAIRE!$E$28,[1]FORMULAIRE!$F$28,[1]FORMULAIRE!$C$29,[1]FORMULAIRE!$E$29,[1]FORMULAIRE!$E$30,[1]FORMULAIRE!$C$30,[1]FORMULAIRE!$D$31,[1]FORMULAIRE!$C$31,[1]FORMULAIRE!$E$36,[1]FORMULAIRE!$E$37,[1]FORMULAIRE!$E$38,[1]FORMULAIRE!$E$39,[1]FORMULAIRE!$E$40,[1]FORMULAIRE!$E$41,[1]FORMULAIRE!$C$46,[1]FORMULAIRE!$D$46,[1]FORMULAIRE!$C$47,[1]FORMULAIRE!$D$47,[1]FORMULAIRE!$C$48,[1]FORMULAIRE!$D$48,[1]FORMULAIRE!$C$49,[1]FORMULAIRE!$D$49,[1]FORMULAIRE!$A$59,[1]FORMULAIRE!$C$51</definedName>
    <definedName name="A_COMPLETER2">[1]FORMULAIRE!$F$1,[1]FORMULAIRE!$C$5,[1]FORMULAIRE!$C$6,[1]FORMULAIRE!$D$7,[1]FORMULAIRE!$B$9,[1]FORMULAIRE!$F$9,[1]FORMULAIRE!$C$12,[1]FORMULAIRE!$C$13,[1]FORMULAIRE!$C$14,[1]FORMULAIRE!$C$15,[1]FORMULAIRE!$F$15,[1]FORMULAIRE!$C$16,[1]FORMULAIRE!$F$16,[1]FORMULAIRE!$C$17,[1]FORMULAIRE!$C$18,[1]FORMULAIRE!$E$18,[1]FORMULAIRE!$B$22,[1]FORMULAIRE!$E$22,[1]FORMULAIRE!$B$24,[1]FORMULAIRE!$E$24,[1]FORMULAIRE!$C$27,[1]FORMULAIRE!$E$27,[1]FORMULAIRE!$C$28,[1]FORMULAIRE!$D$28,[1]FORMULAIRE!$E$28,[1]FORMULAIRE!$F$28,[1]FORMULAIRE!$C$29,[1]FORMULAIRE!$E$29,[1]FORMULAIRE!$E$30,[1]FORMULAIRE!$C$30,[1]FORMULAIRE!$D$31,[1]FORMULAIRE!$C$31,[1]FORMULAIRE!$E$36,[1]FORMULAIRE!$E$37,[1]FORMULAIRE!$E$38,[1]FORMULAIRE!$E$39,[1]FORMULAIRE!$E$40,[1]FORMULAIRE!$E$41,[1]FORMULAIRE!$C$46,[1]FORMULAIRE!$D$46,[1]FORMULAIRE!$C$47,[1]FORMULAIRE!$D$47,[1]FORMULAIRE!$C$48,[1]FORMULAIRE!$D$48,[1]FORMULAIRE!$C$49,[1]FORMULAIRE!$D$49,[1]FORMULAIRE!$A$59,[1]FORMULAIRE!$C$51</definedName>
    <definedName name="DESTINATION2">#REF!</definedName>
    <definedName name="N°DE_FACTURE">'DONNEES FACTURATION'!$A:$A</definedName>
    <definedName name="_xlnm.Print_Area" localSheetId="1">'FA020118'!$A$1:$F$47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  <c r="A24" i="1"/>
  <c r="A25" i="1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15" i="2"/>
  <c r="F41" i="2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26" i="1"/>
  <c r="A5" i="1" l="1"/>
  <c r="A7" i="1" s="1"/>
  <c r="A9" i="2" s="1"/>
  <c r="B1" i="2"/>
  <c r="A10" i="2" s="1"/>
  <c r="H14" i="1"/>
  <c r="H15" i="1"/>
  <c r="H16" i="1"/>
  <c r="H17" i="1"/>
  <c r="H18" i="1"/>
  <c r="H19" i="1"/>
  <c r="H20" i="1"/>
  <c r="H21" i="1"/>
  <c r="H22" i="1"/>
  <c r="H23" i="1"/>
  <c r="H24" i="1"/>
  <c r="H25" i="1"/>
  <c r="H8" i="1"/>
  <c r="H9" i="1"/>
  <c r="H10" i="1"/>
  <c r="H11" i="1"/>
  <c r="H12" i="1"/>
  <c r="H13" i="1"/>
  <c r="H2" i="1"/>
  <c r="H3" i="1"/>
  <c r="H4" i="1"/>
  <c r="H5" i="1"/>
  <c r="H6" i="1"/>
  <c r="H7" i="1"/>
  <c r="F42" i="2"/>
  <c r="F25" i="2"/>
  <c r="F24" i="2"/>
  <c r="F23" i="2"/>
  <c r="F22" i="2"/>
  <c r="F21" i="2"/>
  <c r="F20" i="2"/>
  <c r="F19" i="2"/>
  <c r="F18" i="2"/>
  <c r="F17" i="2"/>
  <c r="F16" i="2"/>
  <c r="F15" i="2"/>
  <c r="C5" i="2" l="1"/>
  <c r="C7" i="2" s="1"/>
  <c r="C13" i="2"/>
  <c r="A11" i="2"/>
  <c r="F43" i="2"/>
  <c r="B45" i="2" s="1"/>
  <c r="F44" i="2" s="1"/>
  <c r="C6" i="2" l="1"/>
</calcChain>
</file>

<file path=xl/sharedStrings.xml><?xml version="1.0" encoding="utf-8"?>
<sst xmlns="http://schemas.openxmlformats.org/spreadsheetml/2006/main" count="771" uniqueCount="103">
  <si>
    <t>N°DE FACTURE</t>
  </si>
  <si>
    <t xml:space="preserve">Facturation au </t>
  </si>
  <si>
    <t>CLIENT</t>
  </si>
  <si>
    <t>CHANTIERS</t>
  </si>
  <si>
    <t>LIEU D'INTERVENTION</t>
  </si>
  <si>
    <t>OBJECTIF DE MESURAGE</t>
  </si>
  <si>
    <t>REF ECHANTILLONS</t>
  </si>
  <si>
    <t>MOIS</t>
  </si>
  <si>
    <t>FA20-0158</t>
  </si>
  <si>
    <t xml:space="preserve">Tarif unitaire </t>
  </si>
  <si>
    <t>Tarif ht</t>
  </si>
  <si>
    <t xml:space="preserve">Déplacement </t>
  </si>
  <si>
    <t>TOTAL HT</t>
  </si>
  <si>
    <t>TVA</t>
  </si>
  <si>
    <t>TOTAL TTC</t>
  </si>
  <si>
    <t>Règlement à réception</t>
  </si>
  <si>
    <t>Client</t>
  </si>
  <si>
    <t>Adresse</t>
  </si>
  <si>
    <t>Code Postal / Ville</t>
  </si>
  <si>
    <t>3, RUE DE LA PORTE</t>
  </si>
  <si>
    <t>75001 PARIS</t>
  </si>
  <si>
    <t>4, RUE DE LA PORTE</t>
  </si>
  <si>
    <t>75002 PARIS</t>
  </si>
  <si>
    <t>5, RUE DE LA PORTE</t>
  </si>
  <si>
    <t>75003 PARIS</t>
  </si>
  <si>
    <t>6, RUE DE LA PORTE</t>
  </si>
  <si>
    <t>75004 PARIS</t>
  </si>
  <si>
    <t>7, RUE DE LA PORTE</t>
  </si>
  <si>
    <t>75005 PARIS</t>
  </si>
  <si>
    <t>8, RUE DE LA PORTE</t>
  </si>
  <si>
    <t>75006 PARIS</t>
  </si>
  <si>
    <t>Quantité</t>
  </si>
  <si>
    <t>31/07/2018</t>
  </si>
  <si>
    <t>20-112</t>
  </si>
  <si>
    <t>061218-04</t>
  </si>
  <si>
    <t>31/12/2018</t>
  </si>
  <si>
    <t>061218-01</t>
  </si>
  <si>
    <t>061218-02</t>
  </si>
  <si>
    <t>061218-06</t>
  </si>
  <si>
    <t>31/12/2019</t>
  </si>
  <si>
    <t>061219-04</t>
  </si>
  <si>
    <t>061219-07</t>
  </si>
  <si>
    <t>061219-08</t>
  </si>
  <si>
    <t>061218-07</t>
  </si>
  <si>
    <t>20-128</t>
  </si>
  <si>
    <t>061219-03</t>
  </si>
  <si>
    <t>20-132</t>
  </si>
  <si>
    <t>061219-12</t>
  </si>
  <si>
    <t>30/04/2020</t>
  </si>
  <si>
    <t>20-001</t>
  </si>
  <si>
    <t>290420-01</t>
  </si>
  <si>
    <t>20-004</t>
  </si>
  <si>
    <t>061219-16</t>
  </si>
  <si>
    <t>061219-18</t>
  </si>
  <si>
    <t>061219-19</t>
  </si>
  <si>
    <t>061219-20</t>
  </si>
  <si>
    <t>061219-21</t>
  </si>
  <si>
    <t>061219-22</t>
  </si>
  <si>
    <t>061219-23</t>
  </si>
  <si>
    <t>061219-24</t>
  </si>
  <si>
    <t>061219-25</t>
  </si>
  <si>
    <t>061219-26</t>
  </si>
  <si>
    <t>061219-27</t>
  </si>
  <si>
    <t>31/12/2022</t>
  </si>
  <si>
    <t>20-014</t>
  </si>
  <si>
    <t>061218-08</t>
  </si>
  <si>
    <t>31/12/2030</t>
  </si>
  <si>
    <t>151218-48</t>
  </si>
  <si>
    <t/>
  </si>
  <si>
    <t>Client 1</t>
  </si>
  <si>
    <t>juillet 2018</t>
  </si>
  <si>
    <t>26 Rue du Pigeon 94400 Vitry</t>
  </si>
  <si>
    <t>TARTAMPION</t>
  </si>
  <si>
    <t>décembre 2018</t>
  </si>
  <si>
    <t>ABECEDAIRE</t>
  </si>
  <si>
    <t>décembre 2019</t>
  </si>
  <si>
    <t>PIROLYSE</t>
  </si>
  <si>
    <t>Client 2</t>
  </si>
  <si>
    <t>SARCELLES</t>
  </si>
  <si>
    <t>Client 3</t>
  </si>
  <si>
    <t>15 rue des 3 Fontaines à AUBERVILLIERS 93000</t>
  </si>
  <si>
    <t>Client 4</t>
  </si>
  <si>
    <t>avril 2020</t>
  </si>
  <si>
    <t>CHATILLON</t>
  </si>
  <si>
    <t>Client 5</t>
  </si>
  <si>
    <t xml:space="preserve">18 rue du Pharaon 75118 PARIS </t>
  </si>
  <si>
    <t>Client 6</t>
  </si>
  <si>
    <t>décembre 2022</t>
  </si>
  <si>
    <t>6 rue du Square 92130 ISSY LES MOULINEAUX</t>
  </si>
  <si>
    <t>décembre 2030</t>
  </si>
  <si>
    <t>décembre 2020</t>
  </si>
  <si>
    <t>Tarif mensuel par prestation</t>
  </si>
  <si>
    <t>TYPE DE MESURE</t>
  </si>
  <si>
    <t>TARIF UNITAIRE</t>
  </si>
  <si>
    <t>PYROLISE</t>
  </si>
  <si>
    <t>REF. ECHANTILLONS</t>
  </si>
  <si>
    <t>TYPES DE MESURES</t>
  </si>
  <si>
    <t>FA20-0157</t>
  </si>
  <si>
    <t>FA20-0156</t>
  </si>
  <si>
    <t>FA20-0155</t>
  </si>
  <si>
    <t>FA20-0154</t>
  </si>
  <si>
    <t>FA20-0153</t>
  </si>
  <si>
    <t>FA20-0152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</si>
</sst>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#,##0.00\ &quot;€&quot;"/>
    <numFmt numFmtId="166" formatCode="&quot;FA&quot;##\-####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11"/>
      <color rgb="FF002060"/>
      <name val="Arial"/>
      <family val="2"/>
    </font>
    <font>
      <sz val="11"/>
      <color rgb="FF002060"/>
      <name val="Calibri"/>
      <family val="2"/>
      <scheme val="minor"/>
    </font>
    <font>
      <sz val="13"/>
      <color rgb="FF002060"/>
      <name val="Arial"/>
      <family val="2"/>
    </font>
    <font>
      <sz val="12"/>
      <color rgb="FF002060"/>
      <name val="Calibri"/>
      <family val="2"/>
      <scheme val="minor"/>
    </font>
    <font>
      <b/>
      <sz val="13"/>
      <color rgb="FF002060"/>
      <name val="Arial"/>
      <family val="2"/>
    </font>
    <font>
      <u/>
      <sz val="13"/>
      <color rgb="FF002060"/>
      <name val="Calibri"/>
      <family val="2"/>
      <scheme val="minor"/>
    </font>
    <font>
      <sz val="13"/>
      <color rgb="FF002060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8"/>
      <name val="Calibri"/>
      <family val="2"/>
      <scheme val="minor"/>
    </font>
    <font>
      <b/>
      <sz val="13.5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9FFE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3" tint="0.39997558519241921"/>
      </left>
      <right style="medium">
        <color theme="3" tint="0.39997558519241921"/>
      </right>
      <top style="medium">
        <color theme="3" tint="0.39997558519241921"/>
      </top>
      <bottom style="medium">
        <color theme="3" tint="0.3999755851924192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theme="3" tint="0.39997558519241921"/>
      </left>
      <right style="medium">
        <color theme="3" tint="0.39994506668294322"/>
      </right>
      <top style="medium">
        <color theme="3" tint="0.39997558519241921"/>
      </top>
      <bottom/>
      <diagonal/>
    </border>
    <border>
      <left style="medium">
        <color theme="3" tint="0.39994506668294322"/>
      </left>
      <right style="medium">
        <color theme="3" tint="0.39994506668294322"/>
      </right>
      <top style="medium">
        <color theme="3" tint="0.39997558519241921"/>
      </top>
      <bottom/>
      <diagonal/>
    </border>
    <border>
      <left style="medium">
        <color theme="3" tint="0.39994506668294322"/>
      </left>
      <right style="medium">
        <color theme="3" tint="0.39997558519241921"/>
      </right>
      <top style="medium">
        <color theme="3" tint="0.39997558519241921"/>
      </top>
      <bottom/>
      <diagonal/>
    </border>
    <border>
      <left style="medium">
        <color theme="3" tint="0.39997558519241921"/>
      </left>
      <right style="medium">
        <color theme="3" tint="0.39994506668294322"/>
      </right>
      <top/>
      <bottom/>
      <diagonal/>
    </border>
    <border>
      <left style="medium">
        <color theme="3" tint="0.39994506668294322"/>
      </left>
      <right style="medium">
        <color theme="3" tint="0.39994506668294322"/>
      </right>
      <top/>
      <bottom/>
      <diagonal/>
    </border>
    <border>
      <left style="medium">
        <color theme="3" tint="0.39994506668294322"/>
      </left>
      <right style="medium">
        <color theme="3" tint="0.39997558519241921"/>
      </right>
      <top/>
      <bottom/>
      <diagonal/>
    </border>
    <border>
      <left style="medium">
        <color theme="3" tint="0.39997558519241921"/>
      </left>
      <right style="medium">
        <color theme="3" tint="0.39994506668294322"/>
      </right>
      <top/>
      <bottom style="medium">
        <color theme="3" tint="0.39997558519241921"/>
      </bottom>
      <diagonal/>
    </border>
    <border>
      <left style="medium">
        <color theme="3" tint="0.39994506668294322"/>
      </left>
      <right style="medium">
        <color theme="3" tint="0.39994506668294322"/>
      </right>
      <top/>
      <bottom style="medium">
        <color theme="3" tint="0.39997558519241921"/>
      </bottom>
      <diagonal/>
    </border>
    <border>
      <left style="medium">
        <color theme="3" tint="0.39994506668294322"/>
      </left>
      <right style="medium">
        <color theme="3" tint="0.39997558519241921"/>
      </right>
      <top/>
      <bottom style="medium">
        <color theme="3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0" fontId="9" fillId="0" borderId="0" xfId="0" applyFont="1" applyAlignment="1">
      <alignment vertical="top" wrapText="1"/>
    </xf>
    <xf numFmtId="0" fontId="9" fillId="0" borderId="0" xfId="0" applyFont="1" applyAlignment="1">
      <alignment wrapText="1"/>
    </xf>
    <xf numFmtId="0" fontId="12" fillId="3" borderId="12" xfId="0" applyFont="1" applyFill="1" applyBorder="1" applyAlignment="1">
      <alignment vertical="center"/>
    </xf>
    <xf numFmtId="0" fontId="12" fillId="3" borderId="12" xfId="0" applyFont="1" applyFill="1" applyBorder="1" applyAlignment="1">
      <alignment horizontal="center" vertical="center" wrapText="1"/>
    </xf>
    <xf numFmtId="0" fontId="12" fillId="3" borderId="12" xfId="0" applyFont="1" applyFill="1" applyBorder="1" applyAlignment="1">
      <alignment horizontal="center" vertical="center"/>
    </xf>
    <xf numFmtId="165" fontId="12" fillId="3" borderId="12" xfId="0" applyNumberFormat="1" applyFont="1" applyFill="1" applyBorder="1" applyAlignment="1">
      <alignment vertical="center"/>
    </xf>
    <xf numFmtId="0" fontId="12" fillId="4" borderId="12" xfId="0" applyFont="1" applyFill="1" applyBorder="1" applyAlignment="1">
      <alignment vertical="center"/>
    </xf>
    <xf numFmtId="165" fontId="5" fillId="4" borderId="12" xfId="0" applyNumberFormat="1" applyFont="1" applyFill="1" applyBorder="1" applyAlignment="1">
      <alignment horizontal="right" vertical="center"/>
    </xf>
    <xf numFmtId="0" fontId="0" fillId="5" borderId="0" xfId="0" applyFill="1"/>
    <xf numFmtId="0" fontId="3" fillId="2" borderId="13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 wrapText="1"/>
    </xf>
    <xf numFmtId="0" fontId="11" fillId="0" borderId="0" xfId="0" applyFont="1"/>
    <xf numFmtId="0" fontId="3" fillId="2" borderId="7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vertical="center"/>
    </xf>
    <xf numFmtId="0" fontId="7" fillId="4" borderId="15" xfId="0" applyFont="1" applyFill="1" applyBorder="1" applyAlignment="1">
      <alignment horizontal="center" vertical="center"/>
    </xf>
    <xf numFmtId="165" fontId="7" fillId="4" borderId="15" xfId="0" applyNumberFormat="1" applyFont="1" applyFill="1" applyBorder="1" applyAlignment="1">
      <alignment horizontal="center" vertical="center" wrapText="1"/>
    </xf>
    <xf numFmtId="165" fontId="7" fillId="4" borderId="16" xfId="0" applyNumberFormat="1" applyFont="1" applyFill="1" applyBorder="1" applyAlignment="1">
      <alignment horizontal="right" vertical="center" wrapText="1"/>
    </xf>
    <xf numFmtId="0" fontId="7" fillId="4" borderId="17" xfId="0" applyFont="1" applyFill="1" applyBorder="1" applyAlignment="1">
      <alignment vertical="center"/>
    </xf>
    <xf numFmtId="0" fontId="7" fillId="4" borderId="18" xfId="0" applyFont="1" applyFill="1" applyBorder="1" applyAlignment="1">
      <alignment horizontal="center" vertical="center"/>
    </xf>
    <xf numFmtId="165" fontId="7" fillId="4" borderId="18" xfId="0" applyNumberFormat="1" applyFont="1" applyFill="1" applyBorder="1" applyAlignment="1">
      <alignment horizontal="center" vertical="center" wrapText="1"/>
    </xf>
    <xf numFmtId="165" fontId="7" fillId="4" borderId="19" xfId="0" applyNumberFormat="1" applyFont="1" applyFill="1" applyBorder="1" applyAlignment="1">
      <alignment horizontal="right" vertical="center" wrapText="1"/>
    </xf>
    <xf numFmtId="0" fontId="7" fillId="4" borderId="20" xfId="0" applyFont="1" applyFill="1" applyBorder="1" applyAlignment="1">
      <alignment vertical="center"/>
    </xf>
    <xf numFmtId="0" fontId="7" fillId="4" borderId="21" xfId="0" applyFont="1" applyFill="1" applyBorder="1" applyAlignment="1">
      <alignment horizontal="center" vertical="center"/>
    </xf>
    <xf numFmtId="165" fontId="7" fillId="4" borderId="21" xfId="0" applyNumberFormat="1" applyFont="1" applyFill="1" applyBorder="1" applyAlignment="1">
      <alignment horizontal="center" vertical="center" wrapText="1"/>
    </xf>
    <xf numFmtId="165" fontId="7" fillId="4" borderId="22" xfId="0" applyNumberFormat="1" applyFont="1" applyFill="1" applyBorder="1" applyAlignment="1">
      <alignment horizontal="right" vertical="center" wrapText="1"/>
    </xf>
    <xf numFmtId="166" fontId="3" fillId="2" borderId="1" xfId="0" applyNumberFormat="1" applyFont="1" applyFill="1" applyBorder="1"/>
    <xf numFmtId="166" fontId="0" fillId="0" borderId="0" xfId="0" applyNumberFormat="1"/>
    <xf numFmtId="0" fontId="7" fillId="4" borderId="18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 readingOrder="1"/>
    </xf>
    <xf numFmtId="14" fontId="0" fillId="0" borderId="23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0" borderId="4" xfId="0" applyFont="1" applyBorder="1" applyAlignment="1">
      <alignment horizontal="center" vertical="top"/>
    </xf>
    <xf numFmtId="0" fontId="6" fillId="0" borderId="5" xfId="0" applyFont="1" applyBorder="1" applyAlignment="1">
      <alignment horizontal="center" vertical="top"/>
    </xf>
    <xf numFmtId="0" fontId="6" fillId="0" borderId="6" xfId="0" applyFont="1" applyBorder="1" applyAlignment="1">
      <alignment horizontal="center" vertical="top"/>
    </xf>
    <xf numFmtId="0" fontId="11" fillId="0" borderId="0" xfId="0" applyFont="1" applyAlignment="1">
      <alignment horizontal="left" vertical="top" wrapText="1"/>
    </xf>
    <xf numFmtId="0" fontId="10" fillId="0" borderId="0" xfId="0" applyFont="1" applyAlignment="1">
      <alignment horizontal="left" vertical="top" wrapText="1"/>
    </xf>
    <xf numFmtId="164" fontId="10" fillId="0" borderId="0" xfId="0" applyNumberFormat="1" applyFont="1" applyAlignment="1">
      <alignment horizontal="left" vertical="top" wrapText="1"/>
    </xf>
    <xf numFmtId="0" fontId="8" fillId="0" borderId="7" xfId="0" applyFont="1" applyBorder="1" applyAlignment="1">
      <alignment horizontal="center" vertical="top" wrapText="1"/>
    </xf>
    <xf numFmtId="0" fontId="8" fillId="0" borderId="0" xfId="0" applyFont="1" applyBorder="1" applyAlignment="1">
      <alignment horizontal="center" vertical="top" wrapText="1"/>
    </xf>
    <xf numFmtId="0" fontId="8" fillId="0" borderId="8" xfId="0" applyFont="1" applyBorder="1" applyAlignment="1">
      <alignment horizontal="center" vertical="top" wrapText="1"/>
    </xf>
    <xf numFmtId="0" fontId="8" fillId="0" borderId="9" xfId="0" applyFont="1" applyBorder="1" applyAlignment="1">
      <alignment horizontal="center" vertical="top" wrapText="1"/>
    </xf>
    <xf numFmtId="0" fontId="8" fillId="0" borderId="10" xfId="0" applyFont="1" applyBorder="1" applyAlignment="1">
      <alignment horizontal="center" vertical="top" wrapText="1"/>
    </xf>
    <xf numFmtId="0" fontId="8" fillId="0" borderId="11" xfId="0" applyFont="1" applyBorder="1" applyAlignment="1">
      <alignment horizontal="center" vertical="top" wrapText="1"/>
    </xf>
    <xf numFmtId="0" fontId="12" fillId="3" borderId="12" xfId="0" applyFont="1" applyFill="1" applyBorder="1" applyAlignment="1">
      <alignment horizontal="center" vertical="center"/>
    </xf>
    <xf numFmtId="0" fontId="7" fillId="4" borderId="2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left" vertical="center"/>
    </xf>
    <xf numFmtId="9" fontId="5" fillId="4" borderId="12" xfId="0" applyNumberFormat="1" applyFont="1" applyFill="1" applyBorder="1" applyAlignment="1">
      <alignment horizontal="right" vertical="center"/>
    </xf>
    <xf numFmtId="165" fontId="13" fillId="3" borderId="12" xfId="0" applyNumberFormat="1" applyFont="1" applyFill="1" applyBorder="1" applyAlignment="1">
      <alignment horizontal="right" vertical="center"/>
    </xf>
    <xf numFmtId="0" fontId="7" fillId="4" borderId="15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123825</xdr:colOff>
          <xdr:row>3</xdr:row>
          <xdr:rowOff>47625</xdr:rowOff>
        </xdr:from>
        <xdr:to>
          <xdr:col>14</xdr:col>
          <xdr:colOff>571500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N°DE_FACTURE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9</xdr:col>
          <xdr:colOff>19050</xdr:colOff>
          <xdr:row>3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Facturation au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Publipostage/VI/Pr&#233;l&#232;vement%20d'Air%20selon%20NF%20X%2043-050%20-%20Recherche%20Fibre%20d'Amiante%20par%20META%20V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RECAP PRLVT"/>
      <sheetName val="DONNEES FICHE DE PRELEVEMENT"/>
      <sheetName val="BORDEREAU D'ACCOMPAGNEMENT"/>
      <sheetName val="FICHE MAIL"/>
    </sheetNames>
    <sheetDataSet>
      <sheetData sheetId="0">
        <row r="1">
          <cell r="F1"/>
          <cell r="J1"/>
        </row>
        <row r="3">
          <cell r="D3"/>
        </row>
        <row r="5">
          <cell r="C5"/>
        </row>
        <row r="6">
          <cell r="C6"/>
        </row>
        <row r="7">
          <cell r="D7"/>
        </row>
        <row r="9">
          <cell r="B9"/>
          <cell r="F9"/>
        </row>
        <row r="12">
          <cell r="C12"/>
        </row>
        <row r="13">
          <cell r="C13"/>
        </row>
        <row r="14">
          <cell r="C14"/>
        </row>
        <row r="15">
          <cell r="C15"/>
          <cell r="F15"/>
        </row>
        <row r="16">
          <cell r="C16"/>
          <cell r="F16"/>
        </row>
        <row r="17">
          <cell r="C17"/>
        </row>
        <row r="18">
          <cell r="C18"/>
          <cell r="E18"/>
        </row>
        <row r="22">
          <cell r="B22"/>
          <cell r="E22"/>
        </row>
        <row r="24">
          <cell r="B24"/>
          <cell r="E24"/>
        </row>
        <row r="27">
          <cell r="C27"/>
          <cell r="E27"/>
        </row>
        <row r="28">
          <cell r="C28"/>
          <cell r="D28"/>
          <cell r="E28"/>
          <cell r="F28"/>
        </row>
        <row r="29">
          <cell r="C29"/>
          <cell r="E29"/>
        </row>
        <row r="30">
          <cell r="C30"/>
          <cell r="E30"/>
        </row>
        <row r="31">
          <cell r="C31"/>
          <cell r="D31"/>
        </row>
        <row r="36">
          <cell r="E36"/>
        </row>
        <row r="37">
          <cell r="E37"/>
        </row>
        <row r="38">
          <cell r="E38"/>
        </row>
        <row r="39">
          <cell r="E39"/>
        </row>
        <row r="40">
          <cell r="E40"/>
        </row>
        <row r="41">
          <cell r="E41"/>
        </row>
        <row r="46">
          <cell r="C46"/>
          <cell r="D46"/>
        </row>
        <row r="47">
          <cell r="C47"/>
          <cell r="D47"/>
        </row>
        <row r="48">
          <cell r="C48"/>
          <cell r="D48"/>
        </row>
        <row r="49">
          <cell r="C49"/>
          <cell r="D49"/>
        </row>
        <row r="51">
          <cell r="C51"/>
        </row>
        <row r="59">
          <cell r="A59"/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317B4-E5C2-44D4-9E7B-CC7957A99FFD}">
  <sheetPr codeName="Feuil153"/>
  <dimension ref="A1:J100"/>
  <sheetViews>
    <sheetView tabSelected="1" topLeftCell="A91" workbookViewId="0">
      <selection activeCell="A102" sqref="A102"/>
    </sheetView>
  </sheetViews>
  <sheetFormatPr baseColWidth="10" defaultRowHeight="15" x14ac:dyDescent="0.25"/>
  <cols>
    <col min="1" max="1" width="19.42578125" style="36" bestFit="1" customWidth="1"/>
    <col min="2" max="2" width="19.85546875" bestFit="1" customWidth="1"/>
    <col min="5" max="5" width="28.7109375" bestFit="1" customWidth="1"/>
    <col min="6" max="6" width="31.42578125" bestFit="1" customWidth="1"/>
    <col min="7" max="7" width="25.42578125" bestFit="1" customWidth="1"/>
    <col min="8" max="8" width="25.42578125" customWidth="1"/>
    <col min="9" max="9" width="14.42578125" bestFit="1" customWidth="1"/>
    <col min="10" max="10" width="36.140625" bestFit="1" customWidth="1"/>
  </cols>
  <sheetData>
    <row r="1" spans="1:10" ht="22.5" thickTop="1" thickBot="1" x14ac:dyDescent="0.4">
      <c r="A1" s="35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9" t="s">
        <v>31</v>
      </c>
      <c r="I1" s="2" t="s">
        <v>7</v>
      </c>
      <c r="J1" s="22" t="s">
        <v>91</v>
      </c>
    </row>
    <row r="2" spans="1:10" ht="15.75" thickTop="1" x14ac:dyDescent="0.25">
      <c r="A2" s="36" t="s">
        <v>102</v>
      </c>
      <c r="B2" t="s">
        <v>32</v>
      </c>
      <c r="C2" t="s">
        <v>69</v>
      </c>
      <c r="D2" t="s">
        <v>33</v>
      </c>
      <c r="E2" t="s">
        <v>71</v>
      </c>
      <c r="F2" t="s">
        <v>72</v>
      </c>
      <c r="G2" t="s">
        <v>34</v>
      </c>
      <c r="H2">
        <f>+IF(F2=F1,IF(COUNTIFS($B$2:B25,B2,$D$2:D25,D2,$C$2:C25,C2,$F$2:F25,F2)=COUNTIFS($B$2:B24,B1,$D$2:D24,D1,$C$2:C24,C1,$F$2:F24,F1),"",COUNTIFS($B$2:B25,B2,$D$2:D25,D2,$C$2:C25,C2,$F$2:F25,F2)),COUNTIFS($B$2:B25,B2,$D$2:D25,D2,$C$2:C25,C2,$F$2:F25,F2))</f>
        <v>1</v>
      </c>
      <c r="I2" t="s">
        <v>70</v>
      </c>
    </row>
    <row r="3" spans="1:10" x14ac:dyDescent="0.25">
      <c r="A3" s="36" t="s">
        <v>101</v>
      </c>
      <c r="B3" t="s">
        <v>35</v>
      </c>
      <c r="C3" t="s">
        <v>69</v>
      </c>
      <c r="D3" t="s">
        <v>33</v>
      </c>
      <c r="E3" t="s">
        <v>71</v>
      </c>
      <c r="F3" t="s">
        <v>74</v>
      </c>
      <c r="G3" t="s">
        <v>36</v>
      </c>
      <c r="H3">
        <f>+IF(F3=F2,IF(COUNTIFS($B$2:B26,B3,$D$2:D26,D3,$C$2:C26,C3,$F$2:F26,F3)=COUNTIFS($B$2:B25,B2,$D$2:D25,D2,$C$2:C25,C2,$F$2:F25,F2),"",COUNTIFS($B$2:B26,B3,$D$2:D26,D3,$C$2:C26,C3,$F$2:F26,F3)),COUNTIFS($B$2:B26,B3,$D$2:D26,D3,$C$2:C26,C3,$F$2:F26,F3))</f>
        <v>1</v>
      </c>
      <c r="I3" t="s">
        <v>73</v>
      </c>
    </row>
    <row r="4" spans="1:10" x14ac:dyDescent="0.25">
      <c r="A4" s="36" t="str">
        <f>IF(D4=D3,IF(C4=C3,IF(B4=B3,A3,A3+1),A3+1),A3+1)</f>
        <v>FA20-0153</v>
      </c>
      <c r="B4" t="s">
        <v>35</v>
      </c>
      <c r="C4" t="s">
        <v>69</v>
      </c>
      <c r="D4" t="s">
        <v>33</v>
      </c>
      <c r="E4" t="s">
        <v>71</v>
      </c>
      <c r="F4" t="s">
        <v>72</v>
      </c>
      <c r="G4" t="s">
        <v>37</v>
      </c>
      <c r="H4">
        <f>+IF(F4=F3,IF(COUNTIFS($B$2:B27,B4,$D$2:D27,D4,$C$2:C27,C4,$F$2:F27,F4)=COUNTIFS($B$2:B26,B3,$D$2:D26,D3,$C$2:C26,C3,$F$2:F26,F3),"",COUNTIFS($B$2:B27,B4,$D$2:D27,D4,$C$2:C27,C4,$F$2:F27,F4)),COUNTIFS($B$2:B27,B4,$D$2:D27,D4,$C$2:C27,C4,$F$2:F27,F4))</f>
        <v>2</v>
      </c>
      <c r="I4" t="s">
        <v>73</v>
      </c>
    </row>
    <row r="5" spans="1:10" x14ac:dyDescent="0.25">
      <c r="A5" s="36" t="str">
        <f>IF(D5=D4,IF(C5=C4,IF(B5=B4,A4,A4+1),A4+1),A4+1)</f>
        <v>FA20-0153</v>
      </c>
      <c r="B5" t="s">
        <v>35</v>
      </c>
      <c r="C5" t="s">
        <v>69</v>
      </c>
      <c r="D5" t="s">
        <v>33</v>
      </c>
      <c r="E5" t="s">
        <v>71</v>
      </c>
      <c r="F5" t="s">
        <v>72</v>
      </c>
      <c r="G5" t="s">
        <v>38</v>
      </c>
      <c r="H5" t="str">
        <f>+IF(F5=F4,IF(COUNTIFS($B$2:B28,B5,$D$2:D28,D5,$C$2:C28,C5,$F$2:F28,F5)=COUNTIFS($B$2:B27,B4,$D$2:D27,D4,$C$2:C27,C4,$F$2:F27,F4),"",COUNTIFS($B$2:B28,B5,$D$2:D28,D5,$C$2:C28,C5,$F$2:F28,F5)),COUNTIFS($B$2:B28,B5,$D$2:D28,D5,$C$2:C28,C5,$F$2:F28,F5))</f>
        <v/>
      </c>
      <c r="I5" t="s">
        <v>73</v>
      </c>
    </row>
    <row r="6" spans="1:10" x14ac:dyDescent="0.25">
      <c r="A6" s="36" t="s">
        <v>100</v>
      </c>
      <c r="B6" t="s">
        <v>39</v>
      </c>
      <c r="C6" t="s">
        <v>69</v>
      </c>
      <c r="D6" t="s">
        <v>33</v>
      </c>
      <c r="E6" t="s">
        <v>71</v>
      </c>
      <c r="F6" t="s">
        <v>76</v>
      </c>
      <c r="G6" t="s">
        <v>40</v>
      </c>
      <c r="H6">
        <f>+IF(F6=F5,IF(COUNTIFS($B$2:B29,B6,$D$2:D29,D6,$C$2:C29,C6,$F$2:F29,F6)=COUNTIFS($B$2:B28,B5,$D$2:D28,D5,$C$2:C28,C5,$F$2:F28,F5),"",COUNTIFS($B$2:B29,B6,$D$2:D29,D6,$C$2:C29,C6,$F$2:F29,F6)),COUNTIFS($B$2:B29,B6,$D$2:D29,D6,$C$2:C29,C6,$F$2:F29,F6))</f>
        <v>3</v>
      </c>
      <c r="I6" t="s">
        <v>75</v>
      </c>
    </row>
    <row r="7" spans="1:10" x14ac:dyDescent="0.25">
      <c r="A7" s="36" t="str">
        <f t="shared" ref="A7" si="0">IF(D7=D6,IF(C7=C6,IF(B7=B6,A6,A6+1),A6+1),A6+1)</f>
        <v>FA20-0154</v>
      </c>
      <c r="B7" t="s">
        <v>39</v>
      </c>
      <c r="C7" t="s">
        <v>69</v>
      </c>
      <c r="D7" t="s">
        <v>33</v>
      </c>
      <c r="E7" t="s">
        <v>71</v>
      </c>
      <c r="F7" t="s">
        <v>76</v>
      </c>
      <c r="G7" t="s">
        <v>41</v>
      </c>
      <c r="H7" t="str">
        <f>+IF(F7=F6,IF(COUNTIFS($B$2:B30,B7,$D$2:D30,D7,$C$2:C30,C7,$F$2:F30,F7)=COUNTIFS($B$2:B29,B6,$D$2:D29,D6,$C$2:C29,C6,$F$2:F29,F6),"",COUNTIFS($B$2:B30,B7,$D$2:D30,D7,$C$2:C30,C7,$F$2:F30,F7)),COUNTIFS($B$2:B30,B7,$D$2:D30,D7,$C$2:C30,C7,$F$2:F30,F7))</f>
        <v/>
      </c>
      <c r="I7" t="s">
        <v>75</v>
      </c>
    </row>
    <row r="8" spans="1:10" x14ac:dyDescent="0.25">
      <c r="A8" s="36" t="s">
        <v>100</v>
      </c>
      <c r="B8" t="s">
        <v>39</v>
      </c>
      <c r="C8" t="s">
        <v>69</v>
      </c>
      <c r="D8" t="s">
        <v>33</v>
      </c>
      <c r="E8" t="s">
        <v>71</v>
      </c>
      <c r="F8" t="s">
        <v>76</v>
      </c>
      <c r="G8" t="s">
        <v>42</v>
      </c>
      <c r="H8" t="str">
        <f>+IF(F8=F7,IF(COUNTIFS($B$2:B31,B8,$D$2:D31,D8,$C$2:C31,C8,$F$2:F31,F8)=COUNTIFS($B$2:B30,B7,$D$2:D30,D7,$C$2:C30,C7,$F$2:F30,F7),"",COUNTIFS($B$2:B31,B8,$D$2:D31,D8,$C$2:C31,C8,$F$2:F31,F8)),COUNTIFS($B$2:B31,B8,$D$2:D31,D8,$C$2:C31,C8,$F$2:F31,F8))</f>
        <v/>
      </c>
      <c r="I8" t="s">
        <v>90</v>
      </c>
    </row>
    <row r="9" spans="1:10" x14ac:dyDescent="0.25">
      <c r="A9" s="36" t="s">
        <v>100</v>
      </c>
      <c r="B9" t="s">
        <v>39</v>
      </c>
      <c r="C9" t="s">
        <v>69</v>
      </c>
      <c r="D9" t="s">
        <v>33</v>
      </c>
      <c r="E9" t="s">
        <v>71</v>
      </c>
      <c r="F9" t="s">
        <v>72</v>
      </c>
      <c r="G9" t="s">
        <v>43</v>
      </c>
      <c r="H9">
        <f>+IF(F9=F8,IF(COUNTIFS($B$2:B32,B9,$D$2:D32,D9,$C$2:C32,C9,$F$2:F32,F9)=COUNTIFS($B$2:B31,B8,$D$2:D31,D8,$C$2:C31,C8,$F$2:F31,F8),"",COUNTIFS($B$2:B32,B9,$D$2:D32,D9,$C$2:C32,C9,$F$2:F32,F9)),COUNTIFS($B$2:B32,B9,$D$2:D32,D9,$C$2:C32,C9,$F$2:F32,F9))</f>
        <v>1</v>
      </c>
      <c r="I9" t="s">
        <v>75</v>
      </c>
    </row>
    <row r="10" spans="1:10" x14ac:dyDescent="0.25">
      <c r="A10" s="36" t="s">
        <v>99</v>
      </c>
      <c r="B10" t="s">
        <v>39</v>
      </c>
      <c r="C10" t="s">
        <v>77</v>
      </c>
      <c r="D10" t="s">
        <v>44</v>
      </c>
      <c r="E10" t="s">
        <v>78</v>
      </c>
      <c r="F10" t="s">
        <v>76</v>
      </c>
      <c r="G10" t="s">
        <v>45</v>
      </c>
      <c r="H10">
        <f>+IF(F10=F9,IF(COUNTIFS($B$2:B33,B10,$D$2:D33,D10,$C$2:C33,C10,$F$2:F33,F10)=COUNTIFS($B$2:B32,B9,$D$2:D32,D9,$C$2:C32,C9,$F$2:F32,F9),"",COUNTIFS($B$2:B33,B10,$D$2:D33,D10,$C$2:C33,C10,$F$2:F33,F10)),COUNTIFS($B$2:B33,B10,$D$2:D33,D10,$C$2:C33,C10,$F$2:F33,F10))</f>
        <v>1</v>
      </c>
      <c r="I10" t="s">
        <v>75</v>
      </c>
    </row>
    <row r="11" spans="1:10" x14ac:dyDescent="0.25">
      <c r="A11" s="36" t="s">
        <v>98</v>
      </c>
      <c r="B11" t="s">
        <v>39</v>
      </c>
      <c r="C11" t="s">
        <v>79</v>
      </c>
      <c r="D11" t="s">
        <v>46</v>
      </c>
      <c r="E11" t="s">
        <v>80</v>
      </c>
      <c r="F11" t="s">
        <v>72</v>
      </c>
      <c r="G11" t="s">
        <v>47</v>
      </c>
      <c r="H11">
        <f>+IF(F11=F10,IF(COUNTIFS($B$2:B34,B11,$D$2:D34,D11,$C$2:C34,C11,$F$2:F34,F11)=COUNTIFS($B$2:B33,B10,$D$2:D33,D10,$C$2:C33,C10,$F$2:F33,F10),"",COUNTIFS($B$2:B34,B11,$D$2:D34,D11,$C$2:C34,C11,$F$2:F34,F11)),COUNTIFS($B$2:B34,B11,$D$2:D34,D11,$C$2:C34,C11,$F$2:F34,F11))</f>
        <v>1</v>
      </c>
      <c r="I11" t="s">
        <v>75</v>
      </c>
    </row>
    <row r="12" spans="1:10" x14ac:dyDescent="0.25">
      <c r="A12" s="36" t="s">
        <v>97</v>
      </c>
      <c r="B12" t="s">
        <v>48</v>
      </c>
      <c r="C12" t="s">
        <v>81</v>
      </c>
      <c r="D12" t="s">
        <v>49</v>
      </c>
      <c r="E12" t="s">
        <v>83</v>
      </c>
      <c r="F12" t="s">
        <v>76</v>
      </c>
      <c r="G12" t="s">
        <v>50</v>
      </c>
      <c r="H12">
        <f>+IF(F12=F11,IF(COUNTIFS($B$2:B35,B12,$D$2:D35,D12,$C$2:C35,C12,$F$2:F35,F12)=COUNTIFS($B$2:B34,B11,$D$2:D34,D11,$C$2:C34,C11,$F$2:F34,F11),"",COUNTIFS($B$2:B35,B12,$D$2:D35,D12,$C$2:C35,C12,$F$2:F35,F12)),COUNTIFS($B$2:B35,B12,$D$2:D35,D12,$C$2:C35,C12,$F$2:F35,F12))</f>
        <v>1</v>
      </c>
      <c r="I12" t="s">
        <v>82</v>
      </c>
    </row>
    <row r="13" spans="1:10" x14ac:dyDescent="0.25">
      <c r="A13" s="36" t="s">
        <v>8</v>
      </c>
      <c r="B13" t="s">
        <v>48</v>
      </c>
      <c r="C13" t="s">
        <v>84</v>
      </c>
      <c r="D13" t="s">
        <v>51</v>
      </c>
      <c r="E13" t="s">
        <v>85</v>
      </c>
      <c r="F13" t="s">
        <v>76</v>
      </c>
      <c r="G13" t="s">
        <v>52</v>
      </c>
      <c r="H13">
        <f>+IF(F13=F12,IF(COUNTIFS($B$2:B36,B13,$D$2:D36,D13,$C$2:C36,C13,$F$2:F36,F13)=COUNTIFS($B$2:B35,B12,$D$2:D35,D12,$C$2:C35,C12,$F$2:F35,F12),"",COUNTIFS($B$2:B36,B13,$D$2:D36,D13,$C$2:C36,C13,$F$2:F36,F13)),COUNTIFS($B$2:B36,B13,$D$2:D36,D13,$C$2:C36,C13,$F$2:F36,F13))</f>
        <v>5</v>
      </c>
      <c r="I13" t="s">
        <v>82</v>
      </c>
    </row>
    <row r="14" spans="1:10" x14ac:dyDescent="0.25">
      <c r="A14" s="36" t="s">
        <v>8</v>
      </c>
      <c r="B14" t="s">
        <v>48</v>
      </c>
      <c r="C14" t="s">
        <v>84</v>
      </c>
      <c r="D14" t="s">
        <v>51</v>
      </c>
      <c r="E14" t="s">
        <v>85</v>
      </c>
      <c r="F14" t="s">
        <v>76</v>
      </c>
      <c r="G14" t="s">
        <v>53</v>
      </c>
      <c r="H14" t="str">
        <f>+IF(F14=F13,IF(COUNTIFS($B$2:B37,B14,$D$2:D37,D14,$C$2:C37,C14,$F$2:F37,F14)=COUNTIFS($B$2:B36,B13,$D$2:D36,D13,$C$2:C36,C13,$F$2:F36,F13),"",COUNTIFS($B$2:B37,B14,$D$2:D37,D14,$C$2:C37,C14,$F$2:F37,F14)),COUNTIFS($B$2:B37,B14,$D$2:D37,D14,$C$2:C37,C14,$F$2:F37,F14))</f>
        <v/>
      </c>
      <c r="I14" t="s">
        <v>82</v>
      </c>
    </row>
    <row r="15" spans="1:10" x14ac:dyDescent="0.25">
      <c r="A15" s="36" t="s">
        <v>8</v>
      </c>
      <c r="B15" t="s">
        <v>48</v>
      </c>
      <c r="C15" t="s">
        <v>84</v>
      </c>
      <c r="D15" t="s">
        <v>51</v>
      </c>
      <c r="E15" t="s">
        <v>85</v>
      </c>
      <c r="F15" t="s">
        <v>76</v>
      </c>
      <c r="G15" t="s">
        <v>54</v>
      </c>
      <c r="H15" t="str">
        <f>+IF(F15=F14,IF(COUNTIFS($B$2:B38,B15,$D$2:D38,D15,$C$2:C38,C15,$F$2:F38,F15)=COUNTIFS($B$2:B37,B14,$D$2:D37,D14,$C$2:C37,C14,$F$2:F37,F14),"",COUNTIFS($B$2:B38,B15,$D$2:D38,D15,$C$2:C38,C15,$F$2:F38,F15)),COUNTIFS($B$2:B38,B15,$D$2:D38,D15,$C$2:C38,C15,$F$2:F38,F15))</f>
        <v/>
      </c>
      <c r="I15" t="s">
        <v>82</v>
      </c>
    </row>
    <row r="16" spans="1:10" x14ac:dyDescent="0.25">
      <c r="A16" s="36" t="s">
        <v>8</v>
      </c>
      <c r="B16" t="s">
        <v>48</v>
      </c>
      <c r="C16" t="s">
        <v>84</v>
      </c>
      <c r="D16" t="s">
        <v>51</v>
      </c>
      <c r="E16" t="s">
        <v>85</v>
      </c>
      <c r="F16" t="s">
        <v>76</v>
      </c>
      <c r="G16" t="s">
        <v>55</v>
      </c>
      <c r="H16" t="str">
        <f>+IF(F16=F15,IF(COUNTIFS($B$2:B39,B16,$D$2:D39,D16,$C$2:C39,C16,$F$2:F39,F16)=COUNTIFS($B$2:B38,B15,$D$2:D38,D15,$C$2:C38,C15,$F$2:F38,F15),"",COUNTIFS($B$2:B39,B16,$D$2:D39,D16,$C$2:C39,C16,$F$2:F39,F16)),COUNTIFS($B$2:B39,B16,$D$2:D39,D16,$C$2:C39,C16,$F$2:F39,F16))</f>
        <v/>
      </c>
      <c r="I16" t="s">
        <v>82</v>
      </c>
    </row>
    <row r="17" spans="1:9" x14ac:dyDescent="0.25">
      <c r="A17" s="36" t="s">
        <v>8</v>
      </c>
      <c r="B17" t="s">
        <v>48</v>
      </c>
      <c r="C17" t="s">
        <v>84</v>
      </c>
      <c r="D17" t="s">
        <v>51</v>
      </c>
      <c r="E17" t="s">
        <v>85</v>
      </c>
      <c r="F17" t="s">
        <v>76</v>
      </c>
      <c r="G17" t="s">
        <v>56</v>
      </c>
      <c r="H17" t="str">
        <f>+IF(F17=F16,IF(COUNTIFS($B$2:B40,B17,$D$2:D40,D17,$C$2:C40,C17,$F$2:F40,F17)=COUNTIFS($B$2:B39,B16,$D$2:D39,D16,$C$2:C39,C16,$F$2:F39,F16),"",COUNTIFS($B$2:B40,B17,$D$2:D40,D17,$C$2:C40,C17,$F$2:F40,F17)),COUNTIFS($B$2:B40,B17,$D$2:D40,D17,$C$2:C40,C17,$F$2:F40,F17))</f>
        <v/>
      </c>
      <c r="I17" t="s">
        <v>82</v>
      </c>
    </row>
    <row r="18" spans="1:9" x14ac:dyDescent="0.25">
      <c r="A18" s="36" t="s">
        <v>8</v>
      </c>
      <c r="B18" t="s">
        <v>48</v>
      </c>
      <c r="C18" t="s">
        <v>84</v>
      </c>
      <c r="D18" t="s">
        <v>51</v>
      </c>
      <c r="E18" t="s">
        <v>85</v>
      </c>
      <c r="F18" t="s">
        <v>72</v>
      </c>
      <c r="G18" t="s">
        <v>57</v>
      </c>
      <c r="H18">
        <f>+IF(F18=F17,IF(COUNTIFS($B$2:B41,B18,$D$2:D41,D18,$C$2:C41,C18,$F$2:F41,F18)=COUNTIFS($B$2:B40,B17,$D$2:D40,D17,$C$2:C40,C17,$F$2:F40,F17),"",COUNTIFS($B$2:B41,B18,$D$2:D41,D18,$C$2:C41,C18,$F$2:F41,F18)),COUNTIFS($B$2:B41,B18,$D$2:D41,D18,$C$2:C41,C18,$F$2:F41,F18))</f>
        <v>6</v>
      </c>
      <c r="I18" t="s">
        <v>82</v>
      </c>
    </row>
    <row r="19" spans="1:9" x14ac:dyDescent="0.25">
      <c r="A19" s="36" t="s">
        <v>8</v>
      </c>
      <c r="B19" t="s">
        <v>48</v>
      </c>
      <c r="C19" t="s">
        <v>84</v>
      </c>
      <c r="D19" t="s">
        <v>51</v>
      </c>
      <c r="E19" t="s">
        <v>85</v>
      </c>
      <c r="F19" t="s">
        <v>72</v>
      </c>
      <c r="G19" t="s">
        <v>58</v>
      </c>
      <c r="H19" t="str">
        <f>+IF(F19=F18,IF(COUNTIFS($B$2:B42,B19,$D$2:D42,D19,$C$2:C42,C19,$F$2:F42,F19)=COUNTIFS($B$2:B41,B18,$D$2:D41,D18,$C$2:C41,C18,$F$2:F41,F18),"",COUNTIFS($B$2:B42,B19,$D$2:D42,D19,$C$2:C42,C19,$F$2:F42,F19)),COUNTIFS($B$2:B42,B19,$D$2:D42,D19,$C$2:C42,C19,$F$2:F42,F19))</f>
        <v/>
      </c>
      <c r="I19" t="s">
        <v>82</v>
      </c>
    </row>
    <row r="20" spans="1:9" x14ac:dyDescent="0.25">
      <c r="A20" s="36" t="s">
        <v>8</v>
      </c>
      <c r="B20" t="s">
        <v>48</v>
      </c>
      <c r="C20" t="s">
        <v>84</v>
      </c>
      <c r="D20" t="s">
        <v>51</v>
      </c>
      <c r="E20" t="s">
        <v>85</v>
      </c>
      <c r="F20" t="s">
        <v>72</v>
      </c>
      <c r="G20" t="s">
        <v>59</v>
      </c>
      <c r="H20" t="str">
        <f>+IF(F20=F19,IF(COUNTIFS($B$2:B43,B20,$D$2:D43,D20,$C$2:C43,C20,$F$2:F43,F20)=COUNTIFS($B$2:B42,B19,$D$2:D42,D19,$C$2:C42,C19,$F$2:F42,F19),"",COUNTIFS($B$2:B43,B20,$D$2:D43,D20,$C$2:C43,C20,$F$2:F43,F20)),COUNTIFS($B$2:B43,B20,$D$2:D43,D20,$C$2:C43,C20,$F$2:F43,F20))</f>
        <v/>
      </c>
      <c r="I20" t="s">
        <v>82</v>
      </c>
    </row>
    <row r="21" spans="1:9" x14ac:dyDescent="0.25">
      <c r="A21" s="36" t="s">
        <v>8</v>
      </c>
      <c r="B21" t="s">
        <v>48</v>
      </c>
      <c r="C21" t="s">
        <v>84</v>
      </c>
      <c r="D21" t="s">
        <v>51</v>
      </c>
      <c r="E21" t="s">
        <v>85</v>
      </c>
      <c r="F21" t="s">
        <v>72</v>
      </c>
      <c r="G21" t="s">
        <v>60</v>
      </c>
      <c r="H21" t="str">
        <f>+IF(F21=F20,IF(COUNTIFS($B$2:B44,B21,$D$2:D44,D21,$C$2:C44,C21,$F$2:F44,F21)=COUNTIFS($B$2:B43,B20,$D$2:D43,D20,$C$2:C43,C20,$F$2:F43,F20),"",COUNTIFS($B$2:B44,B21,$D$2:D44,D21,$C$2:C44,C21,$F$2:F44,F21)),COUNTIFS($B$2:B44,B21,$D$2:D44,D21,$C$2:C44,C21,$F$2:F44,F21))</f>
        <v/>
      </c>
      <c r="I21" t="s">
        <v>82</v>
      </c>
    </row>
    <row r="22" spans="1:9" x14ac:dyDescent="0.25">
      <c r="A22" s="36" t="s">
        <v>8</v>
      </c>
      <c r="B22" t="s">
        <v>48</v>
      </c>
      <c r="C22" t="s">
        <v>84</v>
      </c>
      <c r="D22" t="s">
        <v>51</v>
      </c>
      <c r="E22" t="s">
        <v>85</v>
      </c>
      <c r="F22" t="s">
        <v>72</v>
      </c>
      <c r="G22" t="s">
        <v>61</v>
      </c>
      <c r="H22" t="str">
        <f>+IF(F22=F21,IF(COUNTIFS($B$2:B45,B22,$D$2:D45,D22,$C$2:C45,C22,$F$2:F45,F22)=COUNTIFS($B$2:B44,B21,$D$2:D44,D21,$C$2:C44,C21,$F$2:F44,F21),"",COUNTIFS($B$2:B45,B22,$D$2:D45,D22,$C$2:C45,C22,$F$2:F45,F22)),COUNTIFS($B$2:B45,B22,$D$2:D45,D22,$C$2:C45,C22,$F$2:F45,F22))</f>
        <v/>
      </c>
      <c r="I22" t="s">
        <v>82</v>
      </c>
    </row>
    <row r="23" spans="1:9" x14ac:dyDescent="0.25">
      <c r="A23" s="36" t="s">
        <v>8</v>
      </c>
      <c r="B23" t="s">
        <v>48</v>
      </c>
      <c r="C23" t="s">
        <v>84</v>
      </c>
      <c r="D23" t="s">
        <v>51</v>
      </c>
      <c r="E23" t="s">
        <v>85</v>
      </c>
      <c r="F23" t="s">
        <v>72</v>
      </c>
      <c r="G23" t="s">
        <v>62</v>
      </c>
      <c r="H23" t="str">
        <f>+IF(F23=F22,IF(COUNTIFS($B$2:B46,B23,$D$2:D46,D23,$C$2:C46,C23,$F$2:F46,F23)=COUNTIFS($B$2:B45,B22,$D$2:D45,D22,$C$2:C45,C22,$F$2:F45,F22),"",COUNTIFS($B$2:B46,B23,$D$2:D46,D23,$C$2:C46,C23,$F$2:F46,F23)),COUNTIFS($B$2:B46,B23,$D$2:D46,D23,$C$2:C46,C23,$F$2:F46,F23))</f>
        <v/>
      </c>
      <c r="I23" t="s">
        <v>82</v>
      </c>
    </row>
    <row r="24" spans="1:9" x14ac:dyDescent="0.25">
      <c r="A24" s="36" t="e">
        <f>IF(D3=D2,IF(C3=C2,IF(B3=B2,A2,A2+1),A2+1),A2+1)</f>
        <v>#VALUE!</v>
      </c>
      <c r="B24" t="s">
        <v>63</v>
      </c>
      <c r="C24" t="s">
        <v>86</v>
      </c>
      <c r="D24" t="s">
        <v>64</v>
      </c>
      <c r="E24" t="s">
        <v>88</v>
      </c>
      <c r="F24" t="s">
        <v>72</v>
      </c>
      <c r="G24" t="s">
        <v>65</v>
      </c>
      <c r="H24">
        <f>+IF(F24=F23,IF(COUNTIFS($B$2:B47,B24,$D$2:D47,D24,$C$2:C47,C24,$F$2:F47,F24)=COUNTIFS($B$2:B46,B23,$D$2:D46,D23,$C$2:C46,C23,$F$2:F46,F23),"",COUNTIFS($B$2:B47,B24,$D$2:D47,D24,$C$2:C47,C24,$F$2:F47,F24)),COUNTIFS($B$2:B47,B24,$D$2:D47,D24,$C$2:C47,C24,$F$2:F47,F24))</f>
        <v>1</v>
      </c>
      <c r="I24" t="s">
        <v>87</v>
      </c>
    </row>
    <row r="25" spans="1:9" x14ac:dyDescent="0.25">
      <c r="A25" s="36" t="str">
        <f t="shared" ref="A25" si="1">IF(D4=D3,IF(C4=C3,IF(B4=B3,A3,A3+1),A3+1),A3+1)</f>
        <v>FA20-0153</v>
      </c>
      <c r="B25" t="s">
        <v>66</v>
      </c>
      <c r="C25" t="s">
        <v>69</v>
      </c>
      <c r="D25" t="s">
        <v>33</v>
      </c>
      <c r="E25" t="s">
        <v>71</v>
      </c>
      <c r="F25" t="s">
        <v>76</v>
      </c>
      <c r="G25" t="s">
        <v>67</v>
      </c>
      <c r="H25">
        <f>+IF(F25=F24,IF(COUNTIFS($B$2:B48,B25,$D$2:D48,D25,$C$2:C48,C25,$F$2:F48,F25)=COUNTIFS($B$2:B47,B24,$D$2:D47,D24,$C$2:C47,C24,$F$2:F47,F24),"",COUNTIFS($B$2:B48,B25,$D$2:D48,D25,$C$2:C48,C25,$F$2:F48,F25)),COUNTIFS($B$2:B48,B25,$D$2:D48,D25,$C$2:C48,C25,$F$2:F48,F25))</f>
        <v>1</v>
      </c>
      <c r="I25" t="s">
        <v>89</v>
      </c>
    </row>
    <row r="26" spans="1:9" x14ac:dyDescent="0.25">
      <c r="B26" t="s">
        <v>68</v>
      </c>
      <c r="C26" t="s">
        <v>68</v>
      </c>
      <c r="D26" t="s">
        <v>68</v>
      </c>
      <c r="E26" t="s">
        <v>68</v>
      </c>
      <c r="F26" t="s">
        <v>68</v>
      </c>
      <c r="G26" t="s">
        <v>68</v>
      </c>
      <c r="H26" t="str">
        <f>+IF(F26="","",IF(F26=F25,IF(COUNTIFS($B$2:B49,B26,$D$2:D49,D26,$C$2:C49,C26,$F$2:F49,F26)=COUNTIFS($B$2:B48,B25,$D$2:D48,D25,$C$2:C48,C25,$F$2:F48,F25),"",COUNTIFS($B$2:B49,B26,$D$2:D49,D26,$C$2:C49,C26,$F$2:F49,F26)),COUNTIFS($B$2:B49,B26,$D$2:D49,D26,$C$2:C49,C26,$F$2:F49,F26)))</f>
        <v/>
      </c>
      <c r="I26" t="s">
        <v>68</v>
      </c>
    </row>
    <row r="27" spans="1:9" x14ac:dyDescent="0.25">
      <c r="B27" t="s">
        <v>68</v>
      </c>
      <c r="C27" t="s">
        <v>68</v>
      </c>
      <c r="D27" t="s">
        <v>68</v>
      </c>
      <c r="E27" t="s">
        <v>68</v>
      </c>
      <c r="F27" t="s">
        <v>68</v>
      </c>
      <c r="G27" t="s">
        <v>68</v>
      </c>
      <c r="H27" t="str">
        <f>+IF(F27="","",IF(F27=F26,IF(COUNTIFS($B$2:B50,B27,$D$2:D50,D27,$C$2:C50,C27,$F$2:F50,F27)=COUNTIFS($B$2:B49,B26,$D$2:D49,D26,$C$2:C49,C26,$F$2:F49,F26),"",COUNTIFS($B$2:B50,B27,$D$2:D50,D27,$C$2:C50,C27,$F$2:F50,F27)),COUNTIFS($B$2:B50,B27,$D$2:D50,D27,$C$2:C50,C27,$F$2:F50,F27)))</f>
        <v/>
      </c>
      <c r="I27" t="s">
        <v>68</v>
      </c>
    </row>
    <row r="28" spans="1:9" x14ac:dyDescent="0.25">
      <c r="B28" t="s">
        <v>68</v>
      </c>
      <c r="C28" t="s">
        <v>68</v>
      </c>
      <c r="D28" t="s">
        <v>68</v>
      </c>
      <c r="E28" t="s">
        <v>68</v>
      </c>
      <c r="F28" t="s">
        <v>68</v>
      </c>
      <c r="G28" t="s">
        <v>68</v>
      </c>
      <c r="H28" t="str">
        <f>+IF(F28="","",IF(F28=F27,IF(COUNTIFS($B$2:B51,B28,$D$2:D51,D28,$C$2:C51,C28,$F$2:F51,F28)=COUNTIFS($B$2:B50,B27,$D$2:D50,D27,$C$2:C50,C27,$F$2:F50,F27),"",COUNTIFS($B$2:B51,B28,$D$2:D51,D28,$C$2:C51,C28,$F$2:F51,F28)),COUNTIFS($B$2:B51,B28,$D$2:D51,D28,$C$2:C51,C28,$F$2:F51,F28)))</f>
        <v/>
      </c>
      <c r="I28" t="s">
        <v>68</v>
      </c>
    </row>
    <row r="29" spans="1:9" x14ac:dyDescent="0.25">
      <c r="B29" t="s">
        <v>68</v>
      </c>
      <c r="C29" t="s">
        <v>68</v>
      </c>
      <c r="D29" t="s">
        <v>68</v>
      </c>
      <c r="E29" t="s">
        <v>68</v>
      </c>
      <c r="F29" t="s">
        <v>68</v>
      </c>
      <c r="G29" t="s">
        <v>68</v>
      </c>
      <c r="H29" t="str">
        <f>+IF(F29="","",IF(F29=F28,IF(COUNTIFS($B$2:B52,B29,$D$2:D52,D29,$C$2:C52,C29,$F$2:F52,F29)=COUNTIFS($B$2:B51,B28,$D$2:D51,D28,$C$2:C51,C28,$F$2:F51,F28),"",COUNTIFS($B$2:B52,B29,$D$2:D52,D29,$C$2:C52,C29,$F$2:F52,F29)),COUNTIFS($B$2:B52,B29,$D$2:D52,D29,$C$2:C52,C29,$F$2:F52,F29)))</f>
        <v/>
      </c>
      <c r="I29" t="s">
        <v>68</v>
      </c>
    </row>
    <row r="30" spans="1:9" x14ac:dyDescent="0.25">
      <c r="B30" t="s">
        <v>68</v>
      </c>
      <c r="C30" t="s">
        <v>68</v>
      </c>
      <c r="D30" t="s">
        <v>68</v>
      </c>
      <c r="E30" t="s">
        <v>68</v>
      </c>
      <c r="F30" t="s">
        <v>68</v>
      </c>
      <c r="G30" t="s">
        <v>68</v>
      </c>
      <c r="H30" t="str">
        <f>+IF(F30="","",IF(F30=F29,IF(COUNTIFS($B$2:B53,B30,$D$2:D53,D30,$C$2:C53,C30,$F$2:F53,F30)=COUNTIFS($B$2:B52,B29,$D$2:D52,D29,$C$2:C52,C29,$F$2:F52,F29),"",COUNTIFS($B$2:B53,B30,$D$2:D53,D30,$C$2:C53,C30,$F$2:F53,F30)),COUNTIFS($B$2:B53,B30,$D$2:D53,D30,$C$2:C53,C30,$F$2:F53,F30)))</f>
        <v/>
      </c>
      <c r="I30" t="s">
        <v>68</v>
      </c>
    </row>
    <row r="31" spans="1:9" x14ac:dyDescent="0.25">
      <c r="B31" t="s">
        <v>68</v>
      </c>
      <c r="C31" t="s">
        <v>68</v>
      </c>
      <c r="D31" t="s">
        <v>68</v>
      </c>
      <c r="E31" t="s">
        <v>68</v>
      </c>
      <c r="F31" t="s">
        <v>68</v>
      </c>
      <c r="G31" t="s">
        <v>68</v>
      </c>
      <c r="H31" t="str">
        <f>+IF(F31="","",IF(F31=F30,IF(COUNTIFS($B$2:B54,B31,$D$2:D54,D31,$C$2:C54,C31,$F$2:F54,F31)=COUNTIFS($B$2:B53,B30,$D$2:D53,D30,$C$2:C53,C30,$F$2:F53,F30),"",COUNTIFS($B$2:B54,B31,$D$2:D54,D31,$C$2:C54,C31,$F$2:F54,F31)),COUNTIFS($B$2:B54,B31,$D$2:D54,D31,$C$2:C54,C31,$F$2:F54,F31)))</f>
        <v/>
      </c>
      <c r="I31" t="s">
        <v>68</v>
      </c>
    </row>
    <row r="32" spans="1:9" x14ac:dyDescent="0.25">
      <c r="B32" t="s">
        <v>68</v>
      </c>
      <c r="C32" t="s">
        <v>68</v>
      </c>
      <c r="D32" t="s">
        <v>68</v>
      </c>
      <c r="E32" t="s">
        <v>68</v>
      </c>
      <c r="F32" t="s">
        <v>68</v>
      </c>
      <c r="G32" t="s">
        <v>68</v>
      </c>
      <c r="H32" t="str">
        <f>+IF(F32="","",IF(F32=F31,IF(COUNTIFS($B$2:B55,B32,$D$2:D55,D32,$C$2:C55,C32,$F$2:F55,F32)=COUNTIFS($B$2:B54,B31,$D$2:D54,D31,$C$2:C54,C31,$F$2:F54,F31),"",COUNTIFS($B$2:B55,B32,$D$2:D55,D32,$C$2:C55,C32,$F$2:F55,F32)),COUNTIFS($B$2:B55,B32,$D$2:D55,D32,$C$2:C55,C32,$F$2:F55,F32)))</f>
        <v/>
      </c>
      <c r="I32" t="s">
        <v>68</v>
      </c>
    </row>
    <row r="33" spans="2:9" x14ac:dyDescent="0.25">
      <c r="B33" t="s">
        <v>68</v>
      </c>
      <c r="C33" t="s">
        <v>68</v>
      </c>
      <c r="D33" t="s">
        <v>68</v>
      </c>
      <c r="E33" t="s">
        <v>68</v>
      </c>
      <c r="F33" t="s">
        <v>68</v>
      </c>
      <c r="G33" t="s">
        <v>68</v>
      </c>
      <c r="H33" t="str">
        <f>+IF(F33="","",IF(F33=F32,IF(COUNTIFS($B$2:B56,B33,$D$2:D56,D33,$C$2:C56,C33,$F$2:F56,F33)=COUNTIFS($B$2:B55,B32,$D$2:D55,D32,$C$2:C55,C32,$F$2:F55,F32),"",COUNTIFS($B$2:B56,B33,$D$2:D56,D33,$C$2:C56,C33,$F$2:F56,F33)),COUNTIFS($B$2:B56,B33,$D$2:D56,D33,$C$2:C56,C33,$F$2:F56,F33)))</f>
        <v/>
      </c>
      <c r="I33" t="s">
        <v>68</v>
      </c>
    </row>
    <row r="34" spans="2:9" x14ac:dyDescent="0.25">
      <c r="B34" t="s">
        <v>68</v>
      </c>
      <c r="C34" t="s">
        <v>68</v>
      </c>
      <c r="D34" t="s">
        <v>68</v>
      </c>
      <c r="E34" t="s">
        <v>68</v>
      </c>
      <c r="F34" t="s">
        <v>68</v>
      </c>
      <c r="G34" t="s">
        <v>68</v>
      </c>
      <c r="H34" t="str">
        <f>+IF(F34="","",IF(F34=F33,IF(COUNTIFS($B$2:B57,B34,$D$2:D57,D34,$C$2:C57,C34,$F$2:F57,F34)=COUNTIFS($B$2:B56,B33,$D$2:D56,D33,$C$2:C56,C33,$F$2:F56,F33),"",COUNTIFS($B$2:B57,B34,$D$2:D57,D34,$C$2:C57,C34,$F$2:F57,F34)),COUNTIFS($B$2:B57,B34,$D$2:D57,D34,$C$2:C57,C34,$F$2:F57,F34)))</f>
        <v/>
      </c>
      <c r="I34" t="s">
        <v>68</v>
      </c>
    </row>
    <row r="35" spans="2:9" x14ac:dyDescent="0.25">
      <c r="B35" t="s">
        <v>68</v>
      </c>
      <c r="C35" t="s">
        <v>68</v>
      </c>
      <c r="D35" t="s">
        <v>68</v>
      </c>
      <c r="E35" t="s">
        <v>68</v>
      </c>
      <c r="F35" t="s">
        <v>68</v>
      </c>
      <c r="G35" t="s">
        <v>68</v>
      </c>
      <c r="H35" t="str">
        <f>+IF(F35="","",IF(F35=F34,IF(COUNTIFS($B$2:B58,B35,$D$2:D58,D35,$C$2:C58,C35,$F$2:F58,F35)=COUNTIFS($B$2:B57,B34,$D$2:D57,D34,$C$2:C57,C34,$F$2:F57,F34),"",COUNTIFS($B$2:B58,B35,$D$2:D58,D35,$C$2:C58,C35,$F$2:F58,F35)),COUNTIFS($B$2:B58,B35,$D$2:D58,D35,$C$2:C58,C35,$F$2:F58,F35)))</f>
        <v/>
      </c>
      <c r="I35" t="s">
        <v>68</v>
      </c>
    </row>
    <row r="36" spans="2:9" x14ac:dyDescent="0.25">
      <c r="B36" t="s">
        <v>68</v>
      </c>
      <c r="C36" t="s">
        <v>68</v>
      </c>
      <c r="D36" t="s">
        <v>68</v>
      </c>
      <c r="E36" t="s">
        <v>68</v>
      </c>
      <c r="F36" t="s">
        <v>68</v>
      </c>
      <c r="G36" t="s">
        <v>68</v>
      </c>
      <c r="H36" t="str">
        <f>+IF(F36="","",IF(F36=F35,IF(COUNTIFS($B$2:B59,B36,$D$2:D59,D36,$C$2:C59,C36,$F$2:F59,F36)=COUNTIFS($B$2:B58,B35,$D$2:D58,D35,$C$2:C58,C35,$F$2:F58,F35),"",COUNTIFS($B$2:B59,B36,$D$2:D59,D36,$C$2:C59,C36,$F$2:F59,F36)),COUNTIFS($B$2:B59,B36,$D$2:D59,D36,$C$2:C59,C36,$F$2:F59,F36)))</f>
        <v/>
      </c>
      <c r="I36" t="s">
        <v>68</v>
      </c>
    </row>
    <row r="37" spans="2:9" x14ac:dyDescent="0.25">
      <c r="B37" t="s">
        <v>68</v>
      </c>
      <c r="C37" t="s">
        <v>68</v>
      </c>
      <c r="D37" t="s">
        <v>68</v>
      </c>
      <c r="E37" t="s">
        <v>68</v>
      </c>
      <c r="F37" t="s">
        <v>68</v>
      </c>
      <c r="G37" t="s">
        <v>68</v>
      </c>
      <c r="H37" t="str">
        <f>+IF(F37="","",IF(F37=F36,IF(COUNTIFS($B$2:B60,B37,$D$2:D60,D37,$C$2:C60,C37,$F$2:F60,F37)=COUNTIFS($B$2:B59,B36,$D$2:D59,D36,$C$2:C59,C36,$F$2:F59,F36),"",COUNTIFS($B$2:B60,B37,$D$2:D60,D37,$C$2:C60,C37,$F$2:F60,F37)),COUNTIFS($B$2:B60,B37,$D$2:D60,D37,$C$2:C60,C37,$F$2:F60,F37)))</f>
        <v/>
      </c>
      <c r="I37" t="s">
        <v>68</v>
      </c>
    </row>
    <row r="38" spans="2:9" x14ac:dyDescent="0.25">
      <c r="B38" t="s">
        <v>68</v>
      </c>
      <c r="C38" t="s">
        <v>68</v>
      </c>
      <c r="D38" t="s">
        <v>68</v>
      </c>
      <c r="E38" t="s">
        <v>68</v>
      </c>
      <c r="F38" t="s">
        <v>68</v>
      </c>
      <c r="G38" t="s">
        <v>68</v>
      </c>
      <c r="H38" t="str">
        <f>+IF(F38="","",IF(F38=F37,IF(COUNTIFS($B$2:B61,B38,$D$2:D61,D38,$C$2:C61,C38,$F$2:F61,F38)=COUNTIFS($B$2:B60,B37,$D$2:D60,D37,$C$2:C60,C37,$F$2:F60,F37),"",COUNTIFS($B$2:B61,B38,$D$2:D61,D38,$C$2:C61,C38,$F$2:F61,F38)),COUNTIFS($B$2:B61,B38,$D$2:D61,D38,$C$2:C61,C38,$F$2:F61,F38)))</f>
        <v/>
      </c>
      <c r="I38" t="s">
        <v>68</v>
      </c>
    </row>
    <row r="39" spans="2:9" x14ac:dyDescent="0.25">
      <c r="B39" t="s">
        <v>68</v>
      </c>
      <c r="C39" t="s">
        <v>68</v>
      </c>
      <c r="D39" t="s">
        <v>68</v>
      </c>
      <c r="E39" t="s">
        <v>68</v>
      </c>
      <c r="F39" t="s">
        <v>68</v>
      </c>
      <c r="G39" t="s">
        <v>68</v>
      </c>
      <c r="H39" t="str">
        <f>+IF(F39="","",IF(F39=F38,IF(COUNTIFS($B$2:B62,B39,$D$2:D62,D39,$C$2:C62,C39,$F$2:F62,F39)=COUNTIFS($B$2:B61,B38,$D$2:D61,D38,$C$2:C61,C38,$F$2:F61,F38),"",COUNTIFS($B$2:B62,B39,$D$2:D62,D39,$C$2:C62,C39,$F$2:F62,F39)),COUNTIFS($B$2:B62,B39,$D$2:D62,D39,$C$2:C62,C39,$F$2:F62,F39)))</f>
        <v/>
      </c>
      <c r="I39" t="s">
        <v>68</v>
      </c>
    </row>
    <row r="40" spans="2:9" x14ac:dyDescent="0.25">
      <c r="B40" t="s">
        <v>68</v>
      </c>
      <c r="C40" t="s">
        <v>68</v>
      </c>
      <c r="D40" t="s">
        <v>68</v>
      </c>
      <c r="E40" t="s">
        <v>68</v>
      </c>
      <c r="F40" t="s">
        <v>68</v>
      </c>
      <c r="G40" t="s">
        <v>68</v>
      </c>
      <c r="H40" t="str">
        <f>+IF(F40="","",IF(F40=F39,IF(COUNTIFS($B$2:B63,B40,$D$2:D63,D40,$C$2:C63,C40,$F$2:F63,F40)=COUNTIFS($B$2:B62,B39,$D$2:D62,D39,$C$2:C62,C39,$F$2:F62,F39),"",COUNTIFS($B$2:B63,B40,$D$2:D63,D40,$C$2:C63,C40,$F$2:F63,F40)),COUNTIFS($B$2:B63,B40,$D$2:D63,D40,$C$2:C63,C40,$F$2:F63,F40)))</f>
        <v/>
      </c>
      <c r="I40" t="s">
        <v>68</v>
      </c>
    </row>
    <row r="41" spans="2:9" x14ac:dyDescent="0.25">
      <c r="B41" t="s">
        <v>68</v>
      </c>
      <c r="C41" t="s">
        <v>68</v>
      </c>
      <c r="D41" t="s">
        <v>68</v>
      </c>
      <c r="E41" t="s">
        <v>68</v>
      </c>
      <c r="F41" t="s">
        <v>68</v>
      </c>
      <c r="G41" t="s">
        <v>68</v>
      </c>
      <c r="H41" t="str">
        <f>+IF(F41="","",IF(F41=F40,IF(COUNTIFS($B$2:B64,B41,$D$2:D64,D41,$C$2:C64,C41,$F$2:F64,F41)=COUNTIFS($B$2:B63,B40,$D$2:D63,D40,$C$2:C63,C40,$F$2:F63,F40),"",COUNTIFS($B$2:B64,B41,$D$2:D64,D41,$C$2:C64,C41,$F$2:F64,F41)),COUNTIFS($B$2:B64,B41,$D$2:D64,D41,$C$2:C64,C41,$F$2:F64,F41)))</f>
        <v/>
      </c>
      <c r="I41" t="s">
        <v>68</v>
      </c>
    </row>
    <row r="42" spans="2:9" x14ac:dyDescent="0.25">
      <c r="B42" t="s">
        <v>68</v>
      </c>
      <c r="C42" t="s">
        <v>68</v>
      </c>
      <c r="D42" t="s">
        <v>68</v>
      </c>
      <c r="E42" t="s">
        <v>68</v>
      </c>
      <c r="F42" t="s">
        <v>68</v>
      </c>
      <c r="G42" t="s">
        <v>68</v>
      </c>
      <c r="H42" t="str">
        <f>+IF(F42="","",IF(F42=F41,IF(COUNTIFS($B$2:B65,B42,$D$2:D65,D42,$C$2:C65,C42,$F$2:F65,F42)=COUNTIFS($B$2:B64,B41,$D$2:D64,D41,$C$2:C64,C41,$F$2:F64,F41),"",COUNTIFS($B$2:B65,B42,$D$2:D65,D42,$C$2:C65,C42,$F$2:F65,F42)),COUNTIFS($B$2:B65,B42,$D$2:D65,D42,$C$2:C65,C42,$F$2:F65,F42)))</f>
        <v/>
      </c>
      <c r="I42" t="s">
        <v>68</v>
      </c>
    </row>
    <row r="43" spans="2:9" x14ac:dyDescent="0.25">
      <c r="B43" t="s">
        <v>68</v>
      </c>
      <c r="C43" t="s">
        <v>68</v>
      </c>
      <c r="D43" t="s">
        <v>68</v>
      </c>
      <c r="E43" t="s">
        <v>68</v>
      </c>
      <c r="F43" t="s">
        <v>68</v>
      </c>
      <c r="G43" t="s">
        <v>68</v>
      </c>
      <c r="H43" t="str">
        <f>+IF(F43="","",IF(F43=F42,IF(COUNTIFS($B$2:B66,B43,$D$2:D66,D43,$C$2:C66,C43,$F$2:F66,F43)=COUNTIFS($B$2:B65,B42,$D$2:D65,D42,$C$2:C65,C42,$F$2:F65,F42),"",COUNTIFS($B$2:B66,B43,$D$2:D66,D43,$C$2:C66,C43,$F$2:F66,F43)),COUNTIFS($B$2:B66,B43,$D$2:D66,D43,$C$2:C66,C43,$F$2:F66,F43)))</f>
        <v/>
      </c>
      <c r="I43" t="s">
        <v>68</v>
      </c>
    </row>
    <row r="44" spans="2:9" x14ac:dyDescent="0.25">
      <c r="B44" t="s">
        <v>68</v>
      </c>
      <c r="C44" t="s">
        <v>68</v>
      </c>
      <c r="D44" t="s">
        <v>68</v>
      </c>
      <c r="E44" t="s">
        <v>68</v>
      </c>
      <c r="F44" t="s">
        <v>68</v>
      </c>
      <c r="G44" t="s">
        <v>68</v>
      </c>
      <c r="H44" t="str">
        <f>+IF(F44="","",IF(F44=F43,IF(COUNTIFS($B$2:B67,B44,$D$2:D67,D44,$C$2:C67,C44,$F$2:F67,F44)=COUNTIFS($B$2:B66,B43,$D$2:D66,D43,$C$2:C66,C43,$F$2:F66,F43),"",COUNTIFS($B$2:B67,B44,$D$2:D67,D44,$C$2:C67,C44,$F$2:F67,F44)),COUNTIFS($B$2:B67,B44,$D$2:D67,D44,$C$2:C67,C44,$F$2:F67,F44)))</f>
        <v/>
      </c>
      <c r="I44" t="s">
        <v>68</v>
      </c>
    </row>
    <row r="45" spans="2:9" x14ac:dyDescent="0.25">
      <c r="B45" t="s">
        <v>68</v>
      </c>
      <c r="C45" t="s">
        <v>68</v>
      </c>
      <c r="D45" t="s">
        <v>68</v>
      </c>
      <c r="E45" t="s">
        <v>68</v>
      </c>
      <c r="F45" t="s">
        <v>68</v>
      </c>
      <c r="G45" t="s">
        <v>68</v>
      </c>
      <c r="H45" t="str">
        <f>+IF(F45="","",IF(F45=F44,IF(COUNTIFS($B$2:B68,B45,$D$2:D68,D45,$C$2:C68,C45,$F$2:F68,F45)=COUNTIFS($B$2:B67,B44,$D$2:D67,D44,$C$2:C67,C44,$F$2:F67,F44),"",COUNTIFS($B$2:B68,B45,$D$2:D68,D45,$C$2:C68,C45,$F$2:F68,F45)),COUNTIFS($B$2:B68,B45,$D$2:D68,D45,$C$2:C68,C45,$F$2:F68,F45)))</f>
        <v/>
      </c>
      <c r="I45" t="s">
        <v>68</v>
      </c>
    </row>
    <row r="46" spans="2:9" x14ac:dyDescent="0.25">
      <c r="B46" t="s">
        <v>68</v>
      </c>
      <c r="C46" t="s">
        <v>68</v>
      </c>
      <c r="D46" t="s">
        <v>68</v>
      </c>
      <c r="E46" t="s">
        <v>68</v>
      </c>
      <c r="F46" t="s">
        <v>68</v>
      </c>
      <c r="G46" t="s">
        <v>68</v>
      </c>
      <c r="H46" t="str">
        <f>+IF(F46="","",IF(F46=F45,IF(COUNTIFS($B$2:B69,B46,$D$2:D69,D46,$C$2:C69,C46,$F$2:F69,F46)=COUNTIFS($B$2:B68,B45,$D$2:D68,D45,$C$2:C68,C45,$F$2:F68,F45),"",COUNTIFS($B$2:B69,B46,$D$2:D69,D46,$C$2:C69,C46,$F$2:F69,F46)),COUNTIFS($B$2:B69,B46,$D$2:D69,D46,$C$2:C69,C46,$F$2:F69,F46)))</f>
        <v/>
      </c>
      <c r="I46" t="s">
        <v>68</v>
      </c>
    </row>
    <row r="47" spans="2:9" x14ac:dyDescent="0.25">
      <c r="B47" t="s">
        <v>68</v>
      </c>
      <c r="C47" t="s">
        <v>68</v>
      </c>
      <c r="D47" t="s">
        <v>68</v>
      </c>
      <c r="E47" t="s">
        <v>68</v>
      </c>
      <c r="F47" t="s">
        <v>68</v>
      </c>
      <c r="G47" t="s">
        <v>68</v>
      </c>
      <c r="H47" t="str">
        <f>+IF(F47="","",IF(F47=F46,IF(COUNTIFS($B$2:B70,B47,$D$2:D70,D47,$C$2:C70,C47,$F$2:F70,F47)=COUNTIFS($B$2:B69,B46,$D$2:D69,D46,$C$2:C69,C46,$F$2:F69,F46),"",COUNTIFS($B$2:B70,B47,$D$2:D70,D47,$C$2:C70,C47,$F$2:F70,F47)),COUNTIFS($B$2:B70,B47,$D$2:D70,D47,$C$2:C70,C47,$F$2:F70,F47)))</f>
        <v/>
      </c>
      <c r="I47" t="s">
        <v>68</v>
      </c>
    </row>
    <row r="48" spans="2:9" x14ac:dyDescent="0.25">
      <c r="B48" t="s">
        <v>68</v>
      </c>
      <c r="C48" t="s">
        <v>68</v>
      </c>
      <c r="D48" t="s">
        <v>68</v>
      </c>
      <c r="E48" t="s">
        <v>68</v>
      </c>
      <c r="F48" t="s">
        <v>68</v>
      </c>
      <c r="G48" t="s">
        <v>68</v>
      </c>
      <c r="H48" t="str">
        <f>+IF(F48="","",IF(F48=F47,IF(COUNTIFS($B$2:B71,B48,$D$2:D71,D48,$C$2:C71,C48,$F$2:F71,F48)=COUNTIFS($B$2:B70,B47,$D$2:D70,D47,$C$2:C70,C47,$F$2:F70,F47),"",COUNTIFS($B$2:B71,B48,$D$2:D71,D48,$C$2:C71,C48,$F$2:F71,F48)),COUNTIFS($B$2:B71,B48,$D$2:D71,D48,$C$2:C71,C48,$F$2:F71,F48)))</f>
        <v/>
      </c>
      <c r="I48" t="s">
        <v>68</v>
      </c>
    </row>
    <row r="49" spans="2:9" x14ac:dyDescent="0.25">
      <c r="B49" t="s">
        <v>68</v>
      </c>
      <c r="C49" t="s">
        <v>68</v>
      </c>
      <c r="D49" t="s">
        <v>68</v>
      </c>
      <c r="E49" t="s">
        <v>68</v>
      </c>
      <c r="F49" t="s">
        <v>68</v>
      </c>
      <c r="G49" t="s">
        <v>68</v>
      </c>
      <c r="H49" t="str">
        <f>+IF(F49="","",IF(F49=F48,IF(COUNTIFS($B$2:B72,B49,$D$2:D72,D49,$C$2:C72,C49,$F$2:F72,F49)=COUNTIFS($B$2:B71,B48,$D$2:D71,D48,$C$2:C71,C48,$F$2:F71,F48),"",COUNTIFS($B$2:B72,B49,$D$2:D72,D49,$C$2:C72,C49,$F$2:F72,F49)),COUNTIFS($B$2:B72,B49,$D$2:D72,D49,$C$2:C72,C49,$F$2:F72,F49)))</f>
        <v/>
      </c>
      <c r="I49" t="s">
        <v>68</v>
      </c>
    </row>
    <row r="50" spans="2:9" x14ac:dyDescent="0.25">
      <c r="B50" t="s">
        <v>68</v>
      </c>
      <c r="C50" t="s">
        <v>68</v>
      </c>
      <c r="D50" t="s">
        <v>68</v>
      </c>
      <c r="E50" t="s">
        <v>68</v>
      </c>
      <c r="F50" t="s">
        <v>68</v>
      </c>
      <c r="G50" t="s">
        <v>68</v>
      </c>
      <c r="H50" t="str">
        <f>+IF(F50="","",IF(F50=F49,IF(COUNTIFS($B$2:B73,B50,$D$2:D73,D50,$C$2:C73,C50,$F$2:F73,F50)=COUNTIFS($B$2:B72,B49,$D$2:D72,D49,$C$2:C72,C49,$F$2:F72,F49),"",COUNTIFS($B$2:B73,B50,$D$2:D73,D50,$C$2:C73,C50,$F$2:F73,F50)),COUNTIFS($B$2:B73,B50,$D$2:D73,D50,$C$2:C73,C50,$F$2:F73,F50)))</f>
        <v/>
      </c>
      <c r="I50" t="s">
        <v>68</v>
      </c>
    </row>
    <row r="51" spans="2:9" x14ac:dyDescent="0.25">
      <c r="B51" t="s">
        <v>68</v>
      </c>
      <c r="C51" t="s">
        <v>68</v>
      </c>
      <c r="D51" t="s">
        <v>68</v>
      </c>
      <c r="E51" t="s">
        <v>68</v>
      </c>
      <c r="F51" t="s">
        <v>68</v>
      </c>
      <c r="G51" t="s">
        <v>68</v>
      </c>
      <c r="H51" t="str">
        <f>+IF(F51="","",IF(F51=F50,IF(COUNTIFS($B$2:B74,B51,$D$2:D74,D51,$C$2:C74,C51,$F$2:F74,F51)=COUNTIFS($B$2:B73,B50,$D$2:D73,D50,$C$2:C73,C50,$F$2:F73,F50),"",COUNTIFS($B$2:B74,B51,$D$2:D74,D51,$C$2:C74,C51,$F$2:F74,F51)),COUNTIFS($B$2:B74,B51,$D$2:D74,D51,$C$2:C74,C51,$F$2:F74,F51)))</f>
        <v/>
      </c>
      <c r="I51" t="s">
        <v>68</v>
      </c>
    </row>
    <row r="52" spans="2:9" x14ac:dyDescent="0.25">
      <c r="B52" t="s">
        <v>68</v>
      </c>
      <c r="C52" t="s">
        <v>68</v>
      </c>
      <c r="D52" t="s">
        <v>68</v>
      </c>
      <c r="E52" t="s">
        <v>68</v>
      </c>
      <c r="F52" t="s">
        <v>68</v>
      </c>
      <c r="G52" t="s">
        <v>68</v>
      </c>
      <c r="H52" t="str">
        <f>+IF(F52="","",IF(F52=F51,IF(COUNTIFS($B$2:B75,B52,$D$2:D75,D52,$C$2:C75,C52,$F$2:F75,F52)=COUNTIFS($B$2:B74,B51,$D$2:D74,D51,$C$2:C74,C51,$F$2:F74,F51),"",COUNTIFS($B$2:B75,B52,$D$2:D75,D52,$C$2:C75,C52,$F$2:F75,F52)),COUNTIFS($B$2:B75,B52,$D$2:D75,D52,$C$2:C75,C52,$F$2:F75,F52)))</f>
        <v/>
      </c>
      <c r="I52" t="s">
        <v>68</v>
      </c>
    </row>
    <row r="53" spans="2:9" x14ac:dyDescent="0.25">
      <c r="B53" t="s">
        <v>68</v>
      </c>
      <c r="C53" t="s">
        <v>68</v>
      </c>
      <c r="D53" t="s">
        <v>68</v>
      </c>
      <c r="E53" t="s">
        <v>68</v>
      </c>
      <c r="F53" t="s">
        <v>68</v>
      </c>
      <c r="G53" t="s">
        <v>68</v>
      </c>
      <c r="H53" t="str">
        <f>+IF(F53="","",IF(F53=F52,IF(COUNTIFS($B$2:B76,B53,$D$2:D76,D53,$C$2:C76,C53,$F$2:F76,F53)=COUNTIFS($B$2:B75,B52,$D$2:D75,D52,$C$2:C75,C52,$F$2:F75,F52),"",COUNTIFS($B$2:B76,B53,$D$2:D76,D53,$C$2:C76,C53,$F$2:F76,F53)),COUNTIFS($B$2:B76,B53,$D$2:D76,D53,$C$2:C76,C53,$F$2:F76,F53)))</f>
        <v/>
      </c>
      <c r="I53" t="s">
        <v>68</v>
      </c>
    </row>
    <row r="54" spans="2:9" x14ac:dyDescent="0.25">
      <c r="B54" t="s">
        <v>68</v>
      </c>
      <c r="C54" t="s">
        <v>68</v>
      </c>
      <c r="D54" t="s">
        <v>68</v>
      </c>
      <c r="E54" t="s">
        <v>68</v>
      </c>
      <c r="F54" t="s">
        <v>68</v>
      </c>
      <c r="G54" t="s">
        <v>68</v>
      </c>
      <c r="H54" t="str">
        <f>+IF(F54="","",IF(F54=F53,IF(COUNTIFS($B$2:B77,B54,$D$2:D77,D54,$C$2:C77,C54,$F$2:F77,F54)=COUNTIFS($B$2:B76,B53,$D$2:D76,D53,$C$2:C76,C53,$F$2:F76,F53),"",COUNTIFS($B$2:B77,B54,$D$2:D77,D54,$C$2:C77,C54,$F$2:F77,F54)),COUNTIFS($B$2:B77,B54,$D$2:D77,D54,$C$2:C77,C54,$F$2:F77,F54)))</f>
        <v/>
      </c>
      <c r="I54" t="s">
        <v>68</v>
      </c>
    </row>
    <row r="55" spans="2:9" x14ac:dyDescent="0.25">
      <c r="B55" t="s">
        <v>68</v>
      </c>
      <c r="C55" t="s">
        <v>68</v>
      </c>
      <c r="D55" t="s">
        <v>68</v>
      </c>
      <c r="E55" t="s">
        <v>68</v>
      </c>
      <c r="F55" t="s">
        <v>68</v>
      </c>
      <c r="G55" t="s">
        <v>68</v>
      </c>
      <c r="H55" t="str">
        <f>+IF(F55="","",IF(F55=F54,IF(COUNTIFS($B$2:B78,B55,$D$2:D78,D55,$C$2:C78,C55,$F$2:F78,F55)=COUNTIFS($B$2:B77,B54,$D$2:D77,D54,$C$2:C77,C54,$F$2:F77,F54),"",COUNTIFS($B$2:B78,B55,$D$2:D78,D55,$C$2:C78,C55,$F$2:F78,F55)),COUNTIFS($B$2:B78,B55,$D$2:D78,D55,$C$2:C78,C55,$F$2:F78,F55)))</f>
        <v/>
      </c>
      <c r="I55" t="s">
        <v>68</v>
      </c>
    </row>
    <row r="56" spans="2:9" x14ac:dyDescent="0.25">
      <c r="B56" t="s">
        <v>68</v>
      </c>
      <c r="C56" t="s">
        <v>68</v>
      </c>
      <c r="D56" t="s">
        <v>68</v>
      </c>
      <c r="E56" t="s">
        <v>68</v>
      </c>
      <c r="F56" t="s">
        <v>68</v>
      </c>
      <c r="G56" t="s">
        <v>68</v>
      </c>
      <c r="H56" t="str">
        <f>+IF(F56="","",IF(F56=F55,IF(COUNTIFS($B$2:B79,B56,$D$2:D79,D56,$C$2:C79,C56,$F$2:F79,F56)=COUNTIFS($B$2:B78,B55,$D$2:D78,D55,$C$2:C78,C55,$F$2:F78,F55),"",COUNTIFS($B$2:B79,B56,$D$2:D79,D56,$C$2:C79,C56,$F$2:F79,F56)),COUNTIFS($B$2:B79,B56,$D$2:D79,D56,$C$2:C79,C56,$F$2:F79,F56)))</f>
        <v/>
      </c>
      <c r="I56" t="s">
        <v>68</v>
      </c>
    </row>
    <row r="57" spans="2:9" x14ac:dyDescent="0.25">
      <c r="B57" t="s">
        <v>68</v>
      </c>
      <c r="C57" t="s">
        <v>68</v>
      </c>
      <c r="D57" t="s">
        <v>68</v>
      </c>
      <c r="E57" t="s">
        <v>68</v>
      </c>
      <c r="F57" t="s">
        <v>68</v>
      </c>
      <c r="G57" t="s">
        <v>68</v>
      </c>
      <c r="H57" t="str">
        <f>+IF(F57="","",IF(F57=F56,IF(COUNTIFS($B$2:B80,B57,$D$2:D80,D57,$C$2:C80,C57,$F$2:F80,F57)=COUNTIFS($B$2:B79,B56,$D$2:D79,D56,$C$2:C79,C56,$F$2:F79,F56),"",COUNTIFS($B$2:B80,B57,$D$2:D80,D57,$C$2:C80,C57,$F$2:F80,F57)),COUNTIFS($B$2:B80,B57,$D$2:D80,D57,$C$2:C80,C57,$F$2:F80,F57)))</f>
        <v/>
      </c>
      <c r="I57" t="s">
        <v>68</v>
      </c>
    </row>
    <row r="58" spans="2:9" x14ac:dyDescent="0.25">
      <c r="B58" t="s">
        <v>68</v>
      </c>
      <c r="C58" t="s">
        <v>68</v>
      </c>
      <c r="D58" t="s">
        <v>68</v>
      </c>
      <c r="E58" t="s">
        <v>68</v>
      </c>
      <c r="F58" t="s">
        <v>68</v>
      </c>
      <c r="G58" t="s">
        <v>68</v>
      </c>
      <c r="H58" t="str">
        <f>+IF(F58="","",IF(F58=F57,IF(COUNTIFS($B$2:B81,B58,$D$2:D81,D58,$C$2:C81,C58,$F$2:F81,F58)=COUNTIFS($B$2:B80,B57,$D$2:D80,D57,$C$2:C80,C57,$F$2:F80,F57),"",COUNTIFS($B$2:B81,B58,$D$2:D81,D58,$C$2:C81,C58,$F$2:F81,F58)),COUNTIFS($B$2:B81,B58,$D$2:D81,D58,$C$2:C81,C58,$F$2:F81,F58)))</f>
        <v/>
      </c>
      <c r="I58" t="s">
        <v>68</v>
      </c>
    </row>
    <row r="59" spans="2:9" x14ac:dyDescent="0.25">
      <c r="B59" t="s">
        <v>68</v>
      </c>
      <c r="C59" t="s">
        <v>68</v>
      </c>
      <c r="D59" t="s">
        <v>68</v>
      </c>
      <c r="E59" t="s">
        <v>68</v>
      </c>
      <c r="F59" t="s">
        <v>68</v>
      </c>
      <c r="G59" t="s">
        <v>68</v>
      </c>
      <c r="H59" t="str">
        <f>+IF(F59="","",IF(F59=F58,IF(COUNTIFS($B$2:B82,B59,$D$2:D82,D59,$C$2:C82,C59,$F$2:F82,F59)=COUNTIFS($B$2:B81,B58,$D$2:D81,D58,$C$2:C81,C58,$F$2:F81,F58),"",COUNTIFS($B$2:B82,B59,$D$2:D82,D59,$C$2:C82,C59,$F$2:F82,F59)),COUNTIFS($B$2:B82,B59,$D$2:D82,D59,$C$2:C82,C59,$F$2:F82,F59)))</f>
        <v/>
      </c>
      <c r="I59" t="s">
        <v>68</v>
      </c>
    </row>
    <row r="60" spans="2:9" x14ac:dyDescent="0.25">
      <c r="B60" t="s">
        <v>68</v>
      </c>
      <c r="C60" t="s">
        <v>68</v>
      </c>
      <c r="D60" t="s">
        <v>68</v>
      </c>
      <c r="E60" t="s">
        <v>68</v>
      </c>
      <c r="F60" t="s">
        <v>68</v>
      </c>
      <c r="G60" t="s">
        <v>68</v>
      </c>
      <c r="H60" t="str">
        <f>+IF(F60="","",IF(F60=F59,IF(COUNTIFS($B$2:B83,B60,$D$2:D83,D60,$C$2:C83,C60,$F$2:F83,F60)=COUNTIFS($B$2:B82,B59,$D$2:D82,D59,$C$2:C82,C59,$F$2:F82,F59),"",COUNTIFS($B$2:B83,B60,$D$2:D83,D60,$C$2:C83,C60,$F$2:F83,F60)),COUNTIFS($B$2:B83,B60,$D$2:D83,D60,$C$2:C83,C60,$F$2:F83,F60)))</f>
        <v/>
      </c>
      <c r="I60" t="s">
        <v>68</v>
      </c>
    </row>
    <row r="61" spans="2:9" x14ac:dyDescent="0.25">
      <c r="B61" t="s">
        <v>68</v>
      </c>
      <c r="C61" t="s">
        <v>68</v>
      </c>
      <c r="D61" t="s">
        <v>68</v>
      </c>
      <c r="E61" t="s">
        <v>68</v>
      </c>
      <c r="F61" t="s">
        <v>68</v>
      </c>
      <c r="G61" t="s">
        <v>68</v>
      </c>
      <c r="H61" t="str">
        <f>+IF(F61="","",IF(F61=F60,IF(COUNTIFS($B$2:B84,B61,$D$2:D84,D61,$C$2:C84,C61,$F$2:F84,F61)=COUNTIFS($B$2:B83,B60,$D$2:D83,D60,$C$2:C83,C60,$F$2:F83,F60),"",COUNTIFS($B$2:B84,B61,$D$2:D84,D61,$C$2:C84,C61,$F$2:F84,F61)),COUNTIFS($B$2:B84,B61,$D$2:D84,D61,$C$2:C84,C61,$F$2:F84,F61)))</f>
        <v/>
      </c>
      <c r="I61" t="s">
        <v>68</v>
      </c>
    </row>
    <row r="62" spans="2:9" x14ac:dyDescent="0.25">
      <c r="B62" t="s">
        <v>68</v>
      </c>
      <c r="C62" t="s">
        <v>68</v>
      </c>
      <c r="D62" t="s">
        <v>68</v>
      </c>
      <c r="E62" t="s">
        <v>68</v>
      </c>
      <c r="F62" t="s">
        <v>68</v>
      </c>
      <c r="G62" t="s">
        <v>68</v>
      </c>
      <c r="H62" t="str">
        <f>+IF(F62="","",IF(F62=F61,IF(COUNTIFS($B$2:B85,B62,$D$2:D85,D62,$C$2:C85,C62,$F$2:F85,F62)=COUNTIFS($B$2:B84,B61,$D$2:D84,D61,$C$2:C84,C61,$F$2:F84,F61),"",COUNTIFS($B$2:B85,B62,$D$2:D85,D62,$C$2:C85,C62,$F$2:F85,F62)),COUNTIFS($B$2:B85,B62,$D$2:D85,D62,$C$2:C85,C62,$F$2:F85,F62)))</f>
        <v/>
      </c>
      <c r="I62" t="s">
        <v>68</v>
      </c>
    </row>
    <row r="63" spans="2:9" x14ac:dyDescent="0.25">
      <c r="B63" t="s">
        <v>68</v>
      </c>
      <c r="C63" t="s">
        <v>68</v>
      </c>
      <c r="D63" t="s">
        <v>68</v>
      </c>
      <c r="E63" t="s">
        <v>68</v>
      </c>
      <c r="F63" t="s">
        <v>68</v>
      </c>
      <c r="G63" t="s">
        <v>68</v>
      </c>
      <c r="H63" t="str">
        <f>+IF(F63="","",IF(F63=F62,IF(COUNTIFS($B$2:B86,B63,$D$2:D86,D63,$C$2:C86,C63,$F$2:F86,F63)=COUNTIFS($B$2:B85,B62,$D$2:D85,D62,$C$2:C85,C62,$F$2:F85,F62),"",COUNTIFS($B$2:B86,B63,$D$2:D86,D63,$C$2:C86,C63,$F$2:F86,F63)),COUNTIFS($B$2:B86,B63,$D$2:D86,D63,$C$2:C86,C63,$F$2:F86,F63)))</f>
        <v/>
      </c>
      <c r="I63" t="s">
        <v>68</v>
      </c>
    </row>
    <row r="64" spans="2:9" x14ac:dyDescent="0.25">
      <c r="B64" t="s">
        <v>68</v>
      </c>
      <c r="C64" t="s">
        <v>68</v>
      </c>
      <c r="D64" t="s">
        <v>68</v>
      </c>
      <c r="E64" t="s">
        <v>68</v>
      </c>
      <c r="F64" t="s">
        <v>68</v>
      </c>
      <c r="G64" t="s">
        <v>68</v>
      </c>
      <c r="H64" t="str">
        <f>+IF(F64="","",IF(F64=F63,IF(COUNTIFS($B$2:B87,B64,$D$2:D87,D64,$C$2:C87,C64,$F$2:F87,F64)=COUNTIFS($B$2:B86,B63,$D$2:D86,D63,$C$2:C86,C63,$F$2:F86,F63),"",COUNTIFS($B$2:B87,B64,$D$2:D87,D64,$C$2:C87,C64,$F$2:F87,F64)),COUNTIFS($B$2:B87,B64,$D$2:D87,D64,$C$2:C87,C64,$F$2:F87,F64)))</f>
        <v/>
      </c>
      <c r="I64" t="s">
        <v>68</v>
      </c>
    </row>
    <row r="65" spans="2:9" x14ac:dyDescent="0.25">
      <c r="B65" t="s">
        <v>68</v>
      </c>
      <c r="C65" t="s">
        <v>68</v>
      </c>
      <c r="D65" t="s">
        <v>68</v>
      </c>
      <c r="E65" t="s">
        <v>68</v>
      </c>
      <c r="F65" t="s">
        <v>68</v>
      </c>
      <c r="G65" t="s">
        <v>68</v>
      </c>
      <c r="H65" t="str">
        <f>+IF(F65="","",IF(F65=F64,IF(COUNTIFS($B$2:B88,B65,$D$2:D88,D65,$C$2:C88,C65,$F$2:F88,F65)=COUNTIFS($B$2:B87,B64,$D$2:D87,D64,$C$2:C87,C64,$F$2:F87,F64),"",COUNTIFS($B$2:B88,B65,$D$2:D88,D65,$C$2:C88,C65,$F$2:F88,F65)),COUNTIFS($B$2:B88,B65,$D$2:D88,D65,$C$2:C88,C65,$F$2:F88,F65)))</f>
        <v/>
      </c>
      <c r="I65" t="s">
        <v>68</v>
      </c>
    </row>
    <row r="66" spans="2:9" x14ac:dyDescent="0.25">
      <c r="B66" t="s">
        <v>68</v>
      </c>
      <c r="C66" t="s">
        <v>68</v>
      </c>
      <c r="D66" t="s">
        <v>68</v>
      </c>
      <c r="E66" t="s">
        <v>68</v>
      </c>
      <c r="F66" t="s">
        <v>68</v>
      </c>
      <c r="G66" t="s">
        <v>68</v>
      </c>
      <c r="H66" t="str">
        <f>+IF(F66="","",IF(F66=F65,IF(COUNTIFS($B$2:B89,B66,$D$2:D89,D66,$C$2:C89,C66,$F$2:F89,F66)=COUNTIFS($B$2:B88,B65,$D$2:D88,D65,$C$2:C88,C65,$F$2:F88,F65),"",COUNTIFS($B$2:B89,B66,$D$2:D89,D66,$C$2:C89,C66,$F$2:F89,F66)),COUNTIFS($B$2:B89,B66,$D$2:D89,D66,$C$2:C89,C66,$F$2:F89,F66)))</f>
        <v/>
      </c>
      <c r="I66" t="s">
        <v>68</v>
      </c>
    </row>
    <row r="67" spans="2:9" x14ac:dyDescent="0.25">
      <c r="B67" t="s">
        <v>68</v>
      </c>
      <c r="C67" t="s">
        <v>68</v>
      </c>
      <c r="D67" t="s">
        <v>68</v>
      </c>
      <c r="E67" t="s">
        <v>68</v>
      </c>
      <c r="F67" t="s">
        <v>68</v>
      </c>
      <c r="G67" t="s">
        <v>68</v>
      </c>
      <c r="H67" t="str">
        <f>+IF(F67="","",IF(F67=F66,IF(COUNTIFS($B$2:B90,B67,$D$2:D90,D67,$C$2:C90,C67,$F$2:F90,F67)=COUNTIFS($B$2:B89,B66,$D$2:D89,D66,$C$2:C89,C66,$F$2:F89,F66),"",COUNTIFS($B$2:B90,B67,$D$2:D90,D67,$C$2:C90,C67,$F$2:F90,F67)),COUNTIFS($B$2:B90,B67,$D$2:D90,D67,$C$2:C90,C67,$F$2:F90,F67)))</f>
        <v/>
      </c>
      <c r="I67" t="s">
        <v>68</v>
      </c>
    </row>
    <row r="68" spans="2:9" x14ac:dyDescent="0.25">
      <c r="B68" t="s">
        <v>68</v>
      </c>
      <c r="C68" t="s">
        <v>68</v>
      </c>
      <c r="D68" t="s">
        <v>68</v>
      </c>
      <c r="E68" t="s">
        <v>68</v>
      </c>
      <c r="F68" t="s">
        <v>68</v>
      </c>
      <c r="G68" t="s">
        <v>68</v>
      </c>
      <c r="H68" t="str">
        <f>+IF(F68="","",IF(F68=F67,IF(COUNTIFS($B$2:B91,B68,$D$2:D91,D68,$C$2:C91,C68,$F$2:F91,F68)=COUNTIFS($B$2:B90,B67,$D$2:D90,D67,$C$2:C90,C67,$F$2:F90,F67),"",COUNTIFS($B$2:B91,B68,$D$2:D91,D68,$C$2:C91,C68,$F$2:F91,F68)),COUNTIFS($B$2:B91,B68,$D$2:D91,D68,$C$2:C91,C68,$F$2:F91,F68)))</f>
        <v/>
      </c>
      <c r="I68" t="s">
        <v>68</v>
      </c>
    </row>
    <row r="69" spans="2:9" x14ac:dyDescent="0.25">
      <c r="B69" t="s">
        <v>68</v>
      </c>
      <c r="C69" t="s">
        <v>68</v>
      </c>
      <c r="D69" t="s">
        <v>68</v>
      </c>
      <c r="E69" t="s">
        <v>68</v>
      </c>
      <c r="F69" t="s">
        <v>68</v>
      </c>
      <c r="G69" t="s">
        <v>68</v>
      </c>
      <c r="H69" t="str">
        <f>+IF(F69="","",IF(F69=F68,IF(COUNTIFS($B$2:B92,B69,$D$2:D92,D69,$C$2:C92,C69,$F$2:F92,F69)=COUNTIFS($B$2:B91,B68,$D$2:D91,D68,$C$2:C91,C68,$F$2:F91,F68),"",COUNTIFS($B$2:B92,B69,$D$2:D92,D69,$C$2:C92,C69,$F$2:F92,F69)),COUNTIFS($B$2:B92,B69,$D$2:D92,D69,$C$2:C92,C69,$F$2:F92,F69)))</f>
        <v/>
      </c>
      <c r="I69" t="s">
        <v>68</v>
      </c>
    </row>
    <row r="70" spans="2:9" x14ac:dyDescent="0.25">
      <c r="B70" t="s">
        <v>68</v>
      </c>
      <c r="C70" t="s">
        <v>68</v>
      </c>
      <c r="D70" t="s">
        <v>68</v>
      </c>
      <c r="E70" t="s">
        <v>68</v>
      </c>
      <c r="F70" t="s">
        <v>68</v>
      </c>
      <c r="G70" t="s">
        <v>68</v>
      </c>
      <c r="H70" t="str">
        <f>+IF(F70="","",IF(F70=F69,IF(COUNTIFS($B$2:B93,B70,$D$2:D93,D70,$C$2:C93,C70,$F$2:F93,F70)=COUNTIFS($B$2:B92,B69,$D$2:D92,D69,$C$2:C92,C69,$F$2:F92,F69),"",COUNTIFS($B$2:B93,B70,$D$2:D93,D70,$C$2:C93,C70,$F$2:F93,F70)),COUNTIFS($B$2:B93,B70,$D$2:D93,D70,$C$2:C93,C70,$F$2:F93,F70)))</f>
        <v/>
      </c>
      <c r="I70" t="s">
        <v>68</v>
      </c>
    </row>
    <row r="71" spans="2:9" x14ac:dyDescent="0.25">
      <c r="B71" t="s">
        <v>68</v>
      </c>
      <c r="C71" t="s">
        <v>68</v>
      </c>
      <c r="D71" t="s">
        <v>68</v>
      </c>
      <c r="E71" t="s">
        <v>68</v>
      </c>
      <c r="F71" t="s">
        <v>68</v>
      </c>
      <c r="G71" t="s">
        <v>68</v>
      </c>
      <c r="H71" t="str">
        <f>+IF(F71="","",IF(F71=F70,IF(COUNTIFS($B$2:B94,B71,$D$2:D94,D71,$C$2:C94,C71,$F$2:F94,F71)=COUNTIFS($B$2:B93,B70,$D$2:D93,D70,$C$2:C93,C70,$F$2:F93,F70),"",COUNTIFS($B$2:B94,B71,$D$2:D94,D71,$C$2:C94,C71,$F$2:F94,F71)),COUNTIFS($B$2:B94,B71,$D$2:D94,D71,$C$2:C94,C71,$F$2:F94,F71)))</f>
        <v/>
      </c>
      <c r="I71" t="s">
        <v>68</v>
      </c>
    </row>
    <row r="72" spans="2:9" x14ac:dyDescent="0.25">
      <c r="B72" t="s">
        <v>68</v>
      </c>
      <c r="C72" t="s">
        <v>68</v>
      </c>
      <c r="D72" t="s">
        <v>68</v>
      </c>
      <c r="E72" t="s">
        <v>68</v>
      </c>
      <c r="F72" t="s">
        <v>68</v>
      </c>
      <c r="G72" t="s">
        <v>68</v>
      </c>
      <c r="H72" t="str">
        <f>+IF(F72="","",IF(F72=F71,IF(COUNTIFS($B$2:B95,B72,$D$2:D95,D72,$C$2:C95,C72,$F$2:F95,F72)=COUNTIFS($B$2:B94,B71,$D$2:D94,D71,$C$2:C94,C71,$F$2:F94,F71),"",COUNTIFS($B$2:B95,B72,$D$2:D95,D72,$C$2:C95,C72,$F$2:F95,F72)),COUNTIFS($B$2:B95,B72,$D$2:D95,D72,$C$2:C95,C72,$F$2:F95,F72)))</f>
        <v/>
      </c>
      <c r="I72" t="s">
        <v>68</v>
      </c>
    </row>
    <row r="73" spans="2:9" x14ac:dyDescent="0.25">
      <c r="B73" t="s">
        <v>68</v>
      </c>
      <c r="C73" t="s">
        <v>68</v>
      </c>
      <c r="D73" t="s">
        <v>68</v>
      </c>
      <c r="E73" t="s">
        <v>68</v>
      </c>
      <c r="F73" t="s">
        <v>68</v>
      </c>
      <c r="G73" t="s">
        <v>68</v>
      </c>
      <c r="H73" t="str">
        <f>+IF(F73="","",IF(F73=F72,IF(COUNTIFS($B$2:B96,B73,$D$2:D96,D73,$C$2:C96,C73,$F$2:F96,F73)=COUNTIFS($B$2:B95,B72,$D$2:D95,D72,$C$2:C95,C72,$F$2:F95,F72),"",COUNTIFS($B$2:B96,B73,$D$2:D96,D73,$C$2:C96,C73,$F$2:F96,F73)),COUNTIFS($B$2:B96,B73,$D$2:D96,D73,$C$2:C96,C73,$F$2:F96,F73)))</f>
        <v/>
      </c>
      <c r="I73" t="s">
        <v>68</v>
      </c>
    </row>
    <row r="74" spans="2:9" x14ac:dyDescent="0.25">
      <c r="B74" t="s">
        <v>68</v>
      </c>
      <c r="C74" t="s">
        <v>68</v>
      </c>
      <c r="D74" t="s">
        <v>68</v>
      </c>
      <c r="E74" t="s">
        <v>68</v>
      </c>
      <c r="F74" t="s">
        <v>68</v>
      </c>
      <c r="G74" t="s">
        <v>68</v>
      </c>
      <c r="H74" t="str">
        <f>+IF(F74="","",IF(F74=F73,IF(COUNTIFS($B$2:B97,B74,$D$2:D97,D74,$C$2:C97,C74,$F$2:F97,F74)=COUNTIFS($B$2:B96,B73,$D$2:D96,D73,$C$2:C96,C73,$F$2:F96,F73),"",COUNTIFS($B$2:B97,B74,$D$2:D97,D74,$C$2:C97,C74,$F$2:F97,F74)),COUNTIFS($B$2:B97,B74,$D$2:D97,D74,$C$2:C97,C74,$F$2:F97,F74)))</f>
        <v/>
      </c>
      <c r="I74" t="s">
        <v>68</v>
      </c>
    </row>
    <row r="75" spans="2:9" x14ac:dyDescent="0.25">
      <c r="B75" t="s">
        <v>68</v>
      </c>
      <c r="C75" t="s">
        <v>68</v>
      </c>
      <c r="D75" t="s">
        <v>68</v>
      </c>
      <c r="E75" t="s">
        <v>68</v>
      </c>
      <c r="F75" t="s">
        <v>68</v>
      </c>
      <c r="G75" t="s">
        <v>68</v>
      </c>
      <c r="H75" t="str">
        <f>+IF(F75="","",IF(F75=F74,IF(COUNTIFS($B$2:B98,B75,$D$2:D98,D75,$C$2:C98,C75,$F$2:F98,F75)=COUNTIFS($B$2:B97,B74,$D$2:D97,D74,$C$2:C97,C74,$F$2:F97,F74),"",COUNTIFS($B$2:B98,B75,$D$2:D98,D75,$C$2:C98,C75,$F$2:F98,F75)),COUNTIFS($B$2:B98,B75,$D$2:D98,D75,$C$2:C98,C75,$F$2:F98,F75)))</f>
        <v/>
      </c>
      <c r="I75" t="s">
        <v>68</v>
      </c>
    </row>
    <row r="76" spans="2:9" x14ac:dyDescent="0.25">
      <c r="B76" t="s">
        <v>68</v>
      </c>
      <c r="C76" t="s">
        <v>68</v>
      </c>
      <c r="D76" t="s">
        <v>68</v>
      </c>
      <c r="E76" t="s">
        <v>68</v>
      </c>
      <c r="F76" t="s">
        <v>68</v>
      </c>
      <c r="G76" t="s">
        <v>68</v>
      </c>
      <c r="H76" t="str">
        <f>+IF(F76="","",IF(F76=F75,IF(COUNTIFS($B$2:B99,B76,$D$2:D99,D76,$C$2:C99,C76,$F$2:F99,F76)=COUNTIFS($B$2:B98,B75,$D$2:D98,D75,$C$2:C98,C75,$F$2:F98,F75),"",COUNTIFS($B$2:B99,B76,$D$2:D99,D76,$C$2:C99,C76,$F$2:F99,F76)),COUNTIFS($B$2:B99,B76,$D$2:D99,D76,$C$2:C99,C76,$F$2:F99,F76)))</f>
        <v/>
      </c>
      <c r="I76" t="s">
        <v>68</v>
      </c>
    </row>
    <row r="77" spans="2:9" x14ac:dyDescent="0.25">
      <c r="B77" t="s">
        <v>68</v>
      </c>
      <c r="C77" t="s">
        <v>68</v>
      </c>
      <c r="D77" t="s">
        <v>68</v>
      </c>
      <c r="E77" t="s">
        <v>68</v>
      </c>
      <c r="F77" t="s">
        <v>68</v>
      </c>
      <c r="G77" t="s">
        <v>68</v>
      </c>
      <c r="H77" t="str">
        <f>+IF(F77="","",IF(F77=F76,IF(COUNTIFS($B$2:B100,B77,$D$2:D100,D77,$C$2:C100,C77,$F$2:F100,F77)=COUNTIFS($B$2:B99,B76,$D$2:D99,D76,$C$2:C99,C76,$F$2:F99,F76),"",COUNTIFS($B$2:B100,B77,$D$2:D100,D77,$C$2:C100,C77,$F$2:F100,F77)),COUNTIFS($B$2:B100,B77,$D$2:D100,D77,$C$2:C100,C77,$F$2:F100,F77)))</f>
        <v/>
      </c>
      <c r="I77" t="s">
        <v>68</v>
      </c>
    </row>
    <row r="78" spans="2:9" x14ac:dyDescent="0.25">
      <c r="B78" t="s">
        <v>68</v>
      </c>
      <c r="C78" t="s">
        <v>68</v>
      </c>
      <c r="D78" t="s">
        <v>68</v>
      </c>
      <c r="E78" t="s">
        <v>68</v>
      </c>
      <c r="F78" t="s">
        <v>68</v>
      </c>
      <c r="G78" t="s">
        <v>68</v>
      </c>
      <c r="H78" t="str">
        <f>+IF(F78="","",IF(F78=F77,IF(COUNTIFS($B$2:B100,B78,$D$2:D100,D78,$C$2:C100,C78,$F$2:F100,F78)=COUNTIFS($B$2:B100,B77,$D$2:D100,D77,$C$2:C100,C77,$F$2:F100,F77),"",COUNTIFS($B$2:B100,B78,$D$2:D100,D78,$C$2:C100,C78,$F$2:F100,F78)),COUNTIFS($B$2:B100,B78,$D$2:D100,D78,$C$2:C100,C78,$F$2:F100,F78)))</f>
        <v/>
      </c>
      <c r="I78" t="s">
        <v>68</v>
      </c>
    </row>
    <row r="79" spans="2:9" x14ac:dyDescent="0.25">
      <c r="B79" t="s">
        <v>68</v>
      </c>
      <c r="C79" t="s">
        <v>68</v>
      </c>
      <c r="D79" t="s">
        <v>68</v>
      </c>
      <c r="E79" t="s">
        <v>68</v>
      </c>
      <c r="F79" t="s">
        <v>68</v>
      </c>
      <c r="G79" t="s">
        <v>68</v>
      </c>
      <c r="H79" t="str">
        <f>+IF(F79="","",IF(F79=F78,IF(COUNTIFS($B$2:B100,B79,$D$2:D100,D79,$C$2:C100,C79,$F$2:F100,F79)=COUNTIFS($B$2:B100,B78,$D$2:D100,D78,$C$2:C100,C78,$F$2:F100,F78),"",COUNTIFS($B$2:B100,B79,$D$2:D100,D79,$C$2:C100,C79,$F$2:F100,F79)),COUNTIFS($B$2:B100,B79,$D$2:D100,D79,$C$2:C100,C79,$F$2:F100,F79)))</f>
        <v/>
      </c>
      <c r="I79" t="s">
        <v>68</v>
      </c>
    </row>
    <row r="80" spans="2:9" x14ac:dyDescent="0.25">
      <c r="B80" t="s">
        <v>68</v>
      </c>
      <c r="C80" t="s">
        <v>68</v>
      </c>
      <c r="D80" t="s">
        <v>68</v>
      </c>
      <c r="E80" t="s">
        <v>68</v>
      </c>
      <c r="F80" t="s">
        <v>68</v>
      </c>
      <c r="G80" t="s">
        <v>68</v>
      </c>
      <c r="H80" t="str">
        <f>+IF(F80="","",IF(F80=F79,IF(COUNTIFS($B$2:B100,B80,$D$2:D100,D80,$C$2:C100,C80,$F$2:F100,F80)=COUNTIFS($B$2:B100,B79,$D$2:D100,D79,$C$2:C100,C79,$F$2:F100,F79),"",COUNTIFS($B$2:B100,B80,$D$2:D100,D80,$C$2:C100,C80,$F$2:F100,F80)),COUNTIFS($B$2:B100,B80,$D$2:D100,D80,$C$2:C100,C80,$F$2:F100,F80)))</f>
        <v/>
      </c>
      <c r="I80" t="s">
        <v>68</v>
      </c>
    </row>
    <row r="81" spans="2:9" x14ac:dyDescent="0.25">
      <c r="B81" t="s">
        <v>68</v>
      </c>
      <c r="C81" t="s">
        <v>68</v>
      </c>
      <c r="D81" t="s">
        <v>68</v>
      </c>
      <c r="E81" t="s">
        <v>68</v>
      </c>
      <c r="F81" t="s">
        <v>68</v>
      </c>
      <c r="G81" t="s">
        <v>68</v>
      </c>
      <c r="H81" t="str">
        <f>+IF(F81="","",IF(F81=F80,IF(COUNTIFS($B$2:B100,B81,$D$2:D100,D81,$C$2:C100,C81,$F$2:F100,F81)=COUNTIFS($B$2:B100,B80,$D$2:D100,D80,$C$2:C100,C80,$F$2:F100,F80),"",COUNTIFS($B$2:B100,B81,$D$2:D100,D81,$C$2:C100,C81,$F$2:F100,F81)),COUNTIFS($B$2:B100,B81,$D$2:D100,D81,$C$2:C100,C81,$F$2:F100,F81)))</f>
        <v/>
      </c>
      <c r="I81" t="s">
        <v>68</v>
      </c>
    </row>
    <row r="82" spans="2:9" x14ac:dyDescent="0.25">
      <c r="B82" t="s">
        <v>68</v>
      </c>
      <c r="C82" t="s">
        <v>68</v>
      </c>
      <c r="D82" t="s">
        <v>68</v>
      </c>
      <c r="E82" t="s">
        <v>68</v>
      </c>
      <c r="F82" t="s">
        <v>68</v>
      </c>
      <c r="G82" t="s">
        <v>68</v>
      </c>
      <c r="H82" t="str">
        <f>+IF(F82="","",IF(F82=F81,IF(COUNTIFS($B$2:B100,B82,$D$2:D100,D82,$C$2:C100,C82,$F$2:F100,F82)=COUNTIFS($B$2:B100,B81,$D$2:D100,D81,$C$2:C100,C81,$F$2:F100,F81),"",COUNTIFS($B$2:B100,B82,$D$2:D100,D82,$C$2:C100,C82,$F$2:F100,F82)),COUNTIFS($B$2:B100,B82,$D$2:D100,D82,$C$2:C100,C82,$F$2:F100,F82)))</f>
        <v/>
      </c>
      <c r="I82" t="s">
        <v>68</v>
      </c>
    </row>
    <row r="83" spans="2:9" x14ac:dyDescent="0.25">
      <c r="B83" t="s">
        <v>68</v>
      </c>
      <c r="C83" t="s">
        <v>68</v>
      </c>
      <c r="D83" t="s">
        <v>68</v>
      </c>
      <c r="E83" t="s">
        <v>68</v>
      </c>
      <c r="F83" t="s">
        <v>68</v>
      </c>
      <c r="G83" t="s">
        <v>68</v>
      </c>
      <c r="H83" t="str">
        <f>+IF(F83="","",IF(F83=F82,IF(COUNTIFS($B$2:B100,B83,$D$2:D100,D83,$C$2:C100,C83,$F$2:F100,F83)=COUNTIFS($B$2:B100,B82,$D$2:D100,D82,$C$2:C100,C82,$F$2:F100,F82),"",COUNTIFS($B$2:B100,B83,$D$2:D100,D83,$C$2:C100,C83,$F$2:F100,F83)),COUNTIFS($B$2:B100,B83,$D$2:D100,D83,$C$2:C100,C83,$F$2:F100,F83)))</f>
        <v/>
      </c>
      <c r="I83" t="s">
        <v>68</v>
      </c>
    </row>
    <row r="84" spans="2:9" x14ac:dyDescent="0.25">
      <c r="B84" t="s">
        <v>68</v>
      </c>
      <c r="C84" t="s">
        <v>68</v>
      </c>
      <c r="D84" t="s">
        <v>68</v>
      </c>
      <c r="E84" t="s">
        <v>68</v>
      </c>
      <c r="F84" t="s">
        <v>68</v>
      </c>
      <c r="G84" t="s">
        <v>68</v>
      </c>
      <c r="H84" t="str">
        <f>+IF(F84="","",IF(F84=F83,IF(COUNTIFS($B$2:B100,B84,$D$2:D100,D84,$C$2:C100,C84,$F$2:F100,F84)=COUNTIFS($B$2:B100,B83,$D$2:D100,D83,$C$2:C100,C83,$F$2:F100,F83),"",COUNTIFS($B$2:B100,B84,$D$2:D100,D84,$C$2:C100,C84,$F$2:F100,F84)),COUNTIFS($B$2:B100,B84,$D$2:D100,D84,$C$2:C100,C84,$F$2:F100,F84)))</f>
        <v/>
      </c>
      <c r="I84" t="s">
        <v>68</v>
      </c>
    </row>
    <row r="85" spans="2:9" x14ac:dyDescent="0.25">
      <c r="B85" t="s">
        <v>68</v>
      </c>
      <c r="C85" t="s">
        <v>68</v>
      </c>
      <c r="D85" t="s">
        <v>68</v>
      </c>
      <c r="E85" t="s">
        <v>68</v>
      </c>
      <c r="F85" t="s">
        <v>68</v>
      </c>
      <c r="G85" t="s">
        <v>68</v>
      </c>
      <c r="H85" t="str">
        <f>+IF(F85="","",IF(F85=F84,IF(COUNTIFS($B$2:B100,B85,$D$2:D100,D85,$C$2:C100,C85,$F$2:F100,F85)=COUNTIFS($B$2:B100,B84,$D$2:D100,D84,$C$2:C100,C84,$F$2:F100,F84),"",COUNTIFS($B$2:B100,B85,$D$2:D100,D85,$C$2:C100,C85,$F$2:F100,F85)),COUNTIFS($B$2:B100,B85,$D$2:D100,D85,$C$2:C100,C85,$F$2:F100,F85)))</f>
        <v/>
      </c>
      <c r="I85" t="s">
        <v>68</v>
      </c>
    </row>
    <row r="86" spans="2:9" x14ac:dyDescent="0.25">
      <c r="B86" t="s">
        <v>68</v>
      </c>
      <c r="C86" t="s">
        <v>68</v>
      </c>
      <c r="D86" t="s">
        <v>68</v>
      </c>
      <c r="E86" t="s">
        <v>68</v>
      </c>
      <c r="F86" t="s">
        <v>68</v>
      </c>
      <c r="G86" t="s">
        <v>68</v>
      </c>
      <c r="H86" t="str">
        <f>+IF(F86="","",IF(F86=F85,IF(COUNTIFS($B$2:B100,B86,$D$2:D100,D86,$C$2:C100,C86,$F$2:F100,F86)=COUNTIFS($B$2:B100,B85,$D$2:D100,D85,$C$2:C100,C85,$F$2:F100,F85),"",COUNTIFS($B$2:B100,B86,$D$2:D100,D86,$C$2:C100,C86,$F$2:F100,F86)),COUNTIFS($B$2:B100,B86,$D$2:D100,D86,$C$2:C100,C86,$F$2:F100,F86)))</f>
        <v/>
      </c>
      <c r="I86" t="s">
        <v>68</v>
      </c>
    </row>
    <row r="87" spans="2:9" x14ac:dyDescent="0.25">
      <c r="B87" t="s">
        <v>68</v>
      </c>
      <c r="C87" t="s">
        <v>68</v>
      </c>
      <c r="D87" t="s">
        <v>68</v>
      </c>
      <c r="E87" t="s">
        <v>68</v>
      </c>
      <c r="F87" t="s">
        <v>68</v>
      </c>
      <c r="G87" t="s">
        <v>68</v>
      </c>
      <c r="H87" t="str">
        <f>+IF(F87="","",IF(F87=F86,IF(COUNTIFS($B$2:B100,B87,$D$2:D100,D87,$C$2:C100,C87,$F$2:F100,F87)=COUNTIFS($B$2:B100,B86,$D$2:D100,D86,$C$2:C100,C86,$F$2:F100,F86),"",COUNTIFS($B$2:B100,B87,$D$2:D100,D87,$C$2:C100,C87,$F$2:F100,F87)),COUNTIFS($B$2:B100,B87,$D$2:D100,D87,$C$2:C100,C87,$F$2:F100,F87)))</f>
        <v/>
      </c>
      <c r="I87" t="s">
        <v>68</v>
      </c>
    </row>
    <row r="88" spans="2:9" x14ac:dyDescent="0.25">
      <c r="B88" t="s">
        <v>68</v>
      </c>
      <c r="C88" t="s">
        <v>68</v>
      </c>
      <c r="D88" t="s">
        <v>68</v>
      </c>
      <c r="E88" t="s">
        <v>68</v>
      </c>
      <c r="F88" t="s">
        <v>68</v>
      </c>
      <c r="G88" t="s">
        <v>68</v>
      </c>
      <c r="H88" t="str">
        <f>+IF(F88="","",IF(F88=F87,IF(COUNTIFS($B$2:B100,B88,$D$2:D100,D88,$C$2:C100,C88,$F$2:F100,F88)=COUNTIFS($B$2:B100,B87,$D$2:D100,D87,$C$2:C100,C87,$F$2:F100,F87),"",COUNTIFS($B$2:B100,B88,$D$2:D100,D88,$C$2:C100,C88,$F$2:F100,F88)),COUNTIFS($B$2:B100,B88,$D$2:D100,D88,$C$2:C100,C88,$F$2:F100,F88)))</f>
        <v/>
      </c>
      <c r="I88" t="s">
        <v>68</v>
      </c>
    </row>
    <row r="89" spans="2:9" x14ac:dyDescent="0.25">
      <c r="B89" t="s">
        <v>68</v>
      </c>
      <c r="C89" t="s">
        <v>68</v>
      </c>
      <c r="D89" t="s">
        <v>68</v>
      </c>
      <c r="E89" t="s">
        <v>68</v>
      </c>
      <c r="F89" t="s">
        <v>68</v>
      </c>
      <c r="G89" t="s">
        <v>68</v>
      </c>
      <c r="H89" t="str">
        <f>+IF(F89="","",IF(F89=F88,IF(COUNTIFS($B$2:B100,B89,$D$2:D100,D89,$C$2:C100,C89,$F$2:F100,F89)=COUNTIFS($B$2:B100,B88,$D$2:D100,D88,$C$2:C100,C88,$F$2:F100,F88),"",COUNTIFS($B$2:B100,B89,$D$2:D100,D89,$C$2:C100,C89,$F$2:F100,F89)),COUNTIFS($B$2:B100,B89,$D$2:D100,D89,$C$2:C100,C89,$F$2:F100,F89)))</f>
        <v/>
      </c>
      <c r="I89" t="s">
        <v>68</v>
      </c>
    </row>
    <row r="90" spans="2:9" x14ac:dyDescent="0.25">
      <c r="B90" t="s">
        <v>68</v>
      </c>
      <c r="C90" t="s">
        <v>68</v>
      </c>
      <c r="D90" t="s">
        <v>68</v>
      </c>
      <c r="E90" t="s">
        <v>68</v>
      </c>
      <c r="F90" t="s">
        <v>68</v>
      </c>
      <c r="G90" t="s">
        <v>68</v>
      </c>
      <c r="H90" t="str">
        <f>+IF(F90="","",IF(F90=F89,IF(COUNTIFS($B$2:B100,B90,$D$2:D100,D90,$C$2:C100,C90,$F$2:F100,F90)=COUNTIFS($B$2:B100,B89,$D$2:D100,D89,$C$2:C100,C89,$F$2:F100,F89),"",COUNTIFS($B$2:B100,B90,$D$2:D100,D90,$C$2:C100,C90,$F$2:F100,F90)),COUNTIFS($B$2:B100,B90,$D$2:D100,D90,$C$2:C100,C90,$F$2:F100,F90)))</f>
        <v/>
      </c>
      <c r="I90" t="s">
        <v>68</v>
      </c>
    </row>
    <row r="91" spans="2:9" x14ac:dyDescent="0.25">
      <c r="B91" t="s">
        <v>68</v>
      </c>
      <c r="C91" t="s">
        <v>68</v>
      </c>
      <c r="D91" t="s">
        <v>68</v>
      </c>
      <c r="E91" t="s">
        <v>68</v>
      </c>
      <c r="F91" t="s">
        <v>68</v>
      </c>
      <c r="G91" t="s">
        <v>68</v>
      </c>
      <c r="H91" t="str">
        <f>+IF(F91="","",IF(F91=F90,IF(COUNTIFS($B$2:B100,B91,$D$2:D100,D91,$C$2:C100,C91,$F$2:F100,F91)=COUNTIFS($B$2:B100,B90,$D$2:D100,D90,$C$2:C100,C90,$F$2:F100,F90),"",COUNTIFS($B$2:B100,B91,$D$2:D100,D91,$C$2:C100,C91,$F$2:F100,F91)),COUNTIFS($B$2:B100,B91,$D$2:D100,D91,$C$2:C100,C91,$F$2:F100,F91)))</f>
        <v/>
      </c>
      <c r="I91" t="s">
        <v>68</v>
      </c>
    </row>
    <row r="92" spans="2:9" x14ac:dyDescent="0.25">
      <c r="B92" t="s">
        <v>68</v>
      </c>
      <c r="C92" t="s">
        <v>68</v>
      </c>
      <c r="D92" t="s">
        <v>68</v>
      </c>
      <c r="E92" t="s">
        <v>68</v>
      </c>
      <c r="F92" t="s">
        <v>68</v>
      </c>
      <c r="G92" t="s">
        <v>68</v>
      </c>
      <c r="H92" t="str">
        <f>+IF(F92="","",IF(F92=F91,IF(COUNTIFS($B$2:B100,B92,$D$2:D100,D92,$C$2:C100,C92,$F$2:F100,F92)=COUNTIFS($B$2:B100,B91,$D$2:D100,D91,$C$2:C100,C91,$F$2:F100,F91),"",COUNTIFS($B$2:B100,B92,$D$2:D100,D92,$C$2:C100,C92,$F$2:F100,F92)),COUNTIFS($B$2:B100,B92,$D$2:D100,D92,$C$2:C100,C92,$F$2:F100,F92)))</f>
        <v/>
      </c>
      <c r="I92" t="s">
        <v>68</v>
      </c>
    </row>
    <row r="93" spans="2:9" x14ac:dyDescent="0.25">
      <c r="B93" t="s">
        <v>68</v>
      </c>
      <c r="C93" t="s">
        <v>68</v>
      </c>
      <c r="D93" t="s">
        <v>68</v>
      </c>
      <c r="E93" t="s">
        <v>68</v>
      </c>
      <c r="F93" t="s">
        <v>68</v>
      </c>
      <c r="G93" t="s">
        <v>68</v>
      </c>
      <c r="H93" t="str">
        <f>+IF(F93="","",IF(F93=F92,IF(COUNTIFS($B$2:B100,B93,$D$2:D100,D93,$C$2:C100,C93,$F$2:F100,F93)=COUNTIFS($B$2:B100,B92,$D$2:D100,D92,$C$2:C100,C92,$F$2:F100,F92),"",COUNTIFS($B$2:B100,B93,$D$2:D100,D93,$C$2:C100,C93,$F$2:F100,F93)),COUNTIFS($B$2:B100,B93,$D$2:D100,D93,$C$2:C100,C93,$F$2:F100,F93)))</f>
        <v/>
      </c>
      <c r="I93" t="s">
        <v>68</v>
      </c>
    </row>
    <row r="94" spans="2:9" x14ac:dyDescent="0.25">
      <c r="B94" t="s">
        <v>68</v>
      </c>
      <c r="C94" t="s">
        <v>68</v>
      </c>
      <c r="D94" t="s">
        <v>68</v>
      </c>
      <c r="E94" t="s">
        <v>68</v>
      </c>
      <c r="F94" t="s">
        <v>68</v>
      </c>
      <c r="G94" t="s">
        <v>68</v>
      </c>
      <c r="H94" t="str">
        <f>+IF(F94="","",IF(F94=F93,IF(COUNTIFS($B$2:B100,B94,$D$2:D100,D94,$C$2:C100,C94,$F$2:F100,F94)=COUNTIFS($B$2:B100,B93,$D$2:D100,D93,$C$2:C100,C93,$F$2:F100,F93),"",COUNTIFS($B$2:B100,B94,$D$2:D100,D94,$C$2:C100,C94,$F$2:F100,F94)),COUNTIFS($B$2:B100,B94,$D$2:D100,D94,$C$2:C100,C94,$F$2:F100,F94)))</f>
        <v/>
      </c>
      <c r="I94" t="s">
        <v>68</v>
      </c>
    </row>
    <row r="95" spans="2:9" x14ac:dyDescent="0.25">
      <c r="B95" t="s">
        <v>68</v>
      </c>
      <c r="C95" t="s">
        <v>68</v>
      </c>
      <c r="D95" t="s">
        <v>68</v>
      </c>
      <c r="E95" t="s">
        <v>68</v>
      </c>
      <c r="F95" t="s">
        <v>68</v>
      </c>
      <c r="G95" t="s">
        <v>68</v>
      </c>
      <c r="H95" t="str">
        <f>+IF(F95="","",IF(F95=F94,IF(COUNTIFS($B$2:B100,B95,$D$2:D100,D95,$C$2:C100,C95,$F$2:F100,F95)=COUNTIFS($B$2:B100,B94,$D$2:D100,D94,$C$2:C100,C94,$F$2:F100,F94),"",COUNTIFS($B$2:B100,B95,$D$2:D100,D95,$C$2:C100,C95,$F$2:F100,F95)),COUNTIFS($B$2:B100,B95,$D$2:D100,D95,$C$2:C100,C95,$F$2:F100,F95)))</f>
        <v/>
      </c>
      <c r="I95" t="s">
        <v>68</v>
      </c>
    </row>
    <row r="96" spans="2:9" x14ac:dyDescent="0.25">
      <c r="B96" t="s">
        <v>68</v>
      </c>
      <c r="C96" t="s">
        <v>68</v>
      </c>
      <c r="D96" t="s">
        <v>68</v>
      </c>
      <c r="E96" t="s">
        <v>68</v>
      </c>
      <c r="F96" t="s">
        <v>68</v>
      </c>
      <c r="G96" t="s">
        <v>68</v>
      </c>
      <c r="H96" t="str">
        <f>+IF(F96="","",IF(F96=F95,IF(COUNTIFS($B$2:B100,B96,$D$2:D100,D96,$C$2:C100,C96,$F$2:F100,F96)=COUNTIFS($B$2:B100,B95,$D$2:D100,D95,$C$2:C100,C95,$F$2:F100,F95),"",COUNTIFS($B$2:B100,B96,$D$2:D100,D96,$C$2:C100,C96,$F$2:F100,F96)),COUNTIFS($B$2:B100,B96,$D$2:D100,D96,$C$2:C100,C96,$F$2:F100,F96)))</f>
        <v/>
      </c>
      <c r="I96" t="s">
        <v>68</v>
      </c>
    </row>
    <row r="97" spans="2:9" x14ac:dyDescent="0.25">
      <c r="B97" t="s">
        <v>68</v>
      </c>
      <c r="C97" t="s">
        <v>68</v>
      </c>
      <c r="D97" t="s">
        <v>68</v>
      </c>
      <c r="E97" t="s">
        <v>68</v>
      </c>
      <c r="F97" t="s">
        <v>68</v>
      </c>
      <c r="G97" t="s">
        <v>68</v>
      </c>
      <c r="H97" t="str">
        <f>+IF(F97="","",IF(F97=F96,IF(COUNTIFS($B$2:B100,B97,$D$2:D100,D97,$C$2:C100,C97,$F$2:F100,F97)=COUNTIFS($B$2:B100,B96,$D$2:D100,D96,$C$2:C100,C96,$F$2:F100,F96),"",COUNTIFS($B$2:B100,B97,$D$2:D100,D97,$C$2:C100,C97,$F$2:F100,F97)),COUNTIFS($B$2:B100,B97,$D$2:D100,D97,$C$2:C100,C97,$F$2:F100,F97)))</f>
        <v/>
      </c>
      <c r="I97" t="s">
        <v>68</v>
      </c>
    </row>
    <row r="98" spans="2:9" x14ac:dyDescent="0.25">
      <c r="B98" t="s">
        <v>68</v>
      </c>
      <c r="C98" t="s">
        <v>68</v>
      </c>
      <c r="D98" t="s">
        <v>68</v>
      </c>
      <c r="E98" t="s">
        <v>68</v>
      </c>
      <c r="F98" t="s">
        <v>68</v>
      </c>
      <c r="G98" t="s">
        <v>68</v>
      </c>
      <c r="H98" t="str">
        <f>+IF(F98="","",IF(F98=F97,IF(COUNTIFS($B$2:B100,B98,$D$2:D100,D98,$C$2:C100,C98,$F$2:F100,F98)=COUNTIFS($B$2:B100,B97,$D$2:D100,D97,$C$2:C100,C97,$F$2:F100,F97),"",COUNTIFS($B$2:B100,B98,$D$2:D100,D98,$C$2:C100,C98,$F$2:F100,F98)),COUNTIFS($B$2:B100,B98,$D$2:D100,D98,$C$2:C100,C98,$F$2:F100,F98)))</f>
        <v/>
      </c>
      <c r="I98" t="s">
        <v>68</v>
      </c>
    </row>
    <row r="99" spans="2:9" x14ac:dyDescent="0.25">
      <c r="B99" t="s">
        <v>68</v>
      </c>
      <c r="C99" t="s">
        <v>68</v>
      </c>
      <c r="D99" t="s">
        <v>68</v>
      </c>
      <c r="E99" t="s">
        <v>68</v>
      </c>
      <c r="F99" t="s">
        <v>68</v>
      </c>
      <c r="G99" t="s">
        <v>68</v>
      </c>
      <c r="H99" t="str">
        <f>+IF(F99="","",IF(F99=F98,IF(COUNTIFS($B$2:B100,B99,$D$2:D100,D99,$C$2:C100,C99,$F$2:F100,F99)=COUNTIFS($B$2:B100,B98,$D$2:D100,D98,$C$2:C100,C98,$F$2:F100,F98),"",COUNTIFS($B$2:B100,B99,$D$2:D100,D99,$C$2:C100,C99,$F$2:F100,F99)),COUNTIFS($B$2:B100,B99,$D$2:D100,D99,$C$2:C100,C99,$F$2:F100,F99)))</f>
        <v/>
      </c>
      <c r="I99" t="s">
        <v>68</v>
      </c>
    </row>
    <row r="100" spans="2:9" x14ac:dyDescent="0.25">
      <c r="B100" t="s">
        <v>68</v>
      </c>
      <c r="C100" t="s">
        <v>68</v>
      </c>
      <c r="D100" t="s">
        <v>68</v>
      </c>
      <c r="E100" t="s">
        <v>68</v>
      </c>
      <c r="F100" t="s">
        <v>68</v>
      </c>
      <c r="G100" t="s">
        <v>68</v>
      </c>
      <c r="H100" t="str">
        <f>+IF(F100="","",IF(F100=F99,IF(COUNTIFS($B$2:B100,B100,$D$2:D100,D100,$C$2:C100,C100,$F$2:F100,F100)=COUNTIFS($B$2:B100,B99,$D$2:D100,D99,$C$2:C100,C99,$F$2:F100,F99),"",COUNTIFS($B$2:B100,B100,$D$2:D100,D100,$C$2:C100,C100,$F$2:F100,F100)),COUNTIFS($B$2:B100,B100,$D$2:D100,D100,$C$2:C100,C100,$F$2:F100,F100)))</f>
        <v/>
      </c>
      <c r="I100" t="s">
        <v>68</v>
      </c>
    </row>
  </sheetData>
  <phoneticPr fontId="1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>
                  <from>
                    <xdr:col>13</xdr:col>
                    <xdr:colOff>123825</xdr:colOff>
                    <xdr:row>3</xdr:row>
                    <xdr:rowOff>47625</xdr:rowOff>
                  </from>
                  <to>
                    <xdr:col>14</xdr:col>
                    <xdr:colOff>571500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D93ED3-BB4B-4959-B35E-AE5DAA64B785}">
  <sheetPr codeName="Feuil8"/>
  <dimension ref="A1:J47"/>
  <sheetViews>
    <sheetView view="pageBreakPreview" zoomScale="120" zoomScaleNormal="100" zoomScaleSheetLayoutView="120" zoomScalePageLayoutView="70" workbookViewId="0">
      <selection activeCell="A11" sqref="A11:F12"/>
    </sheetView>
  </sheetViews>
  <sheetFormatPr baseColWidth="10" defaultRowHeight="15" x14ac:dyDescent="0.25"/>
  <cols>
    <col min="1" max="1" width="34" customWidth="1"/>
    <col min="2" max="2" width="14.28515625" customWidth="1"/>
    <col min="3" max="3" width="5.28515625" customWidth="1"/>
    <col min="4" max="4" width="13.140625" customWidth="1"/>
    <col min="5" max="5" width="17.140625" customWidth="1"/>
    <col min="6" max="6" width="13.7109375" customWidth="1"/>
  </cols>
  <sheetData>
    <row r="1" spans="1:10" ht="18" customHeight="1" x14ac:dyDescent="0.25">
      <c r="B1" s="38" t="str">
        <f>'DONNEES FACTURATION'!A13</f>
        <v>FA20-0158</v>
      </c>
      <c r="C1" s="38"/>
      <c r="D1" s="38"/>
      <c r="E1" s="38"/>
      <c r="F1" s="3"/>
      <c r="J1" s="39">
        <v>43951</v>
      </c>
    </row>
    <row r="2" spans="1:10" x14ac:dyDescent="0.25">
      <c r="B2" s="38"/>
      <c r="C2" s="38"/>
      <c r="D2" s="38"/>
      <c r="E2" s="38"/>
      <c r="F2" s="4"/>
      <c r="J2" s="40"/>
    </row>
    <row r="3" spans="1:10" ht="15.75" thickBot="1" x14ac:dyDescent="0.3">
      <c r="B3" s="4"/>
      <c r="C3" s="4"/>
      <c r="D3" s="4"/>
      <c r="E3" s="4"/>
      <c r="F3" s="4"/>
      <c r="J3" s="41"/>
    </row>
    <row r="4" spans="1:10" ht="15.75" thickBot="1" x14ac:dyDescent="0.3">
      <c r="B4" s="4"/>
    </row>
    <row r="5" spans="1:10" ht="16.5" x14ac:dyDescent="0.25">
      <c r="B5" s="5"/>
      <c r="C5" s="42" t="str">
        <f>+VLOOKUP(B1,'DONNEES FACTURATION'!A:C,3,0)</f>
        <v>Client 5</v>
      </c>
      <c r="D5" s="43"/>
      <c r="E5" s="43"/>
      <c r="F5" s="44"/>
    </row>
    <row r="6" spans="1:10" ht="19.149999999999999" customHeight="1" x14ac:dyDescent="0.25">
      <c r="A6" s="6"/>
      <c r="B6" s="7"/>
      <c r="C6" s="48" t="str">
        <f>+VLOOKUP(C5,'Adresse Clients'!A:B,2,0)</f>
        <v>7, RUE DE LA PORTE</v>
      </c>
      <c r="D6" s="49"/>
      <c r="E6" s="49"/>
      <c r="F6" s="50"/>
    </row>
    <row r="7" spans="1:10" ht="15.75" customHeight="1" thickBot="1" x14ac:dyDescent="0.3">
      <c r="B7" s="4"/>
      <c r="C7" s="51" t="str">
        <f>+VLOOKUP(C5,'Adresse Clients'!A:C,3)</f>
        <v>75005 PARIS</v>
      </c>
      <c r="D7" s="52"/>
      <c r="E7" s="52"/>
      <c r="F7" s="53"/>
    </row>
    <row r="8" spans="1:10" ht="16.5" customHeight="1" x14ac:dyDescent="0.25">
      <c r="B8" s="9"/>
      <c r="C8" s="8"/>
      <c r="D8" s="8"/>
      <c r="E8" s="8"/>
      <c r="F8" s="8"/>
    </row>
    <row r="9" spans="1:10" ht="22.15" customHeight="1" x14ac:dyDescent="0.3">
      <c r="A9" s="21" t="str">
        <f>+"Objet : Facture "&amp;VLOOKUP(B1,'DONNEES FACTURATION'!A:I,9,0)</f>
        <v>Objet : Facture avril 2020</v>
      </c>
      <c r="B9" s="9"/>
      <c r="C9" s="9"/>
      <c r="D9" s="9"/>
      <c r="E9" s="9"/>
      <c r="F9" s="9"/>
    </row>
    <row r="10" spans="1:10" ht="22.15" customHeight="1" x14ac:dyDescent="0.3">
      <c r="A10" s="21" t="str">
        <f>+"Réf Chantier : "&amp;VLOOKUP(B1,'DONNEES FACTURATION'!A:I,4,0)</f>
        <v>Réf Chantier : 20-004</v>
      </c>
      <c r="B10" s="10"/>
      <c r="C10" s="11"/>
      <c r="D10" s="11"/>
      <c r="E10" s="10"/>
      <c r="F10" s="10"/>
    </row>
    <row r="11" spans="1:10" ht="22.15" customHeight="1" x14ac:dyDescent="0.25">
      <c r="A11" s="45" t="str">
        <f>+"Adresse: " &amp; VLOOKUP(B1,'DONNEES FACTURATION'!A:E,5,0)</f>
        <v xml:space="preserve">Adresse: 18 rue du Pharaon 75118 PARIS </v>
      </c>
      <c r="B11" s="46"/>
      <c r="C11" s="46"/>
      <c r="D11" s="46"/>
      <c r="E11" s="46"/>
      <c r="F11" s="46"/>
    </row>
    <row r="12" spans="1:10" ht="24.75" customHeight="1" x14ac:dyDescent="0.25">
      <c r="A12" s="46"/>
      <c r="B12" s="46"/>
      <c r="C12" s="46"/>
      <c r="D12" s="46"/>
      <c r="E12" s="46"/>
      <c r="F12" s="46"/>
    </row>
    <row r="13" spans="1:10" ht="22.15" customHeight="1" thickBot="1" x14ac:dyDescent="0.3">
      <c r="A13" s="20"/>
      <c r="B13" s="9"/>
      <c r="C13" s="47" t="str">
        <f xml:space="preserve"> "Pantin, le " &amp; VLOOKUP(B1,'DONNEES FACTURATION'!A:B,2,0)</f>
        <v>Pantin, le 30/04/2020</v>
      </c>
      <c r="D13" s="47"/>
      <c r="E13" s="47"/>
      <c r="F13" s="47"/>
    </row>
    <row r="14" spans="1:10" ht="18.75" customHeight="1" thickBot="1" x14ac:dyDescent="0.3">
      <c r="A14" s="12" t="s">
        <v>96</v>
      </c>
      <c r="B14" s="54" t="s">
        <v>95</v>
      </c>
      <c r="C14" s="54"/>
      <c r="D14" s="14" t="s">
        <v>31</v>
      </c>
      <c r="E14" s="13" t="s">
        <v>9</v>
      </c>
      <c r="F14" s="14" t="s">
        <v>10</v>
      </c>
    </row>
    <row r="15" spans="1:10" ht="15" customHeight="1" x14ac:dyDescent="0.25">
      <c r="A15" s="23" t="s">
        <v>94</v>
      </c>
      <c r="B15" s="59"/>
      <c r="C15" s="59"/>
      <c r="D15" s="24">
        <v>5</v>
      </c>
      <c r="E15" s="25">
        <f>IF(A15&lt;&gt;0,VLOOKUP(A15,'Grille Tarifaire'!A:B,2,0),"")</f>
        <v>215</v>
      </c>
      <c r="F15" s="26">
        <f>E15</f>
        <v>215</v>
      </c>
    </row>
    <row r="16" spans="1:10" ht="15" customHeight="1" x14ac:dyDescent="0.25">
      <c r="A16" s="27"/>
      <c r="B16" s="37" t="s">
        <v>52</v>
      </c>
      <c r="C16" s="37"/>
      <c r="D16" s="28"/>
      <c r="E16" s="29" t="str">
        <f>IF(A16&lt;&gt;0,VLOOKUP(A16,'Grille Tarifaire'!A:B,2,0),"")</f>
        <v/>
      </c>
      <c r="F16" s="30" t="str">
        <f t="shared" ref="F16:F41" si="0">E16</f>
        <v/>
      </c>
    </row>
    <row r="17" spans="1:6" ht="15" customHeight="1" x14ac:dyDescent="0.25">
      <c r="A17" s="27"/>
      <c r="B17" s="37" t="s">
        <v>53</v>
      </c>
      <c r="C17" s="37"/>
      <c r="D17" s="28"/>
      <c r="E17" s="29" t="str">
        <f>IF(A17&lt;&gt;0,VLOOKUP(A17,'Grille Tarifaire'!A:B,2,0),"")</f>
        <v/>
      </c>
      <c r="F17" s="30" t="str">
        <f t="shared" si="0"/>
        <v/>
      </c>
    </row>
    <row r="18" spans="1:6" ht="15" customHeight="1" x14ac:dyDescent="0.25">
      <c r="A18" s="27"/>
      <c r="B18" s="37" t="s">
        <v>54</v>
      </c>
      <c r="C18" s="37"/>
      <c r="D18" s="28"/>
      <c r="E18" s="29" t="str">
        <f>IF(A18&lt;&gt;0,VLOOKUP(A18,'Grille Tarifaire'!A:B,2,0),"")</f>
        <v/>
      </c>
      <c r="F18" s="30" t="str">
        <f t="shared" si="0"/>
        <v/>
      </c>
    </row>
    <row r="19" spans="1:6" ht="15" customHeight="1" x14ac:dyDescent="0.25">
      <c r="A19" s="27"/>
      <c r="B19" s="37" t="s">
        <v>55</v>
      </c>
      <c r="C19" s="37"/>
      <c r="D19" s="28"/>
      <c r="E19" s="29" t="str">
        <f>IF(A19&lt;&gt;0,VLOOKUP(A19,'Grille Tarifaire'!A:B,2,0),"")</f>
        <v/>
      </c>
      <c r="F19" s="30" t="str">
        <f t="shared" si="0"/>
        <v/>
      </c>
    </row>
    <row r="20" spans="1:6" ht="15" customHeight="1" x14ac:dyDescent="0.25">
      <c r="A20" s="27"/>
      <c r="B20" s="37" t="s">
        <v>56</v>
      </c>
      <c r="C20" s="37"/>
      <c r="D20" s="28"/>
      <c r="E20" s="29" t="str">
        <f>IF(A20&lt;&gt;0,VLOOKUP(A20,'Grille Tarifaire'!A:B,2,0),"")</f>
        <v/>
      </c>
      <c r="F20" s="30" t="str">
        <f t="shared" si="0"/>
        <v/>
      </c>
    </row>
    <row r="21" spans="1:6" ht="15" customHeight="1" x14ac:dyDescent="0.25">
      <c r="A21" s="27" t="s">
        <v>72</v>
      </c>
      <c r="B21" s="37"/>
      <c r="C21" s="37"/>
      <c r="D21" s="28">
        <v>6</v>
      </c>
      <c r="E21" s="29">
        <f>IF(A21&lt;&gt;0,VLOOKUP(A21,'Grille Tarifaire'!A:B,2,0),"")</f>
        <v>110</v>
      </c>
      <c r="F21" s="30">
        <f t="shared" si="0"/>
        <v>110</v>
      </c>
    </row>
    <row r="22" spans="1:6" ht="15" customHeight="1" x14ac:dyDescent="0.25">
      <c r="A22" s="27"/>
      <c r="B22" s="37" t="s">
        <v>57</v>
      </c>
      <c r="C22" s="37"/>
      <c r="D22" s="28"/>
      <c r="E22" s="29" t="str">
        <f>IF(A22&lt;&gt;0,VLOOKUP(A22,'Grille Tarifaire'!A:B,2,0),"")</f>
        <v/>
      </c>
      <c r="F22" s="30" t="str">
        <f t="shared" si="0"/>
        <v/>
      </c>
    </row>
    <row r="23" spans="1:6" ht="15" customHeight="1" x14ac:dyDescent="0.25">
      <c r="A23" s="27"/>
      <c r="B23" s="37" t="s">
        <v>58</v>
      </c>
      <c r="C23" s="37"/>
      <c r="D23" s="28"/>
      <c r="E23" s="29" t="str">
        <f>IF(A23&lt;&gt;0,VLOOKUP(A23,'Grille Tarifaire'!A:B,2,0),"")</f>
        <v/>
      </c>
      <c r="F23" s="30" t="str">
        <f t="shared" si="0"/>
        <v/>
      </c>
    </row>
    <row r="24" spans="1:6" ht="15" customHeight="1" x14ac:dyDescent="0.25">
      <c r="A24" s="27"/>
      <c r="B24" s="37" t="s">
        <v>59</v>
      </c>
      <c r="C24" s="37"/>
      <c r="D24" s="28"/>
      <c r="E24" s="29" t="str">
        <f>IF(A24&lt;&gt;0,VLOOKUP(A24,'Grille Tarifaire'!A:B,2,0),"")</f>
        <v/>
      </c>
      <c r="F24" s="30" t="str">
        <f t="shared" si="0"/>
        <v/>
      </c>
    </row>
    <row r="25" spans="1:6" ht="15" customHeight="1" x14ac:dyDescent="0.25">
      <c r="A25" s="27"/>
      <c r="B25" s="37" t="s">
        <v>60</v>
      </c>
      <c r="C25" s="37"/>
      <c r="D25" s="28"/>
      <c r="E25" s="29" t="str">
        <f>IF(A25&lt;&gt;0,VLOOKUP(A25,'Grille Tarifaire'!A:B,2,0),"")</f>
        <v/>
      </c>
      <c r="F25" s="30" t="str">
        <f t="shared" si="0"/>
        <v/>
      </c>
    </row>
    <row r="26" spans="1:6" ht="15" customHeight="1" x14ac:dyDescent="0.25">
      <c r="A26" s="27"/>
      <c r="B26" s="37" t="s">
        <v>61</v>
      </c>
      <c r="C26" s="37"/>
      <c r="D26" s="28"/>
      <c r="E26" s="29" t="str">
        <f>IF(A26&lt;&gt;0,VLOOKUP(A26,'Grille Tarifaire'!A:B,2,0),"")</f>
        <v/>
      </c>
      <c r="F26" s="30"/>
    </row>
    <row r="27" spans="1:6" ht="15" customHeight="1" x14ac:dyDescent="0.25">
      <c r="A27" s="27"/>
      <c r="B27" s="37" t="s">
        <v>62</v>
      </c>
      <c r="C27" s="37"/>
      <c r="D27" s="28"/>
      <c r="E27" s="29" t="str">
        <f>IF(A27&lt;&gt;0,VLOOKUP(A27,'Grille Tarifaire'!A:B,2,0),"")</f>
        <v/>
      </c>
      <c r="F27" s="30"/>
    </row>
    <row r="28" spans="1:6" ht="15" customHeight="1" x14ac:dyDescent="0.25">
      <c r="A28" s="27"/>
      <c r="B28" s="37"/>
      <c r="C28" s="37"/>
      <c r="D28" s="28"/>
      <c r="E28" s="29" t="str">
        <f>IF(A28&lt;&gt;0,VLOOKUP(A28,'Grille Tarifaire'!A:B,2,0),"")</f>
        <v/>
      </c>
      <c r="F28" s="30"/>
    </row>
    <row r="29" spans="1:6" ht="15" customHeight="1" x14ac:dyDescent="0.25">
      <c r="A29" s="27"/>
      <c r="B29" s="37"/>
      <c r="C29" s="37"/>
      <c r="D29" s="28"/>
      <c r="E29" s="29" t="str">
        <f>IF(A29&lt;&gt;0,VLOOKUP(A29,'Grille Tarifaire'!A:B,2,0),"")</f>
        <v/>
      </c>
      <c r="F29" s="30"/>
    </row>
    <row r="30" spans="1:6" ht="15" customHeight="1" x14ac:dyDescent="0.25">
      <c r="A30" s="27"/>
      <c r="B30" s="37"/>
      <c r="C30" s="37"/>
      <c r="D30" s="28"/>
      <c r="E30" s="29" t="str">
        <f>IF(A30&lt;&gt;0,VLOOKUP(A30,'Grille Tarifaire'!A:B,2,0),"")</f>
        <v/>
      </c>
      <c r="F30" s="30"/>
    </row>
    <row r="31" spans="1:6" ht="15" customHeight="1" x14ac:dyDescent="0.25">
      <c r="A31" s="27"/>
      <c r="B31" s="37"/>
      <c r="C31" s="37"/>
      <c r="D31" s="28"/>
      <c r="E31" s="29" t="str">
        <f>IF(A31&lt;&gt;0,VLOOKUP(A31,'Grille Tarifaire'!A:B,2,0),"")</f>
        <v/>
      </c>
      <c r="F31" s="30"/>
    </row>
    <row r="32" spans="1:6" ht="15" customHeight="1" x14ac:dyDescent="0.25">
      <c r="A32" s="27"/>
      <c r="B32" s="37"/>
      <c r="C32" s="37"/>
      <c r="D32" s="28"/>
      <c r="E32" s="29" t="str">
        <f>IF(A32&lt;&gt;0,VLOOKUP(A32,'Grille Tarifaire'!A:B,2,0),"")</f>
        <v/>
      </c>
      <c r="F32" s="30"/>
    </row>
    <row r="33" spans="1:6" ht="15" customHeight="1" x14ac:dyDescent="0.25">
      <c r="A33" s="27"/>
      <c r="B33" s="37"/>
      <c r="C33" s="37"/>
      <c r="D33" s="28"/>
      <c r="E33" s="29" t="str">
        <f>IF(A33&lt;&gt;0,VLOOKUP(A33,'Grille Tarifaire'!A:B,2,0),"")</f>
        <v/>
      </c>
      <c r="F33" s="30"/>
    </row>
    <row r="34" spans="1:6" ht="15" customHeight="1" x14ac:dyDescent="0.25">
      <c r="A34" s="27"/>
      <c r="B34" s="37"/>
      <c r="C34" s="37"/>
      <c r="D34" s="28"/>
      <c r="E34" s="29" t="str">
        <f>IF(A34&lt;&gt;0,VLOOKUP(A34,'Grille Tarifaire'!A:B,2,0),"")</f>
        <v/>
      </c>
      <c r="F34" s="30"/>
    </row>
    <row r="35" spans="1:6" ht="15" customHeight="1" x14ac:dyDescent="0.25">
      <c r="A35" s="27"/>
      <c r="B35" s="37"/>
      <c r="C35" s="37"/>
      <c r="D35" s="28"/>
      <c r="E35" s="29" t="str">
        <f>IF(A35&lt;&gt;0,VLOOKUP(A35,'Grille Tarifaire'!A:B,2,0),"")</f>
        <v/>
      </c>
      <c r="F35" s="30"/>
    </row>
    <row r="36" spans="1:6" ht="15" customHeight="1" x14ac:dyDescent="0.25">
      <c r="A36" s="27"/>
      <c r="B36" s="37"/>
      <c r="C36" s="37"/>
      <c r="D36" s="28"/>
      <c r="E36" s="29" t="str">
        <f>IF(A36&lt;&gt;0,VLOOKUP(A36,'Grille Tarifaire'!A:B,2,0),"")</f>
        <v/>
      </c>
      <c r="F36" s="30"/>
    </row>
    <row r="37" spans="1:6" ht="15" customHeight="1" x14ac:dyDescent="0.25">
      <c r="A37" s="27"/>
      <c r="B37" s="37"/>
      <c r="C37" s="37"/>
      <c r="D37" s="28"/>
      <c r="E37" s="29" t="str">
        <f>IF(A37&lt;&gt;0,VLOOKUP(A37,'Grille Tarifaire'!A:B,2,0),"")</f>
        <v/>
      </c>
      <c r="F37" s="30"/>
    </row>
    <row r="38" spans="1:6" ht="15" customHeight="1" x14ac:dyDescent="0.25">
      <c r="A38" s="27"/>
      <c r="B38" s="37"/>
      <c r="C38" s="37"/>
      <c r="D38" s="28"/>
      <c r="E38" s="29" t="str">
        <f>IF(A38&lt;&gt;0,VLOOKUP(A38,'Grille Tarifaire'!A:B,2,0),"")</f>
        <v/>
      </c>
      <c r="F38" s="30"/>
    </row>
    <row r="39" spans="1:6" ht="15" customHeight="1" x14ac:dyDescent="0.25">
      <c r="A39" s="27"/>
      <c r="B39" s="37"/>
      <c r="C39" s="37"/>
      <c r="D39" s="28"/>
      <c r="E39" s="29" t="str">
        <f>IF(A39&lt;&gt;0,VLOOKUP(A39,'Grille Tarifaire'!A:B,2,0),"")</f>
        <v/>
      </c>
      <c r="F39" s="30"/>
    </row>
    <row r="40" spans="1:6" ht="15" customHeight="1" x14ac:dyDescent="0.25">
      <c r="A40" s="27"/>
      <c r="B40" s="37"/>
      <c r="C40" s="37"/>
      <c r="D40" s="28"/>
      <c r="E40" s="29" t="str">
        <f>IF(A40&lt;&gt;0,VLOOKUP(A40,'Grille Tarifaire'!A:B,2,0),"")</f>
        <v/>
      </c>
      <c r="F40" s="30"/>
    </row>
    <row r="41" spans="1:6" ht="15" customHeight="1" x14ac:dyDescent="0.25">
      <c r="A41" s="27"/>
      <c r="B41" s="37"/>
      <c r="C41" s="37"/>
      <c r="D41" s="28"/>
      <c r="E41" s="29" t="str">
        <f>IF(A41&lt;&gt;0,VLOOKUP(A41,'Grille Tarifaire'!A:B,2,0),"")</f>
        <v/>
      </c>
      <c r="F41" s="30" t="str">
        <f t="shared" si="0"/>
        <v/>
      </c>
    </row>
    <row r="42" spans="1:6" ht="15" customHeight="1" thickBot="1" x14ac:dyDescent="0.3">
      <c r="A42" s="31" t="s">
        <v>11</v>
      </c>
      <c r="B42" s="55">
        <v>3</v>
      </c>
      <c r="C42" s="55"/>
      <c r="D42" s="32"/>
      <c r="E42" s="33">
        <v>50</v>
      </c>
      <c r="F42" s="34">
        <f>E42*B42</f>
        <v>150</v>
      </c>
    </row>
    <row r="43" spans="1:6" ht="15" customHeight="1" thickBot="1" x14ac:dyDescent="0.3">
      <c r="A43" s="56" t="s">
        <v>12</v>
      </c>
      <c r="B43" s="56"/>
      <c r="C43" s="56"/>
      <c r="D43" s="56"/>
      <c r="E43" s="56"/>
      <c r="F43" s="15">
        <f>SUM(F15:F42)</f>
        <v>475</v>
      </c>
    </row>
    <row r="44" spans="1:6" ht="15" customHeight="1" thickBot="1" x14ac:dyDescent="0.3">
      <c r="A44" s="16" t="s">
        <v>13</v>
      </c>
      <c r="B44" s="57">
        <v>0.2</v>
      </c>
      <c r="C44" s="57"/>
      <c r="D44" s="57"/>
      <c r="E44" s="57"/>
      <c r="F44" s="17">
        <f>B45-F43</f>
        <v>95</v>
      </c>
    </row>
    <row r="45" spans="1:6" ht="15" customHeight="1" thickBot="1" x14ac:dyDescent="0.3">
      <c r="A45" s="12" t="s">
        <v>14</v>
      </c>
      <c r="B45" s="58">
        <f>F43*1.2</f>
        <v>570</v>
      </c>
      <c r="C45" s="58"/>
      <c r="D45" s="58"/>
      <c r="E45" s="58"/>
      <c r="F45" s="58"/>
    </row>
    <row r="47" spans="1:6" x14ac:dyDescent="0.25">
      <c r="E47" s="60" t="s">
        <v>15</v>
      </c>
      <c r="F47" s="60"/>
    </row>
  </sheetData>
  <mergeCells count="40">
    <mergeCell ref="E47:F47"/>
    <mergeCell ref="B41:C41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24:C24"/>
    <mergeCell ref="B25:C25"/>
    <mergeCell ref="B15:C15"/>
    <mergeCell ref="B16:C16"/>
    <mergeCell ref="B17:C17"/>
    <mergeCell ref="B18:C18"/>
    <mergeCell ref="B19:C19"/>
    <mergeCell ref="B20:C20"/>
    <mergeCell ref="B21:C21"/>
    <mergeCell ref="B22:C22"/>
    <mergeCell ref="B42:C42"/>
    <mergeCell ref="A43:E43"/>
    <mergeCell ref="B44:E44"/>
    <mergeCell ref="B45:F45"/>
    <mergeCell ref="B40:C40"/>
    <mergeCell ref="B23:C23"/>
    <mergeCell ref="B1:E2"/>
    <mergeCell ref="J1:J3"/>
    <mergeCell ref="C5:F5"/>
    <mergeCell ref="A11:F12"/>
    <mergeCell ref="C13:F13"/>
    <mergeCell ref="C6:F6"/>
    <mergeCell ref="C7:F7"/>
    <mergeCell ref="B14:C14"/>
  </mergeCells>
  <phoneticPr fontId="14" type="noConversion"/>
  <pageMargins left="0.23622047244094491" right="0.23622047244094491" top="0.31496062992125984" bottom="0.98425196850393704" header="0.31496062992125984" footer="0"/>
  <pageSetup paperSize="9" orientation="portrait" horizontalDpi="4294967293" verticalDpi="4294967293" r:id="rId1"/>
  <headerFooter alignWithMargins="0"/>
  <colBreaks count="1" manualBreakCount="1">
    <brk id="6" max="2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9</xdr:col>
                    <xdr:colOff>19050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E2F81-9738-4685-A2D8-7BFA8A569BA0}">
  <sheetPr codeName="Feuil10"/>
  <dimension ref="A1:C7"/>
  <sheetViews>
    <sheetView workbookViewId="0">
      <selection activeCell="A2" sqref="A2:A7"/>
    </sheetView>
  </sheetViews>
  <sheetFormatPr baseColWidth="10" defaultRowHeight="15" x14ac:dyDescent="0.25"/>
  <cols>
    <col min="1" max="1" width="28.5703125" bestFit="1" customWidth="1"/>
    <col min="3" max="3" width="17.42578125" bestFit="1" customWidth="1"/>
  </cols>
  <sheetData>
    <row r="1" spans="1:3" x14ac:dyDescent="0.25">
      <c r="A1" s="18" t="s">
        <v>16</v>
      </c>
      <c r="B1" s="18" t="s">
        <v>17</v>
      </c>
      <c r="C1" s="18" t="s">
        <v>18</v>
      </c>
    </row>
    <row r="2" spans="1:3" x14ac:dyDescent="0.25">
      <c r="A2" t="s">
        <v>69</v>
      </c>
      <c r="B2" t="s">
        <v>19</v>
      </c>
      <c r="C2" t="s">
        <v>20</v>
      </c>
    </row>
    <row r="3" spans="1:3" x14ac:dyDescent="0.25">
      <c r="A3" t="s">
        <v>77</v>
      </c>
      <c r="B3" t="s">
        <v>21</v>
      </c>
      <c r="C3" t="s">
        <v>22</v>
      </c>
    </row>
    <row r="4" spans="1:3" x14ac:dyDescent="0.25">
      <c r="A4" t="s">
        <v>79</v>
      </c>
      <c r="B4" t="s">
        <v>23</v>
      </c>
      <c r="C4" t="s">
        <v>24</v>
      </c>
    </row>
    <row r="5" spans="1:3" x14ac:dyDescent="0.25">
      <c r="A5" t="s">
        <v>81</v>
      </c>
      <c r="B5" t="s">
        <v>25</v>
      </c>
      <c r="C5" t="s">
        <v>26</v>
      </c>
    </row>
    <row r="6" spans="1:3" x14ac:dyDescent="0.25">
      <c r="A6" t="s">
        <v>84</v>
      </c>
      <c r="B6" t="s">
        <v>27</v>
      </c>
      <c r="C6" t="s">
        <v>28</v>
      </c>
    </row>
    <row r="7" spans="1:3" x14ac:dyDescent="0.25">
      <c r="A7" t="s">
        <v>86</v>
      </c>
      <c r="B7" t="s">
        <v>29</v>
      </c>
      <c r="C7" t="s">
        <v>30</v>
      </c>
    </row>
  </sheetData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314FF-4A94-46CE-9638-DEB684A84243}">
  <dimension ref="A1:B4"/>
  <sheetViews>
    <sheetView workbookViewId="0">
      <selection activeCell="A5" sqref="A5"/>
    </sheetView>
  </sheetViews>
  <sheetFormatPr baseColWidth="10" defaultRowHeight="15" x14ac:dyDescent="0.25"/>
  <cols>
    <col min="1" max="1" width="15.42578125" bestFit="1" customWidth="1"/>
    <col min="2" max="2" width="14.7109375" bestFit="1" customWidth="1"/>
  </cols>
  <sheetData>
    <row r="1" spans="1:2" x14ac:dyDescent="0.25">
      <c r="A1" s="18" t="s">
        <v>92</v>
      </c>
      <c r="B1" s="18" t="s">
        <v>93</v>
      </c>
    </row>
    <row r="2" spans="1:2" x14ac:dyDescent="0.25">
      <c r="A2" t="s">
        <v>72</v>
      </c>
      <c r="B2">
        <v>110</v>
      </c>
    </row>
    <row r="3" spans="1:2" x14ac:dyDescent="0.25">
      <c r="A3" t="s">
        <v>74</v>
      </c>
      <c r="B3">
        <v>180</v>
      </c>
    </row>
    <row r="4" spans="1:2" x14ac:dyDescent="0.25">
      <c r="A4" t="s">
        <v>94</v>
      </c>
      <c r="B4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 FACTURATION</vt:lpstr>
      <vt:lpstr>FA020118</vt:lpstr>
      <vt:lpstr>Adresse Clients</vt:lpstr>
      <vt:lpstr>Grille Tarifaire</vt:lpstr>
      <vt:lpstr>N°DE_FACTURE</vt:lpstr>
      <vt:lpstr>'FA020118'!Zone_d_impression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2020-05-04T17:50:07Z</cp:lastPrinted>
  <dcterms:created xsi:type="dcterms:W3CDTF">2020-05-03T19:03:37Z</dcterms:created>
  <dcterms:modified xsi:type="dcterms:W3CDTF">2020-05-04T18:15:18Z</dcterms:modified>
</cp:coreProperties>
</file>