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maur\OneDrive\Bureau\"/>
    </mc:Choice>
  </mc:AlternateContent>
  <xr:revisionPtr revIDLastSave="0" documentId="8_{DBC85800-767A-4AE6-943E-27F376F9C503}" xr6:coauthVersionLast="45" xr6:coauthVersionMax="45" xr10:uidLastSave="{00000000-0000-0000-0000-000000000000}"/>
  <bookViews>
    <workbookView xWindow="-120" yWindow="-120" windowWidth="20730" windowHeight="11160" activeTab="3"/>
  </bookViews>
  <sheets>
    <sheet name="Enoncé production" sheetId="1" r:id="rId1"/>
    <sheet name="Production" sheetId="2" r:id="rId2"/>
    <sheet name="Enoncé températures" sheetId="3" r:id="rId3"/>
    <sheet name="Températures" sheetId="4" r:id="rId4"/>
  </sheets>
  <calcPr calcId="191029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8" i="2" l="1"/>
  <c r="D4" i="2" l="1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3" i="2"/>
  <c r="C24" i="2"/>
  <c r="H3" i="2"/>
  <c r="H2" i="2"/>
  <c r="H1" i="2"/>
  <c r="K7" i="4"/>
  <c r="K8" i="4"/>
  <c r="C27" i="4"/>
  <c r="D27" i="4"/>
  <c r="E27" i="4"/>
  <c r="F27" i="4"/>
  <c r="G27" i="4"/>
  <c r="H27" i="4"/>
  <c r="B27" i="4"/>
  <c r="K3" i="4" a="1"/>
  <c r="K3" i="4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<sst xmlns="http://schemas.openxmlformats.org/spreadsheetml/2006/main" count="120" uniqueCount="95">
  <si>
    <t>Production de maïs</t>
  </si>
  <si>
    <t>Le tableau de la feuille suivante donne la région du monde et la production de maïs en millions de tonnes (Mt) en 2018 des principaux pays producteurs.</t>
  </si>
  <si>
    <t>1) Saisir une formule en H1, qui calcule le nombre de pays considérés.</t>
  </si>
  <si>
    <t>2) Saisir une formule en H2, qui calcule la plus petite production en millions de tonnes.</t>
  </si>
  <si>
    <t>3) Saisir une formule en H3, qui calcule la plus grande production en millions de tonnes.</t>
  </si>
  <si>
    <t>4) Saisir une formule en C24, qui calcule la production totale en millions de tonnes des pays considérés.</t>
  </si>
  <si>
    <t>5) La cellule C25 donne la production mondiale de maïs en millions de tonnes en 2018.</t>
  </si>
  <si>
    <t>Saisir une formule en D3, à recopier sur (D3:D24), qui calcule la part de chaque pays dans la production mondiale en 2018.</t>
  </si>
  <si>
    <t>Les cellules de la colonne D sont au format pourcentage.</t>
  </si>
  <si>
    <t>6) On saisit un pourcentage en H5. Saisir une formule en E3, à recopier sur (E3:E23), qui affiche le message « Important » si la part du pays est supérieure</t>
  </si>
  <si>
    <t>ou égale au pourcentage en H5 et qui donne l'impression d'une cellule vide sinon.</t>
  </si>
  <si>
    <t>7) On saisit un seuil de production en millions de tonnes en H7. Saisir une formule en H8, qui compte le nombre de pays dont la production en millions de tonnes</t>
  </si>
  <si>
    <t>est supérieure ou égale à ce seuil.</t>
  </si>
  <si>
    <t>8) Saisir une formule en H11, à recopier sur (H11:H15), qui calcule le nombre de pays de chaque région présents dans le tableau.</t>
  </si>
  <si>
    <t>9) Saisir une formule en I11, à recopier sur (I11:I15), qui calcule la production totale en millions de tonnes de l'ensemble des pays de chaque région</t>
  </si>
  <si>
    <t>présents dans le tableau.</t>
  </si>
  <si>
    <t>10) Saisir une formule en J11, à recopier sur (J11:J15), qui calcule la production la plus élevée en millions de tonnes de l'ensemble des pays de chaque région</t>
  </si>
  <si>
    <t>11) On saisit un nom de pays en H17. Saisir une formule en H18 qui donne la production en millions de tonnes de ce pays.</t>
  </si>
  <si>
    <t>Le pays en H17 doit être sélectionné dans une liste déroulante composée des pays de la colonne A.</t>
  </si>
  <si>
    <t>12) Saisir une formule en H22, à recopier sur (H22:H24), qui affiche les trois pays dont la production est la plus importante.</t>
  </si>
  <si>
    <t>13) Saisir une formule en I22, à recopier sur (I22:I24), qui affiche la production respective de ces trois pays.</t>
  </si>
  <si>
    <t>14) Représenter la production de chaque pays en millions de tonnes en 2018 au moyen d'un histogramme.</t>
  </si>
  <si>
    <t>Le diagramme est muni d'une bordure noire en trait continu de 0,1 cm d'épaisseur. Le titre du diagramme est en Arial, gras, 16 pt.</t>
  </si>
  <si>
    <t>Les titres de l'axe des abscisses et des ordonnées sont horizontaux et en Arial 10 pt. On affichera les valeurs de chaque colonne.</t>
  </si>
  <si>
    <t>Le titre du diagramme est « Production de maïs en 2018 ». Le titre de l’axe des abscisses est « Pays », celui de l’axe des ordonnées est</t>
  </si>
  <si>
    <t>« Production (en millions de tonnes) ».</t>
  </si>
  <si>
    <t>Production en 2018</t>
  </si>
  <si>
    <t>Part de la</t>
  </si>
  <si>
    <t>Nombre de pays :</t>
  </si>
  <si>
    <t>Pays</t>
  </si>
  <si>
    <t>Région</t>
  </si>
  <si>
    <t>(en millions de t)</t>
  </si>
  <si>
    <t>production mondiale</t>
  </si>
  <si>
    <t>Avis</t>
  </si>
  <si>
    <t>Plus petite production (en Mt) :</t>
  </si>
  <si>
    <t>Afrique du Sud</t>
  </si>
  <si>
    <t>Afrique</t>
  </si>
  <si>
    <t>Plus grande production (en Mt) :</t>
  </si>
  <si>
    <t>Argentine</t>
  </si>
  <si>
    <t>Amérique du sud</t>
  </si>
  <si>
    <t>Brésil</t>
  </si>
  <si>
    <t>Seuil de part :</t>
  </si>
  <si>
    <t>Canada</t>
  </si>
  <si>
    <t>Amérique du nord</t>
  </si>
  <si>
    <t>Chine</t>
  </si>
  <si>
    <t>Asie</t>
  </si>
  <si>
    <t>Seuil de production (en Mt) :</t>
  </si>
  <si>
    <t>Égypte</t>
  </si>
  <si>
    <t>Nombre de pays  :</t>
  </si>
  <si>
    <t>États-Unis</t>
  </si>
  <si>
    <t>Éthiopie</t>
  </si>
  <si>
    <t>Nombre de pays</t>
  </si>
  <si>
    <t>Production totale (en Mt)</t>
  </si>
  <si>
    <t>Plus grande production (en Mt)</t>
  </si>
  <si>
    <t>France</t>
  </si>
  <si>
    <t>Europe</t>
  </si>
  <si>
    <t>Hongrie</t>
  </si>
  <si>
    <t>Inde</t>
  </si>
  <si>
    <t>Indonésie</t>
  </si>
  <si>
    <t>Italie</t>
  </si>
  <si>
    <t>Mexique</t>
  </si>
  <si>
    <t>Nigeria</t>
  </si>
  <si>
    <t>Pays :</t>
  </si>
  <si>
    <t>Pakistan</t>
  </si>
  <si>
    <t>Production (en t) :</t>
  </si>
  <si>
    <t>Philippines</t>
  </si>
  <si>
    <t>Roumanie</t>
  </si>
  <si>
    <t>Pays de plus grande production :</t>
  </si>
  <si>
    <t>Russie</t>
  </si>
  <si>
    <t>Rang</t>
  </si>
  <si>
    <t>Production (en Mt)</t>
  </si>
  <si>
    <t>Serbie</t>
  </si>
  <si>
    <t>Ukraine</t>
  </si>
  <si>
    <t>Total des pays considérés :</t>
  </si>
  <si>
    <t>Total monde (en millions de t) :</t>
  </si>
  <si>
    <t>Températures</t>
  </si>
  <si>
    <t>Le tableau de la feuille suivante donne les températures en °C mesurées à Tours toutes les heures pendant quelques jours.</t>
  </si>
  <si>
    <t>1) On saisit l’heure de départ 00:00 en A2. Saisir une formule en A3, à recopier sur (A3:A25), qui affiche les heures de 01:00 à 23:00.</t>
  </si>
  <si>
    <t>2) On saisit le premier jour en B1. Saisir une formule en C1, à recopier sur (C1:H1), qui affiche les jours successifs.</t>
  </si>
  <si>
    <t>3) On saisit une date en K1 et une heure en K2. Saisir une formule en K3, qui donne la température de ce jour à cette heure et qui affiche « Erreur » en cas d’erreur en K1 ou K2.</t>
  </si>
  <si>
    <t>4) Saisir une formule en B27, à recopier sur (B27:H27), qui calcule pour chaque jour la température moyenne entre les heures saisies en K5 et en K6,</t>
  </si>
  <si>
    <t>ces deux valeurs étant comprises. Le résultat est affiché au dixième près.</t>
  </si>
  <si>
    <t>Si on change la valeur de K5 ou de K6, le résultat doit s’ajuster sans qu’on change la formule.</t>
  </si>
  <si>
    <t>5) Saisir une formule en K7, qui donne le jour où la température moyenne du créneau horaire défini par les heures en K5 et en K6 est la plus élevée.</t>
  </si>
  <si>
    <t>6) Saisir une formule en K8, qui affiche à partir de la date en K7 un message de la forme « Jour : jeudi 19 mars 2020 ».</t>
  </si>
  <si>
    <t>On affiche le jour de la semaine en toutes lettres, le jour sur deux chiffres, le mois en toutes lettres et l’année sur quatre chiffres.</t>
  </si>
  <si>
    <t>Heure \ Date</t>
  </si>
  <si>
    <t>Date :</t>
  </si>
  <si>
    <t>Heure :</t>
  </si>
  <si>
    <t>Température (°C) :</t>
  </si>
  <si>
    <t>Heure de début :</t>
  </si>
  <si>
    <t>Heure de fin :</t>
  </si>
  <si>
    <t>Jour de température la plus élevée :</t>
  </si>
  <si>
    <t>Message :</t>
  </si>
  <si>
    <t>Température moyenne 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</si>
</sst>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h&quot;:&quot;mm"/>
    <numFmt numFmtId="169" formatCode="[$-F800]dddd\,\ mmmm\ dd\,\ yyyy"/>
  </numFmts>
  <fonts count="19">
    <font>
      <sz val="11"/>
      <color theme="1"/>
      <name val="Arial"/>
      <family val="2"/>
    </font>
    <font>
      <sz val="11"/>
      <color theme="1"/>
      <name val="Arial"/>
      <family val="2"/>
    </font>
    <font>
      <b/>
      <sz val="10"/>
      <color rgb="FF000000"/>
      <name val="Arial"/>
      <family val="2"/>
    </font>
    <font>
      <sz val="10"/>
      <color rgb="FFFFFFFF"/>
      <name val="Arial"/>
      <family val="2"/>
    </font>
    <font>
      <sz val="10"/>
      <color rgb="FFCC0000"/>
      <name val="Arial"/>
      <family val="2"/>
    </font>
    <font>
      <b/>
      <sz val="10"/>
      <color rgb="FFFFFFFF"/>
      <name val="Arial"/>
      <family val="2"/>
    </font>
    <font>
      <i/>
      <sz val="10"/>
      <color rgb="FF808080"/>
      <name val="Arial"/>
      <family val="2"/>
    </font>
    <font>
      <sz val="10"/>
      <color rgb="FF006600"/>
      <name val="Arial"/>
      <family val="2"/>
    </font>
    <font>
      <b/>
      <sz val="24"/>
      <color rgb="FF000000"/>
      <name val="Arial"/>
      <family val="2"/>
    </font>
    <font>
      <sz val="18"/>
      <color rgb="FF000000"/>
      <name val="Arial"/>
      <family val="2"/>
    </font>
    <font>
      <sz val="12"/>
      <color rgb="FF000000"/>
      <name val="Arial"/>
      <family val="2"/>
    </font>
    <font>
      <u/>
      <sz val="10"/>
      <color rgb="FF0000EE"/>
      <name val="Arial"/>
      <family val="2"/>
    </font>
    <font>
      <sz val="10"/>
      <color rgb="FF996600"/>
      <name val="Arial"/>
      <family val="2"/>
    </font>
    <font>
      <sz val="10"/>
      <color rgb="FF333333"/>
      <name val="Arial"/>
      <family val="2"/>
    </font>
    <font>
      <b/>
      <sz val="16"/>
      <color theme="1"/>
      <name val="Arial"/>
      <family val="2"/>
    </font>
    <font>
      <sz val="8"/>
      <color theme="1"/>
      <name val="Arial1"/>
    </font>
    <font>
      <sz val="8"/>
      <color rgb="FFFF3333"/>
      <name val="Arial1"/>
    </font>
    <font>
      <sz val="8"/>
      <color rgb="FF000000"/>
      <name val="Arial1"/>
    </font>
    <font>
      <sz val="11"/>
      <color rgb="FFCE181E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808080"/>
        <bgColor rgb="FF808080"/>
      </patternFill>
    </fill>
    <fill>
      <patternFill patternType="solid">
        <fgColor rgb="FFDDDDDD"/>
        <bgColor rgb="FFDDDDDD"/>
      </patternFill>
    </fill>
    <fill>
      <patternFill patternType="solid">
        <fgColor rgb="FFFFCCCC"/>
        <bgColor rgb="FFFFCCCC"/>
      </patternFill>
    </fill>
    <fill>
      <patternFill patternType="solid">
        <fgColor rgb="FFCC0000"/>
        <bgColor rgb="FFCC0000"/>
      </patternFill>
    </fill>
    <fill>
      <patternFill patternType="solid">
        <fgColor rgb="FFCCFFCC"/>
        <bgColor rgb="FFCCFFCC"/>
      </patternFill>
    </fill>
    <fill>
      <patternFill patternType="solid">
        <fgColor rgb="FFFFFFCC"/>
        <bgColor rgb="FFFFFFCC"/>
      </patternFill>
    </fill>
    <fill>
      <patternFill patternType="solid">
        <fgColor rgb="FFB2B2B2"/>
        <bgColor rgb="FFB2B2B2"/>
      </patternFill>
    </fill>
    <fill>
      <patternFill patternType="solid">
        <fgColor rgb="FF66FF00"/>
        <bgColor rgb="FF66FF00"/>
      </patternFill>
    </fill>
    <fill>
      <patternFill patternType="solid">
        <fgColor rgb="FFFFFF00"/>
        <bgColor rgb="FFFFFF00"/>
      </patternFill>
    </fill>
    <fill>
      <patternFill patternType="solid">
        <fgColor rgb="FF00FFFF"/>
        <bgColor rgb="FF00FFFF"/>
      </patternFill>
    </fill>
    <fill>
      <patternFill patternType="solid">
        <fgColor rgb="FF66FF00"/>
        <bgColor rgb="FF00FFFF"/>
      </patternFill>
    </fill>
  </fills>
  <borders count="7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8">
    <xf numFmtId="0" fontId="0" fillId="0" borderId="0"/>
    <xf numFmtId="0" fontId="13" fillId="8" borderId="1"/>
    <xf numFmtId="0" fontId="2" fillId="0" borderId="0"/>
    <xf numFmtId="0" fontId="3" fillId="2" borderId="0"/>
    <xf numFmtId="0" fontId="3" fillId="3" borderId="0"/>
    <xf numFmtId="0" fontId="2" fillId="4" borderId="0"/>
    <xf numFmtId="0" fontId="4" fillId="5" borderId="0"/>
    <xf numFmtId="0" fontId="5" fillId="6" borderId="0"/>
    <xf numFmtId="0" fontId="6" fillId="0" borderId="0"/>
    <xf numFmtId="0" fontId="7" fillId="7" borderId="0"/>
    <xf numFmtId="0" fontId="8" fillId="0" borderId="0"/>
    <xf numFmtId="0" fontId="9" fillId="0" borderId="0"/>
    <xf numFmtId="0" fontId="10" fillId="0" borderId="0"/>
    <xf numFmtId="0" fontId="11" fillId="0" borderId="0"/>
    <xf numFmtId="0" fontId="12" fillId="8" borderId="0"/>
    <xf numFmtId="0" fontId="1" fillId="0" borderId="0"/>
    <xf numFmtId="0" fontId="1" fillId="0" borderId="0"/>
    <xf numFmtId="0" fontId="4" fillId="0" borderId="0"/>
  </cellStyleXfs>
  <cellXfs count="25">
    <xf numFmtId="0" fontId="0" fillId="0" borderId="0" xfId="0"/>
    <xf numFmtId="0" fontId="14" fillId="0" borderId="0" xfId="0" applyFont="1"/>
    <xf numFmtId="0" fontId="15" fillId="0" borderId="0" xfId="0" applyFont="1"/>
    <xf numFmtId="0" fontId="16" fillId="9" borderId="2" xfId="0" applyFont="1" applyFill="1" applyBorder="1"/>
    <xf numFmtId="0" fontId="16" fillId="9" borderId="3" xfId="0" applyFont="1" applyFill="1" applyBorder="1"/>
    <xf numFmtId="0" fontId="15" fillId="10" borderId="3" xfId="0" applyFont="1" applyFill="1" applyBorder="1"/>
    <xf numFmtId="0" fontId="16" fillId="9" borderId="4" xfId="0" applyFont="1" applyFill="1" applyBorder="1"/>
    <xf numFmtId="0" fontId="15" fillId="11" borderId="3" xfId="0" applyFont="1" applyFill="1" applyBorder="1"/>
    <xf numFmtId="10" fontId="15" fillId="10" borderId="3" xfId="0" applyNumberFormat="1" applyFont="1" applyFill="1" applyBorder="1"/>
    <xf numFmtId="10" fontId="15" fillId="11" borderId="3" xfId="0" applyNumberFormat="1" applyFont="1" applyFill="1" applyBorder="1"/>
    <xf numFmtId="0" fontId="17" fillId="10" borderId="3" xfId="0" applyFont="1" applyFill="1" applyBorder="1"/>
    <xf numFmtId="0" fontId="16" fillId="9" borderId="5" xfId="0" applyFont="1" applyFill="1" applyBorder="1"/>
    <xf numFmtId="0" fontId="16" fillId="9" borderId="6" xfId="0" applyFont="1" applyFill="1" applyBorder="1"/>
    <xf numFmtId="0" fontId="18" fillId="9" borderId="0" xfId="0" applyFont="1" applyFill="1"/>
    <xf numFmtId="0" fontId="0" fillId="10" borderId="3" xfId="0" applyFill="1" applyBorder="1"/>
    <xf numFmtId="0" fontId="18" fillId="9" borderId="3" xfId="0" applyFont="1" applyFill="1" applyBorder="1"/>
    <xf numFmtId="14" fontId="0" fillId="11" borderId="3" xfId="0" applyNumberFormat="1" applyFill="1" applyBorder="1"/>
    <xf numFmtId="164" fontId="0" fillId="12" borderId="3" xfId="0" applyNumberFormat="1" applyFill="1" applyBorder="1"/>
    <xf numFmtId="0" fontId="0" fillId="11" borderId="3" xfId="0" applyFill="1" applyBorder="1"/>
    <xf numFmtId="164" fontId="0" fillId="11" borderId="3" xfId="0" applyNumberFormat="1" applyFill="1" applyBorder="1"/>
    <xf numFmtId="0" fontId="0" fillId="0" borderId="3" xfId="0" applyBorder="1"/>
    <xf numFmtId="14" fontId="0" fillId="12" borderId="3" xfId="0" applyNumberFormat="1" applyFill="1" applyBorder="1"/>
    <xf numFmtId="14" fontId="0" fillId="13" borderId="3" xfId="0" applyNumberFormat="1" applyFill="1" applyBorder="1"/>
    <xf numFmtId="164" fontId="0" fillId="13" borderId="3" xfId="0" applyNumberFormat="1" applyFill="1" applyBorder="1"/>
    <xf numFmtId="169" fontId="0" fillId="10" borderId="3" xfId="0" applyNumberFormat="1" applyFill="1" applyBorder="1"/>
  </cellXfs>
  <cellStyles count="18">
    <cellStyle name="Accent" xfId="2"/>
    <cellStyle name="Accent 1" xfId="3"/>
    <cellStyle name="Accent 2" xfId="4"/>
    <cellStyle name="Accent 3" xfId="5"/>
    <cellStyle name="Bad" xfId="6"/>
    <cellStyle name="Error" xfId="7"/>
    <cellStyle name="Footnote" xfId="8"/>
    <cellStyle name="Good" xfId="9"/>
    <cellStyle name="Heading (user)" xfId="10"/>
    <cellStyle name="Heading 1" xfId="11"/>
    <cellStyle name="Heading 2" xfId="12"/>
    <cellStyle name="Hyperlink" xfId="13"/>
    <cellStyle name="Neutral" xfId="14"/>
    <cellStyle name="Normal" xfId="0" builtinId="0" customBuiltin="1"/>
    <cellStyle name="Note" xfId="1" builtinId="10" customBuiltin="1"/>
    <cellStyle name="Status" xfId="15"/>
    <cellStyle name="Text" xfId="16"/>
    <cellStyle name="Warning" xfId="17"/>
  </cellStyles>
  <dxfs count="0"/>
  <tableStyles count="0" defaultTableStyle="TableStyleMedium2" defaultPivotStyle="PivotStyleLight16"/>
  <colors>
    <mruColors>
      <color rgb="FF66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9"/>
  <sheetViews>
    <sheetView topLeftCell="A7" workbookViewId="0"/>
  </sheetViews>
  <sheetFormatPr baseColWidth="10" defaultRowHeight="14.25"/>
  <cols>
    <col min="1" max="1" width="10.625" customWidth="1"/>
  </cols>
  <sheetData>
    <row r="1" spans="1:1" ht="20.25">
      <c r="A1" s="1" t="s">
        <v>0</v>
      </c>
    </row>
    <row r="3" spans="1:1">
      <c r="A3" t="s">
        <v>1</v>
      </c>
    </row>
    <row r="5" spans="1:1">
      <c r="A5" t="s">
        <v>2</v>
      </c>
    </row>
    <row r="6" spans="1:1">
      <c r="A6" t="s">
        <v>3</v>
      </c>
    </row>
    <row r="7" spans="1:1">
      <c r="A7" t="s">
        <v>4</v>
      </c>
    </row>
    <row r="8" spans="1:1">
      <c r="A8" t="s">
        <v>5</v>
      </c>
    </row>
    <row r="9" spans="1:1">
      <c r="A9" t="s">
        <v>6</v>
      </c>
    </row>
    <row r="10" spans="1:1">
      <c r="A10" t="s">
        <v>7</v>
      </c>
    </row>
    <row r="11" spans="1:1">
      <c r="A11" t="s">
        <v>8</v>
      </c>
    </row>
    <row r="12" spans="1:1">
      <c r="A12" t="s">
        <v>9</v>
      </c>
    </row>
    <row r="13" spans="1:1">
      <c r="A13" t="s">
        <v>10</v>
      </c>
    </row>
    <row r="14" spans="1:1">
      <c r="A14" t="s">
        <v>11</v>
      </c>
    </row>
    <row r="15" spans="1:1">
      <c r="A15" t="s">
        <v>12</v>
      </c>
    </row>
    <row r="16" spans="1:1">
      <c r="A16" t="s">
        <v>13</v>
      </c>
    </row>
    <row r="17" spans="1:1">
      <c r="A17" t="s">
        <v>14</v>
      </c>
    </row>
    <row r="18" spans="1:1">
      <c r="A18" t="s">
        <v>15</v>
      </c>
    </row>
    <row r="19" spans="1:1">
      <c r="A19" t="s">
        <v>16</v>
      </c>
    </row>
    <row r="20" spans="1:1">
      <c r="A20" t="s">
        <v>15</v>
      </c>
    </row>
    <row r="21" spans="1:1">
      <c r="A21" t="s">
        <v>17</v>
      </c>
    </row>
    <row r="22" spans="1:1">
      <c r="A22" t="s">
        <v>18</v>
      </c>
    </row>
    <row r="23" spans="1:1">
      <c r="A23" t="s">
        <v>19</v>
      </c>
    </row>
    <row r="24" spans="1:1">
      <c r="A24" t="s">
        <v>20</v>
      </c>
    </row>
    <row r="25" spans="1:1">
      <c r="A25" t="s">
        <v>21</v>
      </c>
    </row>
    <row r="26" spans="1:1">
      <c r="A26" t="s">
        <v>22</v>
      </c>
    </row>
    <row r="27" spans="1:1">
      <c r="A27" t="s">
        <v>23</v>
      </c>
    </row>
    <row r="28" spans="1:1">
      <c r="A28" t="s">
        <v>24</v>
      </c>
    </row>
    <row r="29" spans="1:1">
      <c r="A29" t="s">
        <v>25</v>
      </c>
    </row>
  </sheetData>
  <pageMargins left="0.27559055118110232" right="0.27559055118110232" top="0.78740157480314954" bottom="0.78740157480314954" header="0.39370078740157477" footer="0.39370078740157477"/>
  <pageSetup paperSize="0" fitToWidth="0" fitToHeight="0" pageOrder="overThenDown" orientation="landscape" useFirstPageNumber="1" horizontalDpi="0" verticalDpi="0" copies="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38"/>
  <sheetViews>
    <sheetView topLeftCell="A7" workbookViewId="0">
      <selection activeCell="H8" sqref="H8"/>
    </sheetView>
  </sheetViews>
  <sheetFormatPr baseColWidth="10" defaultRowHeight="12.75"/>
  <cols>
    <col min="1" max="1" width="10.125" style="2" customWidth="1"/>
    <col min="2" max="2" width="12.25" style="2" customWidth="1"/>
    <col min="3" max="3" width="16.5" style="2" customWidth="1"/>
    <col min="4" max="4" width="13.375" style="2" customWidth="1"/>
    <col min="5" max="5" width="6.875" style="2" customWidth="1"/>
    <col min="6" max="6" width="5.5" style="2" customWidth="1"/>
    <col min="7" max="7" width="20.75" style="2" customWidth="1"/>
    <col min="8" max="8" width="11" style="2" customWidth="1"/>
    <col min="9" max="9" width="16.125" style="2" customWidth="1"/>
    <col min="10" max="10" width="20.125" style="2" customWidth="1"/>
    <col min="11" max="1024" width="10.625" style="2" customWidth="1"/>
  </cols>
  <sheetData>
    <row r="1" spans="1:10" ht="14.25">
      <c r="C1" s="3" t="s">
        <v>26</v>
      </c>
      <c r="D1" s="3" t="s">
        <v>27</v>
      </c>
      <c r="G1" s="4" t="s">
        <v>28</v>
      </c>
      <c r="H1" s="5">
        <f>ROWS(A3:A23)</f>
        <v>21</v>
      </c>
    </row>
    <row r="2" spans="1:10" ht="14.25">
      <c r="A2" s="4" t="s">
        <v>29</v>
      </c>
      <c r="B2" s="4" t="s">
        <v>30</v>
      </c>
      <c r="C2" s="6" t="s">
        <v>31</v>
      </c>
      <c r="D2" s="6" t="s">
        <v>32</v>
      </c>
      <c r="E2" s="4" t="s">
        <v>33</v>
      </c>
      <c r="G2" s="4" t="s">
        <v>34</v>
      </c>
      <c r="H2" s="5">
        <f>MIN(C3:C23)</f>
        <v>6.1790000000000003</v>
      </c>
    </row>
    <row r="3" spans="1:10" ht="14.25">
      <c r="A3" s="7" t="s">
        <v>35</v>
      </c>
      <c r="B3" s="7" t="s">
        <v>36</v>
      </c>
      <c r="C3" s="7">
        <v>12.51</v>
      </c>
      <c r="D3" s="8">
        <f>C3/$C$25</f>
        <v>1.0900801831962091E-2</v>
      </c>
      <c r="E3" s="5"/>
      <c r="G3" s="4" t="s">
        <v>37</v>
      </c>
      <c r="H3" s="5">
        <f>MAX(C3:C23)</f>
        <v>392.45100000000002</v>
      </c>
    </row>
    <row r="4" spans="1:10" ht="14.25">
      <c r="A4" s="7" t="s">
        <v>38</v>
      </c>
      <c r="B4" s="7" t="s">
        <v>39</v>
      </c>
      <c r="C4" s="7">
        <v>43.462000000000003</v>
      </c>
      <c r="D4" s="8">
        <f t="shared" ref="D4:D24" si="0">C4/$C$25</f>
        <v>3.7871354853775893E-2</v>
      </c>
      <c r="E4" s="5"/>
    </row>
    <row r="5" spans="1:10" ht="14.25">
      <c r="A5" s="7" t="s">
        <v>40</v>
      </c>
      <c r="B5" s="7" t="s">
        <v>39</v>
      </c>
      <c r="C5" s="7">
        <v>82.287999999999997</v>
      </c>
      <c r="D5" s="8">
        <f t="shared" si="0"/>
        <v>7.1703052050239538E-2</v>
      </c>
      <c r="E5" s="5"/>
      <c r="G5" s="4" t="s">
        <v>41</v>
      </c>
      <c r="H5" s="9">
        <v>0.03</v>
      </c>
    </row>
    <row r="6" spans="1:10" ht="14.25">
      <c r="A6" s="7" t="s">
        <v>42</v>
      </c>
      <c r="B6" s="7" t="s">
        <v>43</v>
      </c>
      <c r="C6" s="7">
        <v>13.885</v>
      </c>
      <c r="D6" s="8">
        <f t="shared" si="0"/>
        <v>1.2098931529719715E-2</v>
      </c>
      <c r="E6" s="5"/>
    </row>
    <row r="7" spans="1:10" ht="14.25">
      <c r="A7" s="7" t="s">
        <v>44</v>
      </c>
      <c r="B7" s="7" t="s">
        <v>45</v>
      </c>
      <c r="C7" s="7">
        <v>257.17399999999998</v>
      </c>
      <c r="D7" s="8">
        <f t="shared" si="0"/>
        <v>0.22409295046626848</v>
      </c>
      <c r="E7" s="5"/>
      <c r="G7" s="4" t="s">
        <v>46</v>
      </c>
      <c r="H7" s="7">
        <v>15</v>
      </c>
    </row>
    <row r="8" spans="1:10" ht="14.25">
      <c r="A8" s="7" t="s">
        <v>47</v>
      </c>
      <c r="B8" s="7" t="s">
        <v>36</v>
      </c>
      <c r="C8" s="7">
        <v>7.3</v>
      </c>
      <c r="D8" s="8">
        <f t="shared" si="0"/>
        <v>6.3609794862768401E-3</v>
      </c>
      <c r="E8" s="5"/>
      <c r="G8" s="4" t="s">
        <v>48</v>
      </c>
      <c r="H8" s="5">
        <f>COUNTIF(C3:C23,"&gt;="&amp;H7)</f>
        <v>9</v>
      </c>
    </row>
    <row r="9" spans="1:10" ht="14.25">
      <c r="A9" s="7" t="s">
        <v>49</v>
      </c>
      <c r="B9" s="7" t="s">
        <v>43</v>
      </c>
      <c r="C9" s="7">
        <v>392.45100000000002</v>
      </c>
      <c r="D9" s="8">
        <f t="shared" si="0"/>
        <v>0.3419688712834017</v>
      </c>
      <c r="E9" s="5"/>
    </row>
    <row r="10" spans="1:10" ht="14.25">
      <c r="A10" s="7" t="s">
        <v>50</v>
      </c>
      <c r="B10" s="7" t="s">
        <v>36</v>
      </c>
      <c r="C10" s="7">
        <v>7.36</v>
      </c>
      <c r="D10" s="8">
        <f t="shared" si="0"/>
        <v>6.4132615094517186E-3</v>
      </c>
      <c r="E10" s="5"/>
      <c r="G10" s="4" t="s">
        <v>30</v>
      </c>
      <c r="H10" s="4" t="s">
        <v>51</v>
      </c>
      <c r="I10" s="4" t="s">
        <v>52</v>
      </c>
      <c r="J10" s="4" t="s">
        <v>53</v>
      </c>
    </row>
    <row r="11" spans="1:10" ht="14.25">
      <c r="A11" s="7" t="s">
        <v>54</v>
      </c>
      <c r="B11" s="7" t="s">
        <v>55</v>
      </c>
      <c r="C11" s="7">
        <v>12.667</v>
      </c>
      <c r="D11" s="8">
        <f t="shared" si="0"/>
        <v>1.1037606459269688E-2</v>
      </c>
      <c r="E11" s="5"/>
      <c r="G11" s="7" t="s">
        <v>36</v>
      </c>
      <c r="H11" s="5"/>
      <c r="I11" s="10"/>
      <c r="J11" s="10"/>
    </row>
    <row r="12" spans="1:10" ht="14.25">
      <c r="A12" s="7" t="s">
        <v>56</v>
      </c>
      <c r="B12" s="7" t="s">
        <v>55</v>
      </c>
      <c r="C12" s="7">
        <v>7.9630000000000001</v>
      </c>
      <c r="D12" s="8">
        <f t="shared" si="0"/>
        <v>6.9386958423592431E-3</v>
      </c>
      <c r="E12" s="5"/>
      <c r="G12" s="7" t="s">
        <v>43</v>
      </c>
      <c r="H12" s="5"/>
      <c r="I12" s="5"/>
      <c r="J12" s="5"/>
    </row>
    <row r="13" spans="1:10" ht="14.25">
      <c r="A13" s="7" t="s">
        <v>57</v>
      </c>
      <c r="B13" s="7" t="s">
        <v>45</v>
      </c>
      <c r="C13" s="7">
        <v>27.82</v>
      </c>
      <c r="D13" s="8">
        <f t="shared" si="0"/>
        <v>2.4241431412085162E-2</v>
      </c>
      <c r="E13" s="5"/>
      <c r="G13" s="7" t="s">
        <v>39</v>
      </c>
      <c r="H13" s="5"/>
      <c r="I13" s="5"/>
      <c r="J13" s="5"/>
    </row>
    <row r="14" spans="1:10" ht="14.25">
      <c r="A14" s="7" t="s">
        <v>58</v>
      </c>
      <c r="B14" s="7" t="s">
        <v>45</v>
      </c>
      <c r="C14" s="7">
        <v>30.254000000000001</v>
      </c>
      <c r="D14" s="8">
        <f t="shared" si="0"/>
        <v>2.6362338818879387E-2</v>
      </c>
      <c r="E14" s="5"/>
      <c r="G14" s="7" t="s">
        <v>45</v>
      </c>
      <c r="H14" s="5"/>
      <c r="I14" s="5"/>
      <c r="J14" s="5"/>
    </row>
    <row r="15" spans="1:10" ht="14.25">
      <c r="A15" s="7" t="s">
        <v>59</v>
      </c>
      <c r="B15" s="7" t="s">
        <v>55</v>
      </c>
      <c r="C15" s="7">
        <v>6.1790000000000003</v>
      </c>
      <c r="D15" s="8">
        <f t="shared" si="0"/>
        <v>5.3841770199595336E-3</v>
      </c>
      <c r="E15" s="5"/>
      <c r="G15" s="7" t="s">
        <v>55</v>
      </c>
      <c r="H15" s="5"/>
      <c r="I15" s="5"/>
      <c r="J15" s="5"/>
    </row>
    <row r="16" spans="1:10" ht="14.25">
      <c r="A16" s="7" t="s">
        <v>60</v>
      </c>
      <c r="B16" s="7" t="s">
        <v>43</v>
      </c>
      <c r="C16" s="7">
        <v>27.17</v>
      </c>
      <c r="D16" s="8">
        <f t="shared" si="0"/>
        <v>2.3675042827690652E-2</v>
      </c>
      <c r="E16" s="5"/>
    </row>
    <row r="17" spans="1:9" ht="14.25">
      <c r="A17" s="7" t="s">
        <v>61</v>
      </c>
      <c r="B17" s="7" t="s">
        <v>36</v>
      </c>
      <c r="C17" s="7">
        <v>10.154999999999999</v>
      </c>
      <c r="D17" s="8">
        <f t="shared" si="0"/>
        <v>8.8487324223481233E-3</v>
      </c>
      <c r="E17" s="5"/>
      <c r="G17" s="4" t="s">
        <v>62</v>
      </c>
      <c r="H17" s="7" t="s">
        <v>54</v>
      </c>
    </row>
    <row r="18" spans="1:9" ht="14.25">
      <c r="A18" s="7" t="s">
        <v>63</v>
      </c>
      <c r="B18" s="7" t="s">
        <v>45</v>
      </c>
      <c r="C18" s="7">
        <v>6.3090000000000002</v>
      </c>
      <c r="D18" s="8">
        <f t="shared" si="0"/>
        <v>5.4974547368384363E-3</v>
      </c>
      <c r="E18" s="5"/>
      <c r="G18" s="4" t="s">
        <v>64</v>
      </c>
      <c r="H18" s="5"/>
    </row>
    <row r="19" spans="1:9" ht="14.25">
      <c r="A19" s="7" t="s">
        <v>65</v>
      </c>
      <c r="B19" s="7" t="s">
        <v>45</v>
      </c>
      <c r="C19" s="7">
        <v>7.7720000000000002</v>
      </c>
      <c r="D19" s="8">
        <f t="shared" si="0"/>
        <v>6.7722647352525481E-3</v>
      </c>
      <c r="E19" s="5"/>
    </row>
    <row r="20" spans="1:9" ht="14.25">
      <c r="A20" s="7" t="s">
        <v>66</v>
      </c>
      <c r="B20" s="7" t="s">
        <v>55</v>
      </c>
      <c r="C20" s="7">
        <v>18.664000000000001</v>
      </c>
      <c r="D20" s="8">
        <f t="shared" si="0"/>
        <v>1.6263194675598759E-2</v>
      </c>
      <c r="E20" s="5"/>
      <c r="G20" s="11" t="s">
        <v>67</v>
      </c>
      <c r="H20" s="12"/>
    </row>
    <row r="21" spans="1:9" ht="14.25">
      <c r="A21" s="7" t="s">
        <v>68</v>
      </c>
      <c r="B21" s="7" t="s">
        <v>45</v>
      </c>
      <c r="C21" s="7">
        <v>11.419</v>
      </c>
      <c r="D21" s="8">
        <f t="shared" si="0"/>
        <v>9.9501403772322243E-3</v>
      </c>
      <c r="E21" s="5"/>
      <c r="G21" s="4" t="s">
        <v>69</v>
      </c>
      <c r="H21" s="4" t="s">
        <v>29</v>
      </c>
      <c r="I21" s="4" t="s">
        <v>70</v>
      </c>
    </row>
    <row r="22" spans="1:9" ht="14.25">
      <c r="A22" s="7" t="s">
        <v>71</v>
      </c>
      <c r="B22" s="7" t="s">
        <v>55</v>
      </c>
      <c r="C22" s="7">
        <v>6.9649999999999999</v>
      </c>
      <c r="D22" s="8">
        <f t="shared" si="0"/>
        <v>6.069071523550437E-3</v>
      </c>
      <c r="E22" s="5"/>
      <c r="G22" s="7">
        <v>1</v>
      </c>
      <c r="H22" s="5"/>
      <c r="I22" s="5"/>
    </row>
    <row r="23" spans="1:9" ht="14.25">
      <c r="A23" s="7" t="s">
        <v>72</v>
      </c>
      <c r="B23" s="7" t="s">
        <v>55</v>
      </c>
      <c r="C23" s="7">
        <v>35.801000000000002</v>
      </c>
      <c r="D23" s="8">
        <f t="shared" si="0"/>
        <v>3.1195811861396871E-2</v>
      </c>
      <c r="E23" s="5"/>
      <c r="G23" s="7">
        <v>2</v>
      </c>
      <c r="H23" s="5"/>
      <c r="I23" s="5"/>
    </row>
    <row r="24" spans="1:9" ht="14.25">
      <c r="A24" s="11" t="s">
        <v>73</v>
      </c>
      <c r="B24" s="12"/>
      <c r="C24" s="5">
        <f>SUM(C3:C23)</f>
        <v>1025.568</v>
      </c>
      <c r="D24" s="8">
        <f t="shared" si="0"/>
        <v>0.89364616572355704</v>
      </c>
      <c r="G24" s="7">
        <v>3</v>
      </c>
      <c r="H24" s="5"/>
      <c r="I24" s="5"/>
    </row>
    <row r="25" spans="1:9" ht="14.25">
      <c r="A25" s="11" t="s">
        <v>74</v>
      </c>
      <c r="B25" s="12"/>
      <c r="C25" s="7">
        <v>1147.6220000000001</v>
      </c>
      <c r="G25"/>
      <c r="H25"/>
      <c r="I25"/>
    </row>
    <row r="26" spans="1:9" ht="14.25">
      <c r="G26"/>
      <c r="H26"/>
      <c r="I26"/>
    </row>
    <row r="27" spans="1:9" ht="14.25">
      <c r="G27"/>
      <c r="H27"/>
      <c r="I27"/>
    </row>
    <row r="28" spans="1:9" ht="14.25">
      <c r="G28"/>
      <c r="H28"/>
      <c r="I28"/>
    </row>
    <row r="29" spans="1:9" ht="14.25">
      <c r="G29"/>
      <c r="H29"/>
      <c r="I29"/>
    </row>
    <row r="30" spans="1:9" ht="14.25">
      <c r="G30"/>
      <c r="H30"/>
      <c r="I30"/>
    </row>
    <row r="31" spans="1:9" ht="14.25">
      <c r="G31"/>
      <c r="H31"/>
      <c r="I31"/>
    </row>
    <row r="32" spans="1:9" ht="14.25">
      <c r="G32"/>
      <c r="H32"/>
      <c r="I32"/>
    </row>
    <row r="33" spans="7:9" ht="14.25">
      <c r="G33"/>
      <c r="H33"/>
      <c r="I33"/>
    </row>
    <row r="34" spans="7:9" ht="14.25">
      <c r="G34"/>
      <c r="H34"/>
      <c r="I34"/>
    </row>
    <row r="35" spans="7:9" ht="14.25">
      <c r="G35"/>
      <c r="H35"/>
      <c r="I35"/>
    </row>
    <row r="36" spans="7:9" ht="14.25">
      <c r="G36"/>
      <c r="H36"/>
      <c r="I36"/>
    </row>
    <row r="37" spans="7:9" ht="14.25">
      <c r="G37"/>
      <c r="H37"/>
      <c r="I37"/>
    </row>
    <row r="38" spans="7:9" ht="14.25">
      <c r="G38"/>
      <c r="H38"/>
      <c r="I38"/>
    </row>
  </sheetData>
  <pageMargins left="0.27559055118110232" right="0.27559055118110232" top="0.78740157480314954" bottom="0.78740157480314954" header="0.39370078740157477" footer="0.39370078740157477"/>
  <pageSetup paperSize="0" fitToWidth="0" fitToHeight="0" pageOrder="overThenDown" orientation="landscape" useFirstPageNumber="1" horizontalDpi="0" verticalDpi="0" copies="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>
      <selection activeCell="A10" sqref="A10"/>
    </sheetView>
  </sheetViews>
  <sheetFormatPr baseColWidth="10" defaultRowHeight="14.25"/>
  <cols>
    <col min="1" max="1" width="10.625" customWidth="1"/>
  </cols>
  <sheetData>
    <row r="1" spans="1:1" ht="20.25">
      <c r="A1" s="1" t="s">
        <v>75</v>
      </c>
    </row>
    <row r="3" spans="1:1">
      <c r="A3" t="s">
        <v>76</v>
      </c>
    </row>
    <row r="4" spans="1:1">
      <c r="A4" t="s">
        <v>77</v>
      </c>
    </row>
    <row r="5" spans="1:1">
      <c r="A5" t="s">
        <v>78</v>
      </c>
    </row>
    <row r="6" spans="1:1">
      <c r="A6" t="s">
        <v>79</v>
      </c>
    </row>
    <row r="7" spans="1:1">
      <c r="A7" t="s">
        <v>80</v>
      </c>
    </row>
    <row r="8" spans="1:1">
      <c r="A8" t="s">
        <v>81</v>
      </c>
    </row>
    <row r="9" spans="1:1">
      <c r="A9" t="s">
        <v>82</v>
      </c>
    </row>
    <row r="10" spans="1:1">
      <c r="A10" t="s">
        <v>83</v>
      </c>
    </row>
    <row r="11" spans="1:1">
      <c r="A11" t="s">
        <v>84</v>
      </c>
    </row>
    <row r="12" spans="1:1">
      <c r="A12" t="s">
        <v>85</v>
      </c>
    </row>
  </sheetData>
  <pageMargins left="0.27559055118110232" right="0.27559055118110232" top="0.78740157480314954" bottom="0.78740157480314954" header="0.39370078740157477" footer="0.39370078740157477"/>
  <pageSetup paperSize="0" fitToWidth="0" fitToHeight="0" pageOrder="overThenDown" orientation="landscape" useFirstPageNumber="1" horizontalDpi="0" verticalDpi="0" copies="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zoomScale="85" zoomScaleNormal="85" workbookViewId="0">
      <selection activeCell="J19" sqref="J19"/>
    </sheetView>
  </sheetViews>
  <sheetFormatPr baseColWidth="10" defaultRowHeight="14.25"/>
  <cols>
    <col min="1" max="1" width="18.625" customWidth="1"/>
    <col min="2" max="4" width="10.25" customWidth="1"/>
    <col min="5" max="5" width="9.875" customWidth="1"/>
    <col min="6" max="6" width="10.5" customWidth="1"/>
    <col min="7" max="7" width="10" customWidth="1"/>
    <col min="8" max="8" width="10.125" customWidth="1"/>
    <col min="9" max="9" width="2.75" customWidth="1"/>
    <col min="10" max="10" width="29.375" customWidth="1"/>
    <col min="11" max="11" width="19.5" customWidth="1"/>
  </cols>
  <sheetData>
    <row r="1" spans="1:11">
      <c r="A1" s="13" t="s">
        <v>86</v>
      </c>
      <c r="B1" s="21">
        <v>43906</v>
      </c>
      <c r="C1" s="22">
        <v>43907</v>
      </c>
      <c r="D1" s="22">
        <v>43908</v>
      </c>
      <c r="E1" s="22">
        <v>43909</v>
      </c>
      <c r="F1" s="22">
        <v>43910</v>
      </c>
      <c r="G1" s="22">
        <v>43911</v>
      </c>
      <c r="H1" s="22">
        <v>43912</v>
      </c>
      <c r="J1" s="15" t="s">
        <v>87</v>
      </c>
      <c r="K1" s="16">
        <v>43907</v>
      </c>
    </row>
    <row r="2" spans="1:11">
      <c r="A2" s="17">
        <v>0</v>
      </c>
      <c r="B2" s="18">
        <v>8.8000000000000007</v>
      </c>
      <c r="C2" s="18">
        <v>9.5</v>
      </c>
      <c r="D2" s="18">
        <v>12.6</v>
      </c>
      <c r="E2" s="18">
        <v>10.5</v>
      </c>
      <c r="F2" s="18">
        <v>12</v>
      </c>
      <c r="G2" s="18">
        <v>9.8000000000000007</v>
      </c>
      <c r="H2" s="18">
        <v>7.4</v>
      </c>
      <c r="J2" s="15" t="s">
        <v>88</v>
      </c>
      <c r="K2" s="19">
        <v>0.5</v>
      </c>
    </row>
    <row r="3" spans="1:11">
      <c r="A3" s="23">
        <v>4.1666666666666699E-2</v>
      </c>
      <c r="B3" s="18">
        <v>8.6999999999999993</v>
      </c>
      <c r="C3" s="18">
        <v>9.6</v>
      </c>
      <c r="D3" s="18">
        <v>12.3</v>
      </c>
      <c r="E3" s="18">
        <v>9.6</v>
      </c>
      <c r="F3" s="18">
        <v>10.8</v>
      </c>
      <c r="G3" s="18">
        <v>9.6</v>
      </c>
      <c r="H3" s="18">
        <v>7.1</v>
      </c>
      <c r="J3" s="15" t="s">
        <v>89</v>
      </c>
      <c r="K3" s="14" cm="1">
        <f t="array" aca="1" ref="K3" ca="1">INDIRECT(ADDRESS(MATCH(A14,A:A,0),MATCH(C1,1:1,0)))</f>
        <v>14.3</v>
      </c>
    </row>
    <row r="4" spans="1:11">
      <c r="A4" s="23">
        <v>8.3333333333333398E-2</v>
      </c>
      <c r="B4" s="18">
        <v>8.9</v>
      </c>
      <c r="C4" s="18">
        <v>9.4</v>
      </c>
      <c r="D4" s="18">
        <v>11.9</v>
      </c>
      <c r="E4" s="18">
        <v>8.4</v>
      </c>
      <c r="F4" s="18">
        <v>11.2</v>
      </c>
      <c r="G4" s="18">
        <v>9.3000000000000007</v>
      </c>
      <c r="H4" s="18">
        <v>7</v>
      </c>
    </row>
    <row r="5" spans="1:11">
      <c r="A5" s="23">
        <v>0.125</v>
      </c>
      <c r="B5" s="18">
        <v>8.9</v>
      </c>
      <c r="C5" s="18">
        <v>9.4</v>
      </c>
      <c r="D5" s="18">
        <v>11.5</v>
      </c>
      <c r="E5" s="18">
        <v>8.1999999999999993</v>
      </c>
      <c r="F5" s="18">
        <v>10.5</v>
      </c>
      <c r="G5" s="18">
        <v>8.9</v>
      </c>
      <c r="H5" s="18">
        <v>7</v>
      </c>
      <c r="J5" s="15" t="s">
        <v>90</v>
      </c>
      <c r="K5" s="19">
        <v>0.45833333333333331</v>
      </c>
    </row>
    <row r="6" spans="1:11">
      <c r="A6" s="23">
        <v>0.16666666666666699</v>
      </c>
      <c r="B6" s="18">
        <v>8.5</v>
      </c>
      <c r="C6" s="18">
        <v>9.3000000000000007</v>
      </c>
      <c r="D6" s="18">
        <v>11.5</v>
      </c>
      <c r="E6" s="18">
        <v>7.6</v>
      </c>
      <c r="F6" s="18">
        <v>10</v>
      </c>
      <c r="G6" s="18">
        <v>8.5</v>
      </c>
      <c r="H6" s="18">
        <v>6.9</v>
      </c>
      <c r="J6" s="15" t="s">
        <v>91</v>
      </c>
      <c r="K6" s="19">
        <v>0.58333333333333337</v>
      </c>
    </row>
    <row r="7" spans="1:11">
      <c r="A7" s="23">
        <v>0.20833333333333301</v>
      </c>
      <c r="B7" s="18">
        <v>8.3000000000000007</v>
      </c>
      <c r="C7" s="18">
        <v>9.1</v>
      </c>
      <c r="D7" s="18">
        <v>11.1</v>
      </c>
      <c r="E7" s="18">
        <v>7.2</v>
      </c>
      <c r="F7" s="18">
        <v>9.3000000000000007</v>
      </c>
      <c r="G7" s="18">
        <v>8.1999999999999993</v>
      </c>
      <c r="H7" s="18">
        <v>6.8</v>
      </c>
      <c r="J7" s="15" t="s">
        <v>92</v>
      </c>
      <c r="K7" s="14" t="str">
        <f>TEXT(COLUMNS(MAX(B13:H16)),"JJJJJJJJJ")</f>
        <v>dimanche</v>
      </c>
    </row>
    <row r="8" spans="1:11" ht="15" customHeight="1">
      <c r="A8" s="23">
        <v>0.25</v>
      </c>
      <c r="B8" s="18">
        <v>8.1999999999999993</v>
      </c>
      <c r="C8" s="18">
        <v>8.9</v>
      </c>
      <c r="D8" s="18">
        <v>11</v>
      </c>
      <c r="E8" s="18">
        <v>7.3</v>
      </c>
      <c r="F8" s="18">
        <v>8.9</v>
      </c>
      <c r="G8" s="18">
        <v>8.1999999999999993</v>
      </c>
      <c r="H8" s="18">
        <v>6.7</v>
      </c>
      <c r="J8" s="15" t="s">
        <v>93</v>
      </c>
      <c r="K8" s="24">
        <f>E1</f>
        <v>43909</v>
      </c>
    </row>
    <row r="9" spans="1:11">
      <c r="A9" s="23">
        <v>0.29166666666666702</v>
      </c>
      <c r="B9" s="18">
        <v>8.3000000000000007</v>
      </c>
      <c r="C9" s="18">
        <v>8.8000000000000007</v>
      </c>
      <c r="D9" s="18">
        <v>10.7</v>
      </c>
      <c r="E9" s="18">
        <v>7.9</v>
      </c>
      <c r="F9" s="18">
        <v>8.6</v>
      </c>
      <c r="G9" s="18">
        <v>7.9</v>
      </c>
      <c r="H9" s="18">
        <v>6.6</v>
      </c>
    </row>
    <row r="10" spans="1:11">
      <c r="A10" s="23">
        <v>0.33333333333333398</v>
      </c>
      <c r="B10" s="18">
        <v>8.1</v>
      </c>
      <c r="C10" s="18">
        <v>8.8000000000000007</v>
      </c>
      <c r="D10" s="18">
        <v>11.4</v>
      </c>
      <c r="E10" s="18">
        <v>9.5</v>
      </c>
      <c r="F10" s="18">
        <v>9.4</v>
      </c>
      <c r="G10" s="18">
        <v>7.8</v>
      </c>
      <c r="H10" s="18">
        <v>6.5</v>
      </c>
    </row>
    <row r="11" spans="1:11">
      <c r="A11" s="23">
        <v>0.375</v>
      </c>
      <c r="B11" s="18">
        <v>8.3000000000000007</v>
      </c>
      <c r="C11" s="18">
        <v>10.6</v>
      </c>
      <c r="D11" s="18">
        <v>13.4</v>
      </c>
      <c r="E11" s="18">
        <v>12</v>
      </c>
      <c r="F11" s="18">
        <v>10.3</v>
      </c>
      <c r="G11" s="18">
        <v>8</v>
      </c>
      <c r="H11" s="18">
        <v>6.6</v>
      </c>
    </row>
    <row r="12" spans="1:11">
      <c r="A12" s="23">
        <v>0.41666666666666702</v>
      </c>
      <c r="B12" s="18">
        <v>8.8000000000000007</v>
      </c>
      <c r="C12" s="18">
        <v>12.8</v>
      </c>
      <c r="D12" s="18">
        <v>15.1</v>
      </c>
      <c r="E12" s="18">
        <v>13.6</v>
      </c>
      <c r="F12" s="18">
        <v>12.8</v>
      </c>
      <c r="G12" s="18">
        <v>8.4</v>
      </c>
      <c r="H12" s="18">
        <v>6.6</v>
      </c>
    </row>
    <row r="13" spans="1:11">
      <c r="A13" s="23">
        <v>0.45833333333333398</v>
      </c>
      <c r="B13" s="18">
        <v>9.3000000000000007</v>
      </c>
      <c r="C13" s="18">
        <v>14.4</v>
      </c>
      <c r="D13" s="18">
        <v>15.7</v>
      </c>
      <c r="E13" s="18">
        <v>17.100000000000001</v>
      </c>
      <c r="F13" s="18">
        <v>14.7</v>
      </c>
      <c r="G13" s="18">
        <v>8.6</v>
      </c>
      <c r="H13" s="18">
        <v>6.9</v>
      </c>
    </row>
    <row r="14" spans="1:11">
      <c r="A14" s="23">
        <v>0.5</v>
      </c>
      <c r="B14" s="18">
        <v>9.6</v>
      </c>
      <c r="C14" s="18">
        <v>14.3</v>
      </c>
      <c r="D14" s="18">
        <v>16.3</v>
      </c>
      <c r="E14" s="18">
        <v>18.600000000000001</v>
      </c>
      <c r="F14" s="18">
        <v>17.600000000000001</v>
      </c>
      <c r="G14" s="18">
        <v>9.4</v>
      </c>
      <c r="H14" s="18">
        <v>7.7</v>
      </c>
    </row>
    <row r="15" spans="1:11">
      <c r="A15" s="23">
        <v>0.54166666666666696</v>
      </c>
      <c r="B15" s="18">
        <v>9.8000000000000007</v>
      </c>
      <c r="C15" s="18">
        <v>15.1</v>
      </c>
      <c r="D15" s="18">
        <v>17.2</v>
      </c>
      <c r="E15" s="18">
        <v>19.5</v>
      </c>
      <c r="F15" s="18">
        <v>19</v>
      </c>
      <c r="G15" s="18">
        <v>10</v>
      </c>
      <c r="H15" s="18">
        <v>8.3000000000000007</v>
      </c>
    </row>
    <row r="16" spans="1:11">
      <c r="A16" s="23">
        <v>0.58333333333333404</v>
      </c>
      <c r="B16" s="18">
        <v>9.5</v>
      </c>
      <c r="C16" s="18">
        <v>15.6</v>
      </c>
      <c r="D16" s="18">
        <v>16.899999999999999</v>
      </c>
      <c r="E16" s="18">
        <v>20.6</v>
      </c>
      <c r="F16" s="18">
        <v>19.899999999999999</v>
      </c>
      <c r="G16" s="18">
        <v>10.4</v>
      </c>
      <c r="H16" s="18">
        <v>8.1999999999999993</v>
      </c>
    </row>
    <row r="17" spans="1:8">
      <c r="A17" s="23">
        <v>0.625</v>
      </c>
      <c r="B17" s="18">
        <v>9.6</v>
      </c>
      <c r="C17" s="18">
        <v>16.8</v>
      </c>
      <c r="D17" s="18">
        <v>17.8</v>
      </c>
      <c r="E17" s="18">
        <v>21.1</v>
      </c>
      <c r="F17" s="18">
        <v>20.100000000000001</v>
      </c>
      <c r="G17" s="18">
        <v>10.5</v>
      </c>
      <c r="H17" s="18">
        <v>8.8000000000000007</v>
      </c>
    </row>
    <row r="18" spans="1:8">
      <c r="A18" s="23">
        <v>0.66666666666666696</v>
      </c>
      <c r="B18" s="18">
        <v>9.6</v>
      </c>
      <c r="C18" s="18">
        <v>16.7</v>
      </c>
      <c r="D18" s="18">
        <v>18.100000000000001</v>
      </c>
      <c r="E18" s="18">
        <v>21.3</v>
      </c>
      <c r="F18" s="18">
        <v>19.7</v>
      </c>
      <c r="G18" s="18">
        <v>11.2</v>
      </c>
      <c r="H18" s="18">
        <v>8.1999999999999993</v>
      </c>
    </row>
    <row r="19" spans="1:8">
      <c r="A19" s="23">
        <v>0.70833333333333404</v>
      </c>
      <c r="B19" s="18">
        <v>9.4</v>
      </c>
      <c r="C19" s="18">
        <v>16.8</v>
      </c>
      <c r="D19" s="18">
        <v>19.5</v>
      </c>
      <c r="E19" s="18">
        <v>20.9</v>
      </c>
      <c r="F19" s="18">
        <v>19.600000000000001</v>
      </c>
      <c r="G19" s="18">
        <v>10.8</v>
      </c>
      <c r="H19" s="18">
        <v>8.6</v>
      </c>
    </row>
    <row r="20" spans="1:8">
      <c r="A20" s="23">
        <v>0.750000000000001</v>
      </c>
      <c r="B20" s="18">
        <v>9.3000000000000007</v>
      </c>
      <c r="C20" s="18">
        <v>15.7</v>
      </c>
      <c r="D20" s="18">
        <v>17.600000000000001</v>
      </c>
      <c r="E20" s="18">
        <v>20.3</v>
      </c>
      <c r="F20" s="18">
        <v>18.100000000000001</v>
      </c>
      <c r="G20" s="18">
        <v>9.6999999999999993</v>
      </c>
      <c r="H20" s="18">
        <v>8.3000000000000007</v>
      </c>
    </row>
    <row r="21" spans="1:8">
      <c r="A21" s="23">
        <v>0.79166666666666696</v>
      </c>
      <c r="B21" s="18">
        <v>9.1999999999999993</v>
      </c>
      <c r="C21" s="18">
        <v>15</v>
      </c>
      <c r="D21" s="18">
        <v>17</v>
      </c>
      <c r="E21" s="18">
        <v>16.600000000000001</v>
      </c>
      <c r="F21" s="18">
        <v>16.100000000000001</v>
      </c>
      <c r="G21" s="18">
        <v>9</v>
      </c>
      <c r="H21" s="18">
        <v>8</v>
      </c>
    </row>
    <row r="22" spans="1:8">
      <c r="A22" s="23">
        <v>0.83333333333333404</v>
      </c>
      <c r="B22" s="18">
        <v>9.1</v>
      </c>
      <c r="C22" s="18">
        <v>14.4</v>
      </c>
      <c r="D22" s="18">
        <v>15.2</v>
      </c>
      <c r="E22" s="18">
        <v>14.6</v>
      </c>
      <c r="F22" s="18">
        <v>15.5</v>
      </c>
      <c r="G22" s="18">
        <v>8.3000000000000007</v>
      </c>
      <c r="H22" s="18">
        <v>7.7</v>
      </c>
    </row>
    <row r="23" spans="1:8">
      <c r="A23" s="23">
        <v>0.875000000000001</v>
      </c>
      <c r="B23" s="18">
        <v>9.1</v>
      </c>
      <c r="C23" s="18">
        <v>13.5</v>
      </c>
      <c r="D23" s="18">
        <v>13.8</v>
      </c>
      <c r="E23" s="18">
        <v>14.1</v>
      </c>
      <c r="F23" s="18">
        <v>12.3</v>
      </c>
      <c r="G23" s="18">
        <v>7.8</v>
      </c>
      <c r="H23" s="18">
        <v>7.7</v>
      </c>
    </row>
    <row r="24" spans="1:8">
      <c r="A24" s="23">
        <v>0.91666666666666696</v>
      </c>
      <c r="B24" s="18">
        <v>9.3000000000000007</v>
      </c>
      <c r="C24" s="18">
        <v>13.6</v>
      </c>
      <c r="D24" s="18">
        <v>12.2</v>
      </c>
      <c r="E24" s="18">
        <v>13.4</v>
      </c>
      <c r="F24" s="18">
        <v>10.8</v>
      </c>
      <c r="G24" s="18">
        <v>7.6</v>
      </c>
      <c r="H24" s="18">
        <v>7.7</v>
      </c>
    </row>
    <row r="25" spans="1:8">
      <c r="A25" s="23">
        <v>0.95833333333333404</v>
      </c>
      <c r="B25" s="18">
        <v>9.5</v>
      </c>
      <c r="C25" s="18">
        <v>12.8</v>
      </c>
      <c r="D25" s="18">
        <v>11.9</v>
      </c>
      <c r="E25" s="18">
        <v>12.8</v>
      </c>
      <c r="F25" s="18">
        <v>10</v>
      </c>
      <c r="G25" s="18">
        <v>7.4</v>
      </c>
      <c r="H25" s="18">
        <v>7.1</v>
      </c>
    </row>
    <row r="26" spans="1:8">
      <c r="A26" s="20"/>
      <c r="B26" s="20"/>
      <c r="C26" s="20"/>
      <c r="D26" s="20"/>
      <c r="E26" s="20"/>
      <c r="F26" s="20"/>
      <c r="G26" s="20"/>
      <c r="H26" s="20"/>
    </row>
    <row r="27" spans="1:8">
      <c r="A27" s="15" t="s">
        <v>94</v>
      </c>
      <c r="B27" s="14">
        <f>ROUND(AVERAGE(B13:B16),1)</f>
        <v>9.6</v>
      </c>
      <c r="C27" s="14">
        <f t="shared" ref="C27:H27" si="0">ROUND(AVERAGE(C13:C16),1)</f>
        <v>14.9</v>
      </c>
      <c r="D27" s="14">
        <f t="shared" si="0"/>
        <v>16.5</v>
      </c>
      <c r="E27" s="14">
        <f t="shared" si="0"/>
        <v>19</v>
      </c>
      <c r="F27" s="14">
        <f t="shared" si="0"/>
        <v>17.8</v>
      </c>
      <c r="G27" s="14">
        <f t="shared" si="0"/>
        <v>9.6</v>
      </c>
      <c r="H27" s="14">
        <f t="shared" si="0"/>
        <v>7.8</v>
      </c>
    </row>
  </sheetData>
  <pageMargins left="0.27559055118110232" right="0.27559055118110232" top="0.78740157480314954" bottom="0.78740157480314954" header="0.39370078740157477" footer="0.39370078740157477"/>
  <pageSetup paperSize="9" fitToWidth="0" fitToHeight="0" pageOrder="overThenDown" orientation="landscape" useFirstPageNumber="1" horizontalDpi="0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109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Enoncé production</vt:lpstr>
      <vt:lpstr>Production</vt:lpstr>
      <vt:lpstr>Enoncé températures</vt:lpstr>
      <vt:lpstr>Températures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Amaury Garillon</dc:creator>
  <cp:lastModifiedBy>Amaury Garillon</cp:lastModifiedBy>
  <cp:revision>10</cp:revision>
  <dcterms:created xsi:type="dcterms:W3CDTF">2020-04-27T16:41:59Z</dcterms:created>
  <dcterms:modified xsi:type="dcterms:W3CDTF">2020-04-30T03:33:54Z</dcterms:modified>
</cp:coreProperties>
</file>