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135" yWindow="0" windowWidth="27315" windowHeight="13695" tabRatio="764" activeTab="2"/>
  </bookViews>
  <sheets>
    <sheet name="Proposition" sheetId="1" r:id="rId1"/>
    <sheet name="Honoraires n°1" sheetId="3" r:id="rId2"/>
    <sheet name="Honoraires n°2" sheetId="17" r:id="rId3"/>
    <sheet name="Honoraires n°3" sheetId="19" r:id="rId4"/>
    <sheet name="Honoraires n°4" sheetId="20" r:id="rId5"/>
    <sheet name="Honoraires n°5" sheetId="21" r:id="rId6"/>
  </sheets>
  <calcPr calcId="152511"/>
</workbook>
</file>

<file path=xl/calcChain.xml><?xml version="1.0" encoding="utf-8"?>
<calcChain xmlns="http://schemas.openxmlformats.org/spreadsheetml/2006/main">
  <c r="I85" i="19" l="1"/>
  <c r="I9" i="17"/>
  <c r="A98" i="21" l="1"/>
  <c r="A95" i="21"/>
  <c r="I89" i="21"/>
  <c r="I88" i="21"/>
  <c r="I87" i="21"/>
  <c r="J85" i="21"/>
  <c r="J84" i="21"/>
  <c r="J83" i="21"/>
  <c r="G54" i="21"/>
  <c r="B45" i="21"/>
  <c r="B43" i="21"/>
  <c r="E42" i="21"/>
  <c r="B42" i="21"/>
  <c r="H41" i="21"/>
  <c r="B41" i="21"/>
  <c r="B39" i="21"/>
  <c r="I31" i="21"/>
  <c r="H31" i="21"/>
  <c r="G31" i="21"/>
  <c r="E31" i="21"/>
  <c r="D31" i="21"/>
  <c r="A22" i="21"/>
  <c r="A19" i="21"/>
  <c r="I13" i="21"/>
  <c r="I12" i="21"/>
  <c r="I11" i="21"/>
  <c r="I9" i="21"/>
  <c r="I8" i="21"/>
  <c r="J7" i="21"/>
  <c r="I7" i="21"/>
  <c r="A98" i="20"/>
  <c r="A95" i="20"/>
  <c r="I89" i="20"/>
  <c r="I88" i="20"/>
  <c r="I87" i="20"/>
  <c r="J85" i="20"/>
  <c r="J84" i="20"/>
  <c r="J83" i="20"/>
  <c r="G54" i="20"/>
  <c r="B45" i="20"/>
  <c r="B43" i="20"/>
  <c r="E42" i="20"/>
  <c r="B42" i="20"/>
  <c r="H41" i="20"/>
  <c r="B41" i="20"/>
  <c r="B39" i="20"/>
  <c r="I31" i="20"/>
  <c r="H31" i="20"/>
  <c r="G31" i="20"/>
  <c r="E31" i="20"/>
  <c r="D31" i="20"/>
  <c r="A22" i="20"/>
  <c r="A19" i="20"/>
  <c r="I13" i="20"/>
  <c r="I12" i="20"/>
  <c r="I11" i="20"/>
  <c r="I9" i="20"/>
  <c r="I8" i="20"/>
  <c r="J7" i="20"/>
  <c r="I7" i="20"/>
  <c r="D43" i="3"/>
  <c r="A98" i="19"/>
  <c r="A95" i="19"/>
  <c r="I89" i="19"/>
  <c r="I88" i="19"/>
  <c r="I87" i="19"/>
  <c r="J85" i="19"/>
  <c r="J84" i="19"/>
  <c r="J83" i="19"/>
  <c r="G54" i="19"/>
  <c r="B45" i="19"/>
  <c r="B43" i="19"/>
  <c r="E42" i="19"/>
  <c r="B42" i="19"/>
  <c r="H41" i="19"/>
  <c r="B41" i="19"/>
  <c r="B39" i="19"/>
  <c r="I31" i="19"/>
  <c r="H31" i="19"/>
  <c r="G31" i="19"/>
  <c r="E31" i="19"/>
  <c r="D31" i="19"/>
  <c r="A22" i="19"/>
  <c r="A19" i="19"/>
  <c r="I13" i="19"/>
  <c r="I12" i="19"/>
  <c r="I11" i="19"/>
  <c r="I9" i="19"/>
  <c r="I8" i="19"/>
  <c r="J7" i="19"/>
  <c r="I7" i="19"/>
  <c r="J85" i="17" l="1"/>
  <c r="I7" i="17"/>
  <c r="I8" i="17"/>
  <c r="G54" i="17"/>
  <c r="B45" i="17"/>
  <c r="I31" i="17"/>
  <c r="G31" i="17"/>
  <c r="E31" i="17"/>
  <c r="D31" i="17"/>
  <c r="B39" i="17"/>
  <c r="B41" i="17"/>
  <c r="B42" i="17"/>
  <c r="B43" i="17"/>
  <c r="A98" i="17"/>
  <c r="A95" i="17"/>
  <c r="I89" i="17"/>
  <c r="I88" i="17"/>
  <c r="I87" i="17"/>
  <c r="J84" i="17"/>
  <c r="J83" i="17"/>
  <c r="E42" i="17"/>
  <c r="H41" i="17"/>
  <c r="H31" i="17"/>
  <c r="A22" i="17"/>
  <c r="A19" i="17"/>
  <c r="I13" i="17"/>
  <c r="I12" i="17"/>
  <c r="I11" i="17"/>
  <c r="J7" i="17"/>
  <c r="I89" i="3" l="1"/>
  <c r="I88" i="3"/>
  <c r="I87" i="3"/>
  <c r="J84" i="3"/>
  <c r="A98" i="3"/>
  <c r="A95" i="3"/>
  <c r="J83" i="3"/>
  <c r="A22" i="3" l="1"/>
  <c r="I13" i="3" l="1"/>
  <c r="I12" i="3"/>
  <c r="I11" i="3"/>
  <c r="J7" i="3"/>
  <c r="J85" i="3"/>
  <c r="B37" i="3" l="1"/>
  <c r="B36" i="3"/>
  <c r="B35" i="3"/>
  <c r="B34" i="3"/>
  <c r="B33" i="3"/>
  <c r="H41" i="3"/>
  <c r="H31" i="3"/>
  <c r="G33" i="1"/>
  <c r="I43" i="3"/>
  <c r="G43" i="3"/>
  <c r="E43" i="3"/>
  <c r="E42" i="3"/>
  <c r="C30" i="1"/>
  <c r="A19" i="3"/>
  <c r="D24" i="1"/>
  <c r="D25" i="1"/>
  <c r="D26" i="1"/>
  <c r="D27" i="1"/>
  <c r="D28" i="1"/>
  <c r="B34" i="19" l="1"/>
  <c r="B34" i="20"/>
  <c r="B34" i="21"/>
  <c r="B34" i="17"/>
  <c r="D39" i="1"/>
  <c r="F39" i="1" s="1"/>
  <c r="H39" i="1" s="1"/>
  <c r="E37" i="21"/>
  <c r="G37" i="21" s="1"/>
  <c r="I37" i="21" s="1"/>
  <c r="E37" i="19"/>
  <c r="E37" i="20"/>
  <c r="G37" i="20" s="1"/>
  <c r="I37" i="20" s="1"/>
  <c r="E37" i="17"/>
  <c r="G37" i="17" s="1"/>
  <c r="I37" i="17" s="1"/>
  <c r="B33" i="19"/>
  <c r="B33" i="20"/>
  <c r="B33" i="21"/>
  <c r="B33" i="17"/>
  <c r="F25" i="1"/>
  <c r="E34" i="20"/>
  <c r="G34" i="20" s="1"/>
  <c r="I34" i="20" s="1"/>
  <c r="E34" i="19"/>
  <c r="E34" i="21"/>
  <c r="E34" i="17"/>
  <c r="G34" i="17" s="1"/>
  <c r="I34" i="17" s="1"/>
  <c r="E33" i="19"/>
  <c r="E33" i="20"/>
  <c r="E33" i="21"/>
  <c r="E33" i="17"/>
  <c r="B36" i="21"/>
  <c r="B36" i="19"/>
  <c r="B36" i="20"/>
  <c r="B36" i="17"/>
  <c r="B37" i="19"/>
  <c r="B37" i="21"/>
  <c r="B37" i="20"/>
  <c r="B37" i="17"/>
  <c r="E35" i="20"/>
  <c r="G35" i="20" s="1"/>
  <c r="I35" i="20" s="1"/>
  <c r="E35" i="21"/>
  <c r="E35" i="19"/>
  <c r="G35" i="19" s="1"/>
  <c r="I35" i="19" s="1"/>
  <c r="E35" i="17"/>
  <c r="G35" i="17" s="1"/>
  <c r="I35" i="17" s="1"/>
  <c r="E36" i="21"/>
  <c r="G36" i="21" s="1"/>
  <c r="I36" i="21" s="1"/>
  <c r="E36" i="19"/>
  <c r="G36" i="19" s="1"/>
  <c r="I36" i="19" s="1"/>
  <c r="E36" i="20"/>
  <c r="G36" i="20" s="1"/>
  <c r="I36" i="20" s="1"/>
  <c r="E36" i="17"/>
  <c r="G36" i="17" s="1"/>
  <c r="I36" i="17" s="1"/>
  <c r="B35" i="20"/>
  <c r="B35" i="21"/>
  <c r="B35" i="19"/>
  <c r="B35" i="17"/>
  <c r="D36" i="1"/>
  <c r="F36" i="1" s="1"/>
  <c r="E33" i="3"/>
  <c r="G33" i="3" s="1"/>
  <c r="I33" i="3" s="1"/>
  <c r="F26" i="1"/>
  <c r="H26" i="1" s="1"/>
  <c r="E37" i="3"/>
  <c r="G37" i="3" s="1"/>
  <c r="I37" i="3" s="1"/>
  <c r="D35" i="1"/>
  <c r="F35" i="1" s="1"/>
  <c r="H35" i="1" s="1"/>
  <c r="F28" i="1"/>
  <c r="H28" i="1" s="1"/>
  <c r="D38" i="1"/>
  <c r="F38" i="1" s="1"/>
  <c r="F27" i="1"/>
  <c r="H27" i="1" s="1"/>
  <c r="E35" i="3"/>
  <c r="H25" i="1"/>
  <c r="E36" i="3"/>
  <c r="F24" i="1"/>
  <c r="H24" i="1" s="1"/>
  <c r="E34" i="3"/>
  <c r="D37" i="1"/>
  <c r="H36" i="1" l="1"/>
  <c r="G33" i="19"/>
  <c r="I33" i="19" s="1"/>
  <c r="E39" i="19"/>
  <c r="G37" i="19"/>
  <c r="I37" i="19" s="1"/>
  <c r="G33" i="17"/>
  <c r="G39" i="17" s="1"/>
  <c r="E39" i="17"/>
  <c r="I33" i="17"/>
  <c r="I39" i="17" s="1"/>
  <c r="G35" i="21"/>
  <c r="I35" i="21" s="1"/>
  <c r="G33" i="20"/>
  <c r="G39" i="20" s="1"/>
  <c r="E39" i="20"/>
  <c r="G34" i="21"/>
  <c r="I34" i="21" s="1"/>
  <c r="G34" i="19"/>
  <c r="I34" i="19" s="1"/>
  <c r="E39" i="21"/>
  <c r="G33" i="21"/>
  <c r="I33" i="21"/>
  <c r="H38" i="1"/>
  <c r="E45" i="3"/>
  <c r="D45" i="3" s="1"/>
  <c r="F30" i="1"/>
  <c r="G35" i="3"/>
  <c r="I35" i="3" s="1"/>
  <c r="H30" i="1"/>
  <c r="G34" i="3"/>
  <c r="I34" i="3" s="1"/>
  <c r="E39" i="3"/>
  <c r="F37" i="1"/>
  <c r="H37" i="1" s="1"/>
  <c r="G36" i="3"/>
  <c r="I36" i="3" s="1"/>
  <c r="G42" i="21" l="1"/>
  <c r="G42" i="20"/>
  <c r="G42" i="19"/>
  <c r="G42" i="17"/>
  <c r="D39" i="17"/>
  <c r="E43" i="19"/>
  <c r="I39" i="19"/>
  <c r="D39" i="20"/>
  <c r="E43" i="21"/>
  <c r="D39" i="21"/>
  <c r="E45" i="21"/>
  <c r="I39" i="21"/>
  <c r="G42" i="3"/>
  <c r="D39" i="19"/>
  <c r="E43" i="20"/>
  <c r="E45" i="20" s="1"/>
  <c r="G39" i="21"/>
  <c r="I42" i="3"/>
  <c r="I42" i="20"/>
  <c r="I42" i="21"/>
  <c r="I42" i="19"/>
  <c r="I42" i="17"/>
  <c r="I33" i="20"/>
  <c r="I39" i="20" s="1"/>
  <c r="G39" i="19"/>
  <c r="D39" i="3"/>
  <c r="E43" i="17"/>
  <c r="I45" i="3"/>
  <c r="G45" i="3"/>
  <c r="I39" i="3"/>
  <c r="G39" i="3"/>
  <c r="G45" i="21" l="1"/>
  <c r="I45" i="21" s="1"/>
  <c r="G45" i="20"/>
  <c r="I45" i="20" s="1"/>
  <c r="D45" i="20"/>
  <c r="D45" i="21"/>
  <c r="D43" i="21"/>
  <c r="G43" i="21"/>
  <c r="I43" i="21" s="1"/>
  <c r="D43" i="20"/>
  <c r="G43" i="20"/>
  <c r="I43" i="20" s="1"/>
  <c r="E45" i="19"/>
  <c r="D43" i="19"/>
  <c r="G43" i="19"/>
  <c r="I43" i="19" s="1"/>
  <c r="G43" i="17"/>
  <c r="I43" i="17" s="1"/>
  <c r="D43" i="17"/>
  <c r="E45" i="17"/>
  <c r="D45" i="19" l="1"/>
  <c r="G45" i="19"/>
  <c r="I45" i="19" s="1"/>
  <c r="G45" i="17"/>
  <c r="I45" i="17" s="1"/>
  <c r="D45" i="17"/>
</calcChain>
</file>

<file path=xl/sharedStrings.xml><?xml version="1.0" encoding="utf-8"?>
<sst xmlns="http://schemas.openxmlformats.org/spreadsheetml/2006/main" count="80" uniqueCount="34">
  <si>
    <t>Répartition %</t>
  </si>
  <si>
    <t>Montant TTC</t>
  </si>
  <si>
    <t>TOTAL</t>
  </si>
  <si>
    <t>Conditions de règlement</t>
  </si>
  <si>
    <t>Montant HT</t>
  </si>
  <si>
    <t>Eléments de mission</t>
  </si>
  <si>
    <t>Référence devis:</t>
  </si>
  <si>
    <t>Référence facture:</t>
  </si>
  <si>
    <t>Condition de règlement</t>
  </si>
  <si>
    <t>Montant global (Rappel)</t>
  </si>
  <si>
    <t>Montant à payer</t>
  </si>
  <si>
    <t>TVA</t>
  </si>
  <si>
    <t xml:space="preserve">TVA </t>
  </si>
  <si>
    <t>Note d'honoraires n°1</t>
  </si>
  <si>
    <t>Intégration des éléments</t>
  </si>
  <si>
    <t>Visa des éléments transmis</t>
  </si>
  <si>
    <t>DOE</t>
  </si>
  <si>
    <t>Constitution du dossier</t>
  </si>
  <si>
    <t>Modélisation des éléments</t>
  </si>
  <si>
    <t>Ventillation des honoraires</t>
  </si>
  <si>
    <t>Note d'honoraires n°2</t>
  </si>
  <si>
    <t>Total cumulé</t>
  </si>
  <si>
    <t>Paiement par virement à réception de la facture</t>
  </si>
  <si>
    <t>Pourcentage</t>
  </si>
  <si>
    <t>RIB</t>
  </si>
  <si>
    <t>Cumul des situations précédentes</t>
  </si>
  <si>
    <t>Note d'honoraires n°3</t>
  </si>
  <si>
    <t>Note d'honoraires n°4</t>
  </si>
  <si>
    <t>Note d'honoraires n°5</t>
  </si>
  <si>
    <t>TITRE</t>
  </si>
  <si>
    <t>sous titre</t>
  </si>
  <si>
    <t>NOM</t>
  </si>
  <si>
    <t>Adresse</t>
  </si>
  <si>
    <t>D.00.00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</si>
</sst>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#,##0.00\ &quot;€&quot;"/>
    <numFmt numFmtId="165" formatCode="#\ ###\ ##0.00&quot;€ TTC&quot;\ "/>
    <numFmt numFmtId="166" formatCode="#\ ###\ ##0.00&quot;€ HT&quot;\ "/>
    <numFmt numFmtId="167" formatCode="[$-F800]dddd\,\ mmmm\ dd\,\ yyyy"/>
    <numFmt numFmtId="168" formatCode="[$-40C]d\ mmmm\ yyyy;@"/>
  </numFmts>
  <fonts count="24" x14ac:knownFonts="1">
    <font>
      <sz val="10"/>
      <name val="Arial"/>
    </font>
    <font>
      <u/>
      <sz val="10"/>
      <color theme="10"/>
      <name val="Arial"/>
      <family val="2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u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name val="Calibri"/>
      <family val="2"/>
      <scheme val="minor"/>
    </font>
    <font>
      <b/>
      <sz val="12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249977111117893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9">
    <xf numFmtId="0" fontId="0" fillId="0" borderId="0" xfId="0"/>
    <xf numFmtId="0" fontId="2" fillId="0" borderId="0" xfId="0" applyFont="1"/>
    <xf numFmtId="49" fontId="2" fillId="0" borderId="0" xfId="0" applyNumberFormat="1" applyFont="1" applyAlignment="1">
      <alignment horizontal="left"/>
    </xf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wrapText="1"/>
    </xf>
    <xf numFmtId="49" fontId="4" fillId="0" borderId="0" xfId="0" applyNumberFormat="1" applyFont="1" applyAlignment="1">
      <alignment wrapText="1"/>
    </xf>
    <xf numFmtId="49" fontId="2" fillId="0" borderId="0" xfId="0" applyNumberFormat="1" applyFont="1" applyBorder="1" applyAlignment="1">
      <alignment wrapText="1"/>
    </xf>
    <xf numFmtId="0" fontId="2" fillId="0" borderId="0" xfId="0" applyFont="1" applyBorder="1"/>
    <xf numFmtId="167" fontId="2" fillId="0" borderId="0" xfId="0" applyNumberFormat="1" applyFont="1" applyBorder="1" applyAlignment="1">
      <alignment horizontal="left"/>
    </xf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7" fillId="0" borderId="0" xfId="0" applyFont="1"/>
    <xf numFmtId="49" fontId="2" fillId="0" borderId="0" xfId="0" applyNumberFormat="1" applyFont="1" applyAlignment="1">
      <alignment horizontal="right"/>
    </xf>
    <xf numFmtId="10" fontId="2" fillId="0" borderId="0" xfId="0" applyNumberFormat="1" applyFont="1"/>
    <xf numFmtId="0" fontId="4" fillId="0" borderId="0" xfId="0" applyNumberFormat="1" applyFont="1" applyAlignment="1">
      <alignment horizontal="right"/>
    </xf>
    <xf numFmtId="1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right"/>
    </xf>
    <xf numFmtId="166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center"/>
    </xf>
    <xf numFmtId="0" fontId="8" fillId="0" borderId="0" xfId="0" applyFont="1"/>
    <xf numFmtId="10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8" fontId="2" fillId="0" borderId="0" xfId="0" applyNumberFormat="1" applyFont="1"/>
    <xf numFmtId="0" fontId="9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" fontId="2" fillId="0" borderId="0" xfId="0" applyNumberFormat="1" applyFont="1" applyFill="1" applyAlignment="1">
      <alignment horizontal="right"/>
    </xf>
    <xf numFmtId="10" fontId="2" fillId="0" borderId="0" xfId="0" applyNumberFormat="1" applyFont="1" applyAlignment="1">
      <alignment horizontal="right"/>
    </xf>
    <xf numFmtId="164" fontId="2" fillId="0" borderId="0" xfId="0" applyNumberFormat="1" applyFont="1"/>
    <xf numFmtId="165" fontId="2" fillId="0" borderId="0" xfId="0" applyNumberFormat="1" applyFont="1"/>
    <xf numFmtId="4" fontId="9" fillId="0" borderId="0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 vertical="center"/>
    </xf>
    <xf numFmtId="9" fontId="4" fillId="0" borderId="0" xfId="0" applyNumberFormat="1" applyFont="1" applyAlignment="1">
      <alignment horizontal="left" vertical="center"/>
    </xf>
    <xf numFmtId="166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0" fontId="2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>
      <alignment wrapText="1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0" fontId="12" fillId="0" borderId="0" xfId="1" applyFont="1" applyAlignment="1"/>
    <xf numFmtId="49" fontId="2" fillId="0" borderId="0" xfId="0" applyNumberFormat="1" applyFont="1" applyBorder="1"/>
    <xf numFmtId="0" fontId="2" fillId="0" borderId="0" xfId="0" applyNumberFormat="1" applyFont="1" applyBorder="1" applyAlignment="1">
      <alignment horizontal="center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15" fillId="0" borderId="0" xfId="0" applyNumberFormat="1" applyFont="1" applyFill="1" applyBorder="1" applyAlignment="1" applyProtection="1">
      <alignment horizontal="left"/>
      <protection locked="0"/>
    </xf>
    <xf numFmtId="49" fontId="14" fillId="0" borderId="0" xfId="0" applyNumberFormat="1" applyFont="1" applyFill="1" applyBorder="1" applyAlignment="1" applyProtection="1">
      <alignment horizontal="center"/>
      <protection locked="0"/>
    </xf>
    <xf numFmtId="14" fontId="2" fillId="0" borderId="0" xfId="0" applyNumberFormat="1" applyFont="1" applyAlignment="1">
      <alignment horizontal="left"/>
    </xf>
    <xf numFmtId="165" fontId="4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49" fontId="2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Border="1" applyAlignment="1">
      <alignment wrapText="1"/>
    </xf>
    <xf numFmtId="49" fontId="4" fillId="2" borderId="1" xfId="0" applyNumberFormat="1" applyFont="1" applyFill="1" applyBorder="1" applyAlignment="1" applyProtection="1">
      <alignment horizontal="left" wrapText="1"/>
      <protection locked="0"/>
    </xf>
    <xf numFmtId="167" fontId="2" fillId="2" borderId="2" xfId="0" applyNumberFormat="1" applyFont="1" applyFill="1" applyBorder="1" applyAlignment="1" applyProtection="1">
      <alignment horizontal="left"/>
      <protection locked="0"/>
    </xf>
    <xf numFmtId="0" fontId="17" fillId="0" borderId="0" xfId="0" applyFont="1"/>
    <xf numFmtId="0" fontId="18" fillId="0" borderId="0" xfId="0" applyFont="1" applyAlignment="1">
      <alignment horizontal="center" vertical="center"/>
    </xf>
    <xf numFmtId="0" fontId="2" fillId="0" borderId="0" xfId="0" applyFont="1" applyFill="1"/>
    <xf numFmtId="0" fontId="15" fillId="0" borderId="3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right" vertical="center" wrapText="1"/>
    </xf>
    <xf numFmtId="9" fontId="22" fillId="0" borderId="10" xfId="0" applyNumberFormat="1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/>
    <xf numFmtId="0" fontId="22" fillId="0" borderId="6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22" fillId="0" borderId="6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165" fontId="23" fillId="0" borderId="6" xfId="0" applyNumberFormat="1" applyFont="1" applyBorder="1" applyAlignment="1">
      <alignment horizontal="center"/>
    </xf>
    <xf numFmtId="0" fontId="20" fillId="0" borderId="0" xfId="0" applyFont="1" applyFill="1"/>
    <xf numFmtId="49" fontId="20" fillId="0" borderId="0" xfId="0" applyNumberFormat="1" applyFont="1" applyFill="1" applyAlignment="1">
      <alignment horizontal="left"/>
    </xf>
    <xf numFmtId="0" fontId="2" fillId="3" borderId="0" xfId="0" applyFont="1" applyFill="1"/>
    <xf numFmtId="0" fontId="20" fillId="3" borderId="0" xfId="0" applyFont="1" applyFill="1"/>
    <xf numFmtId="49" fontId="20" fillId="3" borderId="0" xfId="0" applyNumberFormat="1" applyFont="1" applyFill="1" applyAlignment="1">
      <alignment horizontal="left"/>
    </xf>
    <xf numFmtId="0" fontId="20" fillId="3" borderId="0" xfId="0" applyFont="1" applyFill="1" applyBorder="1"/>
    <xf numFmtId="0" fontId="15" fillId="0" borderId="6" xfId="0" applyFont="1" applyBorder="1" applyAlignment="1">
      <alignment horizontal="center"/>
    </xf>
    <xf numFmtId="0" fontId="22" fillId="0" borderId="6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/>
    </xf>
    <xf numFmtId="165" fontId="22" fillId="0" borderId="5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10" fontId="22" fillId="0" borderId="5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49" fontId="2" fillId="0" borderId="0" xfId="0" applyNumberFormat="1" applyFont="1" applyFill="1" applyAlignment="1">
      <alignment wrapText="1"/>
    </xf>
    <xf numFmtId="0" fontId="20" fillId="0" borderId="0" xfId="0" applyFont="1" applyFill="1" applyBorder="1"/>
    <xf numFmtId="49" fontId="20" fillId="0" borderId="0" xfId="0" applyNumberFormat="1" applyFont="1" applyFill="1" applyBorder="1" applyProtection="1">
      <protection locked="0"/>
    </xf>
    <xf numFmtId="0" fontId="20" fillId="0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/>
    <xf numFmtId="49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wrapText="1"/>
    </xf>
    <xf numFmtId="49" fontId="4" fillId="0" borderId="0" xfId="0" applyNumberFormat="1" applyFont="1" applyFill="1" applyAlignment="1">
      <alignment horizontal="center" wrapText="1"/>
    </xf>
    <xf numFmtId="49" fontId="4" fillId="0" borderId="0" xfId="0" applyNumberFormat="1" applyFont="1" applyFill="1" applyBorder="1" applyAlignment="1">
      <alignment horizontal="center" wrapText="1"/>
    </xf>
    <xf numFmtId="49" fontId="4" fillId="0" borderId="0" xfId="0" applyNumberFormat="1" applyFont="1" applyFill="1" applyBorder="1" applyAlignment="1" applyProtection="1">
      <alignment wrapText="1"/>
      <protection locked="0"/>
    </xf>
    <xf numFmtId="167" fontId="4" fillId="0" borderId="0" xfId="0" applyNumberFormat="1" applyFont="1" applyFill="1" applyBorder="1" applyAlignment="1" applyProtection="1">
      <alignment horizontal="left"/>
      <protection locked="0"/>
    </xf>
    <xf numFmtId="0" fontId="8" fillId="0" borderId="0" xfId="1" applyFont="1" applyFill="1" applyAlignment="1"/>
    <xf numFmtId="0" fontId="4" fillId="0" borderId="0" xfId="0" applyFont="1" applyFill="1" applyBorder="1"/>
    <xf numFmtId="167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4" fillId="0" borderId="0" xfId="0" applyNumberFormat="1" applyFont="1" applyFill="1" applyBorder="1" applyAlignment="1" applyProtection="1">
      <alignment horizontal="center"/>
      <protection locked="0"/>
    </xf>
    <xf numFmtId="49" fontId="2" fillId="0" borderId="0" xfId="0" applyNumberFormat="1" applyFont="1" applyFill="1" applyAlignment="1">
      <alignment horizontal="left"/>
    </xf>
    <xf numFmtId="49" fontId="19" fillId="0" borderId="0" xfId="0" applyNumberFormat="1" applyFont="1" applyFill="1" applyBorder="1" applyAlignment="1">
      <alignment horizontal="center"/>
    </xf>
    <xf numFmtId="49" fontId="2" fillId="3" borderId="0" xfId="0" applyNumberFormat="1" applyFont="1" applyFill="1" applyAlignment="1">
      <alignment horizontal="left"/>
    </xf>
    <xf numFmtId="0" fontId="22" fillId="0" borderId="7" xfId="0" applyFont="1" applyBorder="1" applyAlignment="1">
      <alignment horizontal="right" vertical="center" wrapText="1"/>
    </xf>
    <xf numFmtId="9" fontId="22" fillId="0" borderId="8" xfId="0" applyNumberFormat="1" applyFont="1" applyBorder="1" applyAlignment="1">
      <alignment horizontal="left" vertical="center" wrapText="1"/>
    </xf>
    <xf numFmtId="10" fontId="15" fillId="0" borderId="6" xfId="0" applyNumberFormat="1" applyFont="1" applyBorder="1" applyAlignment="1" applyProtection="1">
      <alignment horizontal="center" vertical="center"/>
      <protection locked="0"/>
    </xf>
    <xf numFmtId="10" fontId="22" fillId="0" borderId="6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10" fontId="15" fillId="0" borderId="6" xfId="0" applyNumberFormat="1" applyFont="1" applyBorder="1" applyAlignment="1">
      <alignment horizontal="center" vertical="center"/>
    </xf>
    <xf numFmtId="0" fontId="2" fillId="3" borderId="0" xfId="0" applyNumberFormat="1" applyFont="1" applyFill="1"/>
    <xf numFmtId="0" fontId="20" fillId="3" borderId="0" xfId="0" applyNumberFormat="1" applyFont="1" applyFill="1"/>
    <xf numFmtId="0" fontId="20" fillId="3" borderId="0" xfId="0" applyNumberFormat="1" applyFont="1" applyFill="1" applyAlignment="1">
      <alignment horizontal="left"/>
    </xf>
    <xf numFmtId="0" fontId="20" fillId="3" borderId="0" xfId="0" applyNumberFormat="1" applyFont="1" applyFill="1" applyBorder="1"/>
    <xf numFmtId="0" fontId="2" fillId="0" borderId="0" xfId="0" applyNumberFormat="1" applyFont="1" applyFill="1"/>
    <xf numFmtId="0" fontId="2" fillId="3" borderId="0" xfId="0" applyNumberFormat="1" applyFont="1" applyFill="1" applyAlignment="1">
      <alignment horizontal="left"/>
    </xf>
    <xf numFmtId="0" fontId="2" fillId="0" borderId="0" xfId="0" applyNumberFormat="1" applyFont="1"/>
    <xf numFmtId="0" fontId="4" fillId="0" borderId="0" xfId="0" applyNumberFormat="1" applyFont="1" applyFill="1"/>
    <xf numFmtId="0" fontId="4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wrapText="1"/>
    </xf>
    <xf numFmtId="0" fontId="4" fillId="0" borderId="0" xfId="0" applyNumberFormat="1" applyFont="1" applyFill="1" applyAlignment="1">
      <alignment vertical="center" wrapText="1"/>
    </xf>
    <xf numFmtId="0" fontId="4" fillId="0" borderId="0" xfId="0" applyNumberFormat="1" applyFont="1" applyFill="1" applyAlignment="1">
      <alignment wrapText="1"/>
    </xf>
    <xf numFmtId="0" fontId="4" fillId="0" borderId="0" xfId="0" applyNumberFormat="1" applyFont="1" applyFill="1" applyBorder="1" applyAlignment="1">
      <alignment wrapText="1"/>
    </xf>
    <xf numFmtId="0" fontId="2" fillId="0" borderId="0" xfId="0" applyNumberFormat="1" applyFont="1" applyAlignment="1">
      <alignment wrapText="1"/>
    </xf>
    <xf numFmtId="0" fontId="4" fillId="0" borderId="0" xfId="0" applyNumberFormat="1" applyFont="1" applyFill="1" applyAlignment="1">
      <alignment horizontal="center" wrapText="1"/>
    </xf>
    <xf numFmtId="0" fontId="4" fillId="0" borderId="0" xfId="0" applyNumberFormat="1" applyFont="1" applyFill="1" applyBorder="1" applyAlignment="1">
      <alignment horizontal="center" wrapText="1"/>
    </xf>
    <xf numFmtId="0" fontId="8" fillId="0" borderId="0" xfId="1" applyNumberFormat="1" applyFont="1" applyFill="1" applyAlignment="1"/>
    <xf numFmtId="0" fontId="4" fillId="0" borderId="0" xfId="0" applyNumberFormat="1" applyFont="1" applyFill="1" applyBorder="1"/>
    <xf numFmtId="0" fontId="4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wrapText="1"/>
      <protection locked="0"/>
    </xf>
    <xf numFmtId="0" fontId="4" fillId="0" borderId="0" xfId="0" applyNumberFormat="1" applyFont="1" applyFill="1" applyBorder="1" applyProtection="1">
      <protection locked="0"/>
    </xf>
    <xf numFmtId="0" fontId="4" fillId="0" borderId="0" xfId="0" applyNumberFormat="1" applyFont="1" applyFill="1" applyBorder="1" applyAlignment="1" applyProtection="1">
      <alignment horizontal="left"/>
      <protection locked="0"/>
    </xf>
    <xf numFmtId="0" fontId="4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wrapText="1"/>
    </xf>
    <xf numFmtId="0" fontId="20" fillId="0" borderId="0" xfId="0" applyNumberFormat="1" applyFont="1" applyFill="1"/>
    <xf numFmtId="0" fontId="20" fillId="0" borderId="0" xfId="0" applyNumberFormat="1" applyFont="1" applyFill="1" applyAlignment="1">
      <alignment horizontal="left"/>
    </xf>
    <xf numFmtId="0" fontId="20" fillId="0" borderId="0" xfId="0" applyNumberFormat="1" applyFont="1" applyFill="1" applyBorder="1" applyProtection="1">
      <protection locked="0"/>
    </xf>
    <xf numFmtId="0" fontId="20" fillId="0" borderId="0" xfId="0" applyNumberFormat="1" applyFont="1" applyFill="1" applyBorder="1"/>
    <xf numFmtId="0" fontId="2" fillId="0" borderId="0" xfId="0" applyNumberFormat="1" applyFont="1" applyFill="1" applyAlignment="1">
      <alignment horizontal="left"/>
    </xf>
    <xf numFmtId="0" fontId="2" fillId="0" borderId="0" xfId="0" applyNumberFormat="1" applyFont="1" applyFill="1" applyBorder="1"/>
    <xf numFmtId="0" fontId="19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 applyProtection="1">
      <alignment horizontal="left"/>
      <protection locked="0"/>
    </xf>
    <xf numFmtId="168" fontId="4" fillId="0" borderId="0" xfId="0" applyNumberFormat="1" applyFont="1" applyFill="1" applyBorder="1" applyAlignment="1" applyProtection="1">
      <alignment horizontal="left"/>
      <protection locked="0"/>
    </xf>
    <xf numFmtId="0" fontId="15" fillId="0" borderId="3" xfId="0" applyFont="1" applyBorder="1" applyAlignment="1" applyProtection="1">
      <alignment horizontal="center" vertical="center" wrapText="1"/>
      <protection locked="0"/>
    </xf>
    <xf numFmtId="0" fontId="22" fillId="0" borderId="5" xfId="0" applyFont="1" applyBorder="1" applyAlignment="1" applyProtection="1">
      <alignment horizontal="center" vertical="center" wrapText="1"/>
      <protection locked="0"/>
    </xf>
    <xf numFmtId="0" fontId="22" fillId="0" borderId="9" xfId="0" applyFont="1" applyBorder="1" applyAlignment="1" applyProtection="1">
      <alignment horizontal="right" vertical="center" wrapText="1"/>
      <protection locked="0"/>
    </xf>
    <xf numFmtId="9" fontId="22" fillId="0" borderId="10" xfId="0" applyNumberFormat="1" applyFont="1" applyBorder="1" applyAlignment="1" applyProtection="1">
      <alignment horizontal="left" vertical="center" wrapText="1"/>
      <protection locked="0"/>
    </xf>
    <xf numFmtId="49" fontId="10" fillId="2" borderId="1" xfId="0" applyNumberFormat="1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13" fillId="2" borderId="1" xfId="0" applyNumberFormat="1" applyFont="1" applyFill="1" applyBorder="1" applyAlignment="1" applyProtection="1">
      <alignment horizontal="center"/>
      <protection locked="0"/>
    </xf>
    <xf numFmtId="0" fontId="13" fillId="2" borderId="2" xfId="0" applyNumberFormat="1" applyFont="1" applyFill="1" applyBorder="1" applyAlignment="1">
      <alignment horizontal="center"/>
    </xf>
    <xf numFmtId="0" fontId="13" fillId="2" borderId="0" xfId="0" applyNumberFormat="1" applyFont="1" applyFill="1" applyBorder="1" applyAlignment="1" applyProtection="1">
      <alignment horizontal="center"/>
      <protection locked="0"/>
    </xf>
    <xf numFmtId="8" fontId="2" fillId="0" borderId="0" xfId="0" applyNumberFormat="1" applyFont="1" applyAlignment="1">
      <alignment horizontal="center"/>
    </xf>
    <xf numFmtId="49" fontId="16" fillId="2" borderId="4" xfId="0" applyNumberFormat="1" applyFont="1" applyFill="1" applyBorder="1" applyAlignment="1" applyProtection="1">
      <alignment horizontal="center"/>
      <protection locked="0"/>
    </xf>
    <xf numFmtId="164" fontId="2" fillId="0" borderId="0" xfId="0" applyNumberFormat="1" applyFont="1" applyAlignment="1">
      <alignment horizontal="center"/>
    </xf>
    <xf numFmtId="8" fontId="4" fillId="0" borderId="0" xfId="0" applyNumberFormat="1" applyFont="1" applyAlignment="1">
      <alignment horizontal="center"/>
    </xf>
    <xf numFmtId="166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21" fillId="3" borderId="0" xfId="0" applyNumberFormat="1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166" fontId="15" fillId="0" borderId="7" xfId="0" applyNumberFormat="1" applyFont="1" applyBorder="1" applyAlignment="1">
      <alignment horizontal="center"/>
    </xf>
    <xf numFmtId="166" fontId="15" fillId="0" borderId="8" xfId="0" applyNumberFormat="1" applyFont="1" applyBorder="1" applyAlignment="1">
      <alignment horizontal="center"/>
    </xf>
    <xf numFmtId="164" fontId="15" fillId="0" borderId="7" xfId="0" applyNumberFormat="1" applyFont="1" applyBorder="1" applyAlignment="1">
      <alignment horizontal="center"/>
    </xf>
    <xf numFmtId="164" fontId="15" fillId="0" borderId="8" xfId="0" applyNumberFormat="1" applyFont="1" applyBorder="1" applyAlignment="1">
      <alignment horizontal="center"/>
    </xf>
    <xf numFmtId="164" fontId="15" fillId="0" borderId="6" xfId="0" applyNumberFormat="1" applyFont="1" applyBorder="1" applyAlignment="1">
      <alignment horizontal="center"/>
    </xf>
    <xf numFmtId="166" fontId="15" fillId="0" borderId="6" xfId="0" applyNumberFormat="1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22" fillId="0" borderId="0" xfId="0" applyFont="1" applyAlignment="1">
      <alignment horizontal="left" vertical="top"/>
    </xf>
    <xf numFmtId="0" fontId="23" fillId="0" borderId="0" xfId="0" applyFont="1" applyAlignment="1">
      <alignment horizontal="left" vertical="top"/>
    </xf>
    <xf numFmtId="8" fontId="23" fillId="0" borderId="6" xfId="0" applyNumberFormat="1" applyFont="1" applyBorder="1" applyAlignment="1">
      <alignment horizontal="center"/>
    </xf>
    <xf numFmtId="164" fontId="22" fillId="0" borderId="5" xfId="0" applyNumberFormat="1" applyFont="1" applyBorder="1" applyAlignment="1">
      <alignment horizontal="center" vertical="center"/>
    </xf>
    <xf numFmtId="0" fontId="15" fillId="0" borderId="0" xfId="0" applyFont="1" applyAlignment="1">
      <alignment horizontal="left" vertical="top"/>
    </xf>
    <xf numFmtId="0" fontId="22" fillId="0" borderId="3" xfId="0" applyFont="1" applyBorder="1" applyAlignment="1">
      <alignment horizontal="left" vertical="center"/>
    </xf>
    <xf numFmtId="0" fontId="22" fillId="0" borderId="6" xfId="0" applyFont="1" applyBorder="1" applyAlignment="1">
      <alignment horizontal="center" vertical="center" wrapText="1"/>
    </xf>
    <xf numFmtId="166" fontId="23" fillId="0" borderId="6" xfId="0" applyNumberFormat="1" applyFont="1" applyBorder="1" applyAlignment="1">
      <alignment horizontal="center"/>
    </xf>
    <xf numFmtId="166" fontId="22" fillId="0" borderId="5" xfId="0" applyNumberFormat="1" applyFont="1" applyBorder="1" applyAlignment="1">
      <alignment horizontal="center" vertical="center"/>
    </xf>
    <xf numFmtId="0" fontId="15" fillId="0" borderId="0" xfId="0" applyNumberFormat="1" applyFont="1" applyAlignment="1">
      <alignment horizontal="left" vertical="center" wrapText="1"/>
    </xf>
    <xf numFmtId="49" fontId="21" fillId="3" borderId="0" xfId="0" applyNumberFormat="1" applyFont="1" applyFill="1" applyBorder="1" applyAlignment="1">
      <alignment horizontal="center"/>
    </xf>
    <xf numFmtId="0" fontId="21" fillId="3" borderId="0" xfId="0" applyFont="1" applyFill="1" applyBorder="1" applyAlignment="1">
      <alignment horizontal="center"/>
    </xf>
    <xf numFmtId="0" fontId="22" fillId="0" borderId="5" xfId="0" applyFont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15" fillId="0" borderId="11" xfId="0" applyFont="1" applyBorder="1" applyAlignment="1">
      <alignment horizontal="center" vertical="top"/>
    </xf>
    <xf numFmtId="0" fontId="15" fillId="0" borderId="12" xfId="0" applyFont="1" applyBorder="1" applyAlignment="1">
      <alignment horizontal="center" vertical="top"/>
    </xf>
    <xf numFmtId="49" fontId="22" fillId="0" borderId="13" xfId="0" applyNumberFormat="1" applyFont="1" applyBorder="1" applyAlignment="1">
      <alignment horizontal="center" vertical="center"/>
    </xf>
    <xf numFmtId="49" fontId="22" fillId="0" borderId="14" xfId="0" applyNumberFormat="1" applyFont="1" applyBorder="1" applyAlignment="1">
      <alignment horizontal="center" vertical="center"/>
    </xf>
    <xf numFmtId="49" fontId="22" fillId="0" borderId="3" xfId="0" applyNumberFormat="1" applyFont="1" applyBorder="1" applyAlignment="1" applyProtection="1">
      <alignment horizontal="center" vertical="center" wrapText="1"/>
      <protection locked="0"/>
    </xf>
    <xf numFmtId="49" fontId="22" fillId="0" borderId="10" xfId="0" applyNumberFormat="1" applyFont="1" applyBorder="1" applyAlignment="1" applyProtection="1">
      <alignment horizontal="center" vertical="center" wrapText="1"/>
      <protection locked="0"/>
    </xf>
    <xf numFmtId="0" fontId="22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21" fillId="3" borderId="0" xfId="0" applyNumberFormat="1" applyFont="1" applyFill="1" applyBorder="1" applyAlignment="1">
      <alignment horizontal="center" vertical="center"/>
    </xf>
    <xf numFmtId="0" fontId="21" fillId="3" borderId="0" xfId="0" applyNumberFormat="1" applyFont="1" applyFill="1" applyBorder="1" applyAlignment="1">
      <alignment horizontal="center"/>
    </xf>
    <xf numFmtId="0" fontId="21" fillId="3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left"/>
      <protection locked="0"/>
    </xf>
    <xf numFmtId="49" fontId="22" fillId="0" borderId="3" xfId="0" applyNumberFormat="1" applyFont="1" applyBorder="1" applyAlignment="1">
      <alignment horizontal="center" vertical="center" wrapText="1"/>
    </xf>
    <xf numFmtId="49" fontId="22" fillId="0" borderId="10" xfId="0" applyNumberFormat="1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zoomScale="110" zoomScaleNormal="110" workbookViewId="0">
      <selection activeCell="P23" sqref="P23"/>
    </sheetView>
  </sheetViews>
  <sheetFormatPr baseColWidth="10" defaultColWidth="10.85546875" defaultRowHeight="15" x14ac:dyDescent="0.2"/>
  <cols>
    <col min="1" max="1" width="10.85546875" style="1"/>
    <col min="2" max="2" width="29.28515625" style="2" customWidth="1"/>
    <col min="3" max="3" width="14.85546875" style="1" customWidth="1"/>
    <col min="4" max="4" width="6.42578125" style="1" customWidth="1"/>
    <col min="5" max="5" width="10.5703125" style="1" customWidth="1"/>
    <col min="6" max="7" width="9" style="1" customWidth="1"/>
    <col min="8" max="8" width="18.28515625" style="1" customWidth="1"/>
    <col min="9" max="9" width="5.140625" style="1" customWidth="1"/>
    <col min="10" max="10" width="5.7109375" style="1" bestFit="1" customWidth="1"/>
    <col min="11" max="11" width="12.7109375" style="3" customWidth="1"/>
    <col min="12" max="12" width="4.7109375" style="1" customWidth="1"/>
    <col min="13" max="16384" width="10.85546875" style="1"/>
  </cols>
  <sheetData>
    <row r="1" spans="1:11" ht="15" customHeight="1" x14ac:dyDescent="0.2">
      <c r="F1" s="158" t="s">
        <v>6</v>
      </c>
      <c r="G1" s="158"/>
      <c r="H1" s="57" t="s">
        <v>33</v>
      </c>
      <c r="I1" s="57"/>
    </row>
    <row r="2" spans="1:11" x14ac:dyDescent="0.2">
      <c r="F2" s="159"/>
      <c r="G2" s="159"/>
      <c r="H2" s="58"/>
      <c r="I2" s="58"/>
    </row>
    <row r="3" spans="1:11" x14ac:dyDescent="0.2">
      <c r="E3" s="54"/>
      <c r="F3" s="4"/>
      <c r="G3" s="4"/>
      <c r="H3" s="4"/>
      <c r="I3" s="4"/>
    </row>
    <row r="4" spans="1:11" ht="15" customHeight="1" x14ac:dyDescent="0.2">
      <c r="A4" s="44"/>
      <c r="B4" s="44"/>
      <c r="E4" s="54"/>
      <c r="F4" s="8"/>
      <c r="G4" s="9"/>
      <c r="H4" s="10"/>
      <c r="I4" s="10"/>
    </row>
    <row r="5" spans="1:11" s="4" customFormat="1" ht="15" customHeight="1" x14ac:dyDescent="0.25">
      <c r="A5" s="45"/>
      <c r="B5" s="45"/>
      <c r="E5" s="55"/>
      <c r="F5" s="161" t="s">
        <v>31</v>
      </c>
      <c r="G5" s="161"/>
      <c r="H5" s="161"/>
      <c r="I5" s="161"/>
      <c r="K5" s="5"/>
    </row>
    <row r="6" spans="1:11" s="4" customFormat="1" ht="15" customHeight="1" x14ac:dyDescent="0.25">
      <c r="A6" s="45"/>
      <c r="B6" s="45"/>
      <c r="D6" s="6"/>
      <c r="E6" s="55"/>
      <c r="F6" s="163" t="s">
        <v>32</v>
      </c>
      <c r="G6" s="163"/>
      <c r="H6" s="163"/>
      <c r="I6" s="163"/>
      <c r="K6" s="5"/>
    </row>
    <row r="7" spans="1:11" s="4" customFormat="1" ht="15" customHeight="1" x14ac:dyDescent="0.25">
      <c r="A7" s="45"/>
      <c r="B7" s="45"/>
      <c r="C7" s="7"/>
      <c r="E7" s="55"/>
      <c r="F7" s="162" t="s">
        <v>32</v>
      </c>
      <c r="G7" s="162"/>
      <c r="H7" s="162"/>
      <c r="I7" s="162"/>
      <c r="K7" s="5"/>
    </row>
    <row r="8" spans="1:11" s="4" customFormat="1" ht="15" customHeight="1" x14ac:dyDescent="0.2">
      <c r="A8" s="46"/>
      <c r="B8" s="46"/>
      <c r="E8" s="55"/>
      <c r="K8" s="5"/>
    </row>
    <row r="9" spans="1:11" s="4" customFormat="1" ht="15" customHeight="1" x14ac:dyDescent="0.2">
      <c r="A9" s="37"/>
      <c r="B9" s="37"/>
      <c r="C9" s="7"/>
      <c r="E9" s="56"/>
      <c r="K9" s="5"/>
    </row>
    <row r="10" spans="1:11" s="4" customFormat="1" ht="15" customHeight="1" x14ac:dyDescent="0.2">
      <c r="A10" s="37"/>
      <c r="B10" s="37"/>
      <c r="C10" s="7"/>
      <c r="E10" s="56"/>
      <c r="K10" s="5"/>
    </row>
    <row r="11" spans="1:11" ht="15" customHeight="1" x14ac:dyDescent="0.2">
      <c r="E11" s="47"/>
      <c r="F11" s="48"/>
      <c r="G11" s="48"/>
      <c r="H11" s="48"/>
      <c r="I11" s="48"/>
    </row>
    <row r="12" spans="1:11" x14ac:dyDescent="0.2">
      <c r="E12" s="9"/>
      <c r="F12" s="9"/>
      <c r="G12" s="9"/>
      <c r="H12" s="9"/>
      <c r="I12" s="9"/>
    </row>
    <row r="13" spans="1:11" s="59" customFormat="1" ht="21" x14ac:dyDescent="0.35">
      <c r="A13" s="165" t="s">
        <v>29</v>
      </c>
      <c r="B13" s="165"/>
      <c r="C13" s="165"/>
      <c r="D13" s="165"/>
      <c r="E13" s="165"/>
      <c r="F13" s="165"/>
      <c r="G13" s="165"/>
      <c r="H13" s="165"/>
      <c r="I13" s="165"/>
      <c r="K13" s="60"/>
    </row>
    <row r="14" spans="1:11" ht="21" x14ac:dyDescent="0.35">
      <c r="A14" s="165" t="s">
        <v>30</v>
      </c>
      <c r="B14" s="165"/>
      <c r="C14" s="165"/>
      <c r="D14" s="165"/>
      <c r="E14" s="165"/>
      <c r="F14" s="165"/>
      <c r="G14" s="165"/>
      <c r="H14" s="165"/>
      <c r="I14" s="165"/>
    </row>
    <row r="15" spans="1:11" ht="18.75" x14ac:dyDescent="0.3">
      <c r="A15" s="50"/>
      <c r="B15" s="50"/>
      <c r="C15" s="51"/>
      <c r="D15" s="49"/>
      <c r="E15" s="49"/>
      <c r="F15" s="49"/>
      <c r="G15" s="49"/>
      <c r="H15" s="49"/>
      <c r="I15" s="49"/>
    </row>
    <row r="16" spans="1:11" ht="18.75" x14ac:dyDescent="0.3">
      <c r="A16" s="49"/>
      <c r="B16" s="49"/>
      <c r="C16" s="49"/>
      <c r="D16" s="49"/>
      <c r="E16" s="49"/>
      <c r="F16" s="49"/>
      <c r="G16" s="49"/>
      <c r="H16" s="49"/>
      <c r="I16" s="49"/>
    </row>
    <row r="17" spans="1:11" ht="18.75" x14ac:dyDescent="0.3">
      <c r="A17" s="49"/>
      <c r="B17" s="49"/>
      <c r="C17" s="49"/>
      <c r="D17" s="49"/>
      <c r="E17" s="49"/>
      <c r="F17" s="49"/>
      <c r="G17" s="49"/>
      <c r="H17" s="49"/>
      <c r="I17" s="49"/>
    </row>
    <row r="18" spans="1:11" ht="18.75" x14ac:dyDescent="0.3">
      <c r="A18" s="49"/>
      <c r="B18" s="49"/>
      <c r="C18" s="49"/>
      <c r="D18" s="49"/>
      <c r="E18" s="49"/>
      <c r="F18" s="49"/>
      <c r="G18" s="49"/>
      <c r="H18" s="49"/>
      <c r="I18" s="49"/>
    </row>
    <row r="19" spans="1:11" s="59" customFormat="1" ht="21" x14ac:dyDescent="0.35">
      <c r="A19" s="165" t="s">
        <v>19</v>
      </c>
      <c r="B19" s="165"/>
      <c r="C19" s="165"/>
      <c r="D19" s="165"/>
      <c r="E19" s="165"/>
      <c r="F19" s="165"/>
      <c r="G19" s="165"/>
      <c r="H19" s="165"/>
      <c r="I19" s="165"/>
      <c r="K19" s="60"/>
    </row>
    <row r="20" spans="1:11" x14ac:dyDescent="0.2">
      <c r="A20" s="2"/>
      <c r="B20" s="1"/>
      <c r="H20" s="11"/>
    </row>
    <row r="21" spans="1:11" ht="14.1" customHeight="1" x14ac:dyDescent="0.2">
      <c r="A21" s="12"/>
      <c r="B21" s="13"/>
      <c r="K21" s="1"/>
    </row>
    <row r="22" spans="1:11" ht="14.1" customHeight="1" x14ac:dyDescent="0.2">
      <c r="A22" s="14"/>
      <c r="B22" s="11" t="s">
        <v>5</v>
      </c>
      <c r="C22" s="39" t="s">
        <v>0</v>
      </c>
      <c r="D22" s="169" t="s">
        <v>4</v>
      </c>
      <c r="E22" s="169"/>
      <c r="F22" s="34" t="s">
        <v>11</v>
      </c>
      <c r="G22" s="35">
        <v>0.2</v>
      </c>
      <c r="H22" s="39" t="s">
        <v>1</v>
      </c>
      <c r="K22" s="15"/>
    </row>
    <row r="23" spans="1:11" ht="14.1" customHeight="1" x14ac:dyDescent="0.2">
      <c r="A23" s="14"/>
      <c r="B23" s="1"/>
      <c r="C23" s="38"/>
      <c r="D23" s="38"/>
      <c r="E23" s="38"/>
      <c r="F23" s="170"/>
      <c r="G23" s="170"/>
      <c r="H23" s="38"/>
    </row>
    <row r="24" spans="1:11" ht="15" customHeight="1" x14ac:dyDescent="0.2">
      <c r="A24" s="16">
        <v>0</v>
      </c>
      <c r="B24" s="1" t="s">
        <v>17</v>
      </c>
      <c r="C24" s="42">
        <v>0.05</v>
      </c>
      <c r="D24" s="171">
        <f>D30*C24</f>
        <v>5000</v>
      </c>
      <c r="E24" s="171"/>
      <c r="F24" s="164">
        <f>D24*G22</f>
        <v>1000</v>
      </c>
      <c r="G24" s="164"/>
      <c r="H24" s="53">
        <f t="shared" ref="H24:H28" si="0">D24+F24</f>
        <v>6000</v>
      </c>
    </row>
    <row r="25" spans="1:11" ht="15" customHeight="1" x14ac:dyDescent="0.2">
      <c r="A25" s="18">
        <v>1</v>
      </c>
      <c r="B25" s="1" t="s">
        <v>15</v>
      </c>
      <c r="C25" s="42">
        <v>0.2</v>
      </c>
      <c r="D25" s="171">
        <f>C25*D30</f>
        <v>20000</v>
      </c>
      <c r="E25" s="171"/>
      <c r="F25" s="164">
        <f>D25*G22</f>
        <v>4000</v>
      </c>
      <c r="G25" s="164"/>
      <c r="H25" s="53">
        <f t="shared" si="0"/>
        <v>24000</v>
      </c>
    </row>
    <row r="26" spans="1:11" ht="15" customHeight="1" x14ac:dyDescent="0.2">
      <c r="A26" s="18">
        <v>2</v>
      </c>
      <c r="B26" s="1" t="s">
        <v>18</v>
      </c>
      <c r="C26" s="42">
        <v>0.35</v>
      </c>
      <c r="D26" s="171">
        <f>C26*D30</f>
        <v>35000</v>
      </c>
      <c r="E26" s="171"/>
      <c r="F26" s="164">
        <f>D26*G22</f>
        <v>7000</v>
      </c>
      <c r="G26" s="164"/>
      <c r="H26" s="53">
        <f t="shared" si="0"/>
        <v>42000</v>
      </c>
    </row>
    <row r="27" spans="1:11" ht="15" customHeight="1" x14ac:dyDescent="0.2">
      <c r="A27" s="18">
        <v>3</v>
      </c>
      <c r="B27" s="1" t="s">
        <v>14</v>
      </c>
      <c r="C27" s="42">
        <v>0.35</v>
      </c>
      <c r="D27" s="171">
        <f>C27*D30</f>
        <v>35000</v>
      </c>
      <c r="E27" s="171"/>
      <c r="F27" s="164">
        <f>D27*G22</f>
        <v>7000</v>
      </c>
      <c r="G27" s="164"/>
      <c r="H27" s="53">
        <f t="shared" si="0"/>
        <v>42000</v>
      </c>
    </row>
    <row r="28" spans="1:11" ht="15" customHeight="1" x14ac:dyDescent="0.2">
      <c r="A28" s="18">
        <v>4</v>
      </c>
      <c r="B28" s="1" t="s">
        <v>16</v>
      </c>
      <c r="C28" s="42">
        <v>0.05</v>
      </c>
      <c r="D28" s="171">
        <f>C28*D30</f>
        <v>5000</v>
      </c>
      <c r="E28" s="171"/>
      <c r="F28" s="164">
        <f>D28*G22</f>
        <v>1000</v>
      </c>
      <c r="G28" s="164"/>
      <c r="H28" s="53">
        <f t="shared" si="0"/>
        <v>6000</v>
      </c>
    </row>
    <row r="29" spans="1:11" ht="14.1" customHeight="1" x14ac:dyDescent="0.2">
      <c r="A29" s="14"/>
      <c r="B29" s="1"/>
      <c r="C29" s="17"/>
      <c r="D29" s="19"/>
      <c r="E29" s="19"/>
      <c r="F29" s="19"/>
      <c r="G29" s="40"/>
      <c r="H29" s="20"/>
    </row>
    <row r="30" spans="1:11" ht="16.5" customHeight="1" x14ac:dyDescent="0.2">
      <c r="B30" s="24" t="s">
        <v>2</v>
      </c>
      <c r="C30" s="22">
        <f>SUM(C24:C29)</f>
        <v>1</v>
      </c>
      <c r="D30" s="168">
        <v>100000</v>
      </c>
      <c r="E30" s="168"/>
      <c r="F30" s="167">
        <f>SUM(F24:G28)</f>
        <v>20000</v>
      </c>
      <c r="G30" s="167"/>
      <c r="H30" s="23">
        <f>SUM(H24:H28)</f>
        <v>120000</v>
      </c>
    </row>
    <row r="31" spans="1:11" ht="14.1" customHeight="1" x14ac:dyDescent="0.2">
      <c r="B31" s="24"/>
      <c r="C31" s="21"/>
      <c r="D31" s="15"/>
      <c r="E31" s="15"/>
      <c r="F31" s="15"/>
      <c r="G31" s="25"/>
      <c r="H31" s="25"/>
      <c r="I31" s="26"/>
    </row>
    <row r="32" spans="1:11" ht="14.1" customHeight="1" x14ac:dyDescent="0.2">
      <c r="B32" s="24"/>
      <c r="C32" s="21"/>
      <c r="I32" s="26"/>
    </row>
    <row r="33" spans="1:9" ht="14.1" customHeight="1" x14ac:dyDescent="0.2">
      <c r="A33" s="174" t="s">
        <v>3</v>
      </c>
      <c r="B33" s="174"/>
      <c r="C33" s="39"/>
      <c r="D33" s="169" t="s">
        <v>4</v>
      </c>
      <c r="E33" s="169"/>
      <c r="F33" s="34" t="s">
        <v>11</v>
      </c>
      <c r="G33" s="35">
        <f>G22</f>
        <v>0.2</v>
      </c>
      <c r="H33" s="39" t="s">
        <v>1</v>
      </c>
      <c r="I33" s="28"/>
    </row>
    <row r="34" spans="1:9" ht="14.1" customHeight="1" x14ac:dyDescent="0.2">
      <c r="A34" s="27"/>
      <c r="B34" s="27"/>
      <c r="C34" s="39"/>
      <c r="D34" s="169"/>
      <c r="E34" s="169"/>
      <c r="F34" s="39"/>
      <c r="G34" s="41"/>
      <c r="H34" s="38"/>
      <c r="I34" s="28"/>
    </row>
    <row r="35" spans="1:9" ht="14.1" customHeight="1" x14ac:dyDescent="0.2">
      <c r="A35" s="173" t="s">
        <v>17</v>
      </c>
      <c r="B35" s="173"/>
      <c r="C35" s="29">
        <v>0</v>
      </c>
      <c r="D35" s="171">
        <f>D24*C35</f>
        <v>0</v>
      </c>
      <c r="E35" s="171"/>
      <c r="F35" s="166">
        <f>D35*K22</f>
        <v>0</v>
      </c>
      <c r="G35" s="166"/>
      <c r="H35" s="20">
        <f>SUM(D35:F35)</f>
        <v>0</v>
      </c>
      <c r="I35" s="28"/>
    </row>
    <row r="36" spans="1:9" x14ac:dyDescent="0.2">
      <c r="A36" s="173" t="s">
        <v>15</v>
      </c>
      <c r="B36" s="173"/>
      <c r="C36" s="29">
        <v>0</v>
      </c>
      <c r="D36" s="171">
        <f>D25*C36</f>
        <v>0</v>
      </c>
      <c r="E36" s="171"/>
      <c r="F36" s="166">
        <f>D36*K23</f>
        <v>0</v>
      </c>
      <c r="G36" s="166"/>
      <c r="H36" s="20">
        <f>SUM(D36:G36)</f>
        <v>0</v>
      </c>
      <c r="I36" s="28"/>
    </row>
    <row r="37" spans="1:9" x14ac:dyDescent="0.2">
      <c r="A37" s="173" t="s">
        <v>18</v>
      </c>
      <c r="B37" s="173"/>
      <c r="C37" s="29">
        <v>0</v>
      </c>
      <c r="D37" s="171">
        <f>D26*C37</f>
        <v>0</v>
      </c>
      <c r="E37" s="171"/>
      <c r="F37" s="166">
        <f>D37*K24</f>
        <v>0</v>
      </c>
      <c r="G37" s="166"/>
      <c r="H37" s="20">
        <f>SUM(D37:G37)</f>
        <v>0</v>
      </c>
      <c r="I37" s="28"/>
    </row>
    <row r="38" spans="1:9" x14ac:dyDescent="0.2">
      <c r="A38" s="173" t="s">
        <v>14</v>
      </c>
      <c r="B38" s="173"/>
      <c r="C38" s="29">
        <v>0</v>
      </c>
      <c r="D38" s="171">
        <f>D27*C38</f>
        <v>0</v>
      </c>
      <c r="E38" s="171"/>
      <c r="F38" s="166">
        <f>D38*K25</f>
        <v>0</v>
      </c>
      <c r="G38" s="166"/>
      <c r="H38" s="20">
        <f>SUM(D38:G38)</f>
        <v>0</v>
      </c>
      <c r="I38" s="32"/>
    </row>
    <row r="39" spans="1:9" x14ac:dyDescent="0.2">
      <c r="A39" s="173" t="s">
        <v>16</v>
      </c>
      <c r="B39" s="173"/>
      <c r="C39" s="29">
        <v>0</v>
      </c>
      <c r="D39" s="171">
        <f>D28*C39</f>
        <v>0</v>
      </c>
      <c r="E39" s="171"/>
      <c r="F39" s="166">
        <f>D39*K26</f>
        <v>0</v>
      </c>
      <c r="G39" s="166"/>
      <c r="H39" s="20">
        <f>SUM(D39:G39)</f>
        <v>0</v>
      </c>
    </row>
    <row r="40" spans="1:9" x14ac:dyDescent="0.2">
      <c r="A40" s="172"/>
      <c r="B40" s="172"/>
      <c r="D40" s="36"/>
      <c r="E40" s="36"/>
      <c r="F40" s="36"/>
      <c r="G40" s="30"/>
      <c r="H40" s="31"/>
    </row>
    <row r="41" spans="1:9" x14ac:dyDescent="0.2">
      <c r="C41" s="11"/>
    </row>
    <row r="42" spans="1:9" x14ac:dyDescent="0.2">
      <c r="I42" s="33"/>
    </row>
    <row r="48" spans="1:9" ht="15" customHeight="1" x14ac:dyDescent="0.2"/>
    <row r="49" spans="1:9" ht="15" customHeight="1" x14ac:dyDescent="0.2"/>
    <row r="50" spans="1:9" x14ac:dyDescent="0.2">
      <c r="C50" s="43"/>
      <c r="D50" s="43"/>
      <c r="E50" s="43"/>
      <c r="F50" s="43"/>
      <c r="G50" s="43"/>
      <c r="H50" s="43"/>
      <c r="I50" s="43"/>
    </row>
    <row r="51" spans="1:9" x14ac:dyDescent="0.2">
      <c r="C51" s="43"/>
      <c r="D51" s="43"/>
      <c r="E51" s="43"/>
      <c r="F51" s="43"/>
      <c r="G51" s="43"/>
      <c r="H51" s="43"/>
      <c r="I51" s="43"/>
    </row>
    <row r="52" spans="1:9" ht="15" customHeight="1" x14ac:dyDescent="0.2">
      <c r="C52" s="43"/>
      <c r="D52" s="43"/>
      <c r="E52" s="43"/>
      <c r="F52" s="43"/>
      <c r="G52" s="43"/>
      <c r="H52" s="43"/>
      <c r="I52" s="43"/>
    </row>
    <row r="59" spans="1:9" x14ac:dyDescent="0.2">
      <c r="A59" s="2"/>
      <c r="B59" s="52"/>
    </row>
    <row r="60" spans="1:9" x14ac:dyDescent="0.2">
      <c r="A60" s="2"/>
      <c r="F60" s="160"/>
      <c r="G60" s="160"/>
    </row>
    <row r="61" spans="1:9" x14ac:dyDescent="0.2">
      <c r="A61" s="2"/>
    </row>
    <row r="67" spans="2:2" x14ac:dyDescent="0.2">
      <c r="B67" s="1"/>
    </row>
    <row r="68" spans="2:2" x14ac:dyDescent="0.2">
      <c r="B68" s="1"/>
    </row>
    <row r="69" spans="2:2" x14ac:dyDescent="0.2">
      <c r="B69" s="1"/>
    </row>
  </sheetData>
  <mergeCells count="42">
    <mergeCell ref="A14:I14"/>
    <mergeCell ref="A40:B40"/>
    <mergeCell ref="D24:E24"/>
    <mergeCell ref="D35:E35"/>
    <mergeCell ref="D36:E36"/>
    <mergeCell ref="D38:E38"/>
    <mergeCell ref="D39:E39"/>
    <mergeCell ref="A39:B39"/>
    <mergeCell ref="D34:E34"/>
    <mergeCell ref="A36:B36"/>
    <mergeCell ref="A37:B37"/>
    <mergeCell ref="A33:B33"/>
    <mergeCell ref="A35:B35"/>
    <mergeCell ref="A38:B38"/>
    <mergeCell ref="F35:G35"/>
    <mergeCell ref="F36:G36"/>
    <mergeCell ref="F37:G37"/>
    <mergeCell ref="D30:E30"/>
    <mergeCell ref="D22:E22"/>
    <mergeCell ref="D33:E33"/>
    <mergeCell ref="F23:G23"/>
    <mergeCell ref="D25:E25"/>
    <mergeCell ref="D26:E26"/>
    <mergeCell ref="D27:E27"/>
    <mergeCell ref="D28:E28"/>
    <mergeCell ref="D37:E37"/>
    <mergeCell ref="F1:G1"/>
    <mergeCell ref="F2:G2"/>
    <mergeCell ref="F60:G60"/>
    <mergeCell ref="F5:I5"/>
    <mergeCell ref="F7:I7"/>
    <mergeCell ref="F6:I6"/>
    <mergeCell ref="F24:G24"/>
    <mergeCell ref="A13:I13"/>
    <mergeCell ref="F39:G39"/>
    <mergeCell ref="F30:G30"/>
    <mergeCell ref="F25:G25"/>
    <mergeCell ref="F26:G26"/>
    <mergeCell ref="F27:G27"/>
    <mergeCell ref="F28:G28"/>
    <mergeCell ref="F38:G38"/>
    <mergeCell ref="A19:I19"/>
  </mergeCells>
  <phoneticPr fontId="0" type="noConversion"/>
  <dataValidations count="2">
    <dataValidation type="list" allowBlank="1" showInputMessage="1" showErrorMessage="1" sqref="C24:C28 C35:C39">
      <formula1>"0%,5%,10%,15%,20%,25%,30%,35%,40%,45%,50%,55%,60%,65%,70%,75%,80%,85%,90%,95%,100%"</formula1>
    </dataValidation>
    <dataValidation type="list" allowBlank="1" showInputMessage="1" showErrorMessage="1" sqref="G22 G33">
      <formula1>"0%,5%,10%,20%"</formula1>
    </dataValidation>
  </dataValidations>
  <pageMargins left="0.70866141732283472" right="0.70866141732283472" top="0.74803149606299213" bottom="0.74803149606299213" header="0.31496062992125984" footer="0.31496062992125984"/>
  <pageSetup paperSize="9" scale="78" orientation="portrait" horizontalDpi="4294967292" verticalDpi="4294967292" r:id="rId1"/>
  <headerFooter differentFirst="1" alignWithMargins="0">
    <oddHeader>&amp;L&amp;G
40 Quai des Corsaires
64 100 Bayonne
Tél: +33 6 70 35 04 63
Mail: a.garcia@atelier-homework.com
linkedin.com/in/anthony-garcia-65403a60&amp;R&amp;"Calibri,Gras"&amp;K00-039FACTURE</oddHeader>
    <oddFooter xml:space="preserve">&amp;C&amp;"-,Normal"&amp;8Home work - 40 Quai des Corsaires - 64 100 BAYONNE - N° SIREN – 820373868
Taux de pénalités de retard au taux en vigueur
Indemnité forfaitaire pour frais de recouvrement de 40 € TTC&amp;"Arial,Normal"&amp;10
</oddFooter>
    <firstHeader xml:space="preserve">&amp;L&amp;G
40 Quai des Corsaires
64 100 Bayonne
Tél: +33 6 70 35 04 63
Mail: a.garcia@atelier-homework.com
linkedin.com/in/anthony-garcia-65403a60&amp;R&amp;"Calibri,Gras"&amp;K00-043DEVIS
</firstHeader>
    <firstFooter xml:space="preserve">&amp;CHome work - 40 Quai des Corsaires - 64 100 BAYONNE - N° SIREN – 820373868
Taux de pénalités de retard au taux en vigueur
Indemnité forfaitaire pour frais de recouvrement de 40 € TTC
</firstFooter>
  </headerFooter>
  <colBreaks count="1" manualBreakCount="1">
    <brk id="10" max="1048575" man="1"/>
  </col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topLeftCell="A82" zoomScaleNormal="100" workbookViewId="0">
      <selection activeCell="I85" sqref="I85"/>
    </sheetView>
  </sheetViews>
  <sheetFormatPr baseColWidth="10" defaultColWidth="10.85546875" defaultRowHeight="12.75" x14ac:dyDescent="0.2"/>
  <cols>
    <col min="1" max="1" width="17.7109375" style="1" customWidth="1"/>
    <col min="2" max="2" width="10.85546875" style="1"/>
    <col min="3" max="3" width="21.140625" style="2" customWidth="1"/>
    <col min="4" max="4" width="14.85546875" style="1" customWidth="1"/>
    <col min="5" max="5" width="6.42578125" style="1" customWidth="1"/>
    <col min="6" max="6" width="10.5703125" style="1" customWidth="1"/>
    <col min="7" max="8" width="9" style="1" customWidth="1"/>
    <col min="9" max="9" width="19.7109375" style="1" customWidth="1"/>
    <col min="10" max="10" width="18" style="1" customWidth="1"/>
    <col min="11" max="16384" width="10.85546875" style="1"/>
  </cols>
  <sheetData>
    <row r="1" spans="1:10" ht="15" customHeight="1" x14ac:dyDescent="0.2">
      <c r="A1" s="61"/>
      <c r="B1" s="95"/>
      <c r="C1" s="96"/>
      <c r="D1" s="95"/>
      <c r="E1" s="95"/>
      <c r="F1" s="95"/>
      <c r="G1" s="95"/>
      <c r="H1" s="95"/>
      <c r="I1" s="97"/>
      <c r="J1" s="61"/>
    </row>
    <row r="2" spans="1:10" s="4" customFormat="1" ht="15" customHeight="1" x14ac:dyDescent="0.2">
      <c r="A2" s="91"/>
      <c r="B2" s="98"/>
      <c r="C2" s="98"/>
      <c r="D2" s="99"/>
      <c r="E2" s="99"/>
      <c r="F2" s="56"/>
      <c r="G2" s="95"/>
      <c r="H2" s="95"/>
      <c r="I2" s="91"/>
      <c r="J2" s="91"/>
    </row>
    <row r="3" spans="1:10" s="4" customFormat="1" ht="15" customHeight="1" x14ac:dyDescent="0.2">
      <c r="A3" s="91"/>
      <c r="B3" s="98"/>
      <c r="C3" s="98"/>
      <c r="D3" s="99"/>
      <c r="E3" s="100"/>
      <c r="F3" s="101"/>
      <c r="G3" s="95"/>
      <c r="H3" s="95"/>
      <c r="I3" s="91"/>
      <c r="J3" s="91"/>
    </row>
    <row r="4" spans="1:10" s="4" customFormat="1" ht="15" customHeight="1" x14ac:dyDescent="0.2">
      <c r="A4" s="91"/>
      <c r="B4" s="98"/>
      <c r="C4" s="98"/>
      <c r="D4" s="99"/>
      <c r="E4" s="99"/>
      <c r="F4" s="56"/>
      <c r="G4" s="95"/>
      <c r="H4" s="95"/>
      <c r="I4" s="91"/>
      <c r="J4" s="91"/>
    </row>
    <row r="5" spans="1:10" s="4" customFormat="1" ht="15" customHeight="1" x14ac:dyDescent="0.2">
      <c r="A5" s="91"/>
      <c r="B5" s="104"/>
      <c r="C5" s="104"/>
      <c r="D5" s="99"/>
      <c r="E5" s="99"/>
      <c r="F5" s="56"/>
      <c r="G5" s="56"/>
      <c r="H5" s="105"/>
      <c r="I5" s="91"/>
      <c r="J5" s="91"/>
    </row>
    <row r="6" spans="1:10" s="4" customFormat="1" ht="15" customHeight="1" x14ac:dyDescent="0.2">
      <c r="A6" s="91"/>
      <c r="B6" s="107"/>
      <c r="C6" s="107"/>
      <c r="D6" s="99"/>
      <c r="E6" s="99"/>
      <c r="F6" s="102"/>
      <c r="G6" s="108"/>
      <c r="H6" s="108"/>
      <c r="I6" s="91"/>
      <c r="J6" s="91"/>
    </row>
    <row r="7" spans="1:10" s="4" customFormat="1" ht="15" customHeight="1" x14ac:dyDescent="0.2">
      <c r="A7" s="91"/>
      <c r="B7" s="107"/>
      <c r="C7" s="107"/>
      <c r="D7" s="99"/>
      <c r="E7" s="99"/>
      <c r="F7" s="102"/>
      <c r="G7" s="108"/>
      <c r="H7" s="108"/>
      <c r="I7" s="56" t="s">
        <v>6</v>
      </c>
      <c r="J7" s="56" t="str">
        <f>Proposition!$H$1</f>
        <v>D.00.00</v>
      </c>
    </row>
    <row r="8" spans="1:10" ht="15" customHeight="1" x14ac:dyDescent="0.2">
      <c r="A8" s="61"/>
      <c r="B8" s="95"/>
      <c r="C8" s="96"/>
      <c r="D8" s="95"/>
      <c r="E8" s="95"/>
      <c r="F8" s="109"/>
      <c r="G8" s="108"/>
      <c r="H8" s="108"/>
      <c r="I8" s="102" t="s">
        <v>7</v>
      </c>
      <c r="J8" s="102"/>
    </row>
    <row r="9" spans="1:10" ht="15" customHeight="1" x14ac:dyDescent="0.2">
      <c r="A9" s="61"/>
      <c r="B9" s="95"/>
      <c r="C9" s="96"/>
      <c r="D9" s="95"/>
      <c r="E9" s="95"/>
      <c r="F9" s="109"/>
      <c r="G9" s="110"/>
      <c r="H9" s="110"/>
      <c r="I9" s="103"/>
      <c r="J9" s="153"/>
    </row>
    <row r="10" spans="1:10" ht="15" customHeight="1" x14ac:dyDescent="0.2">
      <c r="A10" s="61"/>
      <c r="B10" s="95"/>
      <c r="C10" s="96"/>
      <c r="D10" s="95"/>
      <c r="E10" s="95"/>
      <c r="F10" s="109"/>
      <c r="G10" s="110"/>
      <c r="H10" s="110"/>
      <c r="I10" s="106"/>
      <c r="J10" s="55"/>
    </row>
    <row r="11" spans="1:10" s="61" customFormat="1" ht="15" customHeight="1" x14ac:dyDescent="0.2">
      <c r="B11" s="77"/>
      <c r="C11" s="78"/>
      <c r="D11" s="77"/>
      <c r="E11" s="77"/>
      <c r="F11" s="93"/>
      <c r="G11" s="94"/>
      <c r="H11" s="94"/>
      <c r="I11" s="108" t="str">
        <f>Proposition!F5</f>
        <v>NOM</v>
      </c>
      <c r="J11" s="55"/>
    </row>
    <row r="12" spans="1:10" s="61" customFormat="1" x14ac:dyDescent="0.2">
      <c r="B12" s="77"/>
      <c r="C12" s="78"/>
      <c r="D12" s="77"/>
      <c r="E12" s="77"/>
      <c r="F12" s="92"/>
      <c r="G12" s="92"/>
      <c r="H12" s="92"/>
      <c r="I12" s="108" t="str">
        <f>Proposition!F6</f>
        <v>Adresse</v>
      </c>
      <c r="J12" s="55"/>
    </row>
    <row r="13" spans="1:10" s="61" customFormat="1" x14ac:dyDescent="0.2">
      <c r="C13" s="111"/>
      <c r="I13" s="108" t="str">
        <f>Proposition!F7</f>
        <v>Adresse</v>
      </c>
      <c r="J13" s="54"/>
    </row>
    <row r="14" spans="1:10" s="61" customFormat="1" x14ac:dyDescent="0.2">
      <c r="C14" s="111"/>
      <c r="I14" s="108"/>
      <c r="J14" s="54"/>
    </row>
    <row r="15" spans="1:10" s="61" customFormat="1" ht="15" customHeight="1" x14ac:dyDescent="0.3">
      <c r="B15" s="112"/>
      <c r="C15" s="112"/>
      <c r="D15" s="112"/>
      <c r="E15" s="112"/>
      <c r="F15" s="112"/>
      <c r="G15" s="112"/>
      <c r="H15" s="112"/>
      <c r="I15" s="112"/>
    </row>
    <row r="16" spans="1:10" s="61" customFormat="1" ht="15" customHeight="1" x14ac:dyDescent="0.2">
      <c r="A16" s="79"/>
      <c r="B16" s="80"/>
      <c r="C16" s="81"/>
      <c r="D16" s="80"/>
      <c r="E16" s="80"/>
      <c r="F16" s="82"/>
      <c r="G16" s="82"/>
      <c r="H16" s="82"/>
      <c r="I16" s="82"/>
      <c r="J16" s="79"/>
    </row>
    <row r="17" spans="1:10" s="61" customFormat="1" ht="15" customHeight="1" x14ac:dyDescent="0.2">
      <c r="A17" s="79"/>
      <c r="B17" s="80"/>
      <c r="C17" s="81"/>
      <c r="D17" s="80"/>
      <c r="E17" s="80"/>
      <c r="F17" s="82"/>
      <c r="G17" s="82"/>
      <c r="H17" s="82"/>
      <c r="I17" s="82"/>
      <c r="J17" s="79"/>
    </row>
    <row r="18" spans="1:10" ht="15" customHeight="1" x14ac:dyDescent="0.2">
      <c r="A18" s="79"/>
      <c r="B18" s="79"/>
      <c r="C18" s="113"/>
      <c r="D18" s="79"/>
      <c r="E18" s="79"/>
      <c r="F18" s="79"/>
      <c r="G18" s="79"/>
      <c r="H18" s="79"/>
      <c r="I18" s="79"/>
      <c r="J18" s="79"/>
    </row>
    <row r="19" spans="1:10" ht="15" customHeight="1" x14ac:dyDescent="0.2">
      <c r="A19" s="175" t="str">
        <f>Proposition!$A$13</f>
        <v>TITRE</v>
      </c>
      <c r="B19" s="175"/>
      <c r="C19" s="175"/>
      <c r="D19" s="175"/>
      <c r="E19" s="175"/>
      <c r="F19" s="175"/>
      <c r="G19" s="175"/>
      <c r="H19" s="175"/>
      <c r="I19" s="175"/>
      <c r="J19" s="175"/>
    </row>
    <row r="20" spans="1:10" ht="15" customHeight="1" x14ac:dyDescent="0.2">
      <c r="A20" s="79"/>
      <c r="B20" s="80"/>
      <c r="C20" s="81"/>
      <c r="D20" s="80"/>
      <c r="E20" s="80"/>
      <c r="F20" s="80"/>
      <c r="G20" s="80"/>
      <c r="H20" s="80"/>
      <c r="I20" s="80"/>
      <c r="J20" s="79"/>
    </row>
    <row r="21" spans="1:10" ht="15" customHeight="1" x14ac:dyDescent="0.2">
      <c r="A21" s="79"/>
      <c r="B21" s="79"/>
      <c r="C21" s="113"/>
      <c r="D21" s="79"/>
      <c r="E21" s="79"/>
      <c r="F21" s="79"/>
      <c r="G21" s="79"/>
      <c r="H21" s="79"/>
      <c r="I21" s="79"/>
      <c r="J21" s="79"/>
    </row>
    <row r="22" spans="1:10" ht="20.100000000000001" customHeight="1" x14ac:dyDescent="0.35">
      <c r="A22" s="195" t="str">
        <f>Proposition!A14</f>
        <v>sous titre</v>
      </c>
      <c r="B22" s="196"/>
      <c r="C22" s="196"/>
      <c r="D22" s="196"/>
      <c r="E22" s="196"/>
      <c r="F22" s="196"/>
      <c r="G22" s="196"/>
      <c r="H22" s="196"/>
      <c r="I22" s="196"/>
      <c r="J22" s="196"/>
    </row>
    <row r="23" spans="1:10" s="61" customFormat="1" ht="18" customHeight="1" x14ac:dyDescent="0.2">
      <c r="A23" s="79"/>
      <c r="B23" s="79"/>
      <c r="C23" s="79"/>
      <c r="D23" s="79"/>
      <c r="E23" s="79"/>
      <c r="F23" s="79"/>
      <c r="G23" s="79"/>
      <c r="H23" s="79"/>
      <c r="I23" s="79"/>
      <c r="J23" s="79"/>
    </row>
    <row r="24" spans="1:10" s="61" customFormat="1" ht="15" customHeight="1" x14ac:dyDescent="0.2">
      <c r="A24" s="79"/>
      <c r="B24" s="79"/>
      <c r="C24" s="79"/>
      <c r="D24" s="79"/>
      <c r="E24" s="79"/>
      <c r="F24" s="79"/>
      <c r="G24" s="79"/>
      <c r="H24" s="79"/>
      <c r="I24" s="79"/>
      <c r="J24" s="79"/>
    </row>
    <row r="25" spans="1:10" s="61" customFormat="1" ht="15" customHeight="1" x14ac:dyDescent="0.2">
      <c r="A25" s="199" t="s">
        <v>13</v>
      </c>
      <c r="B25" s="199"/>
      <c r="C25" s="199"/>
      <c r="D25" s="199"/>
      <c r="E25" s="199"/>
      <c r="F25" s="199"/>
      <c r="G25" s="199"/>
      <c r="H25" s="199"/>
      <c r="I25" s="199"/>
      <c r="J25" s="199"/>
    </row>
    <row r="26" spans="1:10" s="61" customFormat="1" ht="15" customHeight="1" x14ac:dyDescent="0.2">
      <c r="A26" s="79"/>
      <c r="B26" s="80"/>
      <c r="C26" s="81"/>
      <c r="D26" s="80"/>
      <c r="E26" s="80"/>
      <c r="F26" s="80"/>
      <c r="G26" s="80"/>
      <c r="H26" s="80"/>
      <c r="I26" s="80"/>
      <c r="J26" s="79"/>
    </row>
    <row r="27" spans="1:10" s="61" customFormat="1" ht="15" customHeight="1" x14ac:dyDescent="0.2">
      <c r="A27" s="79"/>
      <c r="B27" s="79"/>
      <c r="C27" s="79"/>
      <c r="D27" s="79"/>
      <c r="E27" s="79"/>
      <c r="F27" s="79"/>
      <c r="G27" s="79"/>
      <c r="H27" s="79"/>
      <c r="I27" s="79"/>
      <c r="J27" s="79"/>
    </row>
    <row r="28" spans="1:10" s="61" customFormat="1" ht="15" customHeight="1" x14ac:dyDescent="0.2">
      <c r="A28" s="79"/>
      <c r="B28" s="80"/>
      <c r="C28" s="81"/>
      <c r="D28" s="80"/>
      <c r="E28" s="80"/>
      <c r="F28" s="80"/>
      <c r="G28" s="80"/>
      <c r="H28" s="80"/>
      <c r="I28" s="80"/>
      <c r="J28" s="79"/>
    </row>
    <row r="29" spans="1:10" s="61" customFormat="1" ht="15" customHeight="1" x14ac:dyDescent="0.2">
      <c r="B29" s="77"/>
      <c r="C29" s="78"/>
      <c r="D29" s="77"/>
      <c r="E29" s="77"/>
      <c r="F29" s="77"/>
      <c r="G29" s="77"/>
      <c r="H29" s="77"/>
      <c r="I29" s="77"/>
    </row>
    <row r="30" spans="1:10" ht="15" customHeight="1" thickBot="1" x14ac:dyDescent="0.25">
      <c r="B30" s="2"/>
      <c r="C30" s="1"/>
      <c r="I30" s="11"/>
    </row>
    <row r="31" spans="1:10" s="66" customFormat="1" ht="15" customHeight="1" thickBot="1" x14ac:dyDescent="0.25">
      <c r="A31" s="154"/>
      <c r="B31" s="208"/>
      <c r="C31" s="209"/>
      <c r="D31" s="155" t="s">
        <v>23</v>
      </c>
      <c r="E31" s="197" t="s">
        <v>4</v>
      </c>
      <c r="F31" s="197"/>
      <c r="G31" s="156" t="s">
        <v>12</v>
      </c>
      <c r="H31" s="157">
        <f>Proposition!G22</f>
        <v>0.2</v>
      </c>
      <c r="I31" s="155" t="s">
        <v>1</v>
      </c>
      <c r="J31" s="154"/>
    </row>
    <row r="32" spans="1:10" s="67" customFormat="1" ht="15" customHeight="1" x14ac:dyDescent="0.25">
      <c r="B32" s="206"/>
      <c r="C32" s="207"/>
      <c r="D32" s="68"/>
      <c r="E32" s="198"/>
      <c r="F32" s="198"/>
      <c r="G32" s="200"/>
      <c r="H32" s="201"/>
      <c r="I32" s="70"/>
    </row>
    <row r="33" spans="1:10" s="67" customFormat="1" ht="15" customHeight="1" x14ac:dyDescent="0.25">
      <c r="B33" s="194" t="str">
        <f>Proposition!A35</f>
        <v>Constitution du dossier</v>
      </c>
      <c r="C33" s="194"/>
      <c r="D33" s="116">
        <v>1</v>
      </c>
      <c r="E33" s="183">
        <f>D33*Proposition!D24</f>
        <v>5000</v>
      </c>
      <c r="F33" s="183"/>
      <c r="G33" s="182">
        <f t="shared" ref="G33:G37" si="0">E33*$H$31</f>
        <v>1000</v>
      </c>
      <c r="H33" s="182"/>
      <c r="I33" s="71">
        <f t="shared" ref="I33:I37" si="1">SUM(E33:G33)</f>
        <v>6000</v>
      </c>
    </row>
    <row r="34" spans="1:10" s="67" customFormat="1" ht="15" customHeight="1" x14ac:dyDescent="0.25">
      <c r="B34" s="194" t="str">
        <f>Proposition!A36</f>
        <v>Visa des éléments transmis</v>
      </c>
      <c r="C34" s="194"/>
      <c r="D34" s="116">
        <v>0.2</v>
      </c>
      <c r="E34" s="183">
        <f>D34*Proposition!D25</f>
        <v>4000</v>
      </c>
      <c r="F34" s="183"/>
      <c r="G34" s="182">
        <f t="shared" si="0"/>
        <v>800</v>
      </c>
      <c r="H34" s="182"/>
      <c r="I34" s="71">
        <f t="shared" si="1"/>
        <v>4800</v>
      </c>
    </row>
    <row r="35" spans="1:10" s="67" customFormat="1" ht="15" customHeight="1" x14ac:dyDescent="0.25">
      <c r="B35" s="194" t="str">
        <f>Proposition!A37</f>
        <v>Modélisation des éléments</v>
      </c>
      <c r="C35" s="194"/>
      <c r="D35" s="116">
        <v>0</v>
      </c>
      <c r="E35" s="183">
        <f>D35*Proposition!D26</f>
        <v>0</v>
      </c>
      <c r="F35" s="183"/>
      <c r="G35" s="182">
        <f t="shared" si="0"/>
        <v>0</v>
      </c>
      <c r="H35" s="182"/>
      <c r="I35" s="71">
        <f t="shared" si="1"/>
        <v>0</v>
      </c>
    </row>
    <row r="36" spans="1:10" s="67" customFormat="1" ht="15" customHeight="1" x14ac:dyDescent="0.25">
      <c r="B36" s="194" t="str">
        <f>Proposition!B27</f>
        <v>Intégration des éléments</v>
      </c>
      <c r="C36" s="194"/>
      <c r="D36" s="116">
        <v>0</v>
      </c>
      <c r="E36" s="183">
        <f>D36*Proposition!D27</f>
        <v>0</v>
      </c>
      <c r="F36" s="183"/>
      <c r="G36" s="182">
        <f t="shared" si="0"/>
        <v>0</v>
      </c>
      <c r="H36" s="182"/>
      <c r="I36" s="71">
        <f t="shared" si="1"/>
        <v>0</v>
      </c>
    </row>
    <row r="37" spans="1:10" s="67" customFormat="1" ht="15" customHeight="1" x14ac:dyDescent="0.25">
      <c r="B37" s="194" t="str">
        <f>Proposition!B28</f>
        <v>DOE</v>
      </c>
      <c r="C37" s="194"/>
      <c r="D37" s="116">
        <v>0</v>
      </c>
      <c r="E37" s="183">
        <f>D37*Proposition!D28</f>
        <v>0</v>
      </c>
      <c r="F37" s="183"/>
      <c r="G37" s="182">
        <f t="shared" si="0"/>
        <v>0</v>
      </c>
      <c r="H37" s="182"/>
      <c r="I37" s="71">
        <f t="shared" si="1"/>
        <v>0</v>
      </c>
    </row>
    <row r="38" spans="1:10" s="67" customFormat="1" ht="15" customHeight="1" x14ac:dyDescent="0.25">
      <c r="B38" s="194"/>
      <c r="C38" s="194"/>
      <c r="D38" s="69"/>
      <c r="E38" s="176"/>
      <c r="F38" s="177"/>
      <c r="G38" s="176"/>
      <c r="H38" s="177"/>
      <c r="I38" s="72"/>
    </row>
    <row r="39" spans="1:10" s="67" customFormat="1" ht="15" customHeight="1" x14ac:dyDescent="0.25">
      <c r="B39" s="210" t="s">
        <v>21</v>
      </c>
      <c r="C39" s="211"/>
      <c r="D39" s="117">
        <f>E39/E42</f>
        <v>0.09</v>
      </c>
      <c r="E39" s="183">
        <f>SUM(E33:F38)</f>
        <v>9000</v>
      </c>
      <c r="F39" s="184"/>
      <c r="G39" s="183">
        <f>SUM(G33:H38)</f>
        <v>1800</v>
      </c>
      <c r="H39" s="184"/>
      <c r="I39" s="71">
        <f>SUM(I33:I38)</f>
        <v>10800</v>
      </c>
    </row>
    <row r="40" spans="1:10" s="67" customFormat="1" ht="15" customHeight="1" x14ac:dyDescent="0.25">
      <c r="B40" s="202"/>
      <c r="C40" s="203"/>
      <c r="D40" s="70"/>
      <c r="E40" s="176"/>
      <c r="F40" s="177"/>
      <c r="G40" s="176"/>
      <c r="H40" s="177"/>
      <c r="I40" s="72"/>
    </row>
    <row r="41" spans="1:10" s="67" customFormat="1" ht="15" customHeight="1" x14ac:dyDescent="0.25">
      <c r="B41" s="185" t="s">
        <v>8</v>
      </c>
      <c r="C41" s="185"/>
      <c r="D41" s="75" t="s">
        <v>23</v>
      </c>
      <c r="E41" s="191" t="s">
        <v>4</v>
      </c>
      <c r="F41" s="191"/>
      <c r="G41" s="114" t="s">
        <v>12</v>
      </c>
      <c r="H41" s="115">
        <f>Proposition!G22</f>
        <v>0.2</v>
      </c>
      <c r="I41" s="74" t="s">
        <v>1</v>
      </c>
    </row>
    <row r="42" spans="1:10" s="67" customFormat="1" ht="15" customHeight="1" x14ac:dyDescent="0.25">
      <c r="B42" s="186" t="s">
        <v>9</v>
      </c>
      <c r="C42" s="186"/>
      <c r="D42" s="118"/>
      <c r="E42" s="192">
        <f>Proposition!D30</f>
        <v>100000</v>
      </c>
      <c r="F42" s="192"/>
      <c r="G42" s="187">
        <f>Proposition!F30</f>
        <v>20000</v>
      </c>
      <c r="H42" s="187"/>
      <c r="I42" s="76">
        <f>Proposition!H30</f>
        <v>120000</v>
      </c>
    </row>
    <row r="43" spans="1:10" s="67" customFormat="1" ht="15" customHeight="1" x14ac:dyDescent="0.25">
      <c r="B43" s="189" t="s">
        <v>25</v>
      </c>
      <c r="C43" s="189"/>
      <c r="D43" s="119">
        <f>0</f>
        <v>0</v>
      </c>
      <c r="E43" s="183">
        <f>0</f>
        <v>0</v>
      </c>
      <c r="F43" s="183"/>
      <c r="G43" s="182">
        <f>0</f>
        <v>0</v>
      </c>
      <c r="H43" s="182"/>
      <c r="I43" s="71">
        <f>0</f>
        <v>0</v>
      </c>
    </row>
    <row r="44" spans="1:10" s="67" customFormat="1" ht="15" customHeight="1" thickBot="1" x14ac:dyDescent="0.3">
      <c r="B44" s="204"/>
      <c r="C44" s="205"/>
      <c r="D44" s="119"/>
      <c r="E44" s="178"/>
      <c r="F44" s="179"/>
      <c r="G44" s="180"/>
      <c r="H44" s="181"/>
      <c r="I44" s="71"/>
    </row>
    <row r="45" spans="1:10" s="90" customFormat="1" ht="15" customHeight="1" thickBot="1" x14ac:dyDescent="0.25">
      <c r="A45" s="88"/>
      <c r="B45" s="190" t="s">
        <v>10</v>
      </c>
      <c r="C45" s="190"/>
      <c r="D45" s="89">
        <f>E45/E42</f>
        <v>0.09</v>
      </c>
      <c r="E45" s="193">
        <f>E33+E34+E35+E36+E37</f>
        <v>9000</v>
      </c>
      <c r="F45" s="193"/>
      <c r="G45" s="188">
        <f>G33+G34+G35+G36+G37</f>
        <v>1800</v>
      </c>
      <c r="H45" s="188"/>
      <c r="I45" s="87">
        <f>I33+I34+I35+I36+I37</f>
        <v>10800</v>
      </c>
      <c r="J45" s="88"/>
    </row>
    <row r="46" spans="1:10" ht="15" customHeight="1" x14ac:dyDescent="0.2"/>
    <row r="47" spans="1:10" ht="15" customHeight="1" x14ac:dyDescent="0.2"/>
    <row r="48" spans="1:10" ht="15" customHeight="1" x14ac:dyDescent="0.2">
      <c r="B48" s="2"/>
    </row>
    <row r="49" spans="2:10" ht="15" customHeight="1" x14ac:dyDescent="0.2">
      <c r="B49" s="2"/>
    </row>
    <row r="54" spans="2:10" ht="15" x14ac:dyDescent="0.25">
      <c r="G54" s="67" t="s">
        <v>22</v>
      </c>
    </row>
    <row r="55" spans="2:10" x14ac:dyDescent="0.2">
      <c r="B55" s="43"/>
      <c r="C55" s="43"/>
      <c r="D55" s="43"/>
      <c r="E55" s="43"/>
      <c r="F55" s="43"/>
      <c r="G55" s="43"/>
      <c r="H55" s="43"/>
      <c r="I55" s="43"/>
    </row>
    <row r="56" spans="2:10" x14ac:dyDescent="0.2">
      <c r="B56" s="43"/>
      <c r="C56" s="43"/>
      <c r="D56" s="43"/>
      <c r="E56" s="43"/>
      <c r="F56" s="43"/>
      <c r="G56" s="43"/>
      <c r="H56" s="43"/>
      <c r="I56" s="43"/>
    </row>
    <row r="57" spans="2:10" x14ac:dyDescent="0.2">
      <c r="B57" s="43"/>
      <c r="C57" s="43"/>
      <c r="D57" s="43"/>
      <c r="E57" s="43"/>
      <c r="F57" s="43"/>
      <c r="G57" s="43"/>
      <c r="H57" s="43"/>
      <c r="I57" s="43"/>
    </row>
    <row r="62" spans="2:10" ht="15" x14ac:dyDescent="0.25">
      <c r="H62" s="67"/>
      <c r="I62" s="67"/>
      <c r="J62" s="67"/>
    </row>
    <row r="72" spans="1:10" s="126" customFormat="1" ht="15" customHeight="1" x14ac:dyDescent="0.2">
      <c r="A72" s="124"/>
      <c r="B72" s="127"/>
      <c r="C72" s="128"/>
      <c r="D72" s="127"/>
      <c r="E72" s="127"/>
      <c r="F72" s="127"/>
      <c r="G72" s="127"/>
      <c r="H72" s="127"/>
      <c r="I72" s="129"/>
      <c r="J72" s="124"/>
    </row>
    <row r="73" spans="1:10" s="134" customFormat="1" ht="15" customHeight="1" x14ac:dyDescent="0.2">
      <c r="A73" s="130"/>
      <c r="B73" s="131"/>
      <c r="C73" s="131"/>
      <c r="D73" s="132"/>
      <c r="E73" s="132"/>
      <c r="F73" s="133"/>
      <c r="G73" s="127"/>
      <c r="H73" s="127"/>
    </row>
    <row r="74" spans="1:10" s="134" customFormat="1" ht="15" customHeight="1" x14ac:dyDescent="0.2">
      <c r="A74" s="130"/>
      <c r="B74" s="131"/>
      <c r="C74" s="131"/>
      <c r="D74" s="132"/>
      <c r="E74" s="135"/>
      <c r="F74" s="136"/>
      <c r="G74" s="127"/>
      <c r="H74" s="127"/>
    </row>
    <row r="75" spans="1:10" s="134" customFormat="1" ht="15" customHeight="1" x14ac:dyDescent="0.2">
      <c r="A75" s="130"/>
      <c r="B75" s="131"/>
      <c r="C75" s="131"/>
      <c r="D75" s="132"/>
      <c r="E75" s="132"/>
      <c r="F75" s="133"/>
      <c r="G75" s="127"/>
      <c r="H75" s="127"/>
    </row>
    <row r="76" spans="1:10" s="134" customFormat="1" ht="15" customHeight="1" x14ac:dyDescent="0.2">
      <c r="A76" s="130"/>
      <c r="B76" s="137"/>
      <c r="C76" s="137"/>
      <c r="D76" s="132"/>
      <c r="E76" s="132"/>
      <c r="F76" s="133"/>
      <c r="G76" s="133"/>
      <c r="H76" s="138"/>
    </row>
    <row r="77" spans="1:10" s="134" customFormat="1" ht="15" customHeight="1" x14ac:dyDescent="0.2">
      <c r="A77" s="130"/>
      <c r="B77" s="137"/>
      <c r="C77" s="137"/>
      <c r="D77" s="132"/>
      <c r="E77" s="132"/>
      <c r="F77" s="133"/>
      <c r="G77" s="133"/>
      <c r="H77" s="138"/>
    </row>
    <row r="78" spans="1:10" s="134" customFormat="1" ht="15" customHeight="1" x14ac:dyDescent="0.2">
      <c r="A78" s="130"/>
      <c r="B78" s="137"/>
      <c r="C78" s="137"/>
      <c r="D78" s="132"/>
      <c r="E78" s="132"/>
      <c r="F78" s="133"/>
      <c r="G78" s="133"/>
      <c r="H78" s="138"/>
    </row>
    <row r="79" spans="1:10" s="134" customFormat="1" ht="15" customHeight="1" x14ac:dyDescent="0.2">
      <c r="A79" s="130"/>
      <c r="B79" s="137"/>
      <c r="C79" s="137"/>
      <c r="D79" s="132"/>
      <c r="E79" s="132"/>
      <c r="F79" s="133"/>
      <c r="G79" s="133"/>
      <c r="H79" s="138"/>
    </row>
    <row r="80" spans="1:10" s="134" customFormat="1" ht="15" customHeight="1" x14ac:dyDescent="0.2">
      <c r="A80" s="130"/>
      <c r="B80" s="137"/>
      <c r="C80" s="137"/>
      <c r="D80" s="132"/>
      <c r="E80" s="132"/>
      <c r="F80" s="133"/>
      <c r="G80" s="133"/>
      <c r="H80" s="138"/>
    </row>
    <row r="81" spans="1:10" s="134" customFormat="1" ht="15" customHeight="1" x14ac:dyDescent="0.2">
      <c r="A81" s="130"/>
      <c r="B81" s="137"/>
      <c r="C81" s="137"/>
      <c r="D81" s="132"/>
      <c r="E81" s="132"/>
      <c r="F81" s="133"/>
      <c r="G81" s="133"/>
      <c r="H81" s="138"/>
    </row>
    <row r="82" spans="1:10" s="134" customFormat="1" ht="15" customHeight="1" x14ac:dyDescent="0.2">
      <c r="A82" s="130"/>
      <c r="B82" s="139"/>
      <c r="C82" s="139"/>
      <c r="D82" s="132"/>
      <c r="E82" s="132"/>
      <c r="F82" s="140"/>
      <c r="G82" s="108"/>
      <c r="H82" s="108"/>
    </row>
    <row r="83" spans="1:10" s="134" customFormat="1" ht="15" customHeight="1" x14ac:dyDescent="0.2">
      <c r="A83" s="130"/>
      <c r="B83" s="139"/>
      <c r="C83" s="139"/>
      <c r="D83" s="132"/>
      <c r="E83" s="132"/>
      <c r="F83" s="140"/>
      <c r="G83" s="108"/>
      <c r="H83" s="108"/>
      <c r="I83" s="133" t="s">
        <v>6</v>
      </c>
      <c r="J83" s="133" t="str">
        <f>Proposition!$H$1</f>
        <v>D.00.00</v>
      </c>
    </row>
    <row r="84" spans="1:10" s="126" customFormat="1" ht="15" customHeight="1" x14ac:dyDescent="0.2">
      <c r="A84" s="124"/>
      <c r="B84" s="127"/>
      <c r="C84" s="128"/>
      <c r="D84" s="127"/>
      <c r="E84" s="127"/>
      <c r="F84" s="141"/>
      <c r="G84" s="108"/>
      <c r="H84" s="108"/>
      <c r="I84" s="140" t="s">
        <v>7</v>
      </c>
      <c r="J84" s="102">
        <f>J8</f>
        <v>0</v>
      </c>
    </row>
    <row r="85" spans="1:10" s="126" customFormat="1" ht="15" customHeight="1" x14ac:dyDescent="0.2">
      <c r="A85" s="124"/>
      <c r="B85" s="127"/>
      <c r="C85" s="128"/>
      <c r="D85" s="127"/>
      <c r="E85" s="127"/>
      <c r="F85" s="141"/>
      <c r="G85" s="110"/>
      <c r="H85" s="110"/>
      <c r="I85" s="142"/>
      <c r="J85" s="153">
        <f>J9</f>
        <v>0</v>
      </c>
    </row>
    <row r="86" spans="1:10" s="126" customFormat="1" ht="15" customHeight="1" x14ac:dyDescent="0.2">
      <c r="A86" s="124"/>
      <c r="B86" s="127"/>
      <c r="C86" s="128"/>
      <c r="D86" s="127"/>
      <c r="E86" s="127"/>
      <c r="F86" s="141"/>
      <c r="G86" s="110"/>
      <c r="H86" s="110"/>
      <c r="I86" s="143"/>
      <c r="J86" s="144"/>
    </row>
    <row r="87" spans="1:10" s="124" customFormat="1" ht="15" customHeight="1" x14ac:dyDescent="0.2">
      <c r="B87" s="145"/>
      <c r="C87" s="146"/>
      <c r="D87" s="145"/>
      <c r="E87" s="145"/>
      <c r="F87" s="147"/>
      <c r="G87" s="94"/>
      <c r="H87" s="94"/>
      <c r="I87" s="215" t="str">
        <f>Proposition!F5</f>
        <v>NOM</v>
      </c>
      <c r="J87" s="215"/>
    </row>
    <row r="88" spans="1:10" s="124" customFormat="1" x14ac:dyDescent="0.2">
      <c r="B88" s="145"/>
      <c r="C88" s="146"/>
      <c r="D88" s="145"/>
      <c r="E88" s="145"/>
      <c r="F88" s="148"/>
      <c r="G88" s="148"/>
      <c r="H88" s="148"/>
      <c r="I88" s="215" t="str">
        <f>Proposition!F6</f>
        <v>Adresse</v>
      </c>
      <c r="J88" s="215"/>
    </row>
    <row r="89" spans="1:10" s="124" customFormat="1" x14ac:dyDescent="0.2">
      <c r="C89" s="149"/>
      <c r="I89" s="215" t="str">
        <f>Proposition!F7</f>
        <v>Adresse</v>
      </c>
      <c r="J89" s="215"/>
    </row>
    <row r="90" spans="1:10" s="124" customFormat="1" x14ac:dyDescent="0.2">
      <c r="C90" s="149"/>
      <c r="I90" s="108"/>
      <c r="J90" s="150"/>
    </row>
    <row r="91" spans="1:10" s="124" customFormat="1" ht="15" customHeight="1" x14ac:dyDescent="0.3">
      <c r="B91" s="151"/>
      <c r="C91" s="151"/>
      <c r="D91" s="151"/>
      <c r="E91" s="151"/>
      <c r="F91" s="151"/>
      <c r="G91" s="151"/>
      <c r="H91" s="151"/>
      <c r="I91" s="151"/>
    </row>
    <row r="92" spans="1:10" s="124" customFormat="1" ht="15" customHeight="1" x14ac:dyDescent="0.2">
      <c r="A92" s="120"/>
      <c r="B92" s="121"/>
      <c r="C92" s="122"/>
      <c r="D92" s="121"/>
      <c r="E92" s="121"/>
      <c r="F92" s="123"/>
      <c r="G92" s="123"/>
      <c r="H92" s="123"/>
      <c r="I92" s="123"/>
      <c r="J92" s="120"/>
    </row>
    <row r="93" spans="1:10" s="124" customFormat="1" ht="15" customHeight="1" x14ac:dyDescent="0.2">
      <c r="A93" s="120"/>
      <c r="B93" s="121"/>
      <c r="C93" s="122"/>
      <c r="D93" s="121"/>
      <c r="E93" s="121"/>
      <c r="F93" s="123"/>
      <c r="G93" s="123"/>
      <c r="H93" s="123"/>
      <c r="I93" s="123"/>
      <c r="J93" s="120"/>
    </row>
    <row r="94" spans="1:10" s="126" customFormat="1" ht="15" customHeight="1" x14ac:dyDescent="0.2">
      <c r="A94" s="120"/>
      <c r="B94" s="120"/>
      <c r="C94" s="125"/>
      <c r="D94" s="120"/>
      <c r="E94" s="120"/>
      <c r="F94" s="120"/>
      <c r="G94" s="120"/>
      <c r="H94" s="120"/>
      <c r="I94" s="120"/>
      <c r="J94" s="120"/>
    </row>
    <row r="95" spans="1:10" s="126" customFormat="1" ht="15" customHeight="1" x14ac:dyDescent="0.2">
      <c r="A95" s="212" t="str">
        <f>Proposition!$A$13</f>
        <v>TITRE</v>
      </c>
      <c r="B95" s="212"/>
      <c r="C95" s="212"/>
      <c r="D95" s="212"/>
      <c r="E95" s="212"/>
      <c r="F95" s="212"/>
      <c r="G95" s="212"/>
      <c r="H95" s="212"/>
      <c r="I95" s="212"/>
      <c r="J95" s="212"/>
    </row>
    <row r="96" spans="1:10" s="126" customFormat="1" ht="15" customHeight="1" x14ac:dyDescent="0.2">
      <c r="A96" s="120"/>
      <c r="B96" s="121"/>
      <c r="C96" s="122"/>
      <c r="D96" s="121"/>
      <c r="E96" s="121"/>
      <c r="F96" s="121"/>
      <c r="G96" s="121"/>
      <c r="H96" s="121"/>
      <c r="I96" s="121"/>
      <c r="J96" s="120"/>
    </row>
    <row r="97" spans="1:10" s="126" customFormat="1" ht="15" customHeight="1" x14ac:dyDescent="0.2">
      <c r="A97" s="120"/>
      <c r="B97" s="120"/>
      <c r="C97" s="125"/>
      <c r="D97" s="120"/>
      <c r="E97" s="120"/>
      <c r="F97" s="120"/>
      <c r="G97" s="120"/>
      <c r="H97" s="120"/>
      <c r="I97" s="120"/>
      <c r="J97" s="120"/>
    </row>
    <row r="98" spans="1:10" s="126" customFormat="1" ht="20.100000000000001" customHeight="1" x14ac:dyDescent="0.35">
      <c r="A98" s="213" t="str">
        <f>Proposition!A14</f>
        <v>sous titre</v>
      </c>
      <c r="B98" s="213"/>
      <c r="C98" s="213"/>
      <c r="D98" s="213"/>
      <c r="E98" s="213"/>
      <c r="F98" s="213"/>
      <c r="G98" s="213"/>
      <c r="H98" s="213"/>
      <c r="I98" s="213"/>
      <c r="J98" s="213"/>
    </row>
    <row r="99" spans="1:10" s="124" customFormat="1" ht="18" customHeight="1" x14ac:dyDescent="0.2">
      <c r="A99" s="120"/>
      <c r="B99" s="120"/>
      <c r="C99" s="120"/>
      <c r="D99" s="120"/>
      <c r="E99" s="120"/>
      <c r="F99" s="120"/>
      <c r="G99" s="120"/>
      <c r="H99" s="120"/>
      <c r="I99" s="120"/>
      <c r="J99" s="120"/>
    </row>
    <row r="100" spans="1:10" s="124" customFormat="1" ht="15" customHeight="1" x14ac:dyDescent="0.2">
      <c r="A100" s="120"/>
      <c r="B100" s="120"/>
      <c r="C100" s="120"/>
      <c r="D100" s="120"/>
      <c r="E100" s="120"/>
      <c r="F100" s="120"/>
      <c r="G100" s="120"/>
      <c r="H100" s="120"/>
      <c r="I100" s="120"/>
      <c r="J100" s="120"/>
    </row>
    <row r="101" spans="1:10" s="124" customFormat="1" ht="15" customHeight="1" x14ac:dyDescent="0.2">
      <c r="A101" s="214" t="s">
        <v>24</v>
      </c>
      <c r="B101" s="214"/>
      <c r="C101" s="214"/>
      <c r="D101" s="214"/>
      <c r="E101" s="214"/>
      <c r="F101" s="214"/>
      <c r="G101" s="214"/>
      <c r="H101" s="214"/>
      <c r="I101" s="214"/>
      <c r="J101" s="214"/>
    </row>
    <row r="102" spans="1:10" s="124" customFormat="1" ht="15" customHeight="1" x14ac:dyDescent="0.2">
      <c r="A102" s="120"/>
      <c r="B102" s="121"/>
      <c r="C102" s="122"/>
      <c r="D102" s="121"/>
      <c r="E102" s="121"/>
      <c r="F102" s="121"/>
      <c r="G102" s="121"/>
      <c r="H102" s="121"/>
      <c r="I102" s="121"/>
      <c r="J102" s="120"/>
    </row>
    <row r="103" spans="1:10" s="124" customFormat="1" ht="15" customHeight="1" x14ac:dyDescent="0.2">
      <c r="A103" s="120"/>
      <c r="B103" s="120"/>
      <c r="C103" s="120"/>
      <c r="D103" s="120"/>
      <c r="E103" s="120"/>
      <c r="F103" s="120"/>
      <c r="G103" s="120"/>
      <c r="H103" s="120"/>
      <c r="I103" s="120"/>
      <c r="J103" s="120"/>
    </row>
    <row r="104" spans="1:10" s="124" customFormat="1" ht="15" customHeight="1" x14ac:dyDescent="0.2">
      <c r="A104" s="120"/>
      <c r="B104" s="121"/>
      <c r="C104" s="122"/>
      <c r="D104" s="121"/>
      <c r="E104" s="121"/>
      <c r="F104" s="121"/>
      <c r="G104" s="121"/>
      <c r="H104" s="121"/>
      <c r="I104" s="121"/>
      <c r="J104" s="120"/>
    </row>
    <row r="105" spans="1:10" s="61" customFormat="1" ht="15" customHeight="1" x14ac:dyDescent="0.2">
      <c r="B105" s="77"/>
      <c r="C105" s="78"/>
      <c r="D105" s="77"/>
      <c r="E105" s="77"/>
      <c r="F105" s="77"/>
      <c r="G105" s="77"/>
      <c r="H105" s="77"/>
      <c r="I105" s="77"/>
    </row>
  </sheetData>
  <sheetProtection formatCells="0" formatColumns="0" formatRows="0"/>
  <mergeCells count="52">
    <mergeCell ref="A95:J95"/>
    <mergeCell ref="A98:J98"/>
    <mergeCell ref="A101:J101"/>
    <mergeCell ref="I87:J87"/>
    <mergeCell ref="I88:J88"/>
    <mergeCell ref="I89:J89"/>
    <mergeCell ref="B38:C38"/>
    <mergeCell ref="B40:C40"/>
    <mergeCell ref="B44:C44"/>
    <mergeCell ref="B32:C32"/>
    <mergeCell ref="B31:C31"/>
    <mergeCell ref="B36:C36"/>
    <mergeCell ref="B39:C39"/>
    <mergeCell ref="B37:C37"/>
    <mergeCell ref="E37:F37"/>
    <mergeCell ref="A22:J22"/>
    <mergeCell ref="B35:C35"/>
    <mergeCell ref="E35:F35"/>
    <mergeCell ref="B33:C33"/>
    <mergeCell ref="E33:F33"/>
    <mergeCell ref="B34:C34"/>
    <mergeCell ref="E34:F34"/>
    <mergeCell ref="E31:F31"/>
    <mergeCell ref="E32:F32"/>
    <mergeCell ref="A25:J25"/>
    <mergeCell ref="G32:H32"/>
    <mergeCell ref="E41:F41"/>
    <mergeCell ref="E42:F42"/>
    <mergeCell ref="E43:F43"/>
    <mergeCell ref="E45:F45"/>
    <mergeCell ref="E36:F36"/>
    <mergeCell ref="G42:H42"/>
    <mergeCell ref="G43:H43"/>
    <mergeCell ref="G45:H45"/>
    <mergeCell ref="B43:C43"/>
    <mergeCell ref="B45:C45"/>
    <mergeCell ref="A19:J19"/>
    <mergeCell ref="G38:H38"/>
    <mergeCell ref="E44:F44"/>
    <mergeCell ref="G44:H44"/>
    <mergeCell ref="E40:F40"/>
    <mergeCell ref="G40:H40"/>
    <mergeCell ref="E38:F38"/>
    <mergeCell ref="G33:H33"/>
    <mergeCell ref="G34:H34"/>
    <mergeCell ref="G35:H35"/>
    <mergeCell ref="G36:H36"/>
    <mergeCell ref="G37:H37"/>
    <mergeCell ref="E39:F39"/>
    <mergeCell ref="G39:H39"/>
    <mergeCell ref="B41:C41"/>
    <mergeCell ref="B42:C42"/>
  </mergeCells>
  <phoneticPr fontId="0" type="noConversion"/>
  <dataValidations count="1">
    <dataValidation type="list" allowBlank="1" showInputMessage="1" showErrorMessage="1" sqref="D33:D37">
      <formula1>"0%,5%,10%,15%,20%,25%,30%,35%,40%,45%,50%,55%,60%,65%,70%,75%,80%,85%,90%,95%,100%"</formula1>
    </dataValidation>
  </dataValidations>
  <printOptions horizontalCentered="1"/>
  <pageMargins left="0" right="0" top="0" bottom="0" header="0.31496062992125984" footer="0.31496062992125984"/>
  <pageSetup paperSize="9" scale="78" orientation="portrait" horizontalDpi="1200" verticalDpi="1200" r:id="rId1"/>
  <headerFooter alignWithMargins="0">
    <oddHeader xml:space="preserve">&amp;R&amp;"-,Gras"&amp;K01+029
FACTURE  </oddHeader>
    <oddFooter>&amp;R&amp;P</oddFooter>
    <firstHeader xml:space="preserve">&amp;L&amp;G
40 Quai des Corsaires
64 100 Bayonne
Tél: +33 6 70 35 04 63
Mail: a.garcia@atelier-homework.com
linkedin.com/in/anthony-garcia-65403a60&amp;R&amp;"Calibri,Gras"&amp;K00-045DEVIS
</first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tabSelected="1" zoomScaleNormal="100" workbookViewId="0">
      <selection activeCell="AD3" sqref="AD3"/>
    </sheetView>
  </sheetViews>
  <sheetFormatPr baseColWidth="10" defaultColWidth="10.85546875" defaultRowHeight="12.75" x14ac:dyDescent="0.2"/>
  <cols>
    <col min="1" max="1" width="17.7109375" style="1" customWidth="1"/>
    <col min="2" max="2" width="10.85546875" style="1"/>
    <col min="3" max="3" width="21.140625" style="2" customWidth="1"/>
    <col min="4" max="4" width="14.85546875" style="1" customWidth="1"/>
    <col min="5" max="5" width="6.42578125" style="1" customWidth="1"/>
    <col min="6" max="6" width="10.5703125" style="1" customWidth="1"/>
    <col min="7" max="8" width="9" style="1" customWidth="1"/>
    <col min="9" max="9" width="19.7109375" style="1" customWidth="1"/>
    <col min="10" max="10" width="18" style="1" customWidth="1"/>
    <col min="11" max="16384" width="10.85546875" style="1"/>
  </cols>
  <sheetData>
    <row r="1" spans="1:10" ht="15" customHeight="1" x14ac:dyDescent="0.2">
      <c r="A1" s="61"/>
      <c r="B1" s="95"/>
      <c r="C1" s="96"/>
      <c r="D1" s="95"/>
      <c r="E1" s="95"/>
      <c r="F1" s="95"/>
      <c r="G1" s="95"/>
      <c r="H1" s="95"/>
      <c r="I1" s="97"/>
      <c r="J1" s="61"/>
    </row>
    <row r="2" spans="1:10" s="4" customFormat="1" ht="15" customHeight="1" x14ac:dyDescent="0.2">
      <c r="A2" s="91"/>
      <c r="B2" s="98"/>
      <c r="C2" s="98"/>
      <c r="D2" s="99"/>
      <c r="E2" s="99"/>
      <c r="F2" s="56"/>
      <c r="G2" s="95"/>
      <c r="H2" s="95"/>
      <c r="I2" s="91"/>
      <c r="J2" s="91"/>
    </row>
    <row r="3" spans="1:10" s="4" customFormat="1" ht="15" customHeight="1" x14ac:dyDescent="0.2">
      <c r="A3" s="91"/>
      <c r="B3" s="98"/>
      <c r="C3" s="98"/>
      <c r="D3" s="99"/>
      <c r="E3" s="100"/>
      <c r="F3" s="101"/>
      <c r="G3" s="95"/>
      <c r="H3" s="95"/>
      <c r="I3" s="91"/>
      <c r="J3" s="91"/>
    </row>
    <row r="4" spans="1:10" s="4" customFormat="1" ht="15" customHeight="1" x14ac:dyDescent="0.2">
      <c r="A4" s="91"/>
      <c r="B4" s="98"/>
      <c r="C4" s="98"/>
      <c r="D4" s="99"/>
      <c r="E4" s="99"/>
      <c r="F4" s="56"/>
      <c r="G4" s="95"/>
      <c r="H4" s="95"/>
      <c r="I4" s="91"/>
      <c r="J4" s="91"/>
    </row>
    <row r="5" spans="1:10" s="4" customFormat="1" ht="15" customHeight="1" x14ac:dyDescent="0.2">
      <c r="A5" s="91"/>
      <c r="B5" s="104"/>
      <c r="C5" s="104"/>
      <c r="D5" s="99"/>
      <c r="E5" s="99"/>
      <c r="F5" s="56"/>
      <c r="G5" s="56"/>
      <c r="H5" s="105"/>
      <c r="I5" s="91"/>
      <c r="J5" s="91"/>
    </row>
    <row r="6" spans="1:10" s="4" customFormat="1" ht="15" customHeight="1" x14ac:dyDescent="0.2">
      <c r="A6" s="91"/>
      <c r="B6" s="107"/>
      <c r="C6" s="107"/>
      <c r="D6" s="99"/>
      <c r="E6" s="99"/>
      <c r="F6" s="102"/>
      <c r="G6" s="108"/>
      <c r="H6" s="108"/>
      <c r="I6" s="130"/>
      <c r="J6" s="91"/>
    </row>
    <row r="7" spans="1:10" s="4" customFormat="1" ht="15" customHeight="1" x14ac:dyDescent="0.2">
      <c r="A7" s="91"/>
      <c r="B7" s="107"/>
      <c r="C7" s="107"/>
      <c r="D7" s="99"/>
      <c r="E7" s="99"/>
      <c r="F7" s="102"/>
      <c r="G7" s="108"/>
      <c r="H7" s="108"/>
      <c r="I7" s="56" t="str">
        <f>'Honoraires n°1'!I7</f>
        <v>Référence devis:</v>
      </c>
      <c r="J7" s="56" t="str">
        <f>Proposition!$H$1</f>
        <v>D.00.00</v>
      </c>
    </row>
    <row r="8" spans="1:10" ht="15" customHeight="1" x14ac:dyDescent="0.2">
      <c r="A8" s="61"/>
      <c r="B8" s="95"/>
      <c r="C8" s="96"/>
      <c r="D8" s="95"/>
      <c r="E8" s="95"/>
      <c r="F8" s="109"/>
      <c r="G8" s="108"/>
      <c r="H8" s="108"/>
      <c r="I8" s="102" t="str">
        <f>'Honoraires n°1'!I8</f>
        <v>Référence facture:</v>
      </c>
      <c r="J8" s="102"/>
    </row>
    <row r="9" spans="1:10" ht="15" customHeight="1" x14ac:dyDescent="0.2">
      <c r="A9" s="61"/>
      <c r="B9" s="95"/>
      <c r="C9" s="96"/>
      <c r="D9" s="95"/>
      <c r="E9" s="95"/>
      <c r="F9" s="109"/>
      <c r="G9" s="110"/>
      <c r="H9" s="110"/>
      <c r="I9" s="142">
        <f>'Honoraires n°1'!I9</f>
        <v>0</v>
      </c>
      <c r="J9" s="153"/>
    </row>
    <row r="10" spans="1:10" ht="15" customHeight="1" x14ac:dyDescent="0.2">
      <c r="A10" s="61"/>
      <c r="B10" s="95"/>
      <c r="C10" s="96"/>
      <c r="D10" s="95"/>
      <c r="E10" s="95"/>
      <c r="F10" s="109"/>
      <c r="G10" s="110"/>
      <c r="H10" s="110"/>
      <c r="I10" s="143"/>
      <c r="J10" s="55"/>
    </row>
    <row r="11" spans="1:10" s="61" customFormat="1" ht="15" customHeight="1" x14ac:dyDescent="0.2">
      <c r="B11" s="77"/>
      <c r="C11" s="78"/>
      <c r="D11" s="77"/>
      <c r="E11" s="77"/>
      <c r="F11" s="93"/>
      <c r="G11" s="94"/>
      <c r="H11" s="94"/>
      <c r="I11" s="108" t="str">
        <f>Proposition!F5</f>
        <v>NOM</v>
      </c>
      <c r="J11" s="55"/>
    </row>
    <row r="12" spans="1:10" s="61" customFormat="1" x14ac:dyDescent="0.2">
      <c r="B12" s="77"/>
      <c r="C12" s="78"/>
      <c r="D12" s="77"/>
      <c r="E12" s="77"/>
      <c r="F12" s="92"/>
      <c r="G12" s="92"/>
      <c r="H12" s="92"/>
      <c r="I12" s="108" t="str">
        <f>Proposition!F6</f>
        <v>Adresse</v>
      </c>
      <c r="J12" s="55"/>
    </row>
    <row r="13" spans="1:10" s="61" customFormat="1" x14ac:dyDescent="0.2">
      <c r="C13" s="111"/>
      <c r="I13" s="108" t="str">
        <f>Proposition!F7</f>
        <v>Adresse</v>
      </c>
      <c r="J13" s="54"/>
    </row>
    <row r="14" spans="1:10" s="61" customFormat="1" x14ac:dyDescent="0.2">
      <c r="C14" s="111"/>
      <c r="I14" s="108"/>
      <c r="J14" s="54"/>
    </row>
    <row r="15" spans="1:10" s="61" customFormat="1" ht="15" customHeight="1" x14ac:dyDescent="0.3">
      <c r="B15" s="112"/>
      <c r="C15" s="112"/>
      <c r="D15" s="112"/>
      <c r="E15" s="112"/>
      <c r="F15" s="112"/>
      <c r="G15" s="112"/>
      <c r="H15" s="112"/>
      <c r="I15" s="112"/>
    </row>
    <row r="16" spans="1:10" s="61" customFormat="1" ht="15" customHeight="1" x14ac:dyDescent="0.2">
      <c r="A16" s="79"/>
      <c r="B16" s="80"/>
      <c r="C16" s="81"/>
      <c r="D16" s="80"/>
      <c r="E16" s="80"/>
      <c r="F16" s="82"/>
      <c r="G16" s="82"/>
      <c r="H16" s="82"/>
      <c r="I16" s="82"/>
      <c r="J16" s="79"/>
    </row>
    <row r="17" spans="1:10" s="61" customFormat="1" ht="15" customHeight="1" x14ac:dyDescent="0.2">
      <c r="A17" s="79"/>
      <c r="B17" s="80"/>
      <c r="C17" s="81"/>
      <c r="D17" s="80"/>
      <c r="E17" s="80"/>
      <c r="F17" s="82"/>
      <c r="G17" s="82"/>
      <c r="H17" s="82"/>
      <c r="I17" s="82"/>
      <c r="J17" s="79"/>
    </row>
    <row r="18" spans="1:10" ht="15" customHeight="1" x14ac:dyDescent="0.2">
      <c r="A18" s="79"/>
      <c r="B18" s="79"/>
      <c r="C18" s="113"/>
      <c r="D18" s="79"/>
      <c r="E18" s="79"/>
      <c r="F18" s="79"/>
      <c r="G18" s="79"/>
      <c r="H18" s="79"/>
      <c r="I18" s="79"/>
      <c r="J18" s="79"/>
    </row>
    <row r="19" spans="1:10" ht="15" customHeight="1" x14ac:dyDescent="0.2">
      <c r="A19" s="175" t="str">
        <f>Proposition!$A$13</f>
        <v>TITRE</v>
      </c>
      <c r="B19" s="175"/>
      <c r="C19" s="175"/>
      <c r="D19" s="175"/>
      <c r="E19" s="175"/>
      <c r="F19" s="175"/>
      <c r="G19" s="175"/>
      <c r="H19" s="175"/>
      <c r="I19" s="175"/>
      <c r="J19" s="175"/>
    </row>
    <row r="20" spans="1:10" ht="15" customHeight="1" x14ac:dyDescent="0.2">
      <c r="A20" s="79"/>
      <c r="B20" s="80"/>
      <c r="C20" s="81"/>
      <c r="D20" s="80"/>
      <c r="E20" s="80"/>
      <c r="F20" s="80"/>
      <c r="G20" s="80"/>
      <c r="H20" s="80"/>
      <c r="I20" s="80"/>
      <c r="J20" s="79"/>
    </row>
    <row r="21" spans="1:10" ht="15" customHeight="1" x14ac:dyDescent="0.2">
      <c r="A21" s="79"/>
      <c r="B21" s="79"/>
      <c r="C21" s="113"/>
      <c r="D21" s="79"/>
      <c r="E21" s="79"/>
      <c r="F21" s="79"/>
      <c r="G21" s="79"/>
      <c r="H21" s="79"/>
      <c r="I21" s="79"/>
      <c r="J21" s="79"/>
    </row>
    <row r="22" spans="1:10" ht="20.100000000000001" customHeight="1" x14ac:dyDescent="0.35">
      <c r="A22" s="195" t="str">
        <f>Proposition!A14</f>
        <v>sous titre</v>
      </c>
      <c r="B22" s="196"/>
      <c r="C22" s="196"/>
      <c r="D22" s="196"/>
      <c r="E22" s="196"/>
      <c r="F22" s="196"/>
      <c r="G22" s="196"/>
      <c r="H22" s="196"/>
      <c r="I22" s="196"/>
      <c r="J22" s="196"/>
    </row>
    <row r="23" spans="1:10" s="61" customFormat="1" ht="18" customHeight="1" x14ac:dyDescent="0.2">
      <c r="A23" s="79"/>
      <c r="B23" s="79"/>
      <c r="C23" s="79"/>
      <c r="D23" s="79"/>
      <c r="E23" s="79"/>
      <c r="F23" s="79"/>
      <c r="G23" s="79"/>
      <c r="H23" s="79"/>
      <c r="I23" s="79"/>
      <c r="J23" s="79"/>
    </row>
    <row r="24" spans="1:10" s="61" customFormat="1" ht="15" customHeight="1" x14ac:dyDescent="0.2">
      <c r="A24" s="79"/>
      <c r="B24" s="79"/>
      <c r="C24" s="79"/>
      <c r="D24" s="79"/>
      <c r="E24" s="79"/>
      <c r="F24" s="79"/>
      <c r="G24" s="79"/>
      <c r="H24" s="79"/>
      <c r="I24" s="79"/>
      <c r="J24" s="79"/>
    </row>
    <row r="25" spans="1:10" s="61" customFormat="1" ht="15" customHeight="1" x14ac:dyDescent="0.2">
      <c r="A25" s="199" t="s">
        <v>20</v>
      </c>
      <c r="B25" s="199"/>
      <c r="C25" s="199"/>
      <c r="D25" s="199"/>
      <c r="E25" s="199"/>
      <c r="F25" s="199"/>
      <c r="G25" s="199"/>
      <c r="H25" s="199"/>
      <c r="I25" s="199"/>
      <c r="J25" s="199"/>
    </row>
    <row r="26" spans="1:10" s="61" customFormat="1" ht="15" customHeight="1" x14ac:dyDescent="0.2">
      <c r="A26" s="79"/>
      <c r="B26" s="80"/>
      <c r="C26" s="81"/>
      <c r="D26" s="80"/>
      <c r="E26" s="80"/>
      <c r="F26" s="80"/>
      <c r="G26" s="80"/>
      <c r="H26" s="80"/>
      <c r="I26" s="80"/>
      <c r="J26" s="79"/>
    </row>
    <row r="27" spans="1:10" s="61" customFormat="1" ht="15" customHeight="1" x14ac:dyDescent="0.2">
      <c r="A27" s="79"/>
      <c r="B27" s="79"/>
      <c r="C27" s="79"/>
      <c r="D27" s="79"/>
      <c r="E27" s="79"/>
      <c r="F27" s="79"/>
      <c r="G27" s="79"/>
      <c r="H27" s="79"/>
      <c r="I27" s="79"/>
      <c r="J27" s="79"/>
    </row>
    <row r="28" spans="1:10" s="61" customFormat="1" ht="15" customHeight="1" x14ac:dyDescent="0.2">
      <c r="A28" s="79"/>
      <c r="B28" s="80"/>
      <c r="C28" s="81"/>
      <c r="D28" s="80"/>
      <c r="E28" s="80"/>
      <c r="F28" s="80"/>
      <c r="G28" s="80"/>
      <c r="H28" s="80"/>
      <c r="I28" s="80"/>
      <c r="J28" s="79"/>
    </row>
    <row r="29" spans="1:10" s="61" customFormat="1" ht="15" customHeight="1" x14ac:dyDescent="0.2">
      <c r="B29" s="77"/>
      <c r="C29" s="78"/>
      <c r="D29" s="77"/>
      <c r="E29" s="77"/>
      <c r="F29" s="77"/>
      <c r="G29" s="77"/>
      <c r="H29" s="77"/>
      <c r="I29" s="77"/>
    </row>
    <row r="30" spans="1:10" ht="15" customHeight="1" thickBot="1" x14ac:dyDescent="0.25">
      <c r="B30" s="2"/>
      <c r="C30" s="1"/>
      <c r="I30" s="11"/>
    </row>
    <row r="31" spans="1:10" s="66" customFormat="1" ht="15" customHeight="1" thickBot="1" x14ac:dyDescent="0.25">
      <c r="A31" s="62"/>
      <c r="B31" s="216"/>
      <c r="C31" s="217"/>
      <c r="D31" s="63" t="str">
        <f>'Honoraires n°1'!D31</f>
        <v>Pourcentage</v>
      </c>
      <c r="E31" s="218" t="str">
        <f>'Honoraires n°1'!E31:F31</f>
        <v>Montant HT</v>
      </c>
      <c r="F31" s="218"/>
      <c r="G31" s="64" t="str">
        <f>'Honoraires n°1'!G31</f>
        <v xml:space="preserve">TVA </v>
      </c>
      <c r="H31" s="65">
        <f>Proposition!G22</f>
        <v>0.2</v>
      </c>
      <c r="I31" s="63" t="str">
        <f>'Honoraires n°1'!I31</f>
        <v>Montant TTC</v>
      </c>
      <c r="J31" s="62"/>
    </row>
    <row r="32" spans="1:10" s="67" customFormat="1" ht="15" customHeight="1" x14ac:dyDescent="0.25">
      <c r="B32" s="206"/>
      <c r="C32" s="207"/>
      <c r="D32" s="69"/>
      <c r="E32" s="198"/>
      <c r="F32" s="198"/>
      <c r="G32" s="200"/>
      <c r="H32" s="201"/>
      <c r="I32" s="70"/>
    </row>
    <row r="33" spans="1:10" s="67" customFormat="1" ht="15" customHeight="1" x14ac:dyDescent="0.25">
      <c r="B33" s="194" t="str">
        <f>'Honoraires n°1'!B33:C33</f>
        <v>Constitution du dossier</v>
      </c>
      <c r="C33" s="194"/>
      <c r="D33" s="116">
        <v>1</v>
      </c>
      <c r="E33" s="183">
        <f>D33*Proposition!D24</f>
        <v>5000</v>
      </c>
      <c r="F33" s="183"/>
      <c r="G33" s="182">
        <f t="shared" ref="G33:G37" si="0">E33*$H$31</f>
        <v>1000</v>
      </c>
      <c r="H33" s="182"/>
      <c r="I33" s="71">
        <f t="shared" ref="I33:I37" si="1">SUM(E33:G33)</f>
        <v>6000</v>
      </c>
    </row>
    <row r="34" spans="1:10" s="67" customFormat="1" ht="15" customHeight="1" x14ac:dyDescent="0.25">
      <c r="B34" s="194" t="str">
        <f>'Honoraires n°1'!B34:C34</f>
        <v>Visa des éléments transmis</v>
      </c>
      <c r="C34" s="194"/>
      <c r="D34" s="116">
        <v>0.2</v>
      </c>
      <c r="E34" s="183">
        <f>D34*Proposition!D25</f>
        <v>4000</v>
      </c>
      <c r="F34" s="183"/>
      <c r="G34" s="182">
        <f t="shared" si="0"/>
        <v>800</v>
      </c>
      <c r="H34" s="182"/>
      <c r="I34" s="71">
        <f t="shared" si="1"/>
        <v>4800</v>
      </c>
    </row>
    <row r="35" spans="1:10" s="67" customFormat="1" ht="15" customHeight="1" x14ac:dyDescent="0.25">
      <c r="B35" s="194" t="str">
        <f>'Honoraires n°1'!B35:C35</f>
        <v>Modélisation des éléments</v>
      </c>
      <c r="C35" s="194"/>
      <c r="D35" s="116">
        <v>0</v>
      </c>
      <c r="E35" s="183">
        <f>D35*Proposition!D26</f>
        <v>0</v>
      </c>
      <c r="F35" s="183"/>
      <c r="G35" s="182">
        <f t="shared" si="0"/>
        <v>0</v>
      </c>
      <c r="H35" s="182"/>
      <c r="I35" s="71">
        <f t="shared" si="1"/>
        <v>0</v>
      </c>
    </row>
    <row r="36" spans="1:10" s="67" customFormat="1" ht="15" customHeight="1" x14ac:dyDescent="0.25">
      <c r="B36" s="194" t="str">
        <f>'Honoraires n°1'!B36:C36</f>
        <v>Intégration des éléments</v>
      </c>
      <c r="C36" s="194"/>
      <c r="D36" s="116">
        <v>0</v>
      </c>
      <c r="E36" s="183">
        <f>D36*Proposition!D27</f>
        <v>0</v>
      </c>
      <c r="F36" s="183"/>
      <c r="G36" s="182">
        <f t="shared" si="0"/>
        <v>0</v>
      </c>
      <c r="H36" s="182"/>
      <c r="I36" s="71">
        <f t="shared" si="1"/>
        <v>0</v>
      </c>
    </row>
    <row r="37" spans="1:10" s="67" customFormat="1" ht="15" customHeight="1" x14ac:dyDescent="0.25">
      <c r="B37" s="194" t="str">
        <f>'Honoraires n°1'!B37:C37</f>
        <v>DOE</v>
      </c>
      <c r="C37" s="194"/>
      <c r="D37" s="116">
        <v>0</v>
      </c>
      <c r="E37" s="183">
        <f>D37*Proposition!D28</f>
        <v>0</v>
      </c>
      <c r="F37" s="183"/>
      <c r="G37" s="182">
        <f t="shared" si="0"/>
        <v>0</v>
      </c>
      <c r="H37" s="182"/>
      <c r="I37" s="71">
        <f t="shared" si="1"/>
        <v>0</v>
      </c>
    </row>
    <row r="38" spans="1:10" s="67" customFormat="1" ht="15" customHeight="1" x14ac:dyDescent="0.25">
      <c r="B38" s="194"/>
      <c r="C38" s="194"/>
      <c r="D38" s="69"/>
      <c r="E38" s="176"/>
      <c r="F38" s="177"/>
      <c r="G38" s="176"/>
      <c r="H38" s="177"/>
      <c r="I38" s="73"/>
    </row>
    <row r="39" spans="1:10" s="67" customFormat="1" ht="15" customHeight="1" x14ac:dyDescent="0.25">
      <c r="B39" s="210" t="str">
        <f>'Honoraires n°1'!B39:C39</f>
        <v>Total cumulé</v>
      </c>
      <c r="C39" s="211"/>
      <c r="D39" s="117">
        <f>E39/E42</f>
        <v>0.09</v>
      </c>
      <c r="E39" s="183">
        <f>SUM(E33:F38)</f>
        <v>9000</v>
      </c>
      <c r="F39" s="184"/>
      <c r="G39" s="183">
        <f>SUM(G33:H38)</f>
        <v>1800</v>
      </c>
      <c r="H39" s="184"/>
      <c r="I39" s="71">
        <f>SUM(I33:I38)</f>
        <v>10800</v>
      </c>
    </row>
    <row r="40" spans="1:10" s="67" customFormat="1" ht="15" customHeight="1" x14ac:dyDescent="0.25">
      <c r="B40" s="202"/>
      <c r="C40" s="203"/>
      <c r="D40" s="70"/>
      <c r="E40" s="176"/>
      <c r="F40" s="177"/>
      <c r="G40" s="176"/>
      <c r="H40" s="177"/>
      <c r="I40" s="73"/>
    </row>
    <row r="41" spans="1:10" s="67" customFormat="1" ht="15" customHeight="1" x14ac:dyDescent="0.25">
      <c r="B41" s="185" t="str">
        <f>'Honoraires n°1'!B41:C41</f>
        <v>Condition de règlement</v>
      </c>
      <c r="C41" s="185"/>
      <c r="D41" s="75" t="s">
        <v>23</v>
      </c>
      <c r="E41" s="191" t="s">
        <v>4</v>
      </c>
      <c r="F41" s="191"/>
      <c r="G41" s="114" t="s">
        <v>12</v>
      </c>
      <c r="H41" s="115">
        <f>Proposition!G22</f>
        <v>0.2</v>
      </c>
      <c r="I41" s="75" t="s">
        <v>1</v>
      </c>
    </row>
    <row r="42" spans="1:10" s="67" customFormat="1" ht="15" customHeight="1" x14ac:dyDescent="0.25">
      <c r="B42" s="186" t="str">
        <f>'Honoraires n°1'!B42:C42</f>
        <v>Montant global (Rappel)</v>
      </c>
      <c r="C42" s="186"/>
      <c r="D42" s="118"/>
      <c r="E42" s="192">
        <f>Proposition!D30</f>
        <v>100000</v>
      </c>
      <c r="F42" s="192"/>
      <c r="G42" s="187">
        <f>Proposition!F30</f>
        <v>20000</v>
      </c>
      <c r="H42" s="187"/>
      <c r="I42" s="76">
        <f>Proposition!H30</f>
        <v>120000</v>
      </c>
    </row>
    <row r="43" spans="1:10" s="67" customFormat="1" ht="15" customHeight="1" x14ac:dyDescent="0.25">
      <c r="B43" s="189" t="str">
        <f>'Honoraires n°1'!B43:C43</f>
        <v>Cumul des situations précédentes</v>
      </c>
      <c r="C43" s="189"/>
      <c r="D43" s="119">
        <f>E43/E42</f>
        <v>0.09</v>
      </c>
      <c r="E43" s="183">
        <f>'Honoraires n°1'!E39:F39</f>
        <v>9000</v>
      </c>
      <c r="F43" s="183"/>
      <c r="G43" s="182">
        <f>E43*Proposition!G22</f>
        <v>1800</v>
      </c>
      <c r="H43" s="182"/>
      <c r="I43" s="71">
        <f>E43+G43</f>
        <v>10800</v>
      </c>
    </row>
    <row r="44" spans="1:10" s="67" customFormat="1" ht="15" customHeight="1" thickBot="1" x14ac:dyDescent="0.3">
      <c r="B44" s="204"/>
      <c r="C44" s="205"/>
      <c r="D44" s="119"/>
      <c r="E44" s="178"/>
      <c r="F44" s="179"/>
      <c r="G44" s="180"/>
      <c r="H44" s="181"/>
      <c r="I44" s="71"/>
    </row>
    <row r="45" spans="1:10" s="90" customFormat="1" ht="15" customHeight="1" thickBot="1" x14ac:dyDescent="0.25">
      <c r="A45" s="88"/>
      <c r="B45" s="190" t="str">
        <f>'Honoraires n°1'!B45:C45</f>
        <v>Montant à payer</v>
      </c>
      <c r="C45" s="190"/>
      <c r="D45" s="89">
        <f>E45/E42</f>
        <v>0</v>
      </c>
      <c r="E45" s="193">
        <f>E39-E43</f>
        <v>0</v>
      </c>
      <c r="F45" s="193"/>
      <c r="G45" s="188">
        <f>E45*Proposition!G22</f>
        <v>0</v>
      </c>
      <c r="H45" s="188"/>
      <c r="I45" s="87">
        <f>E45+G45</f>
        <v>0</v>
      </c>
      <c r="J45" s="88"/>
    </row>
    <row r="46" spans="1:10" ht="15" customHeight="1" x14ac:dyDescent="0.2"/>
    <row r="47" spans="1:10" ht="15" customHeight="1" x14ac:dyDescent="0.2"/>
    <row r="48" spans="1:10" ht="15" customHeight="1" x14ac:dyDescent="0.2">
      <c r="B48" s="2"/>
    </row>
    <row r="49" spans="2:10" ht="15" customHeight="1" x14ac:dyDescent="0.2">
      <c r="B49" s="2"/>
    </row>
    <row r="54" spans="2:10" ht="15" x14ac:dyDescent="0.25">
      <c r="G54" s="67" t="str">
        <f>'Honoraires n°1'!G54</f>
        <v>Paiement par virement à réception de la facture</v>
      </c>
    </row>
    <row r="55" spans="2:10" x14ac:dyDescent="0.2">
      <c r="B55" s="43"/>
      <c r="C55" s="43"/>
      <c r="D55" s="43"/>
      <c r="E55" s="43"/>
      <c r="F55" s="43"/>
      <c r="G55" s="43"/>
      <c r="H55" s="43"/>
      <c r="I55" s="43"/>
    </row>
    <row r="56" spans="2:10" x14ac:dyDescent="0.2">
      <c r="B56" s="43"/>
      <c r="C56" s="43"/>
      <c r="D56" s="43"/>
      <c r="E56" s="43"/>
      <c r="F56" s="43"/>
      <c r="G56" s="43"/>
      <c r="H56" s="43"/>
      <c r="I56" s="43"/>
    </row>
    <row r="57" spans="2:10" x14ac:dyDescent="0.2">
      <c r="B57" s="43"/>
      <c r="C57" s="43"/>
      <c r="D57" s="43"/>
      <c r="E57" s="43"/>
      <c r="F57" s="43"/>
      <c r="G57" s="43"/>
      <c r="H57" s="43"/>
      <c r="I57" s="43"/>
    </row>
    <row r="62" spans="2:10" ht="15" x14ac:dyDescent="0.25">
      <c r="H62" s="67"/>
      <c r="I62" s="67"/>
      <c r="J62" s="67"/>
    </row>
    <row r="72" spans="1:10" s="126" customFormat="1" ht="15" customHeight="1" x14ac:dyDescent="0.2">
      <c r="A72" s="124"/>
      <c r="B72" s="127"/>
      <c r="C72" s="128"/>
      <c r="D72" s="127"/>
      <c r="E72" s="127"/>
      <c r="F72" s="127"/>
      <c r="G72" s="127"/>
      <c r="H72" s="127"/>
      <c r="I72" s="129"/>
      <c r="J72" s="124"/>
    </row>
    <row r="73" spans="1:10" s="134" customFormat="1" ht="15" customHeight="1" x14ac:dyDescent="0.2">
      <c r="A73" s="130"/>
      <c r="B73" s="131"/>
      <c r="C73" s="131"/>
      <c r="D73" s="132"/>
      <c r="E73" s="132"/>
      <c r="F73" s="133"/>
      <c r="G73" s="127"/>
      <c r="H73" s="127"/>
    </row>
    <row r="74" spans="1:10" s="134" customFormat="1" ht="15" customHeight="1" x14ac:dyDescent="0.2">
      <c r="A74" s="130"/>
      <c r="B74" s="131"/>
      <c r="C74" s="131"/>
      <c r="D74" s="132"/>
      <c r="E74" s="135"/>
      <c r="F74" s="136"/>
      <c r="G74" s="127"/>
      <c r="H74" s="127"/>
    </row>
    <row r="75" spans="1:10" s="134" customFormat="1" ht="15" customHeight="1" x14ac:dyDescent="0.2">
      <c r="A75" s="130"/>
      <c r="B75" s="131"/>
      <c r="C75" s="131"/>
      <c r="D75" s="132"/>
      <c r="E75" s="132"/>
      <c r="F75" s="133"/>
      <c r="G75" s="127"/>
      <c r="H75" s="127"/>
    </row>
    <row r="76" spans="1:10" s="134" customFormat="1" ht="15" customHeight="1" x14ac:dyDescent="0.2">
      <c r="A76" s="130"/>
      <c r="B76" s="137"/>
      <c r="C76" s="137"/>
      <c r="D76" s="132"/>
      <c r="E76" s="132"/>
      <c r="F76" s="133"/>
      <c r="G76" s="133"/>
      <c r="H76" s="138"/>
    </row>
    <row r="77" spans="1:10" s="134" customFormat="1" ht="15" customHeight="1" x14ac:dyDescent="0.2">
      <c r="A77" s="130"/>
      <c r="B77" s="137"/>
      <c r="C77" s="137"/>
      <c r="D77" s="132"/>
      <c r="E77" s="132"/>
      <c r="F77" s="133"/>
      <c r="G77" s="133"/>
      <c r="H77" s="138"/>
    </row>
    <row r="78" spans="1:10" s="134" customFormat="1" ht="15" customHeight="1" x14ac:dyDescent="0.2">
      <c r="A78" s="130"/>
      <c r="B78" s="137"/>
      <c r="C78" s="137"/>
      <c r="D78" s="132"/>
      <c r="E78" s="132"/>
      <c r="F78" s="133"/>
      <c r="G78" s="133"/>
      <c r="H78" s="138"/>
    </row>
    <row r="79" spans="1:10" s="134" customFormat="1" ht="15" customHeight="1" x14ac:dyDescent="0.2">
      <c r="A79" s="130"/>
      <c r="B79" s="137"/>
      <c r="C79" s="137"/>
      <c r="D79" s="132"/>
      <c r="E79" s="132"/>
      <c r="F79" s="133"/>
      <c r="G79" s="133"/>
      <c r="H79" s="138"/>
    </row>
    <row r="80" spans="1:10" s="134" customFormat="1" ht="15" customHeight="1" x14ac:dyDescent="0.2">
      <c r="A80" s="130"/>
      <c r="B80" s="137"/>
      <c r="C80" s="137"/>
      <c r="D80" s="132"/>
      <c r="E80" s="132"/>
      <c r="F80" s="133"/>
      <c r="G80" s="133"/>
      <c r="H80" s="138"/>
    </row>
    <row r="81" spans="1:10" s="134" customFormat="1" ht="15" customHeight="1" x14ac:dyDescent="0.2">
      <c r="A81" s="130"/>
      <c r="B81" s="137"/>
      <c r="C81" s="137"/>
      <c r="D81" s="132"/>
      <c r="E81" s="132"/>
      <c r="F81" s="133"/>
      <c r="G81" s="133"/>
      <c r="H81" s="138"/>
    </row>
    <row r="82" spans="1:10" s="134" customFormat="1" ht="15" customHeight="1" x14ac:dyDescent="0.2">
      <c r="A82" s="130"/>
      <c r="B82" s="139"/>
      <c r="C82" s="139"/>
      <c r="D82" s="132"/>
      <c r="E82" s="132"/>
      <c r="F82" s="140"/>
      <c r="G82" s="108"/>
      <c r="H82" s="108"/>
    </row>
    <row r="83" spans="1:10" s="134" customFormat="1" ht="15" customHeight="1" x14ac:dyDescent="0.2">
      <c r="A83" s="130"/>
      <c r="B83" s="139"/>
      <c r="C83" s="139"/>
      <c r="D83" s="132"/>
      <c r="E83" s="132"/>
      <c r="F83" s="140"/>
      <c r="G83" s="108"/>
      <c r="H83" s="108"/>
      <c r="I83" s="133" t="s">
        <v>6</v>
      </c>
      <c r="J83" s="133" t="str">
        <f>Proposition!$H$1</f>
        <v>D.00.00</v>
      </c>
    </row>
    <row r="84" spans="1:10" s="126" customFormat="1" ht="15" customHeight="1" x14ac:dyDescent="0.2">
      <c r="A84" s="124"/>
      <c r="B84" s="127"/>
      <c r="C84" s="128"/>
      <c r="D84" s="127"/>
      <c r="E84" s="127"/>
      <c r="F84" s="141"/>
      <c r="G84" s="108"/>
      <c r="H84" s="108"/>
      <c r="I84" s="140" t="s">
        <v>7</v>
      </c>
      <c r="J84" s="102">
        <f>J8</f>
        <v>0</v>
      </c>
    </row>
    <row r="85" spans="1:10" s="126" customFormat="1" ht="15" customHeight="1" x14ac:dyDescent="0.2">
      <c r="A85" s="124"/>
      <c r="B85" s="127"/>
      <c r="C85" s="128"/>
      <c r="D85" s="127"/>
      <c r="E85" s="127"/>
      <c r="F85" s="141"/>
      <c r="G85" s="110"/>
      <c r="H85" s="110"/>
      <c r="I85" s="142"/>
      <c r="J85" s="153">
        <f>J9</f>
        <v>0</v>
      </c>
    </row>
    <row r="86" spans="1:10" s="126" customFormat="1" ht="15" customHeight="1" x14ac:dyDescent="0.2">
      <c r="A86" s="124"/>
      <c r="B86" s="127"/>
      <c r="C86" s="128"/>
      <c r="D86" s="127"/>
      <c r="E86" s="127"/>
      <c r="F86" s="141"/>
      <c r="G86" s="110"/>
      <c r="H86" s="110"/>
      <c r="I86" s="143"/>
      <c r="J86" s="144"/>
    </row>
    <row r="87" spans="1:10" s="124" customFormat="1" ht="15" customHeight="1" x14ac:dyDescent="0.2">
      <c r="B87" s="145"/>
      <c r="C87" s="146"/>
      <c r="D87" s="145"/>
      <c r="E87" s="145"/>
      <c r="F87" s="147"/>
      <c r="G87" s="94"/>
      <c r="H87" s="94"/>
      <c r="I87" s="215" t="str">
        <f>Proposition!F5</f>
        <v>NOM</v>
      </c>
      <c r="J87" s="215"/>
    </row>
    <row r="88" spans="1:10" s="124" customFormat="1" x14ac:dyDescent="0.2">
      <c r="B88" s="145"/>
      <c r="C88" s="146"/>
      <c r="D88" s="145"/>
      <c r="E88" s="145"/>
      <c r="F88" s="148"/>
      <c r="G88" s="148"/>
      <c r="H88" s="148"/>
      <c r="I88" s="215" t="str">
        <f>Proposition!F6</f>
        <v>Adresse</v>
      </c>
      <c r="J88" s="215"/>
    </row>
    <row r="89" spans="1:10" s="124" customFormat="1" x14ac:dyDescent="0.2">
      <c r="C89" s="149"/>
      <c r="I89" s="215" t="str">
        <f>Proposition!F7</f>
        <v>Adresse</v>
      </c>
      <c r="J89" s="215"/>
    </row>
    <row r="90" spans="1:10" s="124" customFormat="1" x14ac:dyDescent="0.2">
      <c r="C90" s="149"/>
      <c r="I90" s="108"/>
      <c r="J90" s="150"/>
    </row>
    <row r="91" spans="1:10" s="124" customFormat="1" ht="15" customHeight="1" x14ac:dyDescent="0.3">
      <c r="B91" s="151"/>
      <c r="C91" s="151"/>
      <c r="D91" s="151"/>
      <c r="E91" s="151"/>
      <c r="F91" s="151"/>
      <c r="G91" s="151"/>
      <c r="H91" s="151"/>
      <c r="I91" s="151"/>
    </row>
    <row r="92" spans="1:10" s="124" customFormat="1" ht="15" customHeight="1" x14ac:dyDescent="0.2">
      <c r="A92" s="120"/>
      <c r="B92" s="121"/>
      <c r="C92" s="122"/>
      <c r="D92" s="121"/>
      <c r="E92" s="121"/>
      <c r="F92" s="123"/>
      <c r="G92" s="123"/>
      <c r="H92" s="123"/>
      <c r="I92" s="123"/>
      <c r="J92" s="120"/>
    </row>
    <row r="93" spans="1:10" s="124" customFormat="1" ht="15" customHeight="1" x14ac:dyDescent="0.2">
      <c r="A93" s="120"/>
      <c r="B93" s="121"/>
      <c r="C93" s="122"/>
      <c r="D93" s="121"/>
      <c r="E93" s="121"/>
      <c r="F93" s="123"/>
      <c r="G93" s="123"/>
      <c r="H93" s="123"/>
      <c r="I93" s="123"/>
      <c r="J93" s="120"/>
    </row>
    <row r="94" spans="1:10" s="126" customFormat="1" ht="15" customHeight="1" x14ac:dyDescent="0.2">
      <c r="A94" s="120"/>
      <c r="B94" s="120"/>
      <c r="C94" s="125"/>
      <c r="D94" s="120"/>
      <c r="E94" s="120"/>
      <c r="F94" s="120"/>
      <c r="G94" s="120"/>
      <c r="H94" s="120"/>
      <c r="I94" s="120"/>
      <c r="J94" s="120"/>
    </row>
    <row r="95" spans="1:10" s="126" customFormat="1" ht="15" customHeight="1" x14ac:dyDescent="0.2">
      <c r="A95" s="212" t="str">
        <f>Proposition!$A$13</f>
        <v>TITRE</v>
      </c>
      <c r="B95" s="212"/>
      <c r="C95" s="212"/>
      <c r="D95" s="212"/>
      <c r="E95" s="212"/>
      <c r="F95" s="212"/>
      <c r="G95" s="212"/>
      <c r="H95" s="212"/>
      <c r="I95" s="212"/>
      <c r="J95" s="212"/>
    </row>
    <row r="96" spans="1:10" s="126" customFormat="1" ht="15" customHeight="1" x14ac:dyDescent="0.2">
      <c r="A96" s="120"/>
      <c r="B96" s="121"/>
      <c r="C96" s="122"/>
      <c r="D96" s="121"/>
      <c r="E96" s="121"/>
      <c r="F96" s="121"/>
      <c r="G96" s="121"/>
      <c r="H96" s="121"/>
      <c r="I96" s="121"/>
      <c r="J96" s="120"/>
    </row>
    <row r="97" spans="1:10" s="126" customFormat="1" ht="15" customHeight="1" x14ac:dyDescent="0.2">
      <c r="A97" s="120"/>
      <c r="B97" s="120"/>
      <c r="C97" s="125"/>
      <c r="D97" s="120"/>
      <c r="E97" s="120"/>
      <c r="F97" s="120"/>
      <c r="G97" s="120"/>
      <c r="H97" s="120"/>
      <c r="I97" s="120"/>
      <c r="J97" s="120"/>
    </row>
    <row r="98" spans="1:10" s="126" customFormat="1" ht="20.100000000000001" customHeight="1" x14ac:dyDescent="0.35">
      <c r="A98" s="213" t="str">
        <f>Proposition!A14</f>
        <v>sous titre</v>
      </c>
      <c r="B98" s="213"/>
      <c r="C98" s="213"/>
      <c r="D98" s="213"/>
      <c r="E98" s="213"/>
      <c r="F98" s="213"/>
      <c r="G98" s="213"/>
      <c r="H98" s="213"/>
      <c r="I98" s="213"/>
      <c r="J98" s="213"/>
    </row>
    <row r="99" spans="1:10" s="124" customFormat="1" ht="18" customHeight="1" x14ac:dyDescent="0.2">
      <c r="A99" s="120"/>
      <c r="B99" s="120"/>
      <c r="C99" s="120"/>
      <c r="D99" s="120"/>
      <c r="E99" s="120"/>
      <c r="F99" s="120"/>
      <c r="G99" s="120"/>
      <c r="H99" s="120"/>
      <c r="I99" s="120"/>
      <c r="J99" s="120"/>
    </row>
    <row r="100" spans="1:10" s="124" customFormat="1" ht="15" customHeight="1" x14ac:dyDescent="0.2">
      <c r="A100" s="120"/>
      <c r="B100" s="120"/>
      <c r="C100" s="120"/>
      <c r="D100" s="120"/>
      <c r="E100" s="120"/>
      <c r="F100" s="120"/>
      <c r="G100" s="120"/>
      <c r="H100" s="120"/>
      <c r="I100" s="120"/>
      <c r="J100" s="120"/>
    </row>
    <row r="101" spans="1:10" s="124" customFormat="1" ht="15" customHeight="1" x14ac:dyDescent="0.2">
      <c r="A101" s="214" t="s">
        <v>24</v>
      </c>
      <c r="B101" s="214"/>
      <c r="C101" s="214"/>
      <c r="D101" s="214"/>
      <c r="E101" s="214"/>
      <c r="F101" s="214"/>
      <c r="G101" s="214"/>
      <c r="H101" s="214"/>
      <c r="I101" s="214"/>
      <c r="J101" s="214"/>
    </row>
    <row r="102" spans="1:10" s="124" customFormat="1" ht="15" customHeight="1" x14ac:dyDescent="0.2">
      <c r="A102" s="120"/>
      <c r="B102" s="121"/>
      <c r="C102" s="122"/>
      <c r="D102" s="121"/>
      <c r="E102" s="121"/>
      <c r="F102" s="121"/>
      <c r="G102" s="121"/>
      <c r="H102" s="121"/>
      <c r="I102" s="121"/>
      <c r="J102" s="120"/>
    </row>
    <row r="103" spans="1:10" s="124" customFormat="1" ht="15" customHeight="1" x14ac:dyDescent="0.2">
      <c r="A103" s="120"/>
      <c r="B103" s="120"/>
      <c r="C103" s="120"/>
      <c r="D103" s="120"/>
      <c r="E103" s="120"/>
      <c r="F103" s="120"/>
      <c r="G103" s="120"/>
      <c r="H103" s="120"/>
      <c r="I103" s="120"/>
      <c r="J103" s="120"/>
    </row>
    <row r="104" spans="1:10" s="124" customFormat="1" ht="15" customHeight="1" x14ac:dyDescent="0.2">
      <c r="A104" s="120"/>
      <c r="B104" s="121"/>
      <c r="C104" s="122"/>
      <c r="D104" s="121"/>
      <c r="E104" s="121"/>
      <c r="F104" s="121"/>
      <c r="G104" s="121"/>
      <c r="H104" s="121"/>
      <c r="I104" s="121"/>
      <c r="J104" s="120"/>
    </row>
    <row r="105" spans="1:10" s="61" customFormat="1" ht="15" customHeight="1" x14ac:dyDescent="0.2">
      <c r="B105" s="77"/>
      <c r="C105" s="78"/>
      <c r="D105" s="77"/>
      <c r="E105" s="77"/>
      <c r="F105" s="77"/>
      <c r="G105" s="77"/>
      <c r="H105" s="77"/>
      <c r="I105" s="77"/>
    </row>
  </sheetData>
  <mergeCells count="52">
    <mergeCell ref="A101:J101"/>
    <mergeCell ref="B44:C44"/>
    <mergeCell ref="E44:F44"/>
    <mergeCell ref="G44:H44"/>
    <mergeCell ref="B45:C45"/>
    <mergeCell ref="E45:F45"/>
    <mergeCell ref="G45:H45"/>
    <mergeCell ref="I87:J87"/>
    <mergeCell ref="I88:J88"/>
    <mergeCell ref="I89:J89"/>
    <mergeCell ref="A95:J95"/>
    <mergeCell ref="A98:J98"/>
    <mergeCell ref="B43:C43"/>
    <mergeCell ref="E43:F43"/>
    <mergeCell ref="G43:H43"/>
    <mergeCell ref="B39:C39"/>
    <mergeCell ref="E39:F39"/>
    <mergeCell ref="G39:H39"/>
    <mergeCell ref="B40:C40"/>
    <mergeCell ref="E40:F40"/>
    <mergeCell ref="G40:H40"/>
    <mergeCell ref="B41:C41"/>
    <mergeCell ref="E41:F41"/>
    <mergeCell ref="B42:C42"/>
    <mergeCell ref="E42:F42"/>
    <mergeCell ref="G42:H42"/>
    <mergeCell ref="B37:C37"/>
    <mergeCell ref="E37:F37"/>
    <mergeCell ref="G37:H37"/>
    <mergeCell ref="B38:C38"/>
    <mergeCell ref="E38:F38"/>
    <mergeCell ref="G38:H38"/>
    <mergeCell ref="B35:C35"/>
    <mergeCell ref="E35:F35"/>
    <mergeCell ref="G35:H35"/>
    <mergeCell ref="B36:C36"/>
    <mergeCell ref="E36:F36"/>
    <mergeCell ref="G36:H36"/>
    <mergeCell ref="B33:C33"/>
    <mergeCell ref="E33:F33"/>
    <mergeCell ref="G33:H33"/>
    <mergeCell ref="B34:C34"/>
    <mergeCell ref="E34:F34"/>
    <mergeCell ref="G34:H34"/>
    <mergeCell ref="B32:C32"/>
    <mergeCell ref="E32:F32"/>
    <mergeCell ref="G32:H32"/>
    <mergeCell ref="A19:J19"/>
    <mergeCell ref="A22:J22"/>
    <mergeCell ref="A25:J25"/>
    <mergeCell ref="B31:C31"/>
    <mergeCell ref="E31:F31"/>
  </mergeCells>
  <dataValidations count="1">
    <dataValidation type="list" allowBlank="1" showInputMessage="1" showErrorMessage="1" sqref="D33:D37">
      <formula1>"0%,5%,10%,15%,20%,25%,30%,35%,40%,45%,50%,55%,60%,65%,70%,75%,80%,85%,90%,95%,100%"</formula1>
    </dataValidation>
  </dataValidations>
  <printOptions horizontalCentered="1"/>
  <pageMargins left="0" right="0" top="0" bottom="0" header="0.31496062992125984" footer="0.31496062992125984"/>
  <pageSetup paperSize="9" scale="78" orientation="portrait" horizontalDpi="1200" verticalDpi="1200" r:id="rId1"/>
  <headerFooter alignWithMargins="0">
    <oddHeader xml:space="preserve">&amp;L&amp;G
&amp;K01+030
&amp;"-,Gras"40 Quai des Corsaires
64 100 Bayonne
Tél: +33 6 70 35 04 63
Mail: a.garcia@atelier-homework.com
linkedin.com/in/anthony-garcia-65403a60&amp;R&amp;"-,Gras"&amp;K01+030
FACTURE  </oddHeader>
    <oddFooter>&amp;C&amp;"-,Normal"&amp;8SASU Home work - 40 Quai des Corsaires - 64 100 Bayonne - N° SIREN – 820373868 - R.C.S. Bayonne 
Taux de pénalités de retard au taux en vigueur
Indemnité forfaitaire pour frais de recouvrement de 40 € TTC&amp;"Arial,Normal"&amp;10
&amp;R&amp;P</oddFooter>
    <firstHeader xml:space="preserve">&amp;L&amp;G
40 Quai des Corsaires
64 100 Bayonne
Tél: +33 6 70 35 04 63
Mail: a.garcia@atelier-homework.com
linkedin.com/in/anthony-garcia-65403a60&amp;R&amp;"Calibri,Gras"&amp;K00-045DEVIS
</first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topLeftCell="A49" zoomScaleNormal="100" workbookViewId="0">
      <selection activeCell="I86" sqref="I86"/>
    </sheetView>
  </sheetViews>
  <sheetFormatPr baseColWidth="10" defaultColWidth="10.85546875" defaultRowHeight="12.75" x14ac:dyDescent="0.2"/>
  <cols>
    <col min="1" max="1" width="17.7109375" style="1" customWidth="1"/>
    <col min="2" max="2" width="10.85546875" style="1"/>
    <col min="3" max="3" width="21.140625" style="2" customWidth="1"/>
    <col min="4" max="4" width="14.85546875" style="1" customWidth="1"/>
    <col min="5" max="5" width="6.42578125" style="1" customWidth="1"/>
    <col min="6" max="6" width="10.5703125" style="1" customWidth="1"/>
    <col min="7" max="8" width="9" style="1" customWidth="1"/>
    <col min="9" max="9" width="19.7109375" style="1" customWidth="1"/>
    <col min="10" max="10" width="18" style="1" customWidth="1"/>
    <col min="11" max="16384" width="10.85546875" style="1"/>
  </cols>
  <sheetData>
    <row r="1" spans="1:10" ht="15" customHeight="1" x14ac:dyDescent="0.2">
      <c r="A1" s="61"/>
      <c r="B1" s="95"/>
      <c r="C1" s="96"/>
      <c r="D1" s="95"/>
      <c r="E1" s="95"/>
      <c r="F1" s="95"/>
      <c r="G1" s="95"/>
      <c r="H1" s="95"/>
      <c r="I1" s="97"/>
      <c r="J1" s="61"/>
    </row>
    <row r="2" spans="1:10" s="4" customFormat="1" ht="15" customHeight="1" x14ac:dyDescent="0.2">
      <c r="A2" s="91"/>
      <c r="B2" s="98"/>
      <c r="C2" s="98"/>
      <c r="D2" s="99"/>
      <c r="E2" s="99"/>
      <c r="F2" s="56"/>
      <c r="G2" s="95"/>
      <c r="H2" s="95"/>
      <c r="I2" s="91"/>
      <c r="J2" s="91"/>
    </row>
    <row r="3" spans="1:10" s="4" customFormat="1" ht="15" customHeight="1" x14ac:dyDescent="0.2">
      <c r="A3" s="91"/>
      <c r="B3" s="98"/>
      <c r="C3" s="98"/>
      <c r="D3" s="99"/>
      <c r="E3" s="100"/>
      <c r="F3" s="101"/>
      <c r="G3" s="95"/>
      <c r="H3" s="95"/>
      <c r="I3" s="91"/>
      <c r="J3" s="91"/>
    </row>
    <row r="4" spans="1:10" s="4" customFormat="1" ht="15" customHeight="1" x14ac:dyDescent="0.2">
      <c r="A4" s="91"/>
      <c r="B4" s="98"/>
      <c r="C4" s="98"/>
      <c r="D4" s="99"/>
      <c r="E4" s="99"/>
      <c r="F4" s="56"/>
      <c r="G4" s="95"/>
      <c r="H4" s="95"/>
      <c r="I4" s="91"/>
      <c r="J4" s="91"/>
    </row>
    <row r="5" spans="1:10" s="4" customFormat="1" ht="15" customHeight="1" x14ac:dyDescent="0.2">
      <c r="A5" s="91"/>
      <c r="B5" s="104"/>
      <c r="C5" s="104"/>
      <c r="D5" s="99"/>
      <c r="E5" s="99"/>
      <c r="F5" s="56"/>
      <c r="G5" s="56"/>
      <c r="H5" s="105"/>
      <c r="I5" s="91"/>
      <c r="J5" s="91"/>
    </row>
    <row r="6" spans="1:10" s="4" customFormat="1" ht="15" customHeight="1" x14ac:dyDescent="0.2">
      <c r="A6" s="91"/>
      <c r="B6" s="107"/>
      <c r="C6" s="107"/>
      <c r="D6" s="99"/>
      <c r="E6" s="99"/>
      <c r="F6" s="102"/>
      <c r="G6" s="108"/>
      <c r="H6" s="108"/>
      <c r="I6" s="130"/>
      <c r="J6" s="91"/>
    </row>
    <row r="7" spans="1:10" s="4" customFormat="1" ht="15" customHeight="1" x14ac:dyDescent="0.2">
      <c r="A7" s="91"/>
      <c r="B7" s="107"/>
      <c r="C7" s="107"/>
      <c r="D7" s="99"/>
      <c r="E7" s="99"/>
      <c r="F7" s="102"/>
      <c r="G7" s="108"/>
      <c r="H7" s="108"/>
      <c r="I7" s="56" t="str">
        <f>'Honoraires n°1'!I7</f>
        <v>Référence devis:</v>
      </c>
      <c r="J7" s="56" t="str">
        <f>Proposition!$H$1</f>
        <v>D.00.00</v>
      </c>
    </row>
    <row r="8" spans="1:10" ht="15" customHeight="1" x14ac:dyDescent="0.2">
      <c r="A8" s="61"/>
      <c r="B8" s="95"/>
      <c r="C8" s="96"/>
      <c r="D8" s="95"/>
      <c r="E8" s="95"/>
      <c r="F8" s="109"/>
      <c r="G8" s="108"/>
      <c r="H8" s="108"/>
      <c r="I8" s="102" t="str">
        <f>'Honoraires n°1'!I8</f>
        <v>Référence facture:</v>
      </c>
      <c r="J8" s="102"/>
    </row>
    <row r="9" spans="1:10" ht="15" customHeight="1" x14ac:dyDescent="0.2">
      <c r="A9" s="61"/>
      <c r="B9" s="95"/>
      <c r="C9" s="96"/>
      <c r="D9" s="95"/>
      <c r="E9" s="95"/>
      <c r="F9" s="109"/>
      <c r="G9" s="110"/>
      <c r="H9" s="110"/>
      <c r="I9" s="152">
        <f>'Honoraires n°1'!I9</f>
        <v>0</v>
      </c>
      <c r="J9" s="153"/>
    </row>
    <row r="10" spans="1:10" ht="15" customHeight="1" x14ac:dyDescent="0.2">
      <c r="A10" s="61"/>
      <c r="B10" s="95"/>
      <c r="C10" s="96"/>
      <c r="D10" s="95"/>
      <c r="E10" s="95"/>
      <c r="F10" s="109"/>
      <c r="G10" s="110"/>
      <c r="H10" s="110"/>
      <c r="I10" s="143"/>
      <c r="J10" s="55"/>
    </row>
    <row r="11" spans="1:10" s="61" customFormat="1" ht="15" customHeight="1" x14ac:dyDescent="0.2">
      <c r="B11" s="77"/>
      <c r="C11" s="78"/>
      <c r="D11" s="77"/>
      <c r="E11" s="77"/>
      <c r="F11" s="93"/>
      <c r="G11" s="94"/>
      <c r="H11" s="94"/>
      <c r="I11" s="108" t="str">
        <f>Proposition!F5</f>
        <v>NOM</v>
      </c>
      <c r="J11" s="55"/>
    </row>
    <row r="12" spans="1:10" s="61" customFormat="1" x14ac:dyDescent="0.2">
      <c r="B12" s="77"/>
      <c r="C12" s="78"/>
      <c r="D12" s="77"/>
      <c r="E12" s="77"/>
      <c r="F12" s="92"/>
      <c r="G12" s="92"/>
      <c r="H12" s="92"/>
      <c r="I12" s="108" t="str">
        <f>Proposition!F6</f>
        <v>Adresse</v>
      </c>
      <c r="J12" s="55"/>
    </row>
    <row r="13" spans="1:10" s="61" customFormat="1" x14ac:dyDescent="0.2">
      <c r="C13" s="111"/>
      <c r="I13" s="108" t="str">
        <f>Proposition!F7</f>
        <v>Adresse</v>
      </c>
      <c r="J13" s="54"/>
    </row>
    <row r="14" spans="1:10" s="61" customFormat="1" x14ac:dyDescent="0.2">
      <c r="C14" s="111"/>
      <c r="I14" s="108"/>
      <c r="J14" s="54"/>
    </row>
    <row r="15" spans="1:10" s="61" customFormat="1" ht="15" customHeight="1" x14ac:dyDescent="0.3">
      <c r="B15" s="112"/>
      <c r="C15" s="112"/>
      <c r="D15" s="112"/>
      <c r="E15" s="112"/>
      <c r="F15" s="112"/>
      <c r="G15" s="112"/>
      <c r="H15" s="112"/>
      <c r="I15" s="112"/>
    </row>
    <row r="16" spans="1:10" s="61" customFormat="1" ht="15" customHeight="1" x14ac:dyDescent="0.2">
      <c r="A16" s="79"/>
      <c r="B16" s="80"/>
      <c r="C16" s="81"/>
      <c r="D16" s="80"/>
      <c r="E16" s="80"/>
      <c r="F16" s="82"/>
      <c r="G16" s="82"/>
      <c r="H16" s="82"/>
      <c r="I16" s="82"/>
      <c r="J16" s="79"/>
    </row>
    <row r="17" spans="1:10" s="61" customFormat="1" ht="15" customHeight="1" x14ac:dyDescent="0.2">
      <c r="A17" s="79"/>
      <c r="B17" s="80"/>
      <c r="C17" s="81"/>
      <c r="D17" s="80"/>
      <c r="E17" s="80"/>
      <c r="F17" s="82"/>
      <c r="G17" s="82"/>
      <c r="H17" s="82"/>
      <c r="I17" s="82"/>
      <c r="J17" s="79"/>
    </row>
    <row r="18" spans="1:10" ht="15" customHeight="1" x14ac:dyDescent="0.2">
      <c r="A18" s="79"/>
      <c r="B18" s="79"/>
      <c r="C18" s="113"/>
      <c r="D18" s="79"/>
      <c r="E18" s="79"/>
      <c r="F18" s="79"/>
      <c r="G18" s="79"/>
      <c r="H18" s="79"/>
      <c r="I18" s="79"/>
      <c r="J18" s="79"/>
    </row>
    <row r="19" spans="1:10" ht="15" customHeight="1" x14ac:dyDescent="0.2">
      <c r="A19" s="175" t="str">
        <f>Proposition!$A$13</f>
        <v>TITRE</v>
      </c>
      <c r="B19" s="175"/>
      <c r="C19" s="175"/>
      <c r="D19" s="175"/>
      <c r="E19" s="175"/>
      <c r="F19" s="175"/>
      <c r="G19" s="175"/>
      <c r="H19" s="175"/>
      <c r="I19" s="175"/>
      <c r="J19" s="175"/>
    </row>
    <row r="20" spans="1:10" ht="15" customHeight="1" x14ac:dyDescent="0.2">
      <c r="A20" s="79"/>
      <c r="B20" s="80"/>
      <c r="C20" s="81"/>
      <c r="D20" s="80"/>
      <c r="E20" s="80"/>
      <c r="F20" s="80"/>
      <c r="G20" s="80"/>
      <c r="H20" s="80"/>
      <c r="I20" s="80"/>
      <c r="J20" s="79"/>
    </row>
    <row r="21" spans="1:10" ht="15" customHeight="1" x14ac:dyDescent="0.2">
      <c r="A21" s="79"/>
      <c r="B21" s="79"/>
      <c r="C21" s="113"/>
      <c r="D21" s="79"/>
      <c r="E21" s="79"/>
      <c r="F21" s="79"/>
      <c r="G21" s="79"/>
      <c r="H21" s="79"/>
      <c r="I21" s="79"/>
      <c r="J21" s="79"/>
    </row>
    <row r="22" spans="1:10" ht="20.100000000000001" customHeight="1" x14ac:dyDescent="0.35">
      <c r="A22" s="195" t="str">
        <f>Proposition!A14</f>
        <v>sous titre</v>
      </c>
      <c r="B22" s="196"/>
      <c r="C22" s="196"/>
      <c r="D22" s="196"/>
      <c r="E22" s="196"/>
      <c r="F22" s="196"/>
      <c r="G22" s="196"/>
      <c r="H22" s="196"/>
      <c r="I22" s="196"/>
      <c r="J22" s="196"/>
    </row>
    <row r="23" spans="1:10" s="61" customFormat="1" ht="18" customHeight="1" x14ac:dyDescent="0.2">
      <c r="A23" s="79"/>
      <c r="B23" s="79"/>
      <c r="C23" s="79"/>
      <c r="D23" s="79"/>
      <c r="E23" s="79"/>
      <c r="F23" s="79"/>
      <c r="G23" s="79"/>
      <c r="H23" s="79"/>
      <c r="I23" s="79"/>
      <c r="J23" s="79"/>
    </row>
    <row r="24" spans="1:10" s="61" customFormat="1" ht="15" customHeight="1" x14ac:dyDescent="0.2">
      <c r="A24" s="79"/>
      <c r="B24" s="79"/>
      <c r="C24" s="79"/>
      <c r="D24" s="79"/>
      <c r="E24" s="79"/>
      <c r="F24" s="79"/>
      <c r="G24" s="79"/>
      <c r="H24" s="79"/>
      <c r="I24" s="79"/>
      <c r="J24" s="79"/>
    </row>
    <row r="25" spans="1:10" s="61" customFormat="1" ht="15" customHeight="1" x14ac:dyDescent="0.2">
      <c r="A25" s="199" t="s">
        <v>26</v>
      </c>
      <c r="B25" s="199"/>
      <c r="C25" s="199"/>
      <c r="D25" s="199"/>
      <c r="E25" s="199"/>
      <c r="F25" s="199"/>
      <c r="G25" s="199"/>
      <c r="H25" s="199"/>
      <c r="I25" s="199"/>
      <c r="J25" s="199"/>
    </row>
    <row r="26" spans="1:10" s="61" customFormat="1" ht="15" customHeight="1" x14ac:dyDescent="0.2">
      <c r="A26" s="79"/>
      <c r="B26" s="80"/>
      <c r="C26" s="81"/>
      <c r="D26" s="80"/>
      <c r="E26" s="80"/>
      <c r="F26" s="80"/>
      <c r="G26" s="80"/>
      <c r="H26" s="80"/>
      <c r="I26" s="80"/>
      <c r="J26" s="79"/>
    </row>
    <row r="27" spans="1:10" s="61" customFormat="1" ht="15" customHeight="1" x14ac:dyDescent="0.2">
      <c r="A27" s="79"/>
      <c r="B27" s="79"/>
      <c r="C27" s="79"/>
      <c r="D27" s="79"/>
      <c r="E27" s="79"/>
      <c r="F27" s="79"/>
      <c r="G27" s="79"/>
      <c r="H27" s="79"/>
      <c r="I27" s="79"/>
      <c r="J27" s="79"/>
    </row>
    <row r="28" spans="1:10" s="61" customFormat="1" ht="15" customHeight="1" x14ac:dyDescent="0.2">
      <c r="A28" s="79"/>
      <c r="B28" s="80"/>
      <c r="C28" s="81"/>
      <c r="D28" s="80"/>
      <c r="E28" s="80"/>
      <c r="F28" s="80"/>
      <c r="G28" s="80"/>
      <c r="H28" s="80"/>
      <c r="I28" s="80"/>
      <c r="J28" s="79"/>
    </row>
    <row r="29" spans="1:10" s="61" customFormat="1" ht="15" customHeight="1" x14ac:dyDescent="0.2">
      <c r="B29" s="77"/>
      <c r="C29" s="78"/>
      <c r="D29" s="77"/>
      <c r="E29" s="77"/>
      <c r="F29" s="77"/>
      <c r="G29" s="77"/>
      <c r="H29" s="77"/>
      <c r="I29" s="77"/>
    </row>
    <row r="30" spans="1:10" ht="15" customHeight="1" thickBot="1" x14ac:dyDescent="0.25">
      <c r="B30" s="2"/>
      <c r="C30" s="1"/>
      <c r="I30" s="11"/>
    </row>
    <row r="31" spans="1:10" s="66" customFormat="1" ht="15" customHeight="1" thickBot="1" x14ac:dyDescent="0.25">
      <c r="A31" s="62"/>
      <c r="B31" s="216"/>
      <c r="C31" s="217"/>
      <c r="D31" s="85" t="str">
        <f>'Honoraires n°1'!D31</f>
        <v>Pourcentage</v>
      </c>
      <c r="E31" s="218" t="str">
        <f>'Honoraires n°1'!E31:F31</f>
        <v>Montant HT</v>
      </c>
      <c r="F31" s="218"/>
      <c r="G31" s="64" t="str">
        <f>'Honoraires n°1'!G31</f>
        <v xml:space="preserve">TVA </v>
      </c>
      <c r="H31" s="65">
        <f>Proposition!G22</f>
        <v>0.2</v>
      </c>
      <c r="I31" s="85" t="str">
        <f>'Honoraires n°1'!I31</f>
        <v>Montant TTC</v>
      </c>
      <c r="J31" s="62"/>
    </row>
    <row r="32" spans="1:10" s="67" customFormat="1" ht="15" customHeight="1" x14ac:dyDescent="0.25">
      <c r="B32" s="206"/>
      <c r="C32" s="207"/>
      <c r="D32" s="86"/>
      <c r="E32" s="198"/>
      <c r="F32" s="198"/>
      <c r="G32" s="200"/>
      <c r="H32" s="201"/>
      <c r="I32" s="70"/>
    </row>
    <row r="33" spans="1:10" s="67" customFormat="1" ht="15" customHeight="1" x14ac:dyDescent="0.25">
      <c r="B33" s="194" t="str">
        <f>'Honoraires n°1'!B33:C33</f>
        <v>Constitution du dossier</v>
      </c>
      <c r="C33" s="194"/>
      <c r="D33" s="116">
        <v>1</v>
      </c>
      <c r="E33" s="183">
        <f>D33*Proposition!D24</f>
        <v>5000</v>
      </c>
      <c r="F33" s="183"/>
      <c r="G33" s="182">
        <f t="shared" ref="G33:G37" si="0">E33*$H$31</f>
        <v>1000</v>
      </c>
      <c r="H33" s="182"/>
      <c r="I33" s="71">
        <f t="shared" ref="I33:I37" si="1">SUM(E33:G33)</f>
        <v>6000</v>
      </c>
    </row>
    <row r="34" spans="1:10" s="67" customFormat="1" ht="15" customHeight="1" x14ac:dyDescent="0.25">
      <c r="B34" s="194" t="str">
        <f>'Honoraires n°1'!B34:C34</f>
        <v>Visa des éléments transmis</v>
      </c>
      <c r="C34" s="194"/>
      <c r="D34" s="116">
        <v>0.2</v>
      </c>
      <c r="E34" s="183">
        <f>D34*Proposition!D25</f>
        <v>4000</v>
      </c>
      <c r="F34" s="183"/>
      <c r="G34" s="182">
        <f t="shared" si="0"/>
        <v>800</v>
      </c>
      <c r="H34" s="182"/>
      <c r="I34" s="71">
        <f t="shared" si="1"/>
        <v>4800</v>
      </c>
    </row>
    <row r="35" spans="1:10" s="67" customFormat="1" ht="15" customHeight="1" x14ac:dyDescent="0.25">
      <c r="B35" s="194" t="str">
        <f>'Honoraires n°1'!B35:C35</f>
        <v>Modélisation des éléments</v>
      </c>
      <c r="C35" s="194"/>
      <c r="D35" s="116">
        <v>0</v>
      </c>
      <c r="E35" s="183">
        <f>D35*Proposition!D26</f>
        <v>0</v>
      </c>
      <c r="F35" s="183"/>
      <c r="G35" s="182">
        <f t="shared" si="0"/>
        <v>0</v>
      </c>
      <c r="H35" s="182"/>
      <c r="I35" s="71">
        <f t="shared" si="1"/>
        <v>0</v>
      </c>
    </row>
    <row r="36" spans="1:10" s="67" customFormat="1" ht="15" customHeight="1" x14ac:dyDescent="0.25">
      <c r="B36" s="194" t="str">
        <f>'Honoraires n°1'!B36:C36</f>
        <v>Intégration des éléments</v>
      </c>
      <c r="C36" s="194"/>
      <c r="D36" s="116">
        <v>0</v>
      </c>
      <c r="E36" s="183">
        <f>D36*Proposition!D27</f>
        <v>0</v>
      </c>
      <c r="F36" s="183"/>
      <c r="G36" s="182">
        <f t="shared" si="0"/>
        <v>0</v>
      </c>
      <c r="H36" s="182"/>
      <c r="I36" s="71">
        <f t="shared" si="1"/>
        <v>0</v>
      </c>
    </row>
    <row r="37" spans="1:10" s="67" customFormat="1" ht="15" customHeight="1" x14ac:dyDescent="0.25">
      <c r="B37" s="194" t="str">
        <f>'Honoraires n°1'!B37:C37</f>
        <v>DOE</v>
      </c>
      <c r="C37" s="194"/>
      <c r="D37" s="116">
        <v>0</v>
      </c>
      <c r="E37" s="183">
        <f>D37*Proposition!D28</f>
        <v>0</v>
      </c>
      <c r="F37" s="183"/>
      <c r="G37" s="182">
        <f t="shared" si="0"/>
        <v>0</v>
      </c>
      <c r="H37" s="182"/>
      <c r="I37" s="71">
        <f t="shared" si="1"/>
        <v>0</v>
      </c>
    </row>
    <row r="38" spans="1:10" s="67" customFormat="1" ht="15" customHeight="1" x14ac:dyDescent="0.25">
      <c r="B38" s="194"/>
      <c r="C38" s="194"/>
      <c r="D38" s="86"/>
      <c r="E38" s="176"/>
      <c r="F38" s="177"/>
      <c r="G38" s="176"/>
      <c r="H38" s="177"/>
      <c r="I38" s="83"/>
    </row>
    <row r="39" spans="1:10" s="67" customFormat="1" ht="15" customHeight="1" x14ac:dyDescent="0.25">
      <c r="B39" s="210" t="str">
        <f>'Honoraires n°1'!B39:C39</f>
        <v>Total cumulé</v>
      </c>
      <c r="C39" s="211"/>
      <c r="D39" s="117">
        <f>E39/E42</f>
        <v>0.09</v>
      </c>
      <c r="E39" s="183">
        <f>SUM(E33:F38)</f>
        <v>9000</v>
      </c>
      <c r="F39" s="184"/>
      <c r="G39" s="183">
        <f>SUM(G33:H38)</f>
        <v>1800</v>
      </c>
      <c r="H39" s="184"/>
      <c r="I39" s="71">
        <f>SUM(I33:I38)</f>
        <v>10800</v>
      </c>
    </row>
    <row r="40" spans="1:10" s="67" customFormat="1" ht="15" customHeight="1" x14ac:dyDescent="0.25">
      <c r="B40" s="202"/>
      <c r="C40" s="203"/>
      <c r="D40" s="70"/>
      <c r="E40" s="176"/>
      <c r="F40" s="177"/>
      <c r="G40" s="176"/>
      <c r="H40" s="177"/>
      <c r="I40" s="83"/>
    </row>
    <row r="41" spans="1:10" s="67" customFormat="1" ht="15" customHeight="1" x14ac:dyDescent="0.25">
      <c r="B41" s="185" t="str">
        <f>'Honoraires n°1'!B41:C41</f>
        <v>Condition de règlement</v>
      </c>
      <c r="C41" s="185"/>
      <c r="D41" s="84" t="s">
        <v>23</v>
      </c>
      <c r="E41" s="191" t="s">
        <v>4</v>
      </c>
      <c r="F41" s="191"/>
      <c r="G41" s="114" t="s">
        <v>12</v>
      </c>
      <c r="H41" s="115">
        <f>Proposition!G22</f>
        <v>0.2</v>
      </c>
      <c r="I41" s="84" t="s">
        <v>1</v>
      </c>
    </row>
    <row r="42" spans="1:10" s="67" customFormat="1" ht="15" customHeight="1" x14ac:dyDescent="0.25">
      <c r="B42" s="186" t="str">
        <f>'Honoraires n°1'!B42:C42</f>
        <v>Montant global (Rappel)</v>
      </c>
      <c r="C42" s="186"/>
      <c r="D42" s="118"/>
      <c r="E42" s="192">
        <f>Proposition!D30</f>
        <v>100000</v>
      </c>
      <c r="F42" s="192"/>
      <c r="G42" s="187">
        <f>Proposition!F30</f>
        <v>20000</v>
      </c>
      <c r="H42" s="187"/>
      <c r="I42" s="76">
        <f>Proposition!H30</f>
        <v>120000</v>
      </c>
    </row>
    <row r="43" spans="1:10" s="67" customFormat="1" ht="15" customHeight="1" x14ac:dyDescent="0.25">
      <c r="B43" s="189" t="str">
        <f>'Honoraires n°1'!B43:C43</f>
        <v>Cumul des situations précédentes</v>
      </c>
      <c r="C43" s="189"/>
      <c r="D43" s="119">
        <f>E43/E42</f>
        <v>0.09</v>
      </c>
      <c r="E43" s="183">
        <f>'Honoraires n°2'!E39:F39</f>
        <v>9000</v>
      </c>
      <c r="F43" s="183"/>
      <c r="G43" s="182">
        <f>E43*Proposition!G22</f>
        <v>1800</v>
      </c>
      <c r="H43" s="182"/>
      <c r="I43" s="71">
        <f>E43+G43</f>
        <v>10800</v>
      </c>
    </row>
    <row r="44" spans="1:10" s="67" customFormat="1" ht="15" customHeight="1" thickBot="1" x14ac:dyDescent="0.3">
      <c r="B44" s="204"/>
      <c r="C44" s="205"/>
      <c r="D44" s="119"/>
      <c r="E44" s="178"/>
      <c r="F44" s="179"/>
      <c r="G44" s="180"/>
      <c r="H44" s="181"/>
      <c r="I44" s="71"/>
    </row>
    <row r="45" spans="1:10" s="90" customFormat="1" ht="15" customHeight="1" thickBot="1" x14ac:dyDescent="0.25">
      <c r="A45" s="88"/>
      <c r="B45" s="190" t="str">
        <f>'Honoraires n°1'!B45:C45</f>
        <v>Montant à payer</v>
      </c>
      <c r="C45" s="190"/>
      <c r="D45" s="89">
        <f>E45/E42</f>
        <v>0</v>
      </c>
      <c r="E45" s="193">
        <f>E39-E43</f>
        <v>0</v>
      </c>
      <c r="F45" s="193"/>
      <c r="G45" s="188">
        <f>E45*Proposition!G22</f>
        <v>0</v>
      </c>
      <c r="H45" s="188"/>
      <c r="I45" s="87">
        <f>E45+G45</f>
        <v>0</v>
      </c>
      <c r="J45" s="88"/>
    </row>
    <row r="46" spans="1:10" ht="15" customHeight="1" x14ac:dyDescent="0.2"/>
    <row r="47" spans="1:10" ht="15" customHeight="1" x14ac:dyDescent="0.2"/>
    <row r="48" spans="1:10" ht="15" customHeight="1" x14ac:dyDescent="0.2">
      <c r="B48" s="2"/>
    </row>
    <row r="49" spans="2:10" ht="15" customHeight="1" x14ac:dyDescent="0.2">
      <c r="B49" s="2"/>
    </row>
    <row r="54" spans="2:10" ht="15" x14ac:dyDescent="0.25">
      <c r="G54" s="67" t="str">
        <f>'Honoraires n°1'!G54</f>
        <v>Paiement par virement à réception de la facture</v>
      </c>
    </row>
    <row r="55" spans="2:10" x14ac:dyDescent="0.2">
      <c r="B55" s="43"/>
      <c r="C55" s="43"/>
      <c r="D55" s="43"/>
      <c r="E55" s="43"/>
      <c r="F55" s="43"/>
      <c r="G55" s="43"/>
      <c r="H55" s="43"/>
      <c r="I55" s="43"/>
    </row>
    <row r="56" spans="2:10" x14ac:dyDescent="0.2">
      <c r="B56" s="43"/>
      <c r="C56" s="43"/>
      <c r="D56" s="43"/>
      <c r="E56" s="43"/>
      <c r="F56" s="43"/>
      <c r="G56" s="43"/>
      <c r="H56" s="43"/>
      <c r="I56" s="43"/>
    </row>
    <row r="57" spans="2:10" x14ac:dyDescent="0.2">
      <c r="B57" s="43"/>
      <c r="C57" s="43"/>
      <c r="D57" s="43"/>
      <c r="E57" s="43"/>
      <c r="F57" s="43"/>
      <c r="G57" s="43"/>
      <c r="H57" s="43"/>
      <c r="I57" s="43"/>
    </row>
    <row r="62" spans="2:10" ht="15" x14ac:dyDescent="0.25">
      <c r="H62" s="67"/>
      <c r="I62" s="67"/>
      <c r="J62" s="67"/>
    </row>
    <row r="72" spans="1:10" s="126" customFormat="1" ht="15" customHeight="1" x14ac:dyDescent="0.2">
      <c r="A72" s="124"/>
      <c r="B72" s="127"/>
      <c r="C72" s="128"/>
      <c r="D72" s="127"/>
      <c r="E72" s="127"/>
      <c r="F72" s="127"/>
      <c r="G72" s="127"/>
      <c r="H72" s="127"/>
      <c r="I72" s="129"/>
      <c r="J72" s="124"/>
    </row>
    <row r="73" spans="1:10" s="134" customFormat="1" ht="15" customHeight="1" x14ac:dyDescent="0.2">
      <c r="A73" s="130"/>
      <c r="B73" s="131"/>
      <c r="C73" s="131"/>
      <c r="D73" s="132"/>
      <c r="E73" s="132"/>
      <c r="F73" s="133"/>
      <c r="G73" s="127"/>
      <c r="H73" s="127"/>
    </row>
    <row r="74" spans="1:10" s="134" customFormat="1" ht="15" customHeight="1" x14ac:dyDescent="0.2">
      <c r="A74" s="130"/>
      <c r="B74" s="131"/>
      <c r="C74" s="131"/>
      <c r="D74" s="132"/>
      <c r="E74" s="135"/>
      <c r="F74" s="136"/>
      <c r="G74" s="127"/>
      <c r="H74" s="127"/>
    </row>
    <row r="75" spans="1:10" s="134" customFormat="1" ht="15" customHeight="1" x14ac:dyDescent="0.2">
      <c r="A75" s="130"/>
      <c r="B75" s="131"/>
      <c r="C75" s="131"/>
      <c r="D75" s="132"/>
      <c r="E75" s="132"/>
      <c r="F75" s="133"/>
      <c r="G75" s="127"/>
      <c r="H75" s="127"/>
    </row>
    <row r="76" spans="1:10" s="134" customFormat="1" ht="15" customHeight="1" x14ac:dyDescent="0.2">
      <c r="A76" s="130"/>
      <c r="B76" s="137"/>
      <c r="C76" s="137"/>
      <c r="D76" s="132"/>
      <c r="E76" s="132"/>
      <c r="F76" s="133"/>
      <c r="G76" s="133"/>
      <c r="H76" s="138"/>
    </row>
    <row r="77" spans="1:10" s="134" customFormat="1" ht="15" customHeight="1" x14ac:dyDescent="0.2">
      <c r="A77" s="130"/>
      <c r="B77" s="137"/>
      <c r="C77" s="137"/>
      <c r="D77" s="132"/>
      <c r="E77" s="132"/>
      <c r="F77" s="133"/>
      <c r="G77" s="133"/>
      <c r="H77" s="138"/>
    </row>
    <row r="78" spans="1:10" s="134" customFormat="1" ht="15" customHeight="1" x14ac:dyDescent="0.2">
      <c r="A78" s="130"/>
      <c r="B78" s="137"/>
      <c r="C78" s="137"/>
      <c r="D78" s="132"/>
      <c r="E78" s="132"/>
      <c r="F78" s="133"/>
      <c r="G78" s="133"/>
      <c r="H78" s="138"/>
    </row>
    <row r="79" spans="1:10" s="134" customFormat="1" ht="15" customHeight="1" x14ac:dyDescent="0.2">
      <c r="A79" s="130"/>
      <c r="B79" s="137"/>
      <c r="C79" s="137"/>
      <c r="D79" s="132"/>
      <c r="E79" s="132"/>
      <c r="F79" s="133"/>
      <c r="G79" s="133"/>
      <c r="H79" s="138"/>
    </row>
    <row r="80" spans="1:10" s="134" customFormat="1" ht="15" customHeight="1" x14ac:dyDescent="0.2">
      <c r="A80" s="130"/>
      <c r="B80" s="137"/>
      <c r="C80" s="137"/>
      <c r="D80" s="132"/>
      <c r="E80" s="132"/>
      <c r="F80" s="133"/>
      <c r="G80" s="133"/>
      <c r="H80" s="138"/>
    </row>
    <row r="81" spans="1:10" s="134" customFormat="1" ht="15" customHeight="1" x14ac:dyDescent="0.2">
      <c r="A81" s="130"/>
      <c r="B81" s="137"/>
      <c r="C81" s="137"/>
      <c r="D81" s="132"/>
      <c r="E81" s="132"/>
      <c r="F81" s="133"/>
      <c r="G81" s="133"/>
      <c r="H81" s="138"/>
    </row>
    <row r="82" spans="1:10" s="134" customFormat="1" ht="15" customHeight="1" x14ac:dyDescent="0.2">
      <c r="A82" s="130"/>
      <c r="B82" s="139"/>
      <c r="C82" s="139"/>
      <c r="D82" s="132"/>
      <c r="E82" s="132"/>
      <c r="F82" s="140"/>
      <c r="G82" s="108"/>
      <c r="H82" s="108"/>
    </row>
    <row r="83" spans="1:10" s="134" customFormat="1" ht="15" customHeight="1" x14ac:dyDescent="0.2">
      <c r="A83" s="130"/>
      <c r="B83" s="139"/>
      <c r="C83" s="139"/>
      <c r="D83" s="132"/>
      <c r="E83" s="132"/>
      <c r="F83" s="140"/>
      <c r="G83" s="108"/>
      <c r="H83" s="108"/>
      <c r="I83" s="133" t="s">
        <v>6</v>
      </c>
      <c r="J83" s="133" t="str">
        <f>Proposition!$H$1</f>
        <v>D.00.00</v>
      </c>
    </row>
    <row r="84" spans="1:10" s="126" customFormat="1" ht="15" customHeight="1" x14ac:dyDescent="0.2">
      <c r="A84" s="124"/>
      <c r="B84" s="127"/>
      <c r="C84" s="128"/>
      <c r="D84" s="127"/>
      <c r="E84" s="127"/>
      <c r="F84" s="141"/>
      <c r="G84" s="108"/>
      <c r="H84" s="108"/>
      <c r="I84" s="140" t="s">
        <v>7</v>
      </c>
      <c r="J84" s="102">
        <f>J8</f>
        <v>0</v>
      </c>
    </row>
    <row r="85" spans="1:10" s="126" customFormat="1" ht="15" customHeight="1" x14ac:dyDescent="0.2">
      <c r="A85" s="124"/>
      <c r="B85" s="127"/>
      <c r="C85" s="128"/>
      <c r="D85" s="127"/>
      <c r="E85" s="127"/>
      <c r="F85" s="141"/>
      <c r="G85" s="110"/>
      <c r="H85" s="110"/>
      <c r="I85" s="152">
        <f>I9</f>
        <v>0</v>
      </c>
      <c r="J85" s="153">
        <f>J9</f>
        <v>0</v>
      </c>
    </row>
    <row r="86" spans="1:10" s="126" customFormat="1" ht="15" customHeight="1" x14ac:dyDescent="0.2">
      <c r="A86" s="124"/>
      <c r="B86" s="127"/>
      <c r="C86" s="128"/>
      <c r="D86" s="127"/>
      <c r="E86" s="127"/>
      <c r="F86" s="141"/>
      <c r="G86" s="110"/>
      <c r="H86" s="110"/>
      <c r="I86" s="143"/>
      <c r="J86" s="144"/>
    </row>
    <row r="87" spans="1:10" s="124" customFormat="1" ht="15" customHeight="1" x14ac:dyDescent="0.2">
      <c r="B87" s="145"/>
      <c r="C87" s="146"/>
      <c r="D87" s="145"/>
      <c r="E87" s="145"/>
      <c r="F87" s="147"/>
      <c r="G87" s="94"/>
      <c r="H87" s="94"/>
      <c r="I87" s="215" t="str">
        <f>Proposition!F5</f>
        <v>NOM</v>
      </c>
      <c r="J87" s="215"/>
    </row>
    <row r="88" spans="1:10" s="124" customFormat="1" x14ac:dyDescent="0.2">
      <c r="B88" s="145"/>
      <c r="C88" s="146"/>
      <c r="D88" s="145"/>
      <c r="E88" s="145"/>
      <c r="F88" s="148"/>
      <c r="G88" s="148"/>
      <c r="H88" s="148"/>
      <c r="I88" s="215" t="str">
        <f>Proposition!F6</f>
        <v>Adresse</v>
      </c>
      <c r="J88" s="215"/>
    </row>
    <row r="89" spans="1:10" s="124" customFormat="1" x14ac:dyDescent="0.2">
      <c r="C89" s="149"/>
      <c r="I89" s="215" t="str">
        <f>Proposition!F7</f>
        <v>Adresse</v>
      </c>
      <c r="J89" s="215"/>
    </row>
    <row r="90" spans="1:10" s="124" customFormat="1" x14ac:dyDescent="0.2">
      <c r="C90" s="149"/>
      <c r="I90" s="108"/>
      <c r="J90" s="150"/>
    </row>
    <row r="91" spans="1:10" s="124" customFormat="1" ht="15" customHeight="1" x14ac:dyDescent="0.3">
      <c r="B91" s="151"/>
      <c r="C91" s="151"/>
      <c r="D91" s="151"/>
      <c r="E91" s="151"/>
      <c r="F91" s="151"/>
      <c r="G91" s="151"/>
      <c r="H91" s="151"/>
      <c r="I91" s="151"/>
    </row>
    <row r="92" spans="1:10" s="124" customFormat="1" ht="15" customHeight="1" x14ac:dyDescent="0.2">
      <c r="A92" s="120"/>
      <c r="B92" s="121"/>
      <c r="C92" s="122"/>
      <c r="D92" s="121"/>
      <c r="E92" s="121"/>
      <c r="F92" s="123"/>
      <c r="G92" s="123"/>
      <c r="H92" s="123"/>
      <c r="I92" s="123"/>
      <c r="J92" s="120"/>
    </row>
    <row r="93" spans="1:10" s="124" customFormat="1" ht="15" customHeight="1" x14ac:dyDescent="0.2">
      <c r="A93" s="120"/>
      <c r="B93" s="121"/>
      <c r="C93" s="122"/>
      <c r="D93" s="121"/>
      <c r="E93" s="121"/>
      <c r="F93" s="123"/>
      <c r="G93" s="123"/>
      <c r="H93" s="123"/>
      <c r="I93" s="123"/>
      <c r="J93" s="120"/>
    </row>
    <row r="94" spans="1:10" s="126" customFormat="1" ht="15" customHeight="1" x14ac:dyDescent="0.2">
      <c r="A94" s="120"/>
      <c r="B94" s="120"/>
      <c r="C94" s="125"/>
      <c r="D94" s="120"/>
      <c r="E94" s="120"/>
      <c r="F94" s="120"/>
      <c r="G94" s="120"/>
      <c r="H94" s="120"/>
      <c r="I94" s="120"/>
      <c r="J94" s="120"/>
    </row>
    <row r="95" spans="1:10" s="126" customFormat="1" ht="15" customHeight="1" x14ac:dyDescent="0.2">
      <c r="A95" s="212" t="str">
        <f>Proposition!$A$13</f>
        <v>TITRE</v>
      </c>
      <c r="B95" s="212"/>
      <c r="C95" s="212"/>
      <c r="D95" s="212"/>
      <c r="E95" s="212"/>
      <c r="F95" s="212"/>
      <c r="G95" s="212"/>
      <c r="H95" s="212"/>
      <c r="I95" s="212"/>
      <c r="J95" s="212"/>
    </row>
    <row r="96" spans="1:10" s="126" customFormat="1" ht="15" customHeight="1" x14ac:dyDescent="0.2">
      <c r="A96" s="120"/>
      <c r="B96" s="121"/>
      <c r="C96" s="122"/>
      <c r="D96" s="121"/>
      <c r="E96" s="121"/>
      <c r="F96" s="121"/>
      <c r="G96" s="121"/>
      <c r="H96" s="121"/>
      <c r="I96" s="121"/>
      <c r="J96" s="120"/>
    </row>
    <row r="97" spans="1:10" s="126" customFormat="1" ht="15" customHeight="1" x14ac:dyDescent="0.2">
      <c r="A97" s="120"/>
      <c r="B97" s="120"/>
      <c r="C97" s="125"/>
      <c r="D97" s="120"/>
      <c r="E97" s="120"/>
      <c r="F97" s="120"/>
      <c r="G97" s="120"/>
      <c r="H97" s="120"/>
      <c r="I97" s="120"/>
      <c r="J97" s="120"/>
    </row>
    <row r="98" spans="1:10" s="126" customFormat="1" ht="20.100000000000001" customHeight="1" x14ac:dyDescent="0.35">
      <c r="A98" s="213" t="str">
        <f>Proposition!A14</f>
        <v>sous titre</v>
      </c>
      <c r="B98" s="213"/>
      <c r="C98" s="213"/>
      <c r="D98" s="213"/>
      <c r="E98" s="213"/>
      <c r="F98" s="213"/>
      <c r="G98" s="213"/>
      <c r="H98" s="213"/>
      <c r="I98" s="213"/>
      <c r="J98" s="213"/>
    </row>
    <row r="99" spans="1:10" s="124" customFormat="1" ht="18" customHeight="1" x14ac:dyDescent="0.2">
      <c r="A99" s="120"/>
      <c r="B99" s="120"/>
      <c r="C99" s="120"/>
      <c r="D99" s="120"/>
      <c r="E99" s="120"/>
      <c r="F99" s="120"/>
      <c r="G99" s="120"/>
      <c r="H99" s="120"/>
      <c r="I99" s="120"/>
      <c r="J99" s="120"/>
    </row>
    <row r="100" spans="1:10" s="124" customFormat="1" ht="15" customHeight="1" x14ac:dyDescent="0.2">
      <c r="A100" s="120"/>
      <c r="B100" s="120"/>
      <c r="C100" s="120"/>
      <c r="D100" s="120"/>
      <c r="E100" s="120"/>
      <c r="F100" s="120"/>
      <c r="G100" s="120"/>
      <c r="H100" s="120"/>
      <c r="I100" s="120"/>
      <c r="J100" s="120"/>
    </row>
    <row r="101" spans="1:10" s="124" customFormat="1" ht="15" customHeight="1" x14ac:dyDescent="0.2">
      <c r="A101" s="214" t="s">
        <v>24</v>
      </c>
      <c r="B101" s="214"/>
      <c r="C101" s="214"/>
      <c r="D101" s="214"/>
      <c r="E101" s="214"/>
      <c r="F101" s="214"/>
      <c r="G101" s="214"/>
      <c r="H101" s="214"/>
      <c r="I101" s="214"/>
      <c r="J101" s="214"/>
    </row>
    <row r="102" spans="1:10" s="124" customFormat="1" ht="15" customHeight="1" x14ac:dyDescent="0.2">
      <c r="A102" s="120"/>
      <c r="B102" s="121"/>
      <c r="C102" s="122"/>
      <c r="D102" s="121"/>
      <c r="E102" s="121"/>
      <c r="F102" s="121"/>
      <c r="G102" s="121"/>
      <c r="H102" s="121"/>
      <c r="I102" s="121"/>
      <c r="J102" s="120"/>
    </row>
    <row r="103" spans="1:10" s="124" customFormat="1" ht="15" customHeight="1" x14ac:dyDescent="0.2">
      <c r="A103" s="120"/>
      <c r="B103" s="120"/>
      <c r="C103" s="120"/>
      <c r="D103" s="120"/>
      <c r="E103" s="120"/>
      <c r="F103" s="120"/>
      <c r="G103" s="120"/>
      <c r="H103" s="120"/>
      <c r="I103" s="120"/>
      <c r="J103" s="120"/>
    </row>
    <row r="104" spans="1:10" s="124" customFormat="1" ht="15" customHeight="1" x14ac:dyDescent="0.2">
      <c r="A104" s="120"/>
      <c r="B104" s="121"/>
      <c r="C104" s="122"/>
      <c r="D104" s="121"/>
      <c r="E104" s="121"/>
      <c r="F104" s="121"/>
      <c r="G104" s="121"/>
      <c r="H104" s="121"/>
      <c r="I104" s="121"/>
      <c r="J104" s="120"/>
    </row>
    <row r="105" spans="1:10" s="61" customFormat="1" ht="15" customHeight="1" x14ac:dyDescent="0.2">
      <c r="B105" s="77"/>
      <c r="C105" s="78"/>
      <c r="D105" s="77"/>
      <c r="E105" s="77"/>
      <c r="F105" s="77"/>
      <c r="G105" s="77"/>
      <c r="H105" s="77"/>
      <c r="I105" s="77"/>
    </row>
  </sheetData>
  <mergeCells count="52">
    <mergeCell ref="B32:C32"/>
    <mergeCell ref="E32:F32"/>
    <mergeCell ref="G32:H32"/>
    <mergeCell ref="A19:J19"/>
    <mergeCell ref="A22:J22"/>
    <mergeCell ref="A25:J25"/>
    <mergeCell ref="B31:C31"/>
    <mergeCell ref="E31:F31"/>
    <mergeCell ref="B33:C33"/>
    <mergeCell ref="E33:F33"/>
    <mergeCell ref="G33:H33"/>
    <mergeCell ref="B34:C34"/>
    <mergeCell ref="E34:F34"/>
    <mergeCell ref="G34:H34"/>
    <mergeCell ref="B35:C35"/>
    <mergeCell ref="E35:F35"/>
    <mergeCell ref="G35:H35"/>
    <mergeCell ref="B36:C36"/>
    <mergeCell ref="E36:F36"/>
    <mergeCell ref="G36:H36"/>
    <mergeCell ref="B37:C37"/>
    <mergeCell ref="E37:F37"/>
    <mergeCell ref="G37:H37"/>
    <mergeCell ref="B38:C38"/>
    <mergeCell ref="E38:F38"/>
    <mergeCell ref="G38:H38"/>
    <mergeCell ref="B43:C43"/>
    <mergeCell ref="E43:F43"/>
    <mergeCell ref="G43:H43"/>
    <mergeCell ref="B39:C39"/>
    <mergeCell ref="E39:F39"/>
    <mergeCell ref="G39:H39"/>
    <mergeCell ref="B40:C40"/>
    <mergeCell ref="E40:F40"/>
    <mergeCell ref="G40:H40"/>
    <mergeCell ref="B41:C41"/>
    <mergeCell ref="E41:F41"/>
    <mergeCell ref="B42:C42"/>
    <mergeCell ref="E42:F42"/>
    <mergeCell ref="G42:H42"/>
    <mergeCell ref="A101:J101"/>
    <mergeCell ref="B44:C44"/>
    <mergeCell ref="E44:F44"/>
    <mergeCell ref="G44:H44"/>
    <mergeCell ref="B45:C45"/>
    <mergeCell ref="E45:F45"/>
    <mergeCell ref="G45:H45"/>
    <mergeCell ref="I87:J87"/>
    <mergeCell ref="I88:J88"/>
    <mergeCell ref="I89:J89"/>
    <mergeCell ref="A95:J95"/>
    <mergeCell ref="A98:J98"/>
  </mergeCells>
  <dataValidations count="1">
    <dataValidation type="list" allowBlank="1" showInputMessage="1" showErrorMessage="1" sqref="D33:D37">
      <formula1>"0%,5%,10%,15%,20%,25%,30%,35%,40%,45%,50%,55%,60%,65%,70%,75%,80%,85%,90%,95%,100%"</formula1>
    </dataValidation>
  </dataValidations>
  <printOptions horizontalCentered="1"/>
  <pageMargins left="0" right="0" top="0" bottom="0" header="0.31496062992125984" footer="0.31496062992125984"/>
  <pageSetup paperSize="9" scale="78" orientation="portrait" horizontalDpi="1200" verticalDpi="1200" r:id="rId1"/>
  <headerFooter alignWithMargins="0">
    <oddHeader xml:space="preserve">&amp;L&amp;G
&amp;K01+030
&amp;"-,Gras"40 Quai des Corsaires
64 100 Bayonne
Tél: +33 6 70 35 04 63
Mail: a.garcia@atelier-homework.com
linkedin.com/in/anthony-garcia-65403a60&amp;R&amp;"-,Gras"&amp;K01+030
FACTURE  </oddHeader>
    <oddFooter>&amp;C&amp;"-,Normal"&amp;8SASU Home work - 40 Quai des Corsaires - 64 100 Bayonne - N° SIREN – 820373868 - R.C.S. Bayonne 
Taux de pénalités de retard au taux en vigueur
Indemnité forfaitaire pour frais de recouvrement de 40 € TTC&amp;"Arial,Normal"&amp;10
&amp;R&amp;P</oddFooter>
    <firstHeader xml:space="preserve">&amp;L&amp;G
40 Quai des Corsaires
64 100 Bayonne
Tél: +33 6 70 35 04 63
Mail: a.garcia@atelier-homework.com
linkedin.com/in/anthony-garcia-65403a60&amp;R&amp;"Calibri,Gras"&amp;K00-045DEVIS
</first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topLeftCell="A55" zoomScaleNormal="100" workbookViewId="0">
      <selection activeCell="I85" sqref="I85"/>
    </sheetView>
  </sheetViews>
  <sheetFormatPr baseColWidth="10" defaultColWidth="10.85546875" defaultRowHeight="12.75" x14ac:dyDescent="0.2"/>
  <cols>
    <col min="1" max="1" width="17.7109375" style="1" customWidth="1"/>
    <col min="2" max="2" width="10.85546875" style="1"/>
    <col min="3" max="3" width="21.140625" style="2" customWidth="1"/>
    <col min="4" max="4" width="14.85546875" style="1" customWidth="1"/>
    <col min="5" max="5" width="6.42578125" style="1" customWidth="1"/>
    <col min="6" max="6" width="10.5703125" style="1" customWidth="1"/>
    <col min="7" max="8" width="9" style="1" customWidth="1"/>
    <col min="9" max="9" width="19.7109375" style="1" customWidth="1"/>
    <col min="10" max="10" width="18" style="1" customWidth="1"/>
    <col min="11" max="16384" width="10.85546875" style="1"/>
  </cols>
  <sheetData>
    <row r="1" spans="1:10" ht="15" customHeight="1" x14ac:dyDescent="0.2">
      <c r="A1" s="61"/>
      <c r="B1" s="95"/>
      <c r="C1" s="96"/>
      <c r="D1" s="95"/>
      <c r="E1" s="95"/>
      <c r="F1" s="95"/>
      <c r="G1" s="95"/>
      <c r="H1" s="95"/>
      <c r="I1" s="97"/>
      <c r="J1" s="61"/>
    </row>
    <row r="2" spans="1:10" s="4" customFormat="1" ht="15" customHeight="1" x14ac:dyDescent="0.2">
      <c r="A2" s="91"/>
      <c r="B2" s="98"/>
      <c r="C2" s="98"/>
      <c r="D2" s="99"/>
      <c r="E2" s="99"/>
      <c r="F2" s="56"/>
      <c r="G2" s="95"/>
      <c r="H2" s="95"/>
      <c r="I2" s="91"/>
      <c r="J2" s="91"/>
    </row>
    <row r="3" spans="1:10" s="4" customFormat="1" ht="15" customHeight="1" x14ac:dyDescent="0.2">
      <c r="A3" s="91"/>
      <c r="B3" s="98"/>
      <c r="C3" s="98"/>
      <c r="D3" s="99"/>
      <c r="E3" s="100"/>
      <c r="F3" s="101"/>
      <c r="G3" s="95"/>
      <c r="H3" s="95"/>
      <c r="I3" s="91"/>
      <c r="J3" s="91"/>
    </row>
    <row r="4" spans="1:10" s="4" customFormat="1" ht="15" customHeight="1" x14ac:dyDescent="0.2">
      <c r="A4" s="91"/>
      <c r="B4" s="98"/>
      <c r="C4" s="98"/>
      <c r="D4" s="99"/>
      <c r="E4" s="99"/>
      <c r="F4" s="56"/>
      <c r="G4" s="95"/>
      <c r="H4" s="95"/>
      <c r="I4" s="91"/>
      <c r="J4" s="91"/>
    </row>
    <row r="5" spans="1:10" s="4" customFormat="1" ht="15" customHeight="1" x14ac:dyDescent="0.2">
      <c r="A5" s="91"/>
      <c r="B5" s="104"/>
      <c r="C5" s="104"/>
      <c r="D5" s="99"/>
      <c r="E5" s="99"/>
      <c r="F5" s="56"/>
      <c r="G5" s="56"/>
      <c r="H5" s="105"/>
      <c r="I5" s="91"/>
      <c r="J5" s="91"/>
    </row>
    <row r="6" spans="1:10" s="4" customFormat="1" ht="15" customHeight="1" x14ac:dyDescent="0.2">
      <c r="A6" s="91"/>
      <c r="B6" s="107"/>
      <c r="C6" s="107"/>
      <c r="D6" s="99"/>
      <c r="E6" s="99"/>
      <c r="F6" s="102"/>
      <c r="G6" s="108"/>
      <c r="H6" s="108"/>
      <c r="I6" s="130"/>
      <c r="J6" s="91"/>
    </row>
    <row r="7" spans="1:10" s="4" customFormat="1" ht="15" customHeight="1" x14ac:dyDescent="0.2">
      <c r="A7" s="91"/>
      <c r="B7" s="107"/>
      <c r="C7" s="107"/>
      <c r="D7" s="99"/>
      <c r="E7" s="99"/>
      <c r="F7" s="102"/>
      <c r="G7" s="108"/>
      <c r="H7" s="108"/>
      <c r="I7" s="56" t="str">
        <f>'Honoraires n°1'!I7</f>
        <v>Référence devis:</v>
      </c>
      <c r="J7" s="56" t="str">
        <f>Proposition!$H$1</f>
        <v>D.00.00</v>
      </c>
    </row>
    <row r="8" spans="1:10" ht="15" customHeight="1" x14ac:dyDescent="0.2">
      <c r="A8" s="61"/>
      <c r="B8" s="95"/>
      <c r="C8" s="96"/>
      <c r="D8" s="95"/>
      <c r="E8" s="95"/>
      <c r="F8" s="109"/>
      <c r="G8" s="108"/>
      <c r="H8" s="108"/>
      <c r="I8" s="102" t="str">
        <f>'Honoraires n°1'!I8</f>
        <v>Référence facture:</v>
      </c>
      <c r="J8" s="102"/>
    </row>
    <row r="9" spans="1:10" ht="15" customHeight="1" x14ac:dyDescent="0.2">
      <c r="A9" s="61"/>
      <c r="B9" s="95"/>
      <c r="C9" s="96"/>
      <c r="D9" s="95"/>
      <c r="E9" s="95"/>
      <c r="F9" s="109"/>
      <c r="G9" s="110"/>
      <c r="H9" s="110"/>
      <c r="I9" s="152">
        <f>'Honoraires n°1'!I9</f>
        <v>0</v>
      </c>
      <c r="J9" s="153"/>
    </row>
    <row r="10" spans="1:10" ht="15" customHeight="1" x14ac:dyDescent="0.2">
      <c r="A10" s="61"/>
      <c r="B10" s="95"/>
      <c r="C10" s="96"/>
      <c r="D10" s="95"/>
      <c r="E10" s="95"/>
      <c r="F10" s="109"/>
      <c r="G10" s="110"/>
      <c r="H10" s="110"/>
      <c r="I10" s="143"/>
      <c r="J10" s="55"/>
    </row>
    <row r="11" spans="1:10" s="61" customFormat="1" ht="15" customHeight="1" x14ac:dyDescent="0.2">
      <c r="B11" s="77"/>
      <c r="C11" s="78"/>
      <c r="D11" s="77"/>
      <c r="E11" s="77"/>
      <c r="F11" s="93"/>
      <c r="G11" s="94"/>
      <c r="H11" s="94"/>
      <c r="I11" s="108" t="str">
        <f>Proposition!F5</f>
        <v>NOM</v>
      </c>
      <c r="J11" s="55"/>
    </row>
    <row r="12" spans="1:10" s="61" customFormat="1" x14ac:dyDescent="0.2">
      <c r="B12" s="77"/>
      <c r="C12" s="78"/>
      <c r="D12" s="77"/>
      <c r="E12" s="77"/>
      <c r="F12" s="92"/>
      <c r="G12" s="92"/>
      <c r="H12" s="92"/>
      <c r="I12" s="108" t="str">
        <f>Proposition!F6</f>
        <v>Adresse</v>
      </c>
      <c r="J12" s="55"/>
    </row>
    <row r="13" spans="1:10" s="61" customFormat="1" x14ac:dyDescent="0.2">
      <c r="C13" s="111"/>
      <c r="I13" s="108" t="str">
        <f>Proposition!F7</f>
        <v>Adresse</v>
      </c>
      <c r="J13" s="54"/>
    </row>
    <row r="14" spans="1:10" s="61" customFormat="1" x14ac:dyDescent="0.2">
      <c r="C14" s="111"/>
      <c r="I14" s="108"/>
      <c r="J14" s="54"/>
    </row>
    <row r="15" spans="1:10" s="61" customFormat="1" ht="15" customHeight="1" x14ac:dyDescent="0.3">
      <c r="B15" s="112"/>
      <c r="C15" s="112"/>
      <c r="D15" s="112"/>
      <c r="E15" s="112"/>
      <c r="F15" s="112"/>
      <c r="G15" s="112"/>
      <c r="H15" s="112"/>
      <c r="I15" s="112"/>
    </row>
    <row r="16" spans="1:10" s="61" customFormat="1" ht="15" customHeight="1" x14ac:dyDescent="0.2">
      <c r="A16" s="79"/>
      <c r="B16" s="80"/>
      <c r="C16" s="81"/>
      <c r="D16" s="80"/>
      <c r="E16" s="80"/>
      <c r="F16" s="82"/>
      <c r="G16" s="82"/>
      <c r="H16" s="82"/>
      <c r="I16" s="82"/>
      <c r="J16" s="79"/>
    </row>
    <row r="17" spans="1:10" s="61" customFormat="1" ht="15" customHeight="1" x14ac:dyDescent="0.2">
      <c r="A17" s="79"/>
      <c r="B17" s="80"/>
      <c r="C17" s="81"/>
      <c r="D17" s="80"/>
      <c r="E17" s="80"/>
      <c r="F17" s="82"/>
      <c r="G17" s="82"/>
      <c r="H17" s="82"/>
      <c r="I17" s="82"/>
      <c r="J17" s="79"/>
    </row>
    <row r="18" spans="1:10" ht="15" customHeight="1" x14ac:dyDescent="0.2">
      <c r="A18" s="79"/>
      <c r="B18" s="79"/>
      <c r="C18" s="113"/>
      <c r="D18" s="79"/>
      <c r="E18" s="79"/>
      <c r="F18" s="79"/>
      <c r="G18" s="79"/>
      <c r="H18" s="79"/>
      <c r="I18" s="79"/>
      <c r="J18" s="79"/>
    </row>
    <row r="19" spans="1:10" ht="15" customHeight="1" x14ac:dyDescent="0.2">
      <c r="A19" s="175" t="str">
        <f>Proposition!$A$13</f>
        <v>TITRE</v>
      </c>
      <c r="B19" s="175"/>
      <c r="C19" s="175"/>
      <c r="D19" s="175"/>
      <c r="E19" s="175"/>
      <c r="F19" s="175"/>
      <c r="G19" s="175"/>
      <c r="H19" s="175"/>
      <c r="I19" s="175"/>
      <c r="J19" s="175"/>
    </row>
    <row r="20" spans="1:10" ht="15" customHeight="1" x14ac:dyDescent="0.2">
      <c r="A20" s="79"/>
      <c r="B20" s="80"/>
      <c r="C20" s="81"/>
      <c r="D20" s="80"/>
      <c r="E20" s="80"/>
      <c r="F20" s="80"/>
      <c r="G20" s="80"/>
      <c r="H20" s="80"/>
      <c r="I20" s="80"/>
      <c r="J20" s="79"/>
    </row>
    <row r="21" spans="1:10" ht="15" customHeight="1" x14ac:dyDescent="0.2">
      <c r="A21" s="79"/>
      <c r="B21" s="79"/>
      <c r="C21" s="113"/>
      <c r="D21" s="79"/>
      <c r="E21" s="79"/>
      <c r="F21" s="79"/>
      <c r="G21" s="79"/>
      <c r="H21" s="79"/>
      <c r="I21" s="79"/>
      <c r="J21" s="79"/>
    </row>
    <row r="22" spans="1:10" ht="20.100000000000001" customHeight="1" x14ac:dyDescent="0.35">
      <c r="A22" s="195" t="str">
        <f>Proposition!A14</f>
        <v>sous titre</v>
      </c>
      <c r="B22" s="196"/>
      <c r="C22" s="196"/>
      <c r="D22" s="196"/>
      <c r="E22" s="196"/>
      <c r="F22" s="196"/>
      <c r="G22" s="196"/>
      <c r="H22" s="196"/>
      <c r="I22" s="196"/>
      <c r="J22" s="196"/>
    </row>
    <row r="23" spans="1:10" s="61" customFormat="1" ht="18" customHeight="1" x14ac:dyDescent="0.2">
      <c r="A23" s="79"/>
      <c r="B23" s="79"/>
      <c r="C23" s="79"/>
      <c r="D23" s="79"/>
      <c r="E23" s="79"/>
      <c r="F23" s="79"/>
      <c r="G23" s="79"/>
      <c r="H23" s="79"/>
      <c r="I23" s="79"/>
      <c r="J23" s="79"/>
    </row>
    <row r="24" spans="1:10" s="61" customFormat="1" ht="15" customHeight="1" x14ac:dyDescent="0.2">
      <c r="A24" s="79"/>
      <c r="B24" s="79"/>
      <c r="C24" s="79"/>
      <c r="D24" s="79"/>
      <c r="E24" s="79"/>
      <c r="F24" s="79"/>
      <c r="G24" s="79"/>
      <c r="H24" s="79"/>
      <c r="I24" s="79"/>
      <c r="J24" s="79"/>
    </row>
    <row r="25" spans="1:10" s="61" customFormat="1" ht="15" customHeight="1" x14ac:dyDescent="0.2">
      <c r="A25" s="199" t="s">
        <v>27</v>
      </c>
      <c r="B25" s="199"/>
      <c r="C25" s="199"/>
      <c r="D25" s="199"/>
      <c r="E25" s="199"/>
      <c r="F25" s="199"/>
      <c r="G25" s="199"/>
      <c r="H25" s="199"/>
      <c r="I25" s="199"/>
      <c r="J25" s="199"/>
    </row>
    <row r="26" spans="1:10" s="61" customFormat="1" ht="15" customHeight="1" x14ac:dyDescent="0.2">
      <c r="A26" s="79"/>
      <c r="B26" s="80"/>
      <c r="C26" s="81"/>
      <c r="D26" s="80"/>
      <c r="E26" s="80"/>
      <c r="F26" s="80"/>
      <c r="G26" s="80"/>
      <c r="H26" s="80"/>
      <c r="I26" s="80"/>
      <c r="J26" s="79"/>
    </row>
    <row r="27" spans="1:10" s="61" customFormat="1" ht="15" customHeight="1" x14ac:dyDescent="0.2">
      <c r="A27" s="79"/>
      <c r="B27" s="79"/>
      <c r="C27" s="79"/>
      <c r="D27" s="79"/>
      <c r="E27" s="79"/>
      <c r="F27" s="79"/>
      <c r="G27" s="79"/>
      <c r="H27" s="79"/>
      <c r="I27" s="79"/>
      <c r="J27" s="79"/>
    </row>
    <row r="28" spans="1:10" s="61" customFormat="1" ht="15" customHeight="1" x14ac:dyDescent="0.2">
      <c r="A28" s="79"/>
      <c r="B28" s="80"/>
      <c r="C28" s="81"/>
      <c r="D28" s="80"/>
      <c r="E28" s="80"/>
      <c r="F28" s="80"/>
      <c r="G28" s="80"/>
      <c r="H28" s="80"/>
      <c r="I28" s="80"/>
      <c r="J28" s="79"/>
    </row>
    <row r="29" spans="1:10" s="61" customFormat="1" ht="15" customHeight="1" x14ac:dyDescent="0.2">
      <c r="B29" s="77"/>
      <c r="C29" s="78"/>
      <c r="D29" s="77"/>
      <c r="E29" s="77"/>
      <c r="F29" s="77"/>
      <c r="G29" s="77"/>
      <c r="H29" s="77"/>
      <c r="I29" s="77"/>
    </row>
    <row r="30" spans="1:10" ht="15" customHeight="1" thickBot="1" x14ac:dyDescent="0.25">
      <c r="B30" s="2"/>
      <c r="C30" s="1"/>
      <c r="I30" s="11"/>
    </row>
    <row r="31" spans="1:10" s="66" customFormat="1" ht="15" customHeight="1" thickBot="1" x14ac:dyDescent="0.25">
      <c r="A31" s="62"/>
      <c r="B31" s="216"/>
      <c r="C31" s="217"/>
      <c r="D31" s="85" t="str">
        <f>'Honoraires n°1'!D31</f>
        <v>Pourcentage</v>
      </c>
      <c r="E31" s="218" t="str">
        <f>'Honoraires n°1'!E31:F31</f>
        <v>Montant HT</v>
      </c>
      <c r="F31" s="218"/>
      <c r="G31" s="64" t="str">
        <f>'Honoraires n°1'!G31</f>
        <v xml:space="preserve">TVA </v>
      </c>
      <c r="H31" s="65">
        <f>Proposition!G22</f>
        <v>0.2</v>
      </c>
      <c r="I31" s="85" t="str">
        <f>'Honoraires n°1'!I31</f>
        <v>Montant TTC</v>
      </c>
      <c r="J31" s="62"/>
    </row>
    <row r="32" spans="1:10" s="67" customFormat="1" ht="15" customHeight="1" x14ac:dyDescent="0.25">
      <c r="B32" s="206"/>
      <c r="C32" s="207"/>
      <c r="D32" s="86"/>
      <c r="E32" s="198"/>
      <c r="F32" s="198"/>
      <c r="G32" s="200"/>
      <c r="H32" s="201"/>
      <c r="I32" s="70"/>
    </row>
    <row r="33" spans="1:10" s="67" customFormat="1" ht="15" customHeight="1" x14ac:dyDescent="0.25">
      <c r="B33" s="194" t="str">
        <f>'Honoraires n°1'!B33:C33</f>
        <v>Constitution du dossier</v>
      </c>
      <c r="C33" s="194"/>
      <c r="D33" s="116">
        <v>1</v>
      </c>
      <c r="E33" s="183">
        <f>D33*Proposition!D24</f>
        <v>5000</v>
      </c>
      <c r="F33" s="183"/>
      <c r="G33" s="182">
        <f t="shared" ref="G33:G37" si="0">E33*$H$31</f>
        <v>1000</v>
      </c>
      <c r="H33" s="182"/>
      <c r="I33" s="71">
        <f t="shared" ref="I33:I37" si="1">SUM(E33:G33)</f>
        <v>6000</v>
      </c>
    </row>
    <row r="34" spans="1:10" s="67" customFormat="1" ht="15" customHeight="1" x14ac:dyDescent="0.25">
      <c r="B34" s="194" t="str">
        <f>'Honoraires n°1'!B34:C34</f>
        <v>Visa des éléments transmis</v>
      </c>
      <c r="C34" s="194"/>
      <c r="D34" s="116">
        <v>0.2</v>
      </c>
      <c r="E34" s="183">
        <f>D34*Proposition!D25</f>
        <v>4000</v>
      </c>
      <c r="F34" s="183"/>
      <c r="G34" s="182">
        <f t="shared" si="0"/>
        <v>800</v>
      </c>
      <c r="H34" s="182"/>
      <c r="I34" s="71">
        <f t="shared" si="1"/>
        <v>4800</v>
      </c>
    </row>
    <row r="35" spans="1:10" s="67" customFormat="1" ht="15" customHeight="1" x14ac:dyDescent="0.25">
      <c r="B35" s="194" t="str">
        <f>'Honoraires n°1'!B35:C35</f>
        <v>Modélisation des éléments</v>
      </c>
      <c r="C35" s="194"/>
      <c r="D35" s="116">
        <v>0</v>
      </c>
      <c r="E35" s="183">
        <f>D35*Proposition!D26</f>
        <v>0</v>
      </c>
      <c r="F35" s="183"/>
      <c r="G35" s="182">
        <f t="shared" si="0"/>
        <v>0</v>
      </c>
      <c r="H35" s="182"/>
      <c r="I35" s="71">
        <f t="shared" si="1"/>
        <v>0</v>
      </c>
    </row>
    <row r="36" spans="1:10" s="67" customFormat="1" ht="15" customHeight="1" x14ac:dyDescent="0.25">
      <c r="B36" s="194" t="str">
        <f>'Honoraires n°1'!B36:C36</f>
        <v>Intégration des éléments</v>
      </c>
      <c r="C36" s="194"/>
      <c r="D36" s="116">
        <v>0</v>
      </c>
      <c r="E36" s="183">
        <f>D36*Proposition!D27</f>
        <v>0</v>
      </c>
      <c r="F36" s="183"/>
      <c r="G36" s="182">
        <f t="shared" si="0"/>
        <v>0</v>
      </c>
      <c r="H36" s="182"/>
      <c r="I36" s="71">
        <f t="shared" si="1"/>
        <v>0</v>
      </c>
    </row>
    <row r="37" spans="1:10" s="67" customFormat="1" ht="15" customHeight="1" x14ac:dyDescent="0.25">
      <c r="B37" s="194" t="str">
        <f>'Honoraires n°1'!B37:C37</f>
        <v>DOE</v>
      </c>
      <c r="C37" s="194"/>
      <c r="D37" s="116">
        <v>0</v>
      </c>
      <c r="E37" s="183">
        <f>D37*Proposition!D28</f>
        <v>0</v>
      </c>
      <c r="F37" s="183"/>
      <c r="G37" s="182">
        <f t="shared" si="0"/>
        <v>0</v>
      </c>
      <c r="H37" s="182"/>
      <c r="I37" s="71">
        <f t="shared" si="1"/>
        <v>0</v>
      </c>
    </row>
    <row r="38" spans="1:10" s="67" customFormat="1" ht="15" customHeight="1" x14ac:dyDescent="0.25">
      <c r="B38" s="194"/>
      <c r="C38" s="194"/>
      <c r="D38" s="86"/>
      <c r="E38" s="176"/>
      <c r="F38" s="177"/>
      <c r="G38" s="176"/>
      <c r="H38" s="177"/>
      <c r="I38" s="83"/>
    </row>
    <row r="39" spans="1:10" s="67" customFormat="1" ht="15" customHeight="1" x14ac:dyDescent="0.25">
      <c r="B39" s="210" t="str">
        <f>'Honoraires n°1'!B39:C39</f>
        <v>Total cumulé</v>
      </c>
      <c r="C39" s="211"/>
      <c r="D39" s="117">
        <f>E39/E42</f>
        <v>0.09</v>
      </c>
      <c r="E39" s="183">
        <f>SUM(E33:F38)</f>
        <v>9000</v>
      </c>
      <c r="F39" s="184"/>
      <c r="G39" s="183">
        <f>SUM(G33:H38)</f>
        <v>1800</v>
      </c>
      <c r="H39" s="184"/>
      <c r="I39" s="71">
        <f>SUM(I33:I38)</f>
        <v>10800</v>
      </c>
    </row>
    <row r="40" spans="1:10" s="67" customFormat="1" ht="15" customHeight="1" x14ac:dyDescent="0.25">
      <c r="B40" s="202"/>
      <c r="C40" s="203"/>
      <c r="D40" s="70"/>
      <c r="E40" s="176"/>
      <c r="F40" s="177"/>
      <c r="G40" s="176"/>
      <c r="H40" s="177"/>
      <c r="I40" s="83"/>
    </row>
    <row r="41" spans="1:10" s="67" customFormat="1" ht="15" customHeight="1" x14ac:dyDescent="0.25">
      <c r="B41" s="185" t="str">
        <f>'Honoraires n°1'!B41:C41</f>
        <v>Condition de règlement</v>
      </c>
      <c r="C41" s="185"/>
      <c r="D41" s="84" t="s">
        <v>23</v>
      </c>
      <c r="E41" s="191" t="s">
        <v>4</v>
      </c>
      <c r="F41" s="191"/>
      <c r="G41" s="114" t="s">
        <v>12</v>
      </c>
      <c r="H41" s="115">
        <f>Proposition!G22</f>
        <v>0.2</v>
      </c>
      <c r="I41" s="84" t="s">
        <v>1</v>
      </c>
    </row>
    <row r="42" spans="1:10" s="67" customFormat="1" ht="15" customHeight="1" x14ac:dyDescent="0.25">
      <c r="B42" s="186" t="str">
        <f>'Honoraires n°1'!B42:C42</f>
        <v>Montant global (Rappel)</v>
      </c>
      <c r="C42" s="186"/>
      <c r="D42" s="118"/>
      <c r="E42" s="192">
        <f>Proposition!D30</f>
        <v>100000</v>
      </c>
      <c r="F42" s="192"/>
      <c r="G42" s="187">
        <f>Proposition!F30</f>
        <v>20000</v>
      </c>
      <c r="H42" s="187"/>
      <c r="I42" s="76">
        <f>Proposition!H30</f>
        <v>120000</v>
      </c>
    </row>
    <row r="43" spans="1:10" s="67" customFormat="1" ht="15" customHeight="1" x14ac:dyDescent="0.25">
      <c r="B43" s="189" t="str">
        <f>'Honoraires n°1'!B43:C43</f>
        <v>Cumul des situations précédentes</v>
      </c>
      <c r="C43" s="189"/>
      <c r="D43" s="119">
        <f>E43/E42</f>
        <v>0.09</v>
      </c>
      <c r="E43" s="183">
        <f>'Honoraires n°3'!E39:F39</f>
        <v>9000</v>
      </c>
      <c r="F43" s="183"/>
      <c r="G43" s="182">
        <f>E43*Proposition!G22</f>
        <v>1800</v>
      </c>
      <c r="H43" s="182"/>
      <c r="I43" s="71">
        <f>E43+G43</f>
        <v>10800</v>
      </c>
    </row>
    <row r="44" spans="1:10" s="67" customFormat="1" ht="15" customHeight="1" thickBot="1" x14ac:dyDescent="0.3">
      <c r="B44" s="204"/>
      <c r="C44" s="205"/>
      <c r="D44" s="119"/>
      <c r="E44" s="178"/>
      <c r="F44" s="179"/>
      <c r="G44" s="180"/>
      <c r="H44" s="181"/>
      <c r="I44" s="71"/>
    </row>
    <row r="45" spans="1:10" s="90" customFormat="1" ht="15" customHeight="1" thickBot="1" x14ac:dyDescent="0.25">
      <c r="A45" s="88"/>
      <c r="B45" s="190" t="str">
        <f>'Honoraires n°1'!B45:C45</f>
        <v>Montant à payer</v>
      </c>
      <c r="C45" s="190"/>
      <c r="D45" s="89">
        <f>E45/E42</f>
        <v>0</v>
      </c>
      <c r="E45" s="193">
        <f>E39-E43</f>
        <v>0</v>
      </c>
      <c r="F45" s="193"/>
      <c r="G45" s="188">
        <f>E45*Proposition!G22</f>
        <v>0</v>
      </c>
      <c r="H45" s="188"/>
      <c r="I45" s="87">
        <f>E45+G45</f>
        <v>0</v>
      </c>
      <c r="J45" s="88"/>
    </row>
    <row r="46" spans="1:10" ht="15" customHeight="1" x14ac:dyDescent="0.2"/>
    <row r="47" spans="1:10" ht="15" customHeight="1" x14ac:dyDescent="0.2"/>
    <row r="48" spans="1:10" ht="15" customHeight="1" x14ac:dyDescent="0.2">
      <c r="B48" s="2"/>
    </row>
    <row r="49" spans="2:10" ht="15" customHeight="1" x14ac:dyDescent="0.2">
      <c r="B49" s="2"/>
    </row>
    <row r="54" spans="2:10" ht="15" x14ac:dyDescent="0.25">
      <c r="G54" s="67" t="str">
        <f>'Honoraires n°1'!G54</f>
        <v>Paiement par virement à réception de la facture</v>
      </c>
    </row>
    <row r="55" spans="2:10" x14ac:dyDescent="0.2">
      <c r="B55" s="43"/>
      <c r="C55" s="43"/>
      <c r="D55" s="43"/>
      <c r="E55" s="43"/>
      <c r="F55" s="43"/>
      <c r="G55" s="43"/>
      <c r="H55" s="43"/>
      <c r="I55" s="43"/>
    </row>
    <row r="56" spans="2:10" x14ac:dyDescent="0.2">
      <c r="B56" s="43"/>
      <c r="C56" s="43"/>
      <c r="D56" s="43"/>
      <c r="E56" s="43"/>
      <c r="F56" s="43"/>
      <c r="G56" s="43"/>
      <c r="H56" s="43"/>
      <c r="I56" s="43"/>
    </row>
    <row r="57" spans="2:10" x14ac:dyDescent="0.2">
      <c r="B57" s="43"/>
      <c r="C57" s="43"/>
      <c r="D57" s="43"/>
      <c r="E57" s="43"/>
      <c r="F57" s="43"/>
      <c r="G57" s="43"/>
      <c r="H57" s="43"/>
      <c r="I57" s="43"/>
    </row>
    <row r="62" spans="2:10" ht="15" x14ac:dyDescent="0.25">
      <c r="H62" s="67"/>
      <c r="I62" s="67"/>
      <c r="J62" s="67"/>
    </row>
    <row r="72" spans="1:10" s="126" customFormat="1" ht="15" customHeight="1" x14ac:dyDescent="0.2">
      <c r="A72" s="124"/>
      <c r="B72" s="127"/>
      <c r="C72" s="128"/>
      <c r="D72" s="127"/>
      <c r="E72" s="127"/>
      <c r="F72" s="127"/>
      <c r="G72" s="127"/>
      <c r="H72" s="127"/>
      <c r="I72" s="129"/>
      <c r="J72" s="124"/>
    </row>
    <row r="73" spans="1:10" s="134" customFormat="1" ht="15" customHeight="1" x14ac:dyDescent="0.2">
      <c r="A73" s="130"/>
      <c r="B73" s="131"/>
      <c r="C73" s="131"/>
      <c r="D73" s="132"/>
      <c r="E73" s="132"/>
      <c r="F73" s="133"/>
      <c r="G73" s="127"/>
      <c r="H73" s="127"/>
    </row>
    <row r="74" spans="1:10" s="134" customFormat="1" ht="15" customHeight="1" x14ac:dyDescent="0.2">
      <c r="A74" s="130"/>
      <c r="B74" s="131"/>
      <c r="C74" s="131"/>
      <c r="D74" s="132"/>
      <c r="E74" s="135"/>
      <c r="F74" s="136"/>
      <c r="G74" s="127"/>
      <c r="H74" s="127"/>
    </row>
    <row r="75" spans="1:10" s="134" customFormat="1" ht="15" customHeight="1" x14ac:dyDescent="0.2">
      <c r="A75" s="130"/>
      <c r="B75" s="131"/>
      <c r="C75" s="131"/>
      <c r="D75" s="132"/>
      <c r="E75" s="132"/>
      <c r="F75" s="133"/>
      <c r="G75" s="127"/>
      <c r="H75" s="127"/>
    </row>
    <row r="76" spans="1:10" s="134" customFormat="1" ht="15" customHeight="1" x14ac:dyDescent="0.2">
      <c r="A76" s="130"/>
      <c r="B76" s="137"/>
      <c r="C76" s="137"/>
      <c r="D76" s="132"/>
      <c r="E76" s="132"/>
      <c r="F76" s="133"/>
      <c r="G76" s="133"/>
      <c r="H76" s="138"/>
    </row>
    <row r="77" spans="1:10" s="134" customFormat="1" ht="15" customHeight="1" x14ac:dyDescent="0.2">
      <c r="A77" s="130"/>
      <c r="B77" s="137"/>
      <c r="C77" s="137"/>
      <c r="D77" s="132"/>
      <c r="E77" s="132"/>
      <c r="F77" s="133"/>
      <c r="G77" s="133"/>
      <c r="H77" s="138"/>
    </row>
    <row r="78" spans="1:10" s="134" customFormat="1" ht="15" customHeight="1" x14ac:dyDescent="0.2">
      <c r="A78" s="130"/>
      <c r="B78" s="137"/>
      <c r="C78" s="137"/>
      <c r="D78" s="132"/>
      <c r="E78" s="132"/>
      <c r="F78" s="133"/>
      <c r="G78" s="133"/>
      <c r="H78" s="138"/>
    </row>
    <row r="79" spans="1:10" s="134" customFormat="1" ht="15" customHeight="1" x14ac:dyDescent="0.2">
      <c r="A79" s="130"/>
      <c r="B79" s="137"/>
      <c r="C79" s="137"/>
      <c r="D79" s="132"/>
      <c r="E79" s="132"/>
      <c r="F79" s="133"/>
      <c r="G79" s="133"/>
      <c r="H79" s="138"/>
    </row>
    <row r="80" spans="1:10" s="134" customFormat="1" ht="15" customHeight="1" x14ac:dyDescent="0.2">
      <c r="A80" s="130"/>
      <c r="B80" s="137"/>
      <c r="C80" s="137"/>
      <c r="D80" s="132"/>
      <c r="E80" s="132"/>
      <c r="F80" s="133"/>
      <c r="G80" s="133"/>
      <c r="H80" s="138"/>
    </row>
    <row r="81" spans="1:10" s="134" customFormat="1" ht="15" customHeight="1" x14ac:dyDescent="0.2">
      <c r="A81" s="130"/>
      <c r="B81" s="137"/>
      <c r="C81" s="137"/>
      <c r="D81" s="132"/>
      <c r="E81" s="132"/>
      <c r="F81" s="133"/>
      <c r="G81" s="133"/>
      <c r="H81" s="138"/>
    </row>
    <row r="82" spans="1:10" s="134" customFormat="1" ht="15" customHeight="1" x14ac:dyDescent="0.2">
      <c r="A82" s="130"/>
      <c r="B82" s="139"/>
      <c r="C82" s="139"/>
      <c r="D82" s="132"/>
      <c r="E82" s="132"/>
      <c r="F82" s="140"/>
      <c r="G82" s="108"/>
      <c r="H82" s="108"/>
    </row>
    <row r="83" spans="1:10" s="134" customFormat="1" ht="15" customHeight="1" x14ac:dyDescent="0.2">
      <c r="A83" s="130"/>
      <c r="B83" s="139"/>
      <c r="C83" s="139"/>
      <c r="D83" s="132"/>
      <c r="E83" s="132"/>
      <c r="F83" s="140"/>
      <c r="G83" s="108"/>
      <c r="H83" s="108"/>
      <c r="I83" s="133" t="s">
        <v>6</v>
      </c>
      <c r="J83" s="133" t="str">
        <f>Proposition!$H$1</f>
        <v>D.00.00</v>
      </c>
    </row>
    <row r="84" spans="1:10" s="126" customFormat="1" ht="15" customHeight="1" x14ac:dyDescent="0.2">
      <c r="A84" s="124"/>
      <c r="B84" s="127"/>
      <c r="C84" s="128"/>
      <c r="D84" s="127"/>
      <c r="E84" s="127"/>
      <c r="F84" s="141"/>
      <c r="G84" s="108"/>
      <c r="H84" s="108"/>
      <c r="I84" s="140" t="s">
        <v>7</v>
      </c>
      <c r="J84" s="102">
        <f>J8</f>
        <v>0</v>
      </c>
    </row>
    <row r="85" spans="1:10" s="126" customFormat="1" ht="15" customHeight="1" x14ac:dyDescent="0.2">
      <c r="A85" s="124"/>
      <c r="B85" s="127"/>
      <c r="C85" s="128"/>
      <c r="D85" s="127"/>
      <c r="E85" s="127"/>
      <c r="F85" s="141"/>
      <c r="G85" s="110"/>
      <c r="H85" s="110"/>
      <c r="I85" s="152"/>
      <c r="J85" s="153">
        <f>J9</f>
        <v>0</v>
      </c>
    </row>
    <row r="86" spans="1:10" s="126" customFormat="1" ht="15" customHeight="1" x14ac:dyDescent="0.2">
      <c r="A86" s="124"/>
      <c r="B86" s="127"/>
      <c r="C86" s="128"/>
      <c r="D86" s="127"/>
      <c r="E86" s="127"/>
      <c r="F86" s="141"/>
      <c r="G86" s="110"/>
      <c r="H86" s="110"/>
      <c r="I86" s="143"/>
      <c r="J86" s="144"/>
    </row>
    <row r="87" spans="1:10" s="124" customFormat="1" ht="15" customHeight="1" x14ac:dyDescent="0.2">
      <c r="B87" s="145"/>
      <c r="C87" s="146"/>
      <c r="D87" s="145"/>
      <c r="E87" s="145"/>
      <c r="F87" s="147"/>
      <c r="G87" s="94"/>
      <c r="H87" s="94"/>
      <c r="I87" s="215" t="str">
        <f>Proposition!F5</f>
        <v>NOM</v>
      </c>
      <c r="J87" s="215"/>
    </row>
    <row r="88" spans="1:10" s="124" customFormat="1" x14ac:dyDescent="0.2">
      <c r="B88" s="145"/>
      <c r="C88" s="146"/>
      <c r="D88" s="145"/>
      <c r="E88" s="145"/>
      <c r="F88" s="148"/>
      <c r="G88" s="148"/>
      <c r="H88" s="148"/>
      <c r="I88" s="215" t="str">
        <f>Proposition!F6</f>
        <v>Adresse</v>
      </c>
      <c r="J88" s="215"/>
    </row>
    <row r="89" spans="1:10" s="124" customFormat="1" x14ac:dyDescent="0.2">
      <c r="C89" s="149"/>
      <c r="I89" s="215" t="str">
        <f>Proposition!F7</f>
        <v>Adresse</v>
      </c>
      <c r="J89" s="215"/>
    </row>
    <row r="90" spans="1:10" s="124" customFormat="1" x14ac:dyDescent="0.2">
      <c r="C90" s="149"/>
      <c r="I90" s="108"/>
      <c r="J90" s="150"/>
    </row>
    <row r="91" spans="1:10" s="124" customFormat="1" ht="15" customHeight="1" x14ac:dyDescent="0.3">
      <c r="B91" s="151"/>
      <c r="C91" s="151"/>
      <c r="D91" s="151"/>
      <c r="E91" s="151"/>
      <c r="F91" s="151"/>
      <c r="G91" s="151"/>
      <c r="H91" s="151"/>
      <c r="I91" s="151"/>
    </row>
    <row r="92" spans="1:10" s="124" customFormat="1" ht="15" customHeight="1" x14ac:dyDescent="0.2">
      <c r="A92" s="120"/>
      <c r="B92" s="121"/>
      <c r="C92" s="122"/>
      <c r="D92" s="121"/>
      <c r="E92" s="121"/>
      <c r="F92" s="123"/>
      <c r="G92" s="123"/>
      <c r="H92" s="123"/>
      <c r="I92" s="123"/>
      <c r="J92" s="120"/>
    </row>
    <row r="93" spans="1:10" s="124" customFormat="1" ht="15" customHeight="1" x14ac:dyDescent="0.2">
      <c r="A93" s="120"/>
      <c r="B93" s="121"/>
      <c r="C93" s="122"/>
      <c r="D93" s="121"/>
      <c r="E93" s="121"/>
      <c r="F93" s="123"/>
      <c r="G93" s="123"/>
      <c r="H93" s="123"/>
      <c r="I93" s="123"/>
      <c r="J93" s="120"/>
    </row>
    <row r="94" spans="1:10" s="126" customFormat="1" ht="15" customHeight="1" x14ac:dyDescent="0.2">
      <c r="A94" s="120"/>
      <c r="B94" s="120"/>
      <c r="C94" s="125"/>
      <c r="D94" s="120"/>
      <c r="E94" s="120"/>
      <c r="F94" s="120"/>
      <c r="G94" s="120"/>
      <c r="H94" s="120"/>
      <c r="I94" s="120"/>
      <c r="J94" s="120"/>
    </row>
    <row r="95" spans="1:10" s="126" customFormat="1" ht="15" customHeight="1" x14ac:dyDescent="0.2">
      <c r="A95" s="212" t="str">
        <f>Proposition!$A$13</f>
        <v>TITRE</v>
      </c>
      <c r="B95" s="212"/>
      <c r="C95" s="212"/>
      <c r="D95" s="212"/>
      <c r="E95" s="212"/>
      <c r="F95" s="212"/>
      <c r="G95" s="212"/>
      <c r="H95" s="212"/>
      <c r="I95" s="212"/>
      <c r="J95" s="212"/>
    </row>
    <row r="96" spans="1:10" s="126" customFormat="1" ht="15" customHeight="1" x14ac:dyDescent="0.2">
      <c r="A96" s="120"/>
      <c r="B96" s="121"/>
      <c r="C96" s="122"/>
      <c r="D96" s="121"/>
      <c r="E96" s="121"/>
      <c r="F96" s="121"/>
      <c r="G96" s="121"/>
      <c r="H96" s="121"/>
      <c r="I96" s="121"/>
      <c r="J96" s="120"/>
    </row>
    <row r="97" spans="1:10" s="126" customFormat="1" ht="15" customHeight="1" x14ac:dyDescent="0.2">
      <c r="A97" s="120"/>
      <c r="B97" s="120"/>
      <c r="C97" s="125"/>
      <c r="D97" s="120"/>
      <c r="E97" s="120"/>
      <c r="F97" s="120"/>
      <c r="G97" s="120"/>
      <c r="H97" s="120"/>
      <c r="I97" s="120"/>
      <c r="J97" s="120"/>
    </row>
    <row r="98" spans="1:10" s="126" customFormat="1" ht="20.100000000000001" customHeight="1" x14ac:dyDescent="0.35">
      <c r="A98" s="213" t="str">
        <f>Proposition!A14</f>
        <v>sous titre</v>
      </c>
      <c r="B98" s="213"/>
      <c r="C98" s="213"/>
      <c r="D98" s="213"/>
      <c r="E98" s="213"/>
      <c r="F98" s="213"/>
      <c r="G98" s="213"/>
      <c r="H98" s="213"/>
      <c r="I98" s="213"/>
      <c r="J98" s="213"/>
    </row>
    <row r="99" spans="1:10" s="124" customFormat="1" ht="18" customHeight="1" x14ac:dyDescent="0.2">
      <c r="A99" s="120"/>
      <c r="B99" s="120"/>
      <c r="C99" s="120"/>
      <c r="D99" s="120"/>
      <c r="E99" s="120"/>
      <c r="F99" s="120"/>
      <c r="G99" s="120"/>
      <c r="H99" s="120"/>
      <c r="I99" s="120"/>
      <c r="J99" s="120"/>
    </row>
    <row r="100" spans="1:10" s="124" customFormat="1" ht="15" customHeight="1" x14ac:dyDescent="0.2">
      <c r="A100" s="120"/>
      <c r="B100" s="120"/>
      <c r="C100" s="120"/>
      <c r="D100" s="120"/>
      <c r="E100" s="120"/>
      <c r="F100" s="120"/>
      <c r="G100" s="120"/>
      <c r="H100" s="120"/>
      <c r="I100" s="120"/>
      <c r="J100" s="120"/>
    </row>
    <row r="101" spans="1:10" s="124" customFormat="1" ht="15" customHeight="1" x14ac:dyDescent="0.2">
      <c r="A101" s="214" t="s">
        <v>24</v>
      </c>
      <c r="B101" s="214"/>
      <c r="C101" s="214"/>
      <c r="D101" s="214"/>
      <c r="E101" s="214"/>
      <c r="F101" s="214"/>
      <c r="G101" s="214"/>
      <c r="H101" s="214"/>
      <c r="I101" s="214"/>
      <c r="J101" s="214"/>
    </row>
    <row r="102" spans="1:10" s="124" customFormat="1" ht="15" customHeight="1" x14ac:dyDescent="0.2">
      <c r="A102" s="120"/>
      <c r="B102" s="121"/>
      <c r="C102" s="122"/>
      <c r="D102" s="121"/>
      <c r="E102" s="121"/>
      <c r="F102" s="121"/>
      <c r="G102" s="121"/>
      <c r="H102" s="121"/>
      <c r="I102" s="121"/>
      <c r="J102" s="120"/>
    </row>
    <row r="103" spans="1:10" s="124" customFormat="1" ht="15" customHeight="1" x14ac:dyDescent="0.2">
      <c r="A103" s="120"/>
      <c r="B103" s="120"/>
      <c r="C103" s="120"/>
      <c r="D103" s="120"/>
      <c r="E103" s="120"/>
      <c r="F103" s="120"/>
      <c r="G103" s="120"/>
      <c r="H103" s="120"/>
      <c r="I103" s="120"/>
      <c r="J103" s="120"/>
    </row>
    <row r="104" spans="1:10" s="124" customFormat="1" ht="15" customHeight="1" x14ac:dyDescent="0.2">
      <c r="A104" s="120"/>
      <c r="B104" s="121"/>
      <c r="C104" s="122"/>
      <c r="D104" s="121"/>
      <c r="E104" s="121"/>
      <c r="F104" s="121"/>
      <c r="G104" s="121"/>
      <c r="H104" s="121"/>
      <c r="I104" s="121"/>
      <c r="J104" s="120"/>
    </row>
    <row r="105" spans="1:10" s="61" customFormat="1" ht="15" customHeight="1" x14ac:dyDescent="0.2">
      <c r="B105" s="77"/>
      <c r="C105" s="78"/>
      <c r="D105" s="77"/>
      <c r="E105" s="77"/>
      <c r="F105" s="77"/>
      <c r="G105" s="77"/>
      <c r="H105" s="77"/>
      <c r="I105" s="77"/>
    </row>
  </sheetData>
  <mergeCells count="52">
    <mergeCell ref="B32:C32"/>
    <mergeCell ref="E32:F32"/>
    <mergeCell ref="G32:H32"/>
    <mergeCell ref="A19:J19"/>
    <mergeCell ref="A22:J22"/>
    <mergeCell ref="A25:J25"/>
    <mergeCell ref="B31:C31"/>
    <mergeCell ref="E31:F31"/>
    <mergeCell ref="B33:C33"/>
    <mergeCell ref="E33:F33"/>
    <mergeCell ref="G33:H33"/>
    <mergeCell ref="B34:C34"/>
    <mergeCell ref="E34:F34"/>
    <mergeCell ref="G34:H34"/>
    <mergeCell ref="B35:C35"/>
    <mergeCell ref="E35:F35"/>
    <mergeCell ref="G35:H35"/>
    <mergeCell ref="B36:C36"/>
    <mergeCell ref="E36:F36"/>
    <mergeCell ref="G36:H36"/>
    <mergeCell ref="B37:C37"/>
    <mergeCell ref="E37:F37"/>
    <mergeCell ref="G37:H37"/>
    <mergeCell ref="B38:C38"/>
    <mergeCell ref="E38:F38"/>
    <mergeCell ref="G38:H38"/>
    <mergeCell ref="B43:C43"/>
    <mergeCell ref="E43:F43"/>
    <mergeCell ref="G43:H43"/>
    <mergeCell ref="B39:C39"/>
    <mergeCell ref="E39:F39"/>
    <mergeCell ref="G39:H39"/>
    <mergeCell ref="B40:C40"/>
    <mergeCell ref="E40:F40"/>
    <mergeCell ref="G40:H40"/>
    <mergeCell ref="B41:C41"/>
    <mergeCell ref="E41:F41"/>
    <mergeCell ref="B42:C42"/>
    <mergeCell ref="E42:F42"/>
    <mergeCell ref="G42:H42"/>
    <mergeCell ref="A101:J101"/>
    <mergeCell ref="B44:C44"/>
    <mergeCell ref="E44:F44"/>
    <mergeCell ref="G44:H44"/>
    <mergeCell ref="B45:C45"/>
    <mergeCell ref="E45:F45"/>
    <mergeCell ref="G45:H45"/>
    <mergeCell ref="I87:J87"/>
    <mergeCell ref="I88:J88"/>
    <mergeCell ref="I89:J89"/>
    <mergeCell ref="A95:J95"/>
    <mergeCell ref="A98:J98"/>
  </mergeCells>
  <dataValidations count="1">
    <dataValidation type="list" allowBlank="1" showInputMessage="1" showErrorMessage="1" sqref="D33:D37">
      <formula1>"0%,5%,10%,15%,20%,25%,30%,35%,40%,45%,50%,55%,60%,65%,70%,75%,80%,85%,90%,95%,100%"</formula1>
    </dataValidation>
  </dataValidations>
  <printOptions horizontalCentered="1"/>
  <pageMargins left="0" right="0" top="0" bottom="0" header="0.31496062992125984" footer="0.31496062992125984"/>
  <pageSetup paperSize="9" scale="78" orientation="portrait" horizontalDpi="1200" verticalDpi="1200" r:id="rId1"/>
  <headerFooter alignWithMargins="0">
    <oddHeader xml:space="preserve">&amp;L&amp;G
&amp;K01+030
&amp;"-,Gras"40 Quai des Corsaires
64 100 Bayonne
Tél: +33 6 70 35 04 63
Mail: a.garcia@atelier-homework.com
linkedin.com/in/anthony-garcia-65403a60&amp;R&amp;"-,Gras"&amp;K01+030
FACTURE  </oddHeader>
    <oddFooter>&amp;C&amp;"-,Normal"&amp;8SASU Home work - 40 Quai des Corsaires - 64 100 Bayonne - N° SIREN – 820373868 - R.C.S. Bayonne 
Taux de pénalités de retard au taux en vigueur
Indemnité forfaitaire pour frais de recouvrement de 40 € TTC&amp;"Arial,Normal"&amp;10
&amp;R&amp;P</oddFooter>
    <firstHeader xml:space="preserve">&amp;L&amp;G
40 Quai des Corsaires
64 100 Bayonne
Tél: +33 6 70 35 04 63
Mail: a.garcia@atelier-homework.com
linkedin.com/in/anthony-garcia-65403a60&amp;R&amp;"Calibri,Gras"&amp;K00-045DEVIS
</first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zoomScaleNormal="100" workbookViewId="0">
      <selection activeCell="M82" sqref="M82"/>
    </sheetView>
  </sheetViews>
  <sheetFormatPr baseColWidth="10" defaultColWidth="10.85546875" defaultRowHeight="12.75" x14ac:dyDescent="0.2"/>
  <cols>
    <col min="1" max="1" width="17.7109375" style="1" customWidth="1"/>
    <col min="2" max="2" width="10.85546875" style="1"/>
    <col min="3" max="3" width="21.140625" style="2" customWidth="1"/>
    <col min="4" max="4" width="14.85546875" style="1" customWidth="1"/>
    <col min="5" max="5" width="6.42578125" style="1" customWidth="1"/>
    <col min="6" max="6" width="10.5703125" style="1" customWidth="1"/>
    <col min="7" max="8" width="9" style="1" customWidth="1"/>
    <col min="9" max="9" width="19.7109375" style="1" customWidth="1"/>
    <col min="10" max="10" width="18" style="1" customWidth="1"/>
    <col min="11" max="16384" width="10.85546875" style="1"/>
  </cols>
  <sheetData>
    <row r="1" spans="1:10" ht="15" customHeight="1" x14ac:dyDescent="0.2">
      <c r="A1" s="61"/>
      <c r="B1" s="95"/>
      <c r="C1" s="96"/>
      <c r="D1" s="95"/>
      <c r="E1" s="95"/>
      <c r="F1" s="95"/>
      <c r="G1" s="95"/>
      <c r="H1" s="95"/>
      <c r="I1" s="97"/>
      <c r="J1" s="61"/>
    </row>
    <row r="2" spans="1:10" s="4" customFormat="1" ht="15" customHeight="1" x14ac:dyDescent="0.2">
      <c r="A2" s="91"/>
      <c r="B2" s="98"/>
      <c r="C2" s="98"/>
      <c r="D2" s="99"/>
      <c r="E2" s="99"/>
      <c r="F2" s="56"/>
      <c r="G2" s="95"/>
      <c r="H2" s="95"/>
      <c r="I2" s="91"/>
      <c r="J2" s="91"/>
    </row>
    <row r="3" spans="1:10" s="4" customFormat="1" ht="15" customHeight="1" x14ac:dyDescent="0.2">
      <c r="A3" s="91"/>
      <c r="B3" s="98"/>
      <c r="C3" s="98"/>
      <c r="D3" s="99"/>
      <c r="E3" s="100"/>
      <c r="F3" s="101"/>
      <c r="G3" s="95"/>
      <c r="H3" s="95"/>
      <c r="I3" s="91"/>
      <c r="J3" s="91"/>
    </row>
    <row r="4" spans="1:10" s="4" customFormat="1" ht="15" customHeight="1" x14ac:dyDescent="0.2">
      <c r="A4" s="91"/>
      <c r="B4" s="98"/>
      <c r="C4" s="98"/>
      <c r="D4" s="99"/>
      <c r="E4" s="99"/>
      <c r="F4" s="56"/>
      <c r="G4" s="95"/>
      <c r="H4" s="95"/>
      <c r="I4" s="91"/>
      <c r="J4" s="91"/>
    </row>
    <row r="5" spans="1:10" s="4" customFormat="1" ht="15" customHeight="1" x14ac:dyDescent="0.2">
      <c r="A5" s="91"/>
      <c r="B5" s="104"/>
      <c r="C5" s="104"/>
      <c r="D5" s="99"/>
      <c r="E5" s="99"/>
      <c r="F5" s="56"/>
      <c r="G5" s="56"/>
      <c r="H5" s="105"/>
      <c r="I5" s="91"/>
      <c r="J5" s="91"/>
    </row>
    <row r="6" spans="1:10" s="4" customFormat="1" ht="15" customHeight="1" x14ac:dyDescent="0.2">
      <c r="A6" s="91"/>
      <c r="B6" s="107"/>
      <c r="C6" s="107"/>
      <c r="D6" s="99"/>
      <c r="E6" s="99"/>
      <c r="F6" s="102"/>
      <c r="G6" s="108"/>
      <c r="H6" s="108"/>
      <c r="I6" s="130"/>
      <c r="J6" s="91"/>
    </row>
    <row r="7" spans="1:10" s="4" customFormat="1" ht="15" customHeight="1" x14ac:dyDescent="0.2">
      <c r="A7" s="91"/>
      <c r="B7" s="107"/>
      <c r="C7" s="107"/>
      <c r="D7" s="99"/>
      <c r="E7" s="99"/>
      <c r="F7" s="102"/>
      <c r="G7" s="108"/>
      <c r="H7" s="108"/>
      <c r="I7" s="56" t="str">
        <f>'Honoraires n°1'!I7</f>
        <v>Référence devis:</v>
      </c>
      <c r="J7" s="56" t="str">
        <f>Proposition!$H$1</f>
        <v>D.00.00</v>
      </c>
    </row>
    <row r="8" spans="1:10" ht="15" customHeight="1" x14ac:dyDescent="0.2">
      <c r="A8" s="61"/>
      <c r="B8" s="95"/>
      <c r="C8" s="96"/>
      <c r="D8" s="95"/>
      <c r="E8" s="95"/>
      <c r="F8" s="109"/>
      <c r="G8" s="108"/>
      <c r="H8" s="108"/>
      <c r="I8" s="102" t="str">
        <f>'Honoraires n°1'!I8</f>
        <v>Référence facture:</v>
      </c>
      <c r="J8" s="102"/>
    </row>
    <row r="9" spans="1:10" ht="15" customHeight="1" x14ac:dyDescent="0.2">
      <c r="A9" s="61"/>
      <c r="B9" s="95"/>
      <c r="C9" s="96"/>
      <c r="D9" s="95"/>
      <c r="E9" s="95"/>
      <c r="F9" s="109"/>
      <c r="G9" s="110"/>
      <c r="H9" s="110"/>
      <c r="I9" s="152">
        <f>'Honoraires n°1'!I9</f>
        <v>0</v>
      </c>
      <c r="J9" s="153"/>
    </row>
    <row r="10" spans="1:10" ht="15" customHeight="1" x14ac:dyDescent="0.2">
      <c r="A10" s="61"/>
      <c r="B10" s="95"/>
      <c r="C10" s="96"/>
      <c r="D10" s="95"/>
      <c r="E10" s="95"/>
      <c r="F10" s="109"/>
      <c r="G10" s="110"/>
      <c r="H10" s="110"/>
      <c r="I10" s="143"/>
      <c r="J10" s="55"/>
    </row>
    <row r="11" spans="1:10" s="61" customFormat="1" ht="15" customHeight="1" x14ac:dyDescent="0.2">
      <c r="B11" s="77"/>
      <c r="C11" s="78"/>
      <c r="D11" s="77"/>
      <c r="E11" s="77"/>
      <c r="F11" s="93"/>
      <c r="G11" s="94"/>
      <c r="H11" s="94"/>
      <c r="I11" s="108" t="str">
        <f>Proposition!F5</f>
        <v>NOM</v>
      </c>
      <c r="J11" s="55"/>
    </row>
    <row r="12" spans="1:10" s="61" customFormat="1" x14ac:dyDescent="0.2">
      <c r="B12" s="77"/>
      <c r="C12" s="78"/>
      <c r="D12" s="77"/>
      <c r="E12" s="77"/>
      <c r="F12" s="92"/>
      <c r="G12" s="92"/>
      <c r="H12" s="92"/>
      <c r="I12" s="108" t="str">
        <f>Proposition!F6</f>
        <v>Adresse</v>
      </c>
      <c r="J12" s="55"/>
    </row>
    <row r="13" spans="1:10" s="61" customFormat="1" x14ac:dyDescent="0.2">
      <c r="C13" s="111"/>
      <c r="I13" s="108" t="str">
        <f>Proposition!F7</f>
        <v>Adresse</v>
      </c>
      <c r="J13" s="54"/>
    </row>
    <row r="14" spans="1:10" s="61" customFormat="1" x14ac:dyDescent="0.2">
      <c r="C14" s="111"/>
      <c r="I14" s="108"/>
      <c r="J14" s="54"/>
    </row>
    <row r="15" spans="1:10" s="61" customFormat="1" ht="15" customHeight="1" x14ac:dyDescent="0.3">
      <c r="B15" s="112"/>
      <c r="C15" s="112"/>
      <c r="D15" s="112"/>
      <c r="E15" s="112"/>
      <c r="F15" s="112"/>
      <c r="G15" s="112"/>
      <c r="H15" s="112"/>
      <c r="I15" s="112"/>
    </row>
    <row r="16" spans="1:10" s="61" customFormat="1" ht="15" customHeight="1" x14ac:dyDescent="0.2">
      <c r="A16" s="79"/>
      <c r="B16" s="80"/>
      <c r="C16" s="81"/>
      <c r="D16" s="80"/>
      <c r="E16" s="80"/>
      <c r="F16" s="82"/>
      <c r="G16" s="82"/>
      <c r="H16" s="82"/>
      <c r="I16" s="82"/>
      <c r="J16" s="79"/>
    </row>
    <row r="17" spans="1:10" s="61" customFormat="1" ht="15" customHeight="1" x14ac:dyDescent="0.2">
      <c r="A17" s="79"/>
      <c r="B17" s="80"/>
      <c r="C17" s="81"/>
      <c r="D17" s="80"/>
      <c r="E17" s="80"/>
      <c r="F17" s="82"/>
      <c r="G17" s="82"/>
      <c r="H17" s="82"/>
      <c r="I17" s="82"/>
      <c r="J17" s="79"/>
    </row>
    <row r="18" spans="1:10" ht="15" customHeight="1" x14ac:dyDescent="0.2">
      <c r="A18" s="79"/>
      <c r="B18" s="79"/>
      <c r="C18" s="113"/>
      <c r="D18" s="79"/>
      <c r="E18" s="79"/>
      <c r="F18" s="79"/>
      <c r="G18" s="79"/>
      <c r="H18" s="79"/>
      <c r="I18" s="79"/>
      <c r="J18" s="79"/>
    </row>
    <row r="19" spans="1:10" ht="15" customHeight="1" x14ac:dyDescent="0.2">
      <c r="A19" s="175" t="str">
        <f>Proposition!$A$13</f>
        <v>TITRE</v>
      </c>
      <c r="B19" s="175"/>
      <c r="C19" s="175"/>
      <c r="D19" s="175"/>
      <c r="E19" s="175"/>
      <c r="F19" s="175"/>
      <c r="G19" s="175"/>
      <c r="H19" s="175"/>
      <c r="I19" s="175"/>
      <c r="J19" s="175"/>
    </row>
    <row r="20" spans="1:10" ht="15" customHeight="1" x14ac:dyDescent="0.2">
      <c r="A20" s="79"/>
      <c r="B20" s="80"/>
      <c r="C20" s="81"/>
      <c r="D20" s="80"/>
      <c r="E20" s="80"/>
      <c r="F20" s="80"/>
      <c r="G20" s="80"/>
      <c r="H20" s="80"/>
      <c r="I20" s="80"/>
      <c r="J20" s="79"/>
    </row>
    <row r="21" spans="1:10" ht="15" customHeight="1" x14ac:dyDescent="0.2">
      <c r="A21" s="79"/>
      <c r="B21" s="79"/>
      <c r="C21" s="113"/>
      <c r="D21" s="79"/>
      <c r="E21" s="79"/>
      <c r="F21" s="79"/>
      <c r="G21" s="79"/>
      <c r="H21" s="79"/>
      <c r="I21" s="79"/>
      <c r="J21" s="79"/>
    </row>
    <row r="22" spans="1:10" ht="20.100000000000001" customHeight="1" x14ac:dyDescent="0.35">
      <c r="A22" s="195" t="str">
        <f>Proposition!A14</f>
        <v>sous titre</v>
      </c>
      <c r="B22" s="196"/>
      <c r="C22" s="196"/>
      <c r="D22" s="196"/>
      <c r="E22" s="196"/>
      <c r="F22" s="196"/>
      <c r="G22" s="196"/>
      <c r="H22" s="196"/>
      <c r="I22" s="196"/>
      <c r="J22" s="196"/>
    </row>
    <row r="23" spans="1:10" s="61" customFormat="1" ht="18" customHeight="1" x14ac:dyDescent="0.2">
      <c r="A23" s="79"/>
      <c r="B23" s="79"/>
      <c r="C23" s="79"/>
      <c r="D23" s="79"/>
      <c r="E23" s="79"/>
      <c r="F23" s="79"/>
      <c r="G23" s="79"/>
      <c r="H23" s="79"/>
      <c r="I23" s="79"/>
      <c r="J23" s="79"/>
    </row>
    <row r="24" spans="1:10" s="61" customFormat="1" ht="15" customHeight="1" x14ac:dyDescent="0.2">
      <c r="A24" s="79"/>
      <c r="B24" s="79"/>
      <c r="C24" s="79"/>
      <c r="D24" s="79"/>
      <c r="E24" s="79"/>
      <c r="F24" s="79"/>
      <c r="G24" s="79"/>
      <c r="H24" s="79"/>
      <c r="I24" s="79"/>
      <c r="J24" s="79"/>
    </row>
    <row r="25" spans="1:10" s="61" customFormat="1" ht="15" customHeight="1" x14ac:dyDescent="0.2">
      <c r="A25" s="199" t="s">
        <v>28</v>
      </c>
      <c r="B25" s="199"/>
      <c r="C25" s="199"/>
      <c r="D25" s="199"/>
      <c r="E25" s="199"/>
      <c r="F25" s="199"/>
      <c r="G25" s="199"/>
      <c r="H25" s="199"/>
      <c r="I25" s="199"/>
      <c r="J25" s="199"/>
    </row>
    <row r="26" spans="1:10" s="61" customFormat="1" ht="15" customHeight="1" x14ac:dyDescent="0.2">
      <c r="A26" s="79"/>
      <c r="B26" s="80"/>
      <c r="C26" s="81"/>
      <c r="D26" s="80"/>
      <c r="E26" s="80"/>
      <c r="F26" s="80"/>
      <c r="G26" s="80"/>
      <c r="H26" s="80"/>
      <c r="I26" s="80"/>
      <c r="J26" s="79"/>
    </row>
    <row r="27" spans="1:10" s="61" customFormat="1" ht="15" customHeight="1" x14ac:dyDescent="0.2">
      <c r="A27" s="79"/>
      <c r="B27" s="79"/>
      <c r="C27" s="79"/>
      <c r="D27" s="79"/>
      <c r="E27" s="79"/>
      <c r="F27" s="79"/>
      <c r="G27" s="79"/>
      <c r="H27" s="79"/>
      <c r="I27" s="79"/>
      <c r="J27" s="79"/>
    </row>
    <row r="28" spans="1:10" s="61" customFormat="1" ht="15" customHeight="1" x14ac:dyDescent="0.2">
      <c r="A28" s="79"/>
      <c r="B28" s="80"/>
      <c r="C28" s="81"/>
      <c r="D28" s="80"/>
      <c r="E28" s="80"/>
      <c r="F28" s="80"/>
      <c r="G28" s="80"/>
      <c r="H28" s="80"/>
      <c r="I28" s="80"/>
      <c r="J28" s="79"/>
    </row>
    <row r="29" spans="1:10" s="61" customFormat="1" ht="15" customHeight="1" x14ac:dyDescent="0.2">
      <c r="B29" s="77"/>
      <c r="C29" s="78"/>
      <c r="D29" s="77"/>
      <c r="E29" s="77"/>
      <c r="F29" s="77"/>
      <c r="G29" s="77"/>
      <c r="H29" s="77"/>
      <c r="I29" s="77"/>
    </row>
    <row r="30" spans="1:10" ht="15" customHeight="1" thickBot="1" x14ac:dyDescent="0.25">
      <c r="B30" s="2"/>
      <c r="C30" s="1"/>
      <c r="I30" s="11"/>
    </row>
    <row r="31" spans="1:10" s="66" customFormat="1" ht="15" customHeight="1" thickBot="1" x14ac:dyDescent="0.25">
      <c r="A31" s="62"/>
      <c r="B31" s="216"/>
      <c r="C31" s="217"/>
      <c r="D31" s="85" t="str">
        <f>'Honoraires n°1'!D31</f>
        <v>Pourcentage</v>
      </c>
      <c r="E31" s="218" t="str">
        <f>'Honoraires n°1'!E31:F31</f>
        <v>Montant HT</v>
      </c>
      <c r="F31" s="218"/>
      <c r="G31" s="64" t="str">
        <f>'Honoraires n°1'!G31</f>
        <v xml:space="preserve">TVA </v>
      </c>
      <c r="H31" s="65">
        <f>Proposition!G22</f>
        <v>0.2</v>
      </c>
      <c r="I31" s="85" t="str">
        <f>'Honoraires n°1'!I31</f>
        <v>Montant TTC</v>
      </c>
      <c r="J31" s="62"/>
    </row>
    <row r="32" spans="1:10" s="67" customFormat="1" ht="15" customHeight="1" x14ac:dyDescent="0.25">
      <c r="B32" s="206"/>
      <c r="C32" s="207"/>
      <c r="D32" s="86"/>
      <c r="E32" s="198"/>
      <c r="F32" s="198"/>
      <c r="G32" s="200"/>
      <c r="H32" s="201"/>
      <c r="I32" s="70"/>
    </row>
    <row r="33" spans="1:10" s="67" customFormat="1" ht="15" customHeight="1" x14ac:dyDescent="0.25">
      <c r="B33" s="194" t="str">
        <f>'Honoraires n°1'!B33:C33</f>
        <v>Constitution du dossier</v>
      </c>
      <c r="C33" s="194"/>
      <c r="D33" s="116">
        <v>1</v>
      </c>
      <c r="E33" s="183">
        <f>D33*Proposition!D24</f>
        <v>5000</v>
      </c>
      <c r="F33" s="183"/>
      <c r="G33" s="182">
        <f t="shared" ref="G33:G37" si="0">E33*$H$31</f>
        <v>1000</v>
      </c>
      <c r="H33" s="182"/>
      <c r="I33" s="71">
        <f t="shared" ref="I33:I37" si="1">SUM(E33:G33)</f>
        <v>6000</v>
      </c>
    </row>
    <row r="34" spans="1:10" s="67" customFormat="1" ht="15" customHeight="1" x14ac:dyDescent="0.25">
      <c r="B34" s="194" t="str">
        <f>'Honoraires n°1'!B34:C34</f>
        <v>Visa des éléments transmis</v>
      </c>
      <c r="C34" s="194"/>
      <c r="D34" s="116">
        <v>0.2</v>
      </c>
      <c r="E34" s="183">
        <f>D34*Proposition!D25</f>
        <v>4000</v>
      </c>
      <c r="F34" s="183"/>
      <c r="G34" s="182">
        <f t="shared" si="0"/>
        <v>800</v>
      </c>
      <c r="H34" s="182"/>
      <c r="I34" s="71">
        <f t="shared" si="1"/>
        <v>4800</v>
      </c>
    </row>
    <row r="35" spans="1:10" s="67" customFormat="1" ht="15" customHeight="1" x14ac:dyDescent="0.25">
      <c r="B35" s="194" t="str">
        <f>'Honoraires n°1'!B35:C35</f>
        <v>Modélisation des éléments</v>
      </c>
      <c r="C35" s="194"/>
      <c r="D35" s="116">
        <v>0</v>
      </c>
      <c r="E35" s="183">
        <f>D35*Proposition!D26</f>
        <v>0</v>
      </c>
      <c r="F35" s="183"/>
      <c r="G35" s="182">
        <f t="shared" si="0"/>
        <v>0</v>
      </c>
      <c r="H35" s="182"/>
      <c r="I35" s="71">
        <f t="shared" si="1"/>
        <v>0</v>
      </c>
    </row>
    <row r="36" spans="1:10" s="67" customFormat="1" ht="15" customHeight="1" x14ac:dyDescent="0.25">
      <c r="B36" s="194" t="str">
        <f>'Honoraires n°1'!B36:C36</f>
        <v>Intégration des éléments</v>
      </c>
      <c r="C36" s="194"/>
      <c r="D36" s="116">
        <v>0</v>
      </c>
      <c r="E36" s="183">
        <f>D36*Proposition!D27</f>
        <v>0</v>
      </c>
      <c r="F36" s="183"/>
      <c r="G36" s="182">
        <f t="shared" si="0"/>
        <v>0</v>
      </c>
      <c r="H36" s="182"/>
      <c r="I36" s="71">
        <f t="shared" si="1"/>
        <v>0</v>
      </c>
    </row>
    <row r="37" spans="1:10" s="67" customFormat="1" ht="15" customHeight="1" x14ac:dyDescent="0.25">
      <c r="B37" s="194" t="str">
        <f>'Honoraires n°1'!B37:C37</f>
        <v>DOE</v>
      </c>
      <c r="C37" s="194"/>
      <c r="D37" s="116">
        <v>0</v>
      </c>
      <c r="E37" s="183">
        <f>D37*Proposition!D28</f>
        <v>0</v>
      </c>
      <c r="F37" s="183"/>
      <c r="G37" s="182">
        <f t="shared" si="0"/>
        <v>0</v>
      </c>
      <c r="H37" s="182"/>
      <c r="I37" s="71">
        <f t="shared" si="1"/>
        <v>0</v>
      </c>
    </row>
    <row r="38" spans="1:10" s="67" customFormat="1" ht="15" customHeight="1" x14ac:dyDescent="0.25">
      <c r="B38" s="194"/>
      <c r="C38" s="194"/>
      <c r="D38" s="86"/>
      <c r="E38" s="176"/>
      <c r="F38" s="177"/>
      <c r="G38" s="176"/>
      <c r="H38" s="177"/>
      <c r="I38" s="83"/>
    </row>
    <row r="39" spans="1:10" s="67" customFormat="1" ht="15" customHeight="1" x14ac:dyDescent="0.25">
      <c r="B39" s="210" t="str">
        <f>'Honoraires n°1'!B39:C39</f>
        <v>Total cumulé</v>
      </c>
      <c r="C39" s="211"/>
      <c r="D39" s="117">
        <f>E39/E42</f>
        <v>0.09</v>
      </c>
      <c r="E39" s="183">
        <f>SUM(E33:F38)</f>
        <v>9000</v>
      </c>
      <c r="F39" s="184"/>
      <c r="G39" s="183">
        <f>SUM(G33:H38)</f>
        <v>1800</v>
      </c>
      <c r="H39" s="184"/>
      <c r="I39" s="71">
        <f>SUM(I33:I38)</f>
        <v>10800</v>
      </c>
    </row>
    <row r="40" spans="1:10" s="67" customFormat="1" ht="15" customHeight="1" x14ac:dyDescent="0.25">
      <c r="B40" s="202"/>
      <c r="C40" s="203"/>
      <c r="D40" s="70"/>
      <c r="E40" s="176"/>
      <c r="F40" s="177"/>
      <c r="G40" s="176"/>
      <c r="H40" s="177"/>
      <c r="I40" s="83"/>
    </row>
    <row r="41" spans="1:10" s="67" customFormat="1" ht="15" customHeight="1" x14ac:dyDescent="0.25">
      <c r="B41" s="185" t="str">
        <f>'Honoraires n°1'!B41:C41</f>
        <v>Condition de règlement</v>
      </c>
      <c r="C41" s="185"/>
      <c r="D41" s="84" t="s">
        <v>23</v>
      </c>
      <c r="E41" s="191" t="s">
        <v>4</v>
      </c>
      <c r="F41" s="191"/>
      <c r="G41" s="114" t="s">
        <v>12</v>
      </c>
      <c r="H41" s="115">
        <f>Proposition!G22</f>
        <v>0.2</v>
      </c>
      <c r="I41" s="84" t="s">
        <v>1</v>
      </c>
    </row>
    <row r="42" spans="1:10" s="67" customFormat="1" ht="15" customHeight="1" x14ac:dyDescent="0.25">
      <c r="B42" s="186" t="str">
        <f>'Honoraires n°1'!B42:C42</f>
        <v>Montant global (Rappel)</v>
      </c>
      <c r="C42" s="186"/>
      <c r="D42" s="118"/>
      <c r="E42" s="192">
        <f>Proposition!D30</f>
        <v>100000</v>
      </c>
      <c r="F42" s="192"/>
      <c r="G42" s="187">
        <f>Proposition!F30</f>
        <v>20000</v>
      </c>
      <c r="H42" s="187"/>
      <c r="I42" s="76">
        <f>Proposition!H30</f>
        <v>120000</v>
      </c>
    </row>
    <row r="43" spans="1:10" s="67" customFormat="1" ht="15" customHeight="1" x14ac:dyDescent="0.25">
      <c r="B43" s="189" t="str">
        <f>'Honoraires n°1'!B43:C43</f>
        <v>Cumul des situations précédentes</v>
      </c>
      <c r="C43" s="189"/>
      <c r="D43" s="119">
        <f>E43/E42</f>
        <v>0.09</v>
      </c>
      <c r="E43" s="183">
        <f>'Honoraires n°4'!E39:F39</f>
        <v>9000</v>
      </c>
      <c r="F43" s="183"/>
      <c r="G43" s="182">
        <f>E43*Proposition!G22</f>
        <v>1800</v>
      </c>
      <c r="H43" s="182"/>
      <c r="I43" s="71">
        <f>E43+G43</f>
        <v>10800</v>
      </c>
    </row>
    <row r="44" spans="1:10" s="67" customFormat="1" ht="15" customHeight="1" thickBot="1" x14ac:dyDescent="0.3">
      <c r="B44" s="204"/>
      <c r="C44" s="205"/>
      <c r="D44" s="119"/>
      <c r="E44" s="178"/>
      <c r="F44" s="179"/>
      <c r="G44" s="180"/>
      <c r="H44" s="181"/>
      <c r="I44" s="71"/>
    </row>
    <row r="45" spans="1:10" s="90" customFormat="1" ht="15" customHeight="1" thickBot="1" x14ac:dyDescent="0.25">
      <c r="A45" s="88"/>
      <c r="B45" s="190" t="str">
        <f>'Honoraires n°1'!B45:C45</f>
        <v>Montant à payer</v>
      </c>
      <c r="C45" s="190"/>
      <c r="D45" s="89">
        <f>E45/E42</f>
        <v>0</v>
      </c>
      <c r="E45" s="193">
        <f>E39-E43</f>
        <v>0</v>
      </c>
      <c r="F45" s="193"/>
      <c r="G45" s="188">
        <f>E45*Proposition!G22</f>
        <v>0</v>
      </c>
      <c r="H45" s="188"/>
      <c r="I45" s="87">
        <f>E45+G45</f>
        <v>0</v>
      </c>
      <c r="J45" s="88"/>
    </row>
    <row r="46" spans="1:10" ht="15" customHeight="1" x14ac:dyDescent="0.2"/>
    <row r="47" spans="1:10" ht="15" customHeight="1" x14ac:dyDescent="0.2"/>
    <row r="48" spans="1:10" ht="15" customHeight="1" x14ac:dyDescent="0.2">
      <c r="B48" s="2"/>
    </row>
    <row r="49" spans="2:10" ht="15" customHeight="1" x14ac:dyDescent="0.2">
      <c r="B49" s="2"/>
    </row>
    <row r="54" spans="2:10" ht="15" x14ac:dyDescent="0.25">
      <c r="G54" s="67" t="str">
        <f>'Honoraires n°1'!G54</f>
        <v>Paiement par virement à réception de la facture</v>
      </c>
    </row>
    <row r="55" spans="2:10" x14ac:dyDescent="0.2">
      <c r="B55" s="43"/>
      <c r="C55" s="43"/>
      <c r="D55" s="43"/>
      <c r="E55" s="43"/>
      <c r="F55" s="43"/>
      <c r="G55" s="43"/>
      <c r="H55" s="43"/>
      <c r="I55" s="43"/>
    </row>
    <row r="56" spans="2:10" x14ac:dyDescent="0.2">
      <c r="B56" s="43"/>
      <c r="C56" s="43"/>
      <c r="D56" s="43"/>
      <c r="E56" s="43"/>
      <c r="F56" s="43"/>
      <c r="G56" s="43"/>
      <c r="H56" s="43"/>
      <c r="I56" s="43"/>
    </row>
    <row r="57" spans="2:10" x14ac:dyDescent="0.2">
      <c r="B57" s="43"/>
      <c r="C57" s="43"/>
      <c r="D57" s="43"/>
      <c r="E57" s="43"/>
      <c r="F57" s="43"/>
      <c r="G57" s="43"/>
      <c r="H57" s="43"/>
      <c r="I57" s="43"/>
    </row>
    <row r="62" spans="2:10" ht="15" x14ac:dyDescent="0.25">
      <c r="H62" s="67"/>
      <c r="I62" s="67"/>
      <c r="J62" s="67"/>
    </row>
    <row r="72" spans="1:10" s="126" customFormat="1" ht="15" customHeight="1" x14ac:dyDescent="0.2">
      <c r="A72" s="124"/>
      <c r="B72" s="127"/>
      <c r="C72" s="128"/>
      <c r="D72" s="127"/>
      <c r="E72" s="127"/>
      <c r="F72" s="127"/>
      <c r="G72" s="127"/>
      <c r="H72" s="127"/>
      <c r="I72" s="129"/>
      <c r="J72" s="124"/>
    </row>
    <row r="73" spans="1:10" s="134" customFormat="1" ht="15" customHeight="1" x14ac:dyDescent="0.2">
      <c r="A73" s="130"/>
      <c r="B73" s="131"/>
      <c r="C73" s="131"/>
      <c r="D73" s="132"/>
      <c r="E73" s="132"/>
      <c r="F73" s="133"/>
      <c r="G73" s="127"/>
      <c r="H73" s="127"/>
    </row>
    <row r="74" spans="1:10" s="134" customFormat="1" ht="15" customHeight="1" x14ac:dyDescent="0.2">
      <c r="A74" s="130"/>
      <c r="B74" s="131"/>
      <c r="C74" s="131"/>
      <c r="D74" s="132"/>
      <c r="E74" s="135"/>
      <c r="F74" s="136"/>
      <c r="G74" s="127"/>
      <c r="H74" s="127"/>
    </row>
    <row r="75" spans="1:10" s="134" customFormat="1" ht="15" customHeight="1" x14ac:dyDescent="0.2">
      <c r="A75" s="130"/>
      <c r="B75" s="131"/>
      <c r="C75" s="131"/>
      <c r="D75" s="132"/>
      <c r="E75" s="132"/>
      <c r="F75" s="133"/>
      <c r="G75" s="127"/>
      <c r="H75" s="127"/>
    </row>
    <row r="76" spans="1:10" s="134" customFormat="1" ht="15" customHeight="1" x14ac:dyDescent="0.2">
      <c r="A76" s="130"/>
      <c r="B76" s="137"/>
      <c r="C76" s="137"/>
      <c r="D76" s="132"/>
      <c r="E76" s="132"/>
      <c r="F76" s="133"/>
      <c r="G76" s="133"/>
      <c r="H76" s="138"/>
    </row>
    <row r="77" spans="1:10" s="134" customFormat="1" ht="15" customHeight="1" x14ac:dyDescent="0.2">
      <c r="A77" s="130"/>
      <c r="B77" s="137"/>
      <c r="C77" s="137"/>
      <c r="D77" s="132"/>
      <c r="E77" s="132"/>
      <c r="F77" s="133"/>
      <c r="G77" s="133"/>
      <c r="H77" s="138"/>
    </row>
    <row r="78" spans="1:10" s="134" customFormat="1" ht="15" customHeight="1" x14ac:dyDescent="0.2">
      <c r="A78" s="130"/>
      <c r="B78" s="137"/>
      <c r="C78" s="137"/>
      <c r="D78" s="132"/>
      <c r="E78" s="132"/>
      <c r="F78" s="133"/>
      <c r="G78" s="133"/>
      <c r="H78" s="138"/>
    </row>
    <row r="79" spans="1:10" s="134" customFormat="1" ht="15" customHeight="1" x14ac:dyDescent="0.2">
      <c r="A79" s="130"/>
      <c r="B79" s="137"/>
      <c r="C79" s="137"/>
      <c r="D79" s="132"/>
      <c r="E79" s="132"/>
      <c r="F79" s="133"/>
      <c r="G79" s="133"/>
      <c r="H79" s="138"/>
    </row>
    <row r="80" spans="1:10" s="134" customFormat="1" ht="15" customHeight="1" x14ac:dyDescent="0.2">
      <c r="A80" s="130"/>
      <c r="B80" s="137"/>
      <c r="C80" s="137"/>
      <c r="D80" s="132"/>
      <c r="E80" s="132"/>
      <c r="F80" s="133"/>
      <c r="G80" s="133"/>
      <c r="H80" s="138"/>
    </row>
    <row r="81" spans="1:10" s="134" customFormat="1" ht="15" customHeight="1" x14ac:dyDescent="0.2">
      <c r="A81" s="130"/>
      <c r="B81" s="137"/>
      <c r="C81" s="137"/>
      <c r="D81" s="132"/>
      <c r="E81" s="132"/>
      <c r="F81" s="133"/>
      <c r="G81" s="133"/>
      <c r="H81" s="138"/>
    </row>
    <row r="82" spans="1:10" s="134" customFormat="1" ht="15" customHeight="1" x14ac:dyDescent="0.2">
      <c r="A82" s="130"/>
      <c r="B82" s="139"/>
      <c r="C82" s="139"/>
      <c r="D82" s="132"/>
      <c r="E82" s="132"/>
      <c r="F82" s="140"/>
      <c r="G82" s="108"/>
      <c r="H82" s="108"/>
    </row>
    <row r="83" spans="1:10" s="134" customFormat="1" ht="15" customHeight="1" x14ac:dyDescent="0.2">
      <c r="A83" s="130"/>
      <c r="B83" s="139"/>
      <c r="C83" s="139"/>
      <c r="D83" s="132"/>
      <c r="E83" s="132"/>
      <c r="F83" s="140"/>
      <c r="G83" s="108"/>
      <c r="H83" s="108"/>
      <c r="I83" s="133" t="s">
        <v>6</v>
      </c>
      <c r="J83" s="133" t="str">
        <f>Proposition!$H$1</f>
        <v>D.00.00</v>
      </c>
    </row>
    <row r="84" spans="1:10" s="126" customFormat="1" ht="15" customHeight="1" x14ac:dyDescent="0.2">
      <c r="A84" s="124"/>
      <c r="B84" s="127"/>
      <c r="C84" s="128"/>
      <c r="D84" s="127"/>
      <c r="E84" s="127"/>
      <c r="F84" s="141"/>
      <c r="G84" s="108"/>
      <c r="H84" s="108"/>
      <c r="I84" s="140" t="s">
        <v>7</v>
      </c>
      <c r="J84" s="102">
        <f>J8</f>
        <v>0</v>
      </c>
    </row>
    <row r="85" spans="1:10" s="126" customFormat="1" ht="15" customHeight="1" x14ac:dyDescent="0.2">
      <c r="A85" s="124"/>
      <c r="B85" s="127"/>
      <c r="C85" s="128"/>
      <c r="D85" s="127"/>
      <c r="E85" s="127"/>
      <c r="F85" s="141"/>
      <c r="G85" s="110"/>
      <c r="H85" s="110"/>
      <c r="I85" s="152"/>
      <c r="J85" s="153">
        <f>J9</f>
        <v>0</v>
      </c>
    </row>
    <row r="86" spans="1:10" s="126" customFormat="1" ht="15" customHeight="1" x14ac:dyDescent="0.2">
      <c r="A86" s="124"/>
      <c r="B86" s="127"/>
      <c r="C86" s="128"/>
      <c r="D86" s="127"/>
      <c r="E86" s="127"/>
      <c r="F86" s="141"/>
      <c r="G86" s="110"/>
      <c r="H86" s="110"/>
      <c r="I86" s="143"/>
      <c r="J86" s="144"/>
    </row>
    <row r="87" spans="1:10" s="124" customFormat="1" ht="15" customHeight="1" x14ac:dyDescent="0.2">
      <c r="B87" s="145"/>
      <c r="C87" s="146"/>
      <c r="D87" s="145"/>
      <c r="E87" s="145"/>
      <c r="F87" s="147"/>
      <c r="G87" s="94"/>
      <c r="H87" s="94"/>
      <c r="I87" s="215" t="str">
        <f>Proposition!F5</f>
        <v>NOM</v>
      </c>
      <c r="J87" s="215"/>
    </row>
    <row r="88" spans="1:10" s="124" customFormat="1" x14ac:dyDescent="0.2">
      <c r="B88" s="145"/>
      <c r="C88" s="146"/>
      <c r="D88" s="145"/>
      <c r="E88" s="145"/>
      <c r="F88" s="148"/>
      <c r="G88" s="148"/>
      <c r="H88" s="148"/>
      <c r="I88" s="215" t="str">
        <f>Proposition!F6</f>
        <v>Adresse</v>
      </c>
      <c r="J88" s="215"/>
    </row>
    <row r="89" spans="1:10" s="124" customFormat="1" x14ac:dyDescent="0.2">
      <c r="C89" s="149"/>
      <c r="I89" s="215" t="str">
        <f>Proposition!F7</f>
        <v>Adresse</v>
      </c>
      <c r="J89" s="215"/>
    </row>
    <row r="90" spans="1:10" s="124" customFormat="1" x14ac:dyDescent="0.2">
      <c r="C90" s="149"/>
      <c r="I90" s="108"/>
      <c r="J90" s="150"/>
    </row>
    <row r="91" spans="1:10" s="124" customFormat="1" ht="15" customHeight="1" x14ac:dyDescent="0.3">
      <c r="B91" s="151"/>
      <c r="C91" s="151"/>
      <c r="D91" s="151"/>
      <c r="E91" s="151"/>
      <c r="F91" s="151"/>
      <c r="G91" s="151"/>
      <c r="H91" s="151"/>
      <c r="I91" s="151"/>
    </row>
    <row r="92" spans="1:10" s="124" customFormat="1" ht="15" customHeight="1" x14ac:dyDescent="0.2">
      <c r="A92" s="120"/>
      <c r="B92" s="121"/>
      <c r="C92" s="122"/>
      <c r="D92" s="121"/>
      <c r="E92" s="121"/>
      <c r="F92" s="123"/>
      <c r="G92" s="123"/>
      <c r="H92" s="123"/>
      <c r="I92" s="123"/>
      <c r="J92" s="120"/>
    </row>
    <row r="93" spans="1:10" s="124" customFormat="1" ht="15" customHeight="1" x14ac:dyDescent="0.2">
      <c r="A93" s="120"/>
      <c r="B93" s="121"/>
      <c r="C93" s="122"/>
      <c r="D93" s="121"/>
      <c r="E93" s="121"/>
      <c r="F93" s="123"/>
      <c r="G93" s="123"/>
      <c r="H93" s="123"/>
      <c r="I93" s="123"/>
      <c r="J93" s="120"/>
    </row>
    <row r="94" spans="1:10" s="126" customFormat="1" ht="15" customHeight="1" x14ac:dyDescent="0.2">
      <c r="A94" s="120"/>
      <c r="B94" s="120"/>
      <c r="C94" s="125"/>
      <c r="D94" s="120"/>
      <c r="E94" s="120"/>
      <c r="F94" s="120"/>
      <c r="G94" s="120"/>
      <c r="H94" s="120"/>
      <c r="I94" s="120"/>
      <c r="J94" s="120"/>
    </row>
    <row r="95" spans="1:10" s="126" customFormat="1" ht="15" customHeight="1" x14ac:dyDescent="0.2">
      <c r="A95" s="212" t="str">
        <f>Proposition!$A$13</f>
        <v>TITRE</v>
      </c>
      <c r="B95" s="212"/>
      <c r="C95" s="212"/>
      <c r="D95" s="212"/>
      <c r="E95" s="212"/>
      <c r="F95" s="212"/>
      <c r="G95" s="212"/>
      <c r="H95" s="212"/>
      <c r="I95" s="212"/>
      <c r="J95" s="212"/>
    </row>
    <row r="96" spans="1:10" s="126" customFormat="1" ht="15" customHeight="1" x14ac:dyDescent="0.2">
      <c r="A96" s="120"/>
      <c r="B96" s="121"/>
      <c r="C96" s="122"/>
      <c r="D96" s="121"/>
      <c r="E96" s="121"/>
      <c r="F96" s="121"/>
      <c r="G96" s="121"/>
      <c r="H96" s="121"/>
      <c r="I96" s="121"/>
      <c r="J96" s="120"/>
    </row>
    <row r="97" spans="1:10" s="126" customFormat="1" ht="15" customHeight="1" x14ac:dyDescent="0.2">
      <c r="A97" s="120"/>
      <c r="B97" s="120"/>
      <c r="C97" s="125"/>
      <c r="D97" s="120"/>
      <c r="E97" s="120"/>
      <c r="F97" s="120"/>
      <c r="G97" s="120"/>
      <c r="H97" s="120"/>
      <c r="I97" s="120"/>
      <c r="J97" s="120"/>
    </row>
    <row r="98" spans="1:10" s="126" customFormat="1" ht="20.100000000000001" customHeight="1" x14ac:dyDescent="0.35">
      <c r="A98" s="213" t="str">
        <f>Proposition!A14</f>
        <v>sous titre</v>
      </c>
      <c r="B98" s="213"/>
      <c r="C98" s="213"/>
      <c r="D98" s="213"/>
      <c r="E98" s="213"/>
      <c r="F98" s="213"/>
      <c r="G98" s="213"/>
      <c r="H98" s="213"/>
      <c r="I98" s="213"/>
      <c r="J98" s="213"/>
    </row>
    <row r="99" spans="1:10" s="124" customFormat="1" ht="18" customHeight="1" x14ac:dyDescent="0.2">
      <c r="A99" s="120"/>
      <c r="B99" s="120"/>
      <c r="C99" s="120"/>
      <c r="D99" s="120"/>
      <c r="E99" s="120"/>
      <c r="F99" s="120"/>
      <c r="G99" s="120"/>
      <c r="H99" s="120"/>
      <c r="I99" s="120"/>
      <c r="J99" s="120"/>
    </row>
    <row r="100" spans="1:10" s="124" customFormat="1" ht="15" customHeight="1" x14ac:dyDescent="0.2">
      <c r="A100" s="120"/>
      <c r="B100" s="120"/>
      <c r="C100" s="120"/>
      <c r="D100" s="120"/>
      <c r="E100" s="120"/>
      <c r="F100" s="120"/>
      <c r="G100" s="120"/>
      <c r="H100" s="120"/>
      <c r="I100" s="120"/>
      <c r="J100" s="120"/>
    </row>
    <row r="101" spans="1:10" s="124" customFormat="1" ht="15" customHeight="1" x14ac:dyDescent="0.2">
      <c r="A101" s="214" t="s">
        <v>24</v>
      </c>
      <c r="B101" s="214"/>
      <c r="C101" s="214"/>
      <c r="D101" s="214"/>
      <c r="E101" s="214"/>
      <c r="F101" s="214"/>
      <c r="G101" s="214"/>
      <c r="H101" s="214"/>
      <c r="I101" s="214"/>
      <c r="J101" s="214"/>
    </row>
    <row r="102" spans="1:10" s="124" customFormat="1" ht="15" customHeight="1" x14ac:dyDescent="0.2">
      <c r="A102" s="120"/>
      <c r="B102" s="121"/>
      <c r="C102" s="122"/>
      <c r="D102" s="121"/>
      <c r="E102" s="121"/>
      <c r="F102" s="121"/>
      <c r="G102" s="121"/>
      <c r="H102" s="121"/>
      <c r="I102" s="121"/>
      <c r="J102" s="120"/>
    </row>
    <row r="103" spans="1:10" s="124" customFormat="1" ht="15" customHeight="1" x14ac:dyDescent="0.2">
      <c r="A103" s="120"/>
      <c r="B103" s="120"/>
      <c r="C103" s="120"/>
      <c r="D103" s="120"/>
      <c r="E103" s="120"/>
      <c r="F103" s="120"/>
      <c r="G103" s="120"/>
      <c r="H103" s="120"/>
      <c r="I103" s="120"/>
      <c r="J103" s="120"/>
    </row>
    <row r="104" spans="1:10" s="124" customFormat="1" ht="15" customHeight="1" x14ac:dyDescent="0.2">
      <c r="A104" s="120"/>
      <c r="B104" s="121"/>
      <c r="C104" s="122"/>
      <c r="D104" s="121"/>
      <c r="E104" s="121"/>
      <c r="F104" s="121"/>
      <c r="G104" s="121"/>
      <c r="H104" s="121"/>
      <c r="I104" s="121"/>
      <c r="J104" s="120"/>
    </row>
    <row r="105" spans="1:10" s="61" customFormat="1" ht="15" customHeight="1" x14ac:dyDescent="0.2">
      <c r="B105" s="77"/>
      <c r="C105" s="78"/>
      <c r="D105" s="77"/>
      <c r="E105" s="77"/>
      <c r="F105" s="77"/>
      <c r="G105" s="77"/>
      <c r="H105" s="77"/>
      <c r="I105" s="77"/>
    </row>
  </sheetData>
  <mergeCells count="52">
    <mergeCell ref="B32:C32"/>
    <mergeCell ref="E32:F32"/>
    <mergeCell ref="G32:H32"/>
    <mergeCell ref="A19:J19"/>
    <mergeCell ref="A22:J22"/>
    <mergeCell ref="A25:J25"/>
    <mergeCell ref="B31:C31"/>
    <mergeCell ref="E31:F31"/>
    <mergeCell ref="B33:C33"/>
    <mergeCell ref="E33:F33"/>
    <mergeCell ref="G33:H33"/>
    <mergeCell ref="B34:C34"/>
    <mergeCell ref="E34:F34"/>
    <mergeCell ref="G34:H34"/>
    <mergeCell ref="B35:C35"/>
    <mergeCell ref="E35:F35"/>
    <mergeCell ref="G35:H35"/>
    <mergeCell ref="B36:C36"/>
    <mergeCell ref="E36:F36"/>
    <mergeCell ref="G36:H36"/>
    <mergeCell ref="B37:C37"/>
    <mergeCell ref="E37:F37"/>
    <mergeCell ref="G37:H37"/>
    <mergeCell ref="B38:C38"/>
    <mergeCell ref="E38:F38"/>
    <mergeCell ref="G38:H38"/>
    <mergeCell ref="B43:C43"/>
    <mergeCell ref="E43:F43"/>
    <mergeCell ref="G43:H43"/>
    <mergeCell ref="B39:C39"/>
    <mergeCell ref="E39:F39"/>
    <mergeCell ref="G39:H39"/>
    <mergeCell ref="B40:C40"/>
    <mergeCell ref="E40:F40"/>
    <mergeCell ref="G40:H40"/>
    <mergeCell ref="B41:C41"/>
    <mergeCell ref="E41:F41"/>
    <mergeCell ref="B42:C42"/>
    <mergeCell ref="E42:F42"/>
    <mergeCell ref="G42:H42"/>
    <mergeCell ref="A101:J101"/>
    <mergeCell ref="B44:C44"/>
    <mergeCell ref="E44:F44"/>
    <mergeCell ref="G44:H44"/>
    <mergeCell ref="B45:C45"/>
    <mergeCell ref="E45:F45"/>
    <mergeCell ref="G45:H45"/>
    <mergeCell ref="I87:J87"/>
    <mergeCell ref="I88:J88"/>
    <mergeCell ref="I89:J89"/>
    <mergeCell ref="A95:J95"/>
    <mergeCell ref="A98:J98"/>
  </mergeCells>
  <dataValidations count="1">
    <dataValidation type="list" allowBlank="1" showInputMessage="1" showErrorMessage="1" sqref="D33:D37">
      <formula1>"0%,5%,10%,15%,20%,25%,30%,35%,40%,45%,50%,55%,60%,65%,70%,75%,80%,85%,90%,95%,100%"</formula1>
    </dataValidation>
  </dataValidations>
  <printOptions horizontalCentered="1"/>
  <pageMargins left="0" right="0" top="0" bottom="0" header="0.31496062992125984" footer="0.31496062992125984"/>
  <pageSetup paperSize="9" scale="78" orientation="portrait" horizontalDpi="1200" verticalDpi="1200" r:id="rId1"/>
  <headerFooter alignWithMargins="0">
    <oddHeader xml:space="preserve">&amp;L&amp;G
&amp;K01+030
&amp;"-,Gras"40 Quai des Corsaires
64 100 Bayonne
Tél: +33 6 70 35 04 63
Mail: a.garcia@atelier-homework.com
linkedin.com/in/anthony-garcia-65403a60&amp;R&amp;"-,Gras"&amp;K01+030
FACTURE  </oddHeader>
    <oddFooter>&amp;C&amp;"-,Normal"&amp;8SASU Home work - 40 Quai des Corsaires - 64 100 Bayonne - N° SIREN – 820373868 - R.C.S. Bayonne 
Taux de pénalités de retard au taux en vigueur
Indemnité forfaitaire pour frais de recouvrement de 40 € TTC&amp;"Arial,Normal"&amp;10
&amp;R&amp;P</oddFooter>
    <firstHeader xml:space="preserve">&amp;L&amp;G
40 Quai des Corsaires
64 100 Bayonne
Tél: +33 6 70 35 04 63
Mail: a.garcia@atelier-homework.com
linkedin.com/in/anthony-garcia-65403a60&amp;R&amp;"Calibri,Gras"&amp;K00-045DEVIS
</first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Proposition</vt:lpstr>
      <vt:lpstr>Honoraires n°1</vt:lpstr>
      <vt:lpstr>Honoraires n°2</vt:lpstr>
      <vt:lpstr>Honoraires n°3</vt:lpstr>
      <vt:lpstr>Honoraires n°4</vt:lpstr>
      <vt:lpstr>Honoraires n°5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Proposition d'honnoraires</dc:title>
  <dc:creator>Anthony Garcia - Home Work</dc:creator>
  <cp:lastModifiedBy>Anthony Garcia</cp:lastModifiedBy>
  <cp:lastPrinted>2020-04-23T14:52:35Z</cp:lastPrinted>
  <dcterms:created xsi:type="dcterms:W3CDTF">2001-07-12T08:28:48Z</dcterms:created>
  <dcterms:modified xsi:type="dcterms:W3CDTF">2020-04-23T15:02:44Z</dcterms:modified>
</cp:coreProperties>
</file>