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mb.frparnas10.fr.kworld.kpmg.com\datadir01\Aburguiere\Desktop\"/>
    </mc:Choice>
  </mc:AlternateContent>
  <bookViews>
    <workbookView xWindow="0" yWindow="0" windowWidth="19200" windowHeight="7310"/>
  </bookViews>
  <sheets>
    <sheet name="Planning" sheetId="7" r:id="rId1"/>
    <sheet name="Sources" sheetId="9" r:id="rId2"/>
    <sheet name="Jours fériés" sheetId="8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9" l="1"/>
  <c r="D2" i="9"/>
  <c r="D4" i="9"/>
  <c r="D5" i="9"/>
  <c r="D3" i="9"/>
  <c r="B1" i="8" l="1"/>
  <c r="C4" i="8" s="1"/>
  <c r="C5" i="8"/>
  <c r="C8" i="8"/>
  <c r="C9" i="8"/>
  <c r="C10" i="8"/>
  <c r="C11" i="8" l="1"/>
  <c r="C3" i="8"/>
  <c r="C15" i="8"/>
  <c r="C7" i="8"/>
  <c r="C14" i="8"/>
  <c r="C6" i="8"/>
  <c r="C13" i="8"/>
  <c r="C12" i="8"/>
  <c r="E2" i="7"/>
  <c r="D6" i="7" l="1"/>
  <c r="E6" i="7" l="1"/>
  <c r="G6" i="7" s="1"/>
  <c r="I6" i="7" s="1"/>
  <c r="K6" i="7" s="1"/>
  <c r="M6" i="7" s="1"/>
  <c r="O6" i="7" s="1"/>
  <c r="Q6" i="7" s="1"/>
  <c r="S6" i="7" s="1"/>
  <c r="U6" i="7" s="1"/>
  <c r="W6" i="7" s="1"/>
  <c r="Y6" i="7" s="1"/>
  <c r="AA6" i="7" s="1"/>
  <c r="AC6" i="7" s="1"/>
  <c r="AE6" i="7" s="1"/>
  <c r="AG6" i="7" s="1"/>
  <c r="AI6" i="7" s="1"/>
  <c r="AK6" i="7" s="1"/>
  <c r="AM6" i="7" s="1"/>
  <c r="AO6" i="7" s="1"/>
  <c r="AQ6" i="7" s="1"/>
  <c r="AS6" i="7" s="1"/>
  <c r="AU6" i="7" s="1"/>
  <c r="AW6" i="7" s="1"/>
  <c r="AY6" i="7" s="1"/>
  <c r="BA6" i="7" s="1"/>
  <c r="BC6" i="7" s="1"/>
  <c r="BE6" i="7" s="1"/>
  <c r="BG6" i="7" s="1"/>
  <c r="BI6" i="7" s="1"/>
  <c r="BK6" i="7" s="1"/>
  <c r="BM6" i="7" s="1"/>
  <c r="F6" i="7"/>
  <c r="H6" i="7" s="1"/>
  <c r="J6" i="7" s="1"/>
  <c r="L6" i="7" s="1"/>
  <c r="N6" i="7" s="1"/>
  <c r="P6" i="7" s="1"/>
  <c r="R6" i="7" s="1"/>
  <c r="T6" i="7" s="1"/>
  <c r="V6" i="7" s="1"/>
  <c r="X6" i="7" s="1"/>
  <c r="Z6" i="7" s="1"/>
  <c r="AB6" i="7" s="1"/>
  <c r="AD6" i="7" s="1"/>
  <c r="AF6" i="7" s="1"/>
  <c r="AH6" i="7" s="1"/>
  <c r="AJ6" i="7" s="1"/>
  <c r="AL6" i="7" s="1"/>
  <c r="AN6" i="7" s="1"/>
  <c r="AP6" i="7" s="1"/>
  <c r="AR6" i="7" s="1"/>
  <c r="AT6" i="7" s="1"/>
  <c r="AV6" i="7" s="1"/>
  <c r="AX6" i="7" s="1"/>
  <c r="AZ6" i="7" s="1"/>
  <c r="BB6" i="7" s="1"/>
  <c r="BD6" i="7" s="1"/>
  <c r="BF6" i="7" s="1"/>
  <c r="BH6" i="7" s="1"/>
  <c r="BJ6" i="7" s="1"/>
  <c r="BL6" i="7" s="1"/>
</calcChain>
</file>

<file path=xl/sharedStrings.xml><?xml version="1.0" encoding="utf-8"?>
<sst xmlns="http://schemas.openxmlformats.org/spreadsheetml/2006/main" count="121" uniqueCount="46">
  <si>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</si>
  <si>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</si>
  <si>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</si>
  <si>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</si>
  <si>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</si>
  <si>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</si>
  <si>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</si>
  <si>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</si>
  <si>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</si>
  <si>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</si>
  <si>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</si>
  <si>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</si>
  <si>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Lundi de Pâques</t>
  </si>
  <si>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</si>
  <si>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</si>
  <si>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</si>
  <si>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</si>
  <si>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</si>
  <si>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</si>
  <si>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</si>
  <si>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</si>
  <si>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</si>
  <si>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</si>
  <si>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Salarié 11</t>
  </si>
  <si>
    <t>Année</t>
  </si>
  <si>
    <t>1er Janvier</t>
  </si>
  <si>
    <t>Pâques</t>
  </si>
  <si>
    <t>1er Mai</t>
  </si>
  <si>
    <t>Ascenscion</t>
  </si>
  <si>
    <t>Pentecôte</t>
  </si>
  <si>
    <t>Lundi de la Pentecôte</t>
  </si>
  <si>
    <t>1er Novembre</t>
  </si>
  <si>
    <t>Totaux</t>
  </si>
  <si>
    <t>Activités</t>
  </si>
  <si>
    <t>Télétravail</t>
  </si>
  <si>
    <t>Sur site</t>
  </si>
  <si>
    <t>Congés payés</t>
  </si>
  <si>
    <t>RTT</t>
  </si>
  <si>
    <t>Maladie</t>
  </si>
  <si>
    <t>Autres</t>
  </si>
  <si>
    <t>Choix horaire journalier</t>
  </si>
  <si>
    <t>Equivalent hebdomadaire</t>
  </si>
  <si>
    <t>Forfait jour</t>
  </si>
  <si>
    <t xml:space="preserve">matin </t>
  </si>
  <si>
    <t>après-midi</t>
  </si>
  <si>
    <t>Légende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</si>
</sst>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"/>
    <numFmt numFmtId="165" formatCode="ddd\ dd"/>
    <numFmt numFmtId="169" formatCode="[h]:mm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3"/>
      <name val="Calibri Light"/>
      <family val="1"/>
      <scheme val="major"/>
    </font>
    <font>
      <sz val="12"/>
      <color theme="0"/>
      <name val="Calibri"/>
      <family val="2"/>
      <scheme val="minor"/>
    </font>
    <font>
      <b/>
      <sz val="30"/>
      <color theme="0"/>
      <name val="Calibri Light"/>
      <family val="1"/>
      <scheme val="major"/>
    </font>
    <font>
      <sz val="11"/>
      <color theme="1"/>
      <name val="Calibri Light"/>
      <family val="1"/>
      <scheme val="maj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4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3" tint="0.39994506668294322"/>
      </right>
      <top/>
      <bottom/>
      <diagonal/>
    </border>
    <border>
      <left style="medium">
        <color rgb="FF80808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808080"/>
      </left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 style="medium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medium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rgb="FF808080"/>
      </left>
      <right style="thin">
        <color rgb="FF808080"/>
      </right>
      <top style="thin">
        <color rgb="FF808080"/>
      </top>
      <bottom style="medium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medium">
        <color rgb="FF808080"/>
      </bottom>
      <diagonal/>
    </border>
    <border>
      <left style="thin">
        <color rgb="FF808080"/>
      </left>
      <right style="medium">
        <color rgb="FF808080"/>
      </right>
      <top style="thin">
        <color rgb="FF808080"/>
      </top>
      <bottom style="medium">
        <color rgb="FF808080"/>
      </bottom>
      <diagonal/>
    </border>
  </borders>
  <cellStyleXfs count="10">
    <xf numFmtId="0" fontId="0" fillId="0" borderId="0"/>
    <xf numFmtId="0" fontId="3" fillId="2" borderId="1">
      <alignment horizontal="left" vertical="center" wrapText="1" indent="1"/>
    </xf>
    <xf numFmtId="0" fontId="2" fillId="0" borderId="0">
      <alignment horizontal="left" vertical="center" indent="2"/>
    </xf>
    <xf numFmtId="164" fontId="1" fillId="0" borderId="0" applyFont="0" applyFill="0" applyBorder="0">
      <alignment horizontal="center" vertical="center"/>
    </xf>
    <xf numFmtId="0" fontId="2" fillId="0" borderId="2" applyNumberFormat="0" applyFont="0" applyFill="0" applyAlignment="0">
      <alignment horizontal="center" vertical="center"/>
    </xf>
    <xf numFmtId="0" fontId="4" fillId="2" borderId="0">
      <alignment horizontal="center" vertical="center"/>
    </xf>
    <xf numFmtId="0" fontId="5" fillId="0" borderId="0">
      <alignment horizontal="left" vertical="center" indent="1"/>
    </xf>
    <xf numFmtId="0" fontId="1" fillId="0" borderId="0">
      <alignment horizontal="left" vertical="center" wrapText="1" indent="1"/>
    </xf>
    <xf numFmtId="14" fontId="1" fillId="0" borderId="0">
      <alignment horizontal="left" vertical="center" indent="1"/>
    </xf>
    <xf numFmtId="1" fontId="1" fillId="0" borderId="0">
      <alignment horizontal="center" vertical="center"/>
    </xf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 textRotation="90"/>
    </xf>
    <xf numFmtId="0" fontId="6" fillId="0" borderId="3" xfId="0" applyFont="1" applyBorder="1"/>
    <xf numFmtId="0" fontId="6" fillId="0" borderId="4" xfId="0" applyFont="1" applyBorder="1"/>
    <xf numFmtId="0" fontId="6" fillId="0" borderId="0" xfId="0" applyFont="1"/>
    <xf numFmtId="0" fontId="6" fillId="0" borderId="5" xfId="0" applyFont="1" applyBorder="1"/>
    <xf numFmtId="14" fontId="6" fillId="0" borderId="6" xfId="0" applyNumberFormat="1" applyFont="1" applyBorder="1"/>
    <xf numFmtId="14" fontId="6" fillId="0" borderId="7" xfId="0" applyNumberFormat="1" applyFont="1" applyBorder="1"/>
    <xf numFmtId="0" fontId="6" fillId="0" borderId="8" xfId="0" applyFont="1" applyBorder="1"/>
    <xf numFmtId="14" fontId="6" fillId="0" borderId="9" xfId="0" applyNumberFormat="1" applyFont="1" applyBorder="1"/>
    <xf numFmtId="0" fontId="6" fillId="0" borderId="10" xfId="0" applyFont="1" applyBorder="1"/>
    <xf numFmtId="14" fontId="6" fillId="0" borderId="10" xfId="0" applyNumberFormat="1" applyFont="1" applyBorder="1"/>
    <xf numFmtId="16" fontId="6" fillId="0" borderId="8" xfId="0" applyNumberFormat="1" applyFont="1" applyBorder="1"/>
    <xf numFmtId="16" fontId="6" fillId="0" borderId="11" xfId="0" applyNumberFormat="1" applyFont="1" applyBorder="1"/>
    <xf numFmtId="14" fontId="6" fillId="0" borderId="12" xfId="0" applyNumberFormat="1" applyFont="1" applyBorder="1"/>
    <xf numFmtId="14" fontId="6" fillId="0" borderId="13" xfId="0" applyNumberFormat="1" applyFont="1" applyBorder="1"/>
    <xf numFmtId="169" fontId="0" fillId="0" borderId="0" xfId="0" applyNumberFormat="1"/>
  </cellXfs>
  <cellStyles count="10">
    <cellStyle name="Bordure droite" xfId="4"/>
    <cellStyle name="Dates du tableau" xfId="8"/>
    <cellStyle name="Détails du tableau" xfId="7"/>
    <cellStyle name="En-têtes du tableau" xfId="6"/>
    <cellStyle name="Jours" xfId="3"/>
    <cellStyle name="Jours du tableau" xfId="9"/>
    <cellStyle name="Jours_congés" xfId="5"/>
    <cellStyle name="Mois" xfId="2"/>
    <cellStyle name="Normal" xfId="0" builtinId="0"/>
    <cellStyle name="Sélection" xfId="1"/>
  </cellStyles>
  <dxfs count="33">
    <dxf>
      <font>
        <color rgb="FF890B01"/>
      </font>
      <fill>
        <patternFill>
          <bgColor rgb="FF890B01"/>
        </patternFill>
      </fill>
    </dxf>
    <dxf>
      <font>
        <color rgb="FFFCFC18"/>
      </font>
      <fill>
        <patternFill>
          <bgColor rgb="FFFCFC18"/>
        </patternFill>
      </fill>
    </dxf>
    <dxf>
      <font>
        <color rgb="FF6A71FE"/>
      </font>
      <fill>
        <patternFill>
          <bgColor rgb="FF6A71FE"/>
        </patternFill>
      </fill>
    </dxf>
    <dxf>
      <font>
        <color rgb="FF21FFFF"/>
      </font>
      <fill>
        <patternFill>
          <bgColor rgb="FF21FFFF"/>
        </patternFill>
      </fill>
    </dxf>
    <dxf>
      <font>
        <color rgb="FFFF99FF"/>
      </font>
      <fill>
        <patternFill>
          <bgColor rgb="FFFF99FF"/>
        </patternFill>
      </fill>
    </dxf>
    <dxf>
      <font>
        <color rgb="FF99FF99"/>
      </font>
      <fill>
        <patternFill>
          <bgColor rgb="FF99FF99"/>
        </patternFill>
      </fill>
    </dxf>
    <dxf>
      <fill>
        <patternFill>
          <bgColor rgb="FFF1DBDB"/>
        </patternFill>
      </fill>
    </dxf>
    <dxf>
      <fill>
        <patternFill>
          <bgColor theme="6"/>
        </patternFill>
      </fill>
    </dxf>
    <dxf>
      <font>
        <b val="0"/>
        <i val="0"/>
      </font>
    </dxf>
    <dxf>
      <fill>
        <patternFill>
          <bgColor theme="2"/>
        </patternFill>
      </fill>
    </dxf>
    <dxf>
      <font>
        <b/>
        <i val="0"/>
      </font>
    </dxf>
    <dxf>
      <font>
        <color theme="0"/>
      </font>
      <fill>
        <patternFill>
          <bgColor theme="3"/>
        </patternFill>
      </fill>
      <border>
        <right/>
        <vertical style="thin">
          <color theme="0"/>
        </vertical>
      </border>
    </dxf>
    <dxf>
      <font>
        <color theme="3"/>
      </font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ck">
          <color theme="3"/>
        </bottom>
        <vertical style="thin">
          <color theme="3" tint="0.39994506668294322"/>
        </vertical>
        <horizontal/>
      </border>
    </dxf>
    <dxf>
      <font>
        <b val="0"/>
        <i val="0"/>
      </font>
    </dxf>
    <dxf>
      <fill>
        <patternFill>
          <bgColor theme="2"/>
        </patternFill>
      </fill>
    </dxf>
    <dxf>
      <font>
        <b/>
        <i val="0"/>
      </font>
    </dxf>
    <dxf>
      <font>
        <color theme="0"/>
      </font>
      <fill>
        <patternFill>
          <bgColor theme="3"/>
        </patternFill>
      </fill>
      <border>
        <right/>
        <vertical style="thin">
          <color theme="0"/>
        </vertical>
      </border>
    </dxf>
    <dxf>
      <font>
        <color theme="3"/>
      </font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ck">
          <color theme="3"/>
        </bottom>
        <vertical style="thin">
          <color theme="3" tint="0.39994506668294322"/>
        </vertical>
        <horizontal/>
      </border>
    </dxf>
    <dxf>
      <font>
        <b val="0"/>
        <i val="0"/>
      </font>
    </dxf>
    <dxf>
      <fill>
        <patternFill>
          <bgColor theme="2"/>
        </patternFill>
      </fill>
    </dxf>
    <dxf>
      <font>
        <b/>
        <i val="0"/>
      </font>
    </dxf>
    <dxf>
      <font>
        <color theme="0"/>
      </font>
      <fill>
        <patternFill>
          <bgColor theme="3"/>
        </patternFill>
      </fill>
      <border>
        <right/>
        <vertical style="thin">
          <color theme="0"/>
        </vertical>
      </border>
    </dxf>
    <dxf>
      <font>
        <color theme="3"/>
      </font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ck">
          <color theme="3"/>
        </bottom>
        <vertical style="thin">
          <color theme="3" tint="0.39994506668294322"/>
        </vertical>
        <horizontal/>
      </border>
    </dxf>
    <dxf>
      <font>
        <b val="0"/>
        <i val="0"/>
      </font>
    </dxf>
    <dxf>
      <fill>
        <patternFill>
          <bgColor theme="2"/>
        </patternFill>
      </fill>
    </dxf>
    <dxf>
      <font>
        <b/>
        <i val="0"/>
      </font>
    </dxf>
    <dxf>
      <font>
        <color theme="0"/>
      </font>
      <fill>
        <patternFill>
          <bgColor theme="3"/>
        </patternFill>
      </fill>
      <border>
        <right/>
        <vertical style="thin">
          <color theme="0"/>
        </vertical>
      </border>
    </dxf>
    <dxf>
      <font>
        <color theme="3"/>
      </font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ck">
          <color theme="3"/>
        </bottom>
        <vertical style="thin">
          <color theme="3" tint="0.39994506668294322"/>
        </vertical>
        <horizontal/>
      </border>
    </dxf>
    <dxf>
      <font>
        <b val="0"/>
        <i val="0"/>
      </font>
    </dxf>
    <dxf>
      <fill>
        <patternFill>
          <bgColor theme="2"/>
        </patternFill>
      </fill>
    </dxf>
    <dxf>
      <font>
        <b/>
        <i val="0"/>
      </font>
    </dxf>
    <dxf>
      <font>
        <color theme="0"/>
      </font>
      <fill>
        <patternFill>
          <bgColor theme="3"/>
        </patternFill>
      </fill>
      <border>
        <right/>
        <vertical style="thin">
          <color theme="0"/>
        </vertical>
      </border>
    </dxf>
    <dxf>
      <font>
        <color theme="3"/>
      </font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ck">
          <color theme="3"/>
        </bottom>
        <vertical style="thin">
          <color theme="3" tint="0.39994506668294322"/>
        </vertical>
        <horizontal/>
      </border>
    </dxf>
  </dxfs>
  <tableStyles count="5" defaultTableStyle="TableStyleMedium2" defaultPivotStyle="PivotStyleLight16">
    <tableStyle name="Style de tableau Registre de présence" pivot="0" count="5">
      <tableStyleElement type="wholeTable" dxfId="32"/>
      <tableStyleElement type="headerRow" dxfId="31"/>
      <tableStyleElement type="firstColumn" dxfId="30"/>
      <tableStyleElement type="firstRowStripe" dxfId="29"/>
      <tableStyleElement type="firstHeaderCell" dxfId="28"/>
    </tableStyle>
    <tableStyle name="Style de tableau Registre de présence 2" pivot="0" count="5">
      <tableStyleElement type="wholeTable" dxfId="27"/>
      <tableStyleElement type="headerRow" dxfId="26"/>
      <tableStyleElement type="firstColumn" dxfId="25"/>
      <tableStyleElement type="firstRowStripe" dxfId="24"/>
      <tableStyleElement type="firstHeaderCell" dxfId="23"/>
    </tableStyle>
    <tableStyle name="Style de tableau Registre de présence 3" pivot="0" count="5">
      <tableStyleElement type="wholeTable" dxfId="22"/>
      <tableStyleElement type="headerRow" dxfId="21"/>
      <tableStyleElement type="firstColumn" dxfId="20"/>
      <tableStyleElement type="firstRowStripe" dxfId="19"/>
      <tableStyleElement type="firstHeaderCell" dxfId="18"/>
    </tableStyle>
    <tableStyle name="Style de tableau Registre de présence 4" pivot="0" count="5">
      <tableStyleElement type="wholeTable" dxfId="17"/>
      <tableStyleElement type="headerRow" dxfId="16"/>
      <tableStyleElement type="firstColumn" dxfId="15"/>
      <tableStyleElement type="firstRowStripe" dxfId="14"/>
      <tableStyleElement type="firstHeaderCell" dxfId="13"/>
    </tableStyle>
    <tableStyle name="Style de tableau Registre de présence 5" pivot="0" count="5">
      <tableStyleElement type="wholeTable" dxfId="12"/>
      <tableStyleElement type="headerRow" dxfId="11"/>
      <tableStyleElement type="firstColumn" dxfId="10"/>
      <tableStyleElement type="firstRowStripe" dxfId="9"/>
      <tableStyleElement type="firstHeaderCell" dxfId="8"/>
    </tableStyle>
  </tableStyles>
  <colors>
    <mruColors>
      <color rgb="FF99FF99"/>
      <color rgb="FFFF99FF"/>
      <color rgb="FF6A71FE"/>
      <color rgb="FF21FFFF"/>
      <color rgb="FF79F92B"/>
      <color rgb="FFFCFC18"/>
      <color rgb="FF890B01"/>
      <color rgb="FF6699FF"/>
      <color rgb="FFFF7575"/>
      <color rgb="FFFF97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5" fmlaLink="$C$1" fmlaRange="$BR$1:$BR$13" noThreeD="1" sel="2"/>
</file>

<file path=xl/ctrlProps/ctrlProp2.xml><?xml version="1.0" encoding="utf-8"?>
<formControlPr xmlns="http://schemas.microsoft.com/office/spreadsheetml/2009/9/main" objectType="Drop" dropStyle="combo" dx="25" fmlaLink="$C$2" fmlaRange="$BS$1:$BS$5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25400</xdr:colOff>
          <xdr:row>0</xdr:row>
          <xdr:rowOff>31750</xdr:rowOff>
        </xdr:from>
        <xdr:to>
          <xdr:col>2</xdr:col>
          <xdr:colOff>6350</xdr:colOff>
          <xdr:row>1</xdr:row>
          <xdr:rowOff>12700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25400</xdr:colOff>
          <xdr:row>1</xdr:row>
          <xdr:rowOff>31750</xdr:rowOff>
        </xdr:from>
        <xdr:to>
          <xdr:col>2</xdr:col>
          <xdr:colOff>6350</xdr:colOff>
          <xdr:row>2</xdr:row>
          <xdr:rowOff>12700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1:A7" totalsRowShown="0">
  <autoFilter ref="A1:A7"/>
  <tableColumns count="1">
    <tableColumn id="1" name="Activité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S35"/>
  <sheetViews>
    <sheetView tabSelected="1" workbookViewId="0">
      <selection activeCell="S11" sqref="S11"/>
    </sheetView>
  </sheetViews>
  <sheetFormatPr baseColWidth="10" defaultRowHeight="14.5" x14ac:dyDescent="0.35"/>
  <cols>
    <col min="3" max="3" width="22.90625" customWidth="1"/>
    <col min="4" max="65" width="3.54296875" style="1" customWidth="1"/>
  </cols>
  <sheetData>
    <row r="1" spans="3:71" x14ac:dyDescent="0.35">
      <c r="C1">
        <v>2</v>
      </c>
      <c r="BR1" t="s">
        <v>0</v>
      </c>
      <c r="BS1">
        <v>2020</v>
      </c>
    </row>
    <row r="2" spans="3:71" x14ac:dyDescent="0.35">
      <c r="C2">
        <v>1</v>
      </c>
      <c r="E2" s="2">
        <f>DATE(C2+2019,C1,1)</f>
        <v>43862</v>
      </c>
      <c r="BR2" t="s">
        <v>1</v>
      </c>
      <c r="BS2">
        <v>2021</v>
      </c>
    </row>
    <row r="3" spans="3:71" x14ac:dyDescent="0.35">
      <c r="BR3" t="s">
        <v>2</v>
      </c>
      <c r="BS3">
        <v>2022</v>
      </c>
    </row>
    <row r="4" spans="3:71" x14ac:dyDescent="0.35">
      <c r="BR4" t="s">
        <v>3</v>
      </c>
      <c r="BS4">
        <v>2023</v>
      </c>
    </row>
    <row r="5" spans="3:71" x14ac:dyDescent="0.35">
      <c r="BO5" t="s">
        <v>32</v>
      </c>
      <c r="BR5" t="s">
        <v>4</v>
      </c>
      <c r="BS5">
        <v>2024</v>
      </c>
    </row>
    <row r="6" spans="3:71" ht="46.5" customHeight="1" x14ac:dyDescent="0.35">
      <c r="D6" s="3">
        <f>E2</f>
        <v>43862</v>
      </c>
      <c r="E6" s="3">
        <f>D6</f>
        <v>43862</v>
      </c>
      <c r="F6" s="3">
        <f>D6+1</f>
        <v>43863</v>
      </c>
      <c r="G6" s="3">
        <f>E6+1</f>
        <v>43863</v>
      </c>
      <c r="H6" s="3">
        <f t="shared" ref="H6:BM6" si="0">F6+1</f>
        <v>43864</v>
      </c>
      <c r="I6" s="3">
        <f t="shared" si="0"/>
        <v>43864</v>
      </c>
      <c r="J6" s="3">
        <f t="shared" si="0"/>
        <v>43865</v>
      </c>
      <c r="K6" s="3">
        <f t="shared" si="0"/>
        <v>43865</v>
      </c>
      <c r="L6" s="3">
        <f t="shared" si="0"/>
        <v>43866</v>
      </c>
      <c r="M6" s="3">
        <f t="shared" si="0"/>
        <v>43866</v>
      </c>
      <c r="N6" s="3">
        <f t="shared" si="0"/>
        <v>43867</v>
      </c>
      <c r="O6" s="3">
        <f t="shared" si="0"/>
        <v>43867</v>
      </c>
      <c r="P6" s="3">
        <f t="shared" si="0"/>
        <v>43868</v>
      </c>
      <c r="Q6" s="3">
        <f t="shared" si="0"/>
        <v>43868</v>
      </c>
      <c r="R6" s="3">
        <f t="shared" si="0"/>
        <v>43869</v>
      </c>
      <c r="S6" s="3">
        <f t="shared" si="0"/>
        <v>43869</v>
      </c>
      <c r="T6" s="3">
        <f t="shared" si="0"/>
        <v>43870</v>
      </c>
      <c r="U6" s="3">
        <f t="shared" si="0"/>
        <v>43870</v>
      </c>
      <c r="V6" s="3">
        <f t="shared" si="0"/>
        <v>43871</v>
      </c>
      <c r="W6" s="3">
        <f t="shared" si="0"/>
        <v>43871</v>
      </c>
      <c r="X6" s="3">
        <f t="shared" si="0"/>
        <v>43872</v>
      </c>
      <c r="Y6" s="3">
        <f t="shared" si="0"/>
        <v>43872</v>
      </c>
      <c r="Z6" s="3">
        <f t="shared" si="0"/>
        <v>43873</v>
      </c>
      <c r="AA6" s="3">
        <f t="shared" si="0"/>
        <v>43873</v>
      </c>
      <c r="AB6" s="3">
        <f t="shared" si="0"/>
        <v>43874</v>
      </c>
      <c r="AC6" s="3">
        <f t="shared" si="0"/>
        <v>43874</v>
      </c>
      <c r="AD6" s="3">
        <f t="shared" si="0"/>
        <v>43875</v>
      </c>
      <c r="AE6" s="3">
        <f t="shared" si="0"/>
        <v>43875</v>
      </c>
      <c r="AF6" s="3">
        <f t="shared" si="0"/>
        <v>43876</v>
      </c>
      <c r="AG6" s="3">
        <f t="shared" si="0"/>
        <v>43876</v>
      </c>
      <c r="AH6" s="3">
        <f t="shared" si="0"/>
        <v>43877</v>
      </c>
      <c r="AI6" s="3">
        <f t="shared" si="0"/>
        <v>43877</v>
      </c>
      <c r="AJ6" s="3">
        <f t="shared" si="0"/>
        <v>43878</v>
      </c>
      <c r="AK6" s="3">
        <f t="shared" si="0"/>
        <v>43878</v>
      </c>
      <c r="AL6" s="3">
        <f t="shared" si="0"/>
        <v>43879</v>
      </c>
      <c r="AM6" s="3">
        <f t="shared" si="0"/>
        <v>43879</v>
      </c>
      <c r="AN6" s="3">
        <f t="shared" si="0"/>
        <v>43880</v>
      </c>
      <c r="AO6" s="3">
        <f t="shared" si="0"/>
        <v>43880</v>
      </c>
      <c r="AP6" s="3">
        <f t="shared" si="0"/>
        <v>43881</v>
      </c>
      <c r="AQ6" s="3">
        <f t="shared" si="0"/>
        <v>43881</v>
      </c>
      <c r="AR6" s="3">
        <f t="shared" si="0"/>
        <v>43882</v>
      </c>
      <c r="AS6" s="3">
        <f t="shared" si="0"/>
        <v>43882</v>
      </c>
      <c r="AT6" s="3">
        <f t="shared" si="0"/>
        <v>43883</v>
      </c>
      <c r="AU6" s="3">
        <f t="shared" si="0"/>
        <v>43883</v>
      </c>
      <c r="AV6" s="3">
        <f t="shared" si="0"/>
        <v>43884</v>
      </c>
      <c r="AW6" s="3">
        <f t="shared" si="0"/>
        <v>43884</v>
      </c>
      <c r="AX6" s="3">
        <f t="shared" si="0"/>
        <v>43885</v>
      </c>
      <c r="AY6" s="3">
        <f t="shared" si="0"/>
        <v>43885</v>
      </c>
      <c r="AZ6" s="3">
        <f t="shared" si="0"/>
        <v>43886</v>
      </c>
      <c r="BA6" s="3">
        <f t="shared" si="0"/>
        <v>43886</v>
      </c>
      <c r="BB6" s="3">
        <f t="shared" si="0"/>
        <v>43887</v>
      </c>
      <c r="BC6" s="3">
        <f t="shared" si="0"/>
        <v>43887</v>
      </c>
      <c r="BD6" s="3">
        <f t="shared" si="0"/>
        <v>43888</v>
      </c>
      <c r="BE6" s="3">
        <f t="shared" si="0"/>
        <v>43888</v>
      </c>
      <c r="BF6" s="3">
        <f t="shared" si="0"/>
        <v>43889</v>
      </c>
      <c r="BG6" s="3">
        <f t="shared" si="0"/>
        <v>43889</v>
      </c>
      <c r="BH6" s="3">
        <f t="shared" si="0"/>
        <v>43890</v>
      </c>
      <c r="BI6" s="3">
        <f t="shared" si="0"/>
        <v>43890</v>
      </c>
      <c r="BJ6" s="3">
        <f t="shared" si="0"/>
        <v>43891</v>
      </c>
      <c r="BK6" s="3">
        <f t="shared" si="0"/>
        <v>43891</v>
      </c>
      <c r="BL6" s="3">
        <f t="shared" si="0"/>
        <v>43892</v>
      </c>
      <c r="BM6" s="3">
        <f t="shared" si="0"/>
        <v>43892</v>
      </c>
      <c r="BR6" t="s">
        <v>5</v>
      </c>
    </row>
    <row r="7" spans="3:71" ht="46.5" customHeight="1" x14ac:dyDescent="0.35">
      <c r="D7" s="3" t="s">
        <v>43</v>
      </c>
      <c r="E7" s="3" t="s">
        <v>44</v>
      </c>
      <c r="F7" s="3" t="s">
        <v>43</v>
      </c>
      <c r="G7" s="3" t="s">
        <v>44</v>
      </c>
      <c r="H7" s="3" t="s">
        <v>43</v>
      </c>
      <c r="I7" s="3" t="s">
        <v>44</v>
      </c>
      <c r="J7" s="3" t="s">
        <v>43</v>
      </c>
      <c r="K7" s="3" t="s">
        <v>44</v>
      </c>
      <c r="L7" s="3" t="s">
        <v>43</v>
      </c>
      <c r="M7" s="3" t="s">
        <v>44</v>
      </c>
      <c r="N7" s="3" t="s">
        <v>43</v>
      </c>
      <c r="O7" s="3" t="s">
        <v>44</v>
      </c>
      <c r="P7" s="3" t="s">
        <v>43</v>
      </c>
      <c r="Q7" s="3" t="s">
        <v>44</v>
      </c>
      <c r="R7" s="3" t="s">
        <v>43</v>
      </c>
      <c r="S7" s="3" t="s">
        <v>44</v>
      </c>
      <c r="T7" s="3" t="s">
        <v>43</v>
      </c>
      <c r="U7" s="3" t="s">
        <v>44</v>
      </c>
      <c r="V7" s="3" t="s">
        <v>43</v>
      </c>
      <c r="W7" s="3" t="s">
        <v>44</v>
      </c>
      <c r="X7" s="3" t="s">
        <v>43</v>
      </c>
      <c r="Y7" s="3" t="s">
        <v>44</v>
      </c>
      <c r="Z7" s="3" t="s">
        <v>43</v>
      </c>
      <c r="AA7" s="3" t="s">
        <v>44</v>
      </c>
      <c r="AB7" s="3" t="s">
        <v>43</v>
      </c>
      <c r="AC7" s="3" t="s">
        <v>44</v>
      </c>
      <c r="AD7" s="3" t="s">
        <v>43</v>
      </c>
      <c r="AE7" s="3" t="s">
        <v>44</v>
      </c>
      <c r="AF7" s="3" t="s">
        <v>43</v>
      </c>
      <c r="AG7" s="3" t="s">
        <v>44</v>
      </c>
      <c r="AH7" s="3" t="s">
        <v>43</v>
      </c>
      <c r="AI7" s="3" t="s">
        <v>44</v>
      </c>
      <c r="AJ7" s="3" t="s">
        <v>43</v>
      </c>
      <c r="AK7" s="3" t="s">
        <v>44</v>
      </c>
      <c r="AL7" s="3" t="s">
        <v>43</v>
      </c>
      <c r="AM7" s="3" t="s">
        <v>44</v>
      </c>
      <c r="AN7" s="3" t="s">
        <v>43</v>
      </c>
      <c r="AO7" s="3" t="s">
        <v>44</v>
      </c>
      <c r="AP7" s="3" t="s">
        <v>43</v>
      </c>
      <c r="AQ7" s="3" t="s">
        <v>44</v>
      </c>
      <c r="AR7" s="3" t="s">
        <v>43</v>
      </c>
      <c r="AS7" s="3" t="s">
        <v>44</v>
      </c>
      <c r="AT7" s="3" t="s">
        <v>43</v>
      </c>
      <c r="AU7" s="3" t="s">
        <v>44</v>
      </c>
      <c r="AV7" s="3" t="s">
        <v>43</v>
      </c>
      <c r="AW7" s="3" t="s">
        <v>44</v>
      </c>
      <c r="AX7" s="3" t="s">
        <v>43</v>
      </c>
      <c r="AY7" s="3" t="s">
        <v>44</v>
      </c>
      <c r="AZ7" s="3" t="s">
        <v>43</v>
      </c>
      <c r="BA7" s="3" t="s">
        <v>44</v>
      </c>
      <c r="BB7" s="3" t="s">
        <v>43</v>
      </c>
      <c r="BC7" s="3" t="s">
        <v>44</v>
      </c>
      <c r="BD7" s="3" t="s">
        <v>43</v>
      </c>
      <c r="BE7" s="3" t="s">
        <v>44</v>
      </c>
      <c r="BF7" s="3" t="s">
        <v>43</v>
      </c>
      <c r="BG7" s="3" t="s">
        <v>44</v>
      </c>
      <c r="BH7" s="3" t="s">
        <v>43</v>
      </c>
      <c r="BI7" s="3" t="s">
        <v>44</v>
      </c>
      <c r="BJ7" s="3" t="s">
        <v>43</v>
      </c>
      <c r="BK7" s="3" t="s">
        <v>44</v>
      </c>
      <c r="BL7" s="3" t="s">
        <v>43</v>
      </c>
      <c r="BM7" s="3" t="s">
        <v>44</v>
      </c>
      <c r="BR7" t="s">
        <v>6</v>
      </c>
    </row>
    <row r="8" spans="3:71" x14ac:dyDescent="0.35">
      <c r="C8" t="s">
        <v>13</v>
      </c>
      <c r="BR8" t="s">
        <v>7</v>
      </c>
    </row>
    <row r="9" spans="3:71" x14ac:dyDescent="0.35">
      <c r="C9" t="s">
        <v>14</v>
      </c>
      <c r="E9" s="1" t="s">
        <v>34</v>
      </c>
      <c r="I9" s="1" t="s">
        <v>36</v>
      </c>
      <c r="BR9" t="s">
        <v>8</v>
      </c>
    </row>
    <row r="10" spans="3:71" x14ac:dyDescent="0.35">
      <c r="C10" t="s">
        <v>15</v>
      </c>
      <c r="BR10" t="s">
        <v>9</v>
      </c>
    </row>
    <row r="11" spans="3:71" x14ac:dyDescent="0.35">
      <c r="C11" t="s">
        <v>16</v>
      </c>
      <c r="BR11" t="s">
        <v>10</v>
      </c>
    </row>
    <row r="12" spans="3:71" x14ac:dyDescent="0.35">
      <c r="C12" t="s">
        <v>17</v>
      </c>
      <c r="BR12" t="s">
        <v>11</v>
      </c>
    </row>
    <row r="13" spans="3:71" x14ac:dyDescent="0.35">
      <c r="C13" t="s">
        <v>18</v>
      </c>
      <c r="V13" s="1" t="s">
        <v>38</v>
      </c>
    </row>
    <row r="14" spans="3:71" x14ac:dyDescent="0.35">
      <c r="C14" t="s">
        <v>19</v>
      </c>
    </row>
    <row r="15" spans="3:71" x14ac:dyDescent="0.35">
      <c r="C15" t="s">
        <v>20</v>
      </c>
    </row>
    <row r="16" spans="3:71" x14ac:dyDescent="0.35">
      <c r="C16" t="s">
        <v>21</v>
      </c>
    </row>
    <row r="17" spans="1:65" x14ac:dyDescent="0.35">
      <c r="C17" t="s">
        <v>22</v>
      </c>
    </row>
    <row r="18" spans="1:65" x14ac:dyDescent="0.35">
      <c r="C18" t="s">
        <v>23</v>
      </c>
    </row>
    <row r="20" spans="1:65" x14ac:dyDescent="0.35">
      <c r="A20" t="s">
        <v>45</v>
      </c>
    </row>
    <row r="21" spans="1:65" x14ac:dyDescent="0.35">
      <c r="A21" t="s">
        <v>34</v>
      </c>
      <c r="B21" t="s">
        <v>34</v>
      </c>
    </row>
    <row r="22" spans="1:65" x14ac:dyDescent="0.35">
      <c r="A22" t="s">
        <v>35</v>
      </c>
      <c r="B22" t="s">
        <v>35</v>
      </c>
    </row>
    <row r="23" spans="1:65" x14ac:dyDescent="0.35">
      <c r="A23" t="s">
        <v>36</v>
      </c>
      <c r="B23" t="s">
        <v>36</v>
      </c>
    </row>
    <row r="24" spans="1:65" x14ac:dyDescent="0.35">
      <c r="A24" t="s">
        <v>37</v>
      </c>
      <c r="B24" t="s">
        <v>37</v>
      </c>
      <c r="BI24"/>
      <c r="BJ24"/>
      <c r="BK24"/>
      <c r="BL24"/>
      <c r="BM24"/>
    </row>
    <row r="25" spans="1:65" x14ac:dyDescent="0.35">
      <c r="A25" t="s">
        <v>38</v>
      </c>
      <c r="B25" t="s">
        <v>38</v>
      </c>
      <c r="BI25"/>
      <c r="BJ25"/>
      <c r="BK25"/>
      <c r="BL25"/>
      <c r="BM25"/>
    </row>
    <row r="26" spans="1:65" x14ac:dyDescent="0.35">
      <c r="A26" t="s">
        <v>39</v>
      </c>
      <c r="B26" t="s">
        <v>39</v>
      </c>
      <c r="BI26"/>
      <c r="BJ26"/>
      <c r="BK26"/>
      <c r="BL26"/>
      <c r="BM26"/>
    </row>
    <row r="27" spans="1:65" x14ac:dyDescent="0.35">
      <c r="BI27"/>
      <c r="BJ27"/>
      <c r="BK27"/>
      <c r="BL27"/>
      <c r="BM27"/>
    </row>
    <row r="28" spans="1:65" x14ac:dyDescent="0.35">
      <c r="BI28"/>
      <c r="BJ28"/>
      <c r="BK28"/>
      <c r="BL28"/>
      <c r="BM28"/>
    </row>
    <row r="29" spans="1:65" x14ac:dyDescent="0.35">
      <c r="BI29"/>
      <c r="BJ29"/>
      <c r="BK29"/>
      <c r="BL29"/>
      <c r="BM29"/>
    </row>
    <row r="30" spans="1:65" x14ac:dyDescent="0.35">
      <c r="BI30"/>
      <c r="BJ30"/>
      <c r="BK30"/>
      <c r="BL30"/>
      <c r="BM30"/>
    </row>
    <row r="31" spans="1:65" x14ac:dyDescent="0.35">
      <c r="BI31"/>
      <c r="BJ31"/>
      <c r="BK31"/>
      <c r="BL31"/>
      <c r="BM31"/>
    </row>
    <row r="32" spans="1:65" x14ac:dyDescent="0.35">
      <c r="BI32"/>
      <c r="BJ32"/>
      <c r="BK32"/>
      <c r="BL32"/>
      <c r="BM32"/>
    </row>
    <row r="33" spans="61:65" x14ac:dyDescent="0.35">
      <c r="BI33"/>
      <c r="BJ33"/>
      <c r="BK33"/>
      <c r="BL33"/>
      <c r="BM33"/>
    </row>
    <row r="34" spans="61:65" x14ac:dyDescent="0.35">
      <c r="BI34"/>
      <c r="BJ34"/>
      <c r="BK34"/>
      <c r="BL34"/>
      <c r="BM34"/>
    </row>
    <row r="35" spans="61:65" x14ac:dyDescent="0.35">
      <c r="BI35"/>
      <c r="BJ35"/>
      <c r="BK35"/>
      <c r="BL35"/>
      <c r="BM35"/>
    </row>
  </sheetData>
  <conditionalFormatting sqref="D6:BM18">
    <cfRule type="expression" dxfId="7" priority="15">
      <formula>WEEKDAY(D$6,2)&gt;5</formula>
    </cfRule>
  </conditionalFormatting>
  <conditionalFormatting sqref="D8:BM18">
    <cfRule type="cellIs" dxfId="5" priority="1" operator="equal">
      <formula>"Autres"</formula>
    </cfRule>
    <cfRule type="cellIs" dxfId="4" priority="2" operator="equal">
      <formula>"Maladie"</formula>
    </cfRule>
    <cfRule type="cellIs" dxfId="3" priority="3" operator="equal">
      <formula>"RTT"</formula>
    </cfRule>
    <cfRule type="cellIs" dxfId="2" priority="4" operator="equal">
      <formula>"Congés payés"</formula>
    </cfRule>
    <cfRule type="cellIs" dxfId="1" priority="5" operator="equal">
      <formula>"Sur site"</formula>
    </cfRule>
    <cfRule type="cellIs" dxfId="0" priority="6" operator="equal">
      <formula>"Télétravail"</formula>
    </cfRule>
  </conditionalFormatting>
  <pageMargins left="0.7" right="0.7" top="0.75" bottom="0.75" header="0.3" footer="0.3"/>
  <pageSetup paperSize="9" orientation="portrait" r:id="rId1"/>
  <ignoredErrors>
    <ignoredError sqref="F6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0</xdr:col>
                    <xdr:colOff>25400</xdr:colOff>
                    <xdr:row>0</xdr:row>
                    <xdr:rowOff>31750</xdr:rowOff>
                  </from>
                  <to>
                    <xdr:col>2</xdr:col>
                    <xdr:colOff>6350</xdr:colOff>
                    <xdr:row>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autoLine="0" autoPict="0">
                <anchor moveWithCells="1">
                  <from>
                    <xdr:col>0</xdr:col>
                    <xdr:colOff>25400</xdr:colOff>
                    <xdr:row>1</xdr:row>
                    <xdr:rowOff>31750</xdr:rowOff>
                  </from>
                  <to>
                    <xdr:col>2</xdr:col>
                    <xdr:colOff>6350</xdr:colOff>
                    <xdr:row>2</xdr:row>
                    <xdr:rowOff>12700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id="{631904FB-3BC4-419C-AAE4-733EAE46A656}">
            <xm:f>COUNTIFS('Jours fériés'!$B$3:$B$15,D$6)&gt;0</xm:f>
            <x14:dxf>
              <fill>
                <patternFill>
                  <bgColor rgb="FFF1DBDB"/>
                </patternFill>
              </fill>
            </x14:dxf>
          </x14:cfRule>
          <xm:sqref>D6:BM18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Sources!$A$2:$A$7</xm:f>
          </x14:formula1>
          <xm:sqref>D8:BM18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7"/>
  <sheetViews>
    <sheetView workbookViewId="0">
      <selection activeCell="A2" sqref="A2:A7"/>
    </sheetView>
  </sheetViews>
  <sheetFormatPr baseColWidth="10" defaultRowHeight="14.5" x14ac:dyDescent="0.35"/>
  <sheetData>
    <row r="1" spans="1:5" x14ac:dyDescent="0.35">
      <c r="A1" t="s">
        <v>33</v>
      </c>
      <c r="D1" t="s">
        <v>40</v>
      </c>
      <c r="E1" t="s">
        <v>41</v>
      </c>
    </row>
    <row r="2" spans="1:5" x14ac:dyDescent="0.35">
      <c r="A2" t="s">
        <v>34</v>
      </c>
      <c r="D2" s="18">
        <f t="shared" ref="D2:D7" si="0">E2/5</f>
        <v>0.29166666666666663</v>
      </c>
      <c r="E2" s="18">
        <v>1.4583333333333333</v>
      </c>
    </row>
    <row r="3" spans="1:5" x14ac:dyDescent="0.35">
      <c r="A3" t="s">
        <v>35</v>
      </c>
      <c r="D3" s="18">
        <f>E3/5</f>
        <v>0.30833333333333335</v>
      </c>
      <c r="E3" s="18">
        <v>1.5416666666666667</v>
      </c>
    </row>
    <row r="4" spans="1:5" x14ac:dyDescent="0.35">
      <c r="A4" t="s">
        <v>36</v>
      </c>
      <c r="D4" s="18">
        <f t="shared" si="0"/>
        <v>0.32500000000000001</v>
      </c>
      <c r="E4" s="18">
        <v>1.625</v>
      </c>
    </row>
    <row r="5" spans="1:5" x14ac:dyDescent="0.35">
      <c r="A5" t="s">
        <v>37</v>
      </c>
      <c r="D5" s="18">
        <f t="shared" si="0"/>
        <v>0.33333333333333337</v>
      </c>
      <c r="E5" s="18">
        <v>1.6666666666666667</v>
      </c>
    </row>
    <row r="6" spans="1:5" x14ac:dyDescent="0.35">
      <c r="A6" t="s">
        <v>38</v>
      </c>
      <c r="D6" s="18">
        <v>0.29166666666666669</v>
      </c>
      <c r="E6" s="18" t="s">
        <v>42</v>
      </c>
    </row>
    <row r="7" spans="1:5" x14ac:dyDescent="0.35">
      <c r="A7" t="s">
        <v>39</v>
      </c>
      <c r="D7" s="18">
        <f t="shared" si="0"/>
        <v>0</v>
      </c>
      <c r="E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5"/>
  <sheetViews>
    <sheetView workbookViewId="0">
      <selection activeCell="F17" sqref="F17"/>
    </sheetView>
  </sheetViews>
  <sheetFormatPr baseColWidth="10" defaultRowHeight="14.5" x14ac:dyDescent="0.35"/>
  <cols>
    <col min="3" max="3" width="24.36328125" customWidth="1"/>
  </cols>
  <sheetData>
    <row r="1" spans="1:3" ht="15" thickBot="1" x14ac:dyDescent="0.4">
      <c r="A1" s="4" t="s">
        <v>24</v>
      </c>
      <c r="B1" s="5">
        <f>Planning!C2+2019</f>
        <v>2020</v>
      </c>
      <c r="C1" s="6"/>
    </row>
    <row r="2" spans="1:3" ht="15" thickBot="1" x14ac:dyDescent="0.4">
      <c r="A2" s="6"/>
      <c r="B2" s="6"/>
      <c r="C2" s="6"/>
    </row>
    <row r="3" spans="1:3" x14ac:dyDescent="0.35">
      <c r="A3" s="7" t="s">
        <v>25</v>
      </c>
      <c r="B3" s="8">
        <v>43831</v>
      </c>
      <c r="C3" s="9">
        <f>DATE($B$1,1,1)</f>
        <v>43831</v>
      </c>
    </row>
    <row r="4" spans="1:3" x14ac:dyDescent="0.35">
      <c r="A4" s="10" t="s">
        <v>26</v>
      </c>
      <c r="B4" s="11">
        <v>43933</v>
      </c>
      <c r="C4" s="12">
        <f>ROUND(DATE($B$1,4,MOD(234-11*MOD($B$1,19),30))/7,)*7-6</f>
        <v>43933</v>
      </c>
    </row>
    <row r="5" spans="1:3" x14ac:dyDescent="0.35">
      <c r="A5" s="10" t="s">
        <v>12</v>
      </c>
      <c r="B5" s="11">
        <v>43934</v>
      </c>
      <c r="C5" s="13">
        <f>B4+1</f>
        <v>43934</v>
      </c>
    </row>
    <row r="6" spans="1:3" x14ac:dyDescent="0.35">
      <c r="A6" s="10" t="s">
        <v>27</v>
      </c>
      <c r="B6" s="11">
        <v>43952</v>
      </c>
      <c r="C6" s="13">
        <f>DATE($B$1,5,1)</f>
        <v>43952</v>
      </c>
    </row>
    <row r="7" spans="1:3" x14ac:dyDescent="0.35">
      <c r="A7" s="14">
        <v>43959</v>
      </c>
      <c r="B7" s="11">
        <v>43959</v>
      </c>
      <c r="C7" s="13">
        <f>DATE($B$1,5,8)</f>
        <v>43959</v>
      </c>
    </row>
    <row r="8" spans="1:3" x14ac:dyDescent="0.35">
      <c r="A8" s="10" t="s">
        <v>28</v>
      </c>
      <c r="B8" s="11">
        <v>43972</v>
      </c>
      <c r="C8" s="13">
        <f>B4+39</f>
        <v>43972</v>
      </c>
    </row>
    <row r="9" spans="1:3" x14ac:dyDescent="0.35">
      <c r="A9" s="10" t="s">
        <v>29</v>
      </c>
      <c r="B9" s="11">
        <v>43982</v>
      </c>
      <c r="C9" s="13">
        <f>B4+49</f>
        <v>43982</v>
      </c>
    </row>
    <row r="10" spans="1:3" x14ac:dyDescent="0.35">
      <c r="A10" s="10" t="s">
        <v>30</v>
      </c>
      <c r="B10" s="11">
        <v>43983</v>
      </c>
      <c r="C10" s="13">
        <f>B4+50</f>
        <v>43983</v>
      </c>
    </row>
    <row r="11" spans="1:3" x14ac:dyDescent="0.35">
      <c r="A11" s="14">
        <v>44026</v>
      </c>
      <c r="B11" s="11">
        <v>44026</v>
      </c>
      <c r="C11" s="13">
        <f>DATE($B$1,7,14)</f>
        <v>44026</v>
      </c>
    </row>
    <row r="12" spans="1:3" x14ac:dyDescent="0.35">
      <c r="A12" s="14">
        <v>44058</v>
      </c>
      <c r="B12" s="11">
        <v>44058</v>
      </c>
      <c r="C12" s="13">
        <f>DATE($B$1,8,15)</f>
        <v>44058</v>
      </c>
    </row>
    <row r="13" spans="1:3" x14ac:dyDescent="0.35">
      <c r="A13" s="10" t="s">
        <v>31</v>
      </c>
      <c r="B13" s="11">
        <v>44136</v>
      </c>
      <c r="C13" s="13">
        <f>DATE($B$1,11,1)</f>
        <v>44136</v>
      </c>
    </row>
    <row r="14" spans="1:3" x14ac:dyDescent="0.35">
      <c r="A14" s="14">
        <v>44146</v>
      </c>
      <c r="B14" s="11">
        <v>44146</v>
      </c>
      <c r="C14" s="13">
        <f>DATE($B$1,11,11)</f>
        <v>44146</v>
      </c>
    </row>
    <row r="15" spans="1:3" ht="15" thickBot="1" x14ac:dyDescent="0.4">
      <c r="A15" s="15">
        <v>44190</v>
      </c>
      <c r="B15" s="16">
        <v>44190</v>
      </c>
      <c r="C15" s="17">
        <f>DATE($B$1,12,25)</f>
        <v>44190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Sources</vt:lpstr>
      <vt:lpstr>Jours fériés</vt:lpstr>
    </vt:vector>
  </TitlesOfParts>
  <Company>KPMG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KPMG</cp:lastModifiedBy>
  <dcterms:created xsi:type="dcterms:W3CDTF">2020-04-20T08:45:13Z</dcterms:created>
  <dcterms:modified xsi:type="dcterms:W3CDTF">2020-04-21T20:44:08Z</dcterms:modified>
</cp:coreProperties>
</file>