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ubec\Documents\RATP\"/>
    </mc:Choice>
  </mc:AlternateContent>
  <xr:revisionPtr revIDLastSave="0" documentId="13_ncr:1_{6B504AAA-A2D4-4BD4-AD05-39ECB35BD5E8}" xr6:coauthVersionLast="45" xr6:coauthVersionMax="45" xr10:uidLastSave="{00000000-0000-0000-0000-000000000000}"/>
  <bookViews>
    <workbookView xWindow="-120" yWindow="-120" windowWidth="29040" windowHeight="15840" tabRatio="635" firstSheet="2" activeTab="2" xr2:uid="{00000000-000D-0000-FFFF-FFFF00000000}"/>
  </bookViews>
  <sheets>
    <sheet name="30" sheetId="26" state="hidden" r:id="rId1"/>
    <sheet name="31" sheetId="25" state="hidden" r:id="rId2"/>
    <sheet name="COPIE" sheetId="59" r:id="rId3"/>
    <sheet name="Mai" sheetId="20" r:id="rId4"/>
    <sheet name="Feuil3" sheetId="38" state="hidden" r:id="rId5"/>
    <sheet name="Feuil4" sheetId="39" state="hidden" r:id="rId6"/>
    <sheet name="Feuil5" sheetId="40" state="hidden" r:id="rId7"/>
    <sheet name="Feuil6" sheetId="41" state="hidden" r:id="rId8"/>
    <sheet name="Feuil7" sheetId="42" state="hidden" r:id="rId9"/>
    <sheet name="Feuil8" sheetId="43" state="hidden" r:id="rId10"/>
    <sheet name="Feuil9" sheetId="44" state="hidden" r:id="rId11"/>
    <sheet name="Feuil10" sheetId="45" state="hidden" r:id="rId12"/>
    <sheet name="Feuil11" sheetId="46" state="hidden" r:id="rId13"/>
    <sheet name="Feuil12" sheetId="47" state="hidden" r:id="rId14"/>
    <sheet name="Feuil13" sheetId="48" state="hidden" r:id="rId15"/>
    <sheet name="Feuil14" sheetId="49" state="hidden" r:id="rId16"/>
    <sheet name="Feuil15" sheetId="50" state="hidden" r:id="rId17"/>
    <sheet name="Feuil16" sheetId="51" state="hidden" r:id="rId18"/>
    <sheet name="Feuil17" sheetId="52" state="hidden" r:id="rId19"/>
    <sheet name="Feuil18" sheetId="53" state="hidden" r:id="rId20"/>
    <sheet name="Feuil19" sheetId="54" state="hidden" r:id="rId21"/>
    <sheet name="Feuil20" sheetId="55" state="hidden" r:id="rId22"/>
    <sheet name="Feuil1" sheetId="36" state="hidden" r:id="rId23"/>
    <sheet name="Feuil2" sheetId="37" state="hidden" r:id="rId24"/>
    <sheet name="LISTE" sheetId="19" r:id="rId25"/>
    <sheet name="Feuil21" sheetId="56" r:id="rId26"/>
  </sheets>
  <definedNames>
    <definedName name="_xlnm._FilterDatabase" localSheetId="2" hidden="1">COPIE!$A$1:$B$51</definedName>
    <definedName name="_xlnm._FilterDatabase" localSheetId="24" hidden="1">LISTE!$D$4:$E$10</definedName>
    <definedName name="_xlnm._FilterDatabase" localSheetId="3" hidden="1">Mai!$A$1:$B$49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2" i="59" l="1"/>
  <c r="D42" i="59"/>
  <c r="I42" i="59"/>
  <c r="A61" i="59"/>
  <c r="AG48" i="59"/>
  <c r="AF48" i="59"/>
  <c r="AE48" i="59"/>
  <c r="AD48" i="59"/>
  <c r="AC48" i="59"/>
  <c r="AB48" i="59"/>
  <c r="AA48" i="59"/>
  <c r="Z48" i="59"/>
  <c r="Y48" i="59"/>
  <c r="X48" i="59"/>
  <c r="W48" i="59"/>
  <c r="V48" i="59"/>
  <c r="U48" i="59"/>
  <c r="T48" i="59"/>
  <c r="S48" i="59"/>
  <c r="R48" i="59"/>
  <c r="Q48" i="59"/>
  <c r="P48" i="59"/>
  <c r="O48" i="59"/>
  <c r="N48" i="59"/>
  <c r="M48" i="59"/>
  <c r="L48" i="59"/>
  <c r="K48" i="59"/>
  <c r="J48" i="59"/>
  <c r="I48" i="59"/>
  <c r="H48" i="59"/>
  <c r="G48" i="59"/>
  <c r="F48" i="59"/>
  <c r="E48" i="59"/>
  <c r="D48" i="59"/>
  <c r="AG45" i="59"/>
  <c r="AF45" i="59"/>
  <c r="AE45" i="59"/>
  <c r="AD45" i="59"/>
  <c r="AC45" i="59"/>
  <c r="AB45" i="59"/>
  <c r="AA45" i="59"/>
  <c r="Z45" i="59"/>
  <c r="Y45" i="59"/>
  <c r="X45" i="59"/>
  <c r="W45" i="59"/>
  <c r="V45" i="59"/>
  <c r="U45" i="59"/>
  <c r="T45" i="59"/>
  <c r="S45" i="59"/>
  <c r="R45" i="59"/>
  <c r="Q45" i="59"/>
  <c r="P45" i="59"/>
  <c r="O45" i="59"/>
  <c r="N45" i="59"/>
  <c r="M45" i="59"/>
  <c r="L45" i="59"/>
  <c r="K45" i="59"/>
  <c r="J45" i="59"/>
  <c r="I45" i="59"/>
  <c r="H45" i="59"/>
  <c r="G45" i="59"/>
  <c r="F45" i="59"/>
  <c r="E45" i="59"/>
  <c r="D45" i="59"/>
  <c r="AG42" i="59"/>
  <c r="AF42" i="59"/>
  <c r="AE42" i="59"/>
  <c r="AD42" i="59"/>
  <c r="AC42" i="59"/>
  <c r="AB42" i="59"/>
  <c r="AA42" i="59"/>
  <c r="Z42" i="59"/>
  <c r="Y42" i="59"/>
  <c r="X42" i="59"/>
  <c r="W42" i="59"/>
  <c r="V42" i="59"/>
  <c r="U42" i="59"/>
  <c r="T42" i="59"/>
  <c r="S42" i="59"/>
  <c r="R42" i="59"/>
  <c r="Q42" i="59"/>
  <c r="P42" i="59"/>
  <c r="O42" i="59"/>
  <c r="N42" i="59"/>
  <c r="M42" i="59"/>
  <c r="L42" i="59"/>
  <c r="K42" i="59"/>
  <c r="J42" i="59"/>
  <c r="H42" i="59"/>
  <c r="G42" i="59"/>
  <c r="F42" i="59"/>
  <c r="E42" i="59"/>
  <c r="C48" i="59"/>
  <c r="C45" i="59"/>
  <c r="AT57" i="59"/>
  <c r="AS57" i="59"/>
  <c r="AR57" i="59"/>
  <c r="AQ57" i="59"/>
  <c r="AP57" i="59"/>
  <c r="AO57" i="59"/>
  <c r="AN57" i="59"/>
  <c r="AM57" i="59"/>
  <c r="AL57" i="59"/>
  <c r="AK57" i="59"/>
  <c r="AJ57" i="59"/>
  <c r="AI57" i="59"/>
  <c r="AT56" i="59"/>
  <c r="AS56" i="59"/>
  <c r="AR56" i="59"/>
  <c r="AQ56" i="59"/>
  <c r="AP56" i="59"/>
  <c r="AO56" i="59"/>
  <c r="AN56" i="59"/>
  <c r="AM56" i="59"/>
  <c r="AL56" i="59"/>
  <c r="AK56" i="59"/>
  <c r="AJ56" i="59"/>
  <c r="AI56" i="59"/>
  <c r="AT41" i="59"/>
  <c r="AT40" i="59"/>
  <c r="M42" i="20"/>
  <c r="AT55" i="20" l="1"/>
  <c r="AT54" i="20"/>
  <c r="AM55" i="20"/>
  <c r="AM54" i="20"/>
  <c r="AS55" i="20"/>
  <c r="AR55" i="20"/>
  <c r="AQ55" i="20"/>
  <c r="AP55" i="20"/>
  <c r="AO55" i="20"/>
  <c r="AN55" i="20"/>
  <c r="AL55" i="20"/>
  <c r="AK55" i="20"/>
  <c r="AJ55" i="20"/>
  <c r="AI55" i="20"/>
  <c r="AS54" i="20"/>
  <c r="AR54" i="20"/>
  <c r="AQ54" i="20"/>
  <c r="AP54" i="20"/>
  <c r="AO54" i="20"/>
  <c r="AN54" i="20"/>
  <c r="AL54" i="20"/>
  <c r="AK54" i="20"/>
  <c r="AJ54" i="20"/>
  <c r="AI54" i="20"/>
  <c r="AT41" i="20" l="1"/>
  <c r="AT40" i="20"/>
  <c r="AG92" i="26"/>
  <c r="AF92" i="26"/>
  <c r="AF97" i="26" s="1"/>
  <c r="AE92" i="26"/>
  <c r="AD92" i="26"/>
  <c r="AC92" i="26"/>
  <c r="AB92" i="26"/>
  <c r="AB93" i="26" s="1"/>
  <c r="AA92" i="26"/>
  <c r="Z92" i="26"/>
  <c r="Y92" i="26"/>
  <c r="Y93" i="26" s="1"/>
  <c r="X92" i="26"/>
  <c r="X97" i="26" s="1"/>
  <c r="W92" i="26"/>
  <c r="V92" i="26"/>
  <c r="U92" i="26"/>
  <c r="T92" i="26"/>
  <c r="T97" i="26" s="1"/>
  <c r="S92" i="26"/>
  <c r="R92" i="26"/>
  <c r="Q92" i="26"/>
  <c r="Q97" i="26" s="1"/>
  <c r="P92" i="26"/>
  <c r="P97" i="26" s="1"/>
  <c r="O92" i="26"/>
  <c r="N92" i="26"/>
  <c r="M92" i="26"/>
  <c r="M93" i="26" s="1"/>
  <c r="L92" i="26"/>
  <c r="L97" i="26" s="1"/>
  <c r="K92" i="26"/>
  <c r="J92" i="26"/>
  <c r="I92" i="26"/>
  <c r="H92" i="26"/>
  <c r="H93" i="26" s="1"/>
  <c r="G92" i="26"/>
  <c r="F92" i="26"/>
  <c r="E92" i="26"/>
  <c r="D92" i="26"/>
  <c r="C92" i="26"/>
  <c r="AH91" i="26"/>
  <c r="AG91" i="26"/>
  <c r="AF91" i="26"/>
  <c r="AF93" i="26" s="1"/>
  <c r="AE91" i="26"/>
  <c r="AE93" i="26"/>
  <c r="AD91" i="26"/>
  <c r="AD93" i="26" s="1"/>
  <c r="AC91" i="26"/>
  <c r="AB91" i="26"/>
  <c r="AA91" i="26"/>
  <c r="AA93" i="26" s="1"/>
  <c r="Z91" i="26"/>
  <c r="Z93" i="26" s="1"/>
  <c r="Y91" i="26"/>
  <c r="X91" i="26"/>
  <c r="X93" i="26"/>
  <c r="W91" i="26"/>
  <c r="W93" i="26" s="1"/>
  <c r="V91" i="26"/>
  <c r="V93" i="26"/>
  <c r="U91" i="26"/>
  <c r="U93" i="26" s="1"/>
  <c r="T91" i="26"/>
  <c r="S91" i="26"/>
  <c r="S93" i="26"/>
  <c r="R91" i="26"/>
  <c r="R93" i="26" s="1"/>
  <c r="Q91" i="26"/>
  <c r="P91" i="26"/>
  <c r="O91" i="26"/>
  <c r="O93" i="26"/>
  <c r="N91" i="26"/>
  <c r="N93" i="26" s="1"/>
  <c r="M91" i="26"/>
  <c r="L91" i="26"/>
  <c r="L96" i="26" s="1"/>
  <c r="L93" i="26"/>
  <c r="K91" i="26"/>
  <c r="K93" i="26" s="1"/>
  <c r="J91" i="26"/>
  <c r="J93" i="26"/>
  <c r="I91" i="26"/>
  <c r="H91" i="26"/>
  <c r="G91" i="26"/>
  <c r="G93" i="26" s="1"/>
  <c r="F91" i="26"/>
  <c r="F93" i="26"/>
  <c r="E91" i="26"/>
  <c r="D91" i="26"/>
  <c r="C91" i="26"/>
  <c r="C93" i="26" s="1"/>
  <c r="AU90" i="26"/>
  <c r="AT90" i="26"/>
  <c r="AS90" i="26"/>
  <c r="AR90" i="26"/>
  <c r="AQ90" i="26"/>
  <c r="AP90" i="26"/>
  <c r="AO90" i="26"/>
  <c r="AN90" i="26"/>
  <c r="AM90" i="26"/>
  <c r="AL90" i="26"/>
  <c r="AK90" i="26"/>
  <c r="AU89" i="26"/>
  <c r="AT89" i="26"/>
  <c r="AS89" i="26"/>
  <c r="AR89" i="26"/>
  <c r="AQ89" i="26"/>
  <c r="AP89" i="26"/>
  <c r="AO89" i="26"/>
  <c r="AN89" i="26"/>
  <c r="AM89" i="26"/>
  <c r="AL89" i="26"/>
  <c r="AK89" i="26"/>
  <c r="AU88" i="26"/>
  <c r="AT88" i="26"/>
  <c r="AS88" i="26"/>
  <c r="AR88" i="26"/>
  <c r="AQ88" i="26"/>
  <c r="AP88" i="26"/>
  <c r="AO88" i="26"/>
  <c r="AN88" i="26"/>
  <c r="AM88" i="26"/>
  <c r="AL88" i="26"/>
  <c r="AK88" i="26"/>
  <c r="AU87" i="26"/>
  <c r="AT87" i="26"/>
  <c r="AS87" i="26"/>
  <c r="AR87" i="26"/>
  <c r="AQ87" i="26"/>
  <c r="AP87" i="26"/>
  <c r="AO87" i="26"/>
  <c r="AN87" i="26"/>
  <c r="AM87" i="26"/>
  <c r="AL87" i="26"/>
  <c r="AK87" i="26"/>
  <c r="AU86" i="26"/>
  <c r="AT86" i="26"/>
  <c r="AS86" i="26"/>
  <c r="AR86" i="26"/>
  <c r="AQ86" i="26"/>
  <c r="AP86" i="26"/>
  <c r="AO86" i="26"/>
  <c r="AN86" i="26"/>
  <c r="AM86" i="26"/>
  <c r="AL86" i="26"/>
  <c r="AK86" i="26"/>
  <c r="AU85" i="26"/>
  <c r="AT85" i="26"/>
  <c r="AS85" i="26"/>
  <c r="AR85" i="26"/>
  <c r="AQ85" i="26"/>
  <c r="AP85" i="26"/>
  <c r="AO85" i="26"/>
  <c r="AN85" i="26"/>
  <c r="AM85" i="26"/>
  <c r="AL85" i="26"/>
  <c r="AK85" i="26"/>
  <c r="AU84" i="26"/>
  <c r="AT84" i="26"/>
  <c r="AS84" i="26"/>
  <c r="AR84" i="26"/>
  <c r="AQ84" i="26"/>
  <c r="AP84" i="26"/>
  <c r="AO84" i="26"/>
  <c r="AN84" i="26"/>
  <c r="AM84" i="26"/>
  <c r="AL84" i="26"/>
  <c r="AK84" i="26"/>
  <c r="AU83" i="26"/>
  <c r="AT83" i="26"/>
  <c r="AS83" i="26"/>
  <c r="AR83" i="26"/>
  <c r="AQ83" i="26"/>
  <c r="AP83" i="26"/>
  <c r="AO83" i="26"/>
  <c r="AN83" i="26"/>
  <c r="AM83" i="26"/>
  <c r="AL83" i="26"/>
  <c r="AK83" i="26"/>
  <c r="AU82" i="26"/>
  <c r="AT82" i="26"/>
  <c r="AS82" i="26"/>
  <c r="AR82" i="26"/>
  <c r="AQ82" i="26"/>
  <c r="AP82" i="26"/>
  <c r="AO82" i="26"/>
  <c r="AN82" i="26"/>
  <c r="AM82" i="26"/>
  <c r="AL82" i="26"/>
  <c r="AK82" i="26"/>
  <c r="AU81" i="26"/>
  <c r="AT81" i="26"/>
  <c r="AS81" i="26"/>
  <c r="AR81" i="26"/>
  <c r="AQ81" i="26"/>
  <c r="AP81" i="26"/>
  <c r="AO81" i="26"/>
  <c r="AN81" i="26"/>
  <c r="AM81" i="26"/>
  <c r="AL81" i="26"/>
  <c r="AK81" i="26"/>
  <c r="AU80" i="26"/>
  <c r="AT80" i="26"/>
  <c r="AS80" i="26"/>
  <c r="AR80" i="26"/>
  <c r="AQ80" i="26"/>
  <c r="AP80" i="26"/>
  <c r="AO80" i="26"/>
  <c r="AN80" i="26"/>
  <c r="AM80" i="26"/>
  <c r="AL80" i="26"/>
  <c r="AK80" i="26"/>
  <c r="AU79" i="26"/>
  <c r="AT79" i="26"/>
  <c r="AS79" i="26"/>
  <c r="AR79" i="26"/>
  <c r="AQ79" i="26"/>
  <c r="AP79" i="26"/>
  <c r="AO79" i="26"/>
  <c r="AN79" i="26"/>
  <c r="AM79" i="26"/>
  <c r="AL79" i="26"/>
  <c r="AK79" i="26"/>
  <c r="AU78" i="26"/>
  <c r="AT78" i="26"/>
  <c r="AS78" i="26"/>
  <c r="AR78" i="26"/>
  <c r="AQ78" i="26"/>
  <c r="AP78" i="26"/>
  <c r="AO78" i="26"/>
  <c r="AN78" i="26"/>
  <c r="AM78" i="26"/>
  <c r="AL78" i="26"/>
  <c r="AK78" i="26"/>
  <c r="AU77" i="26"/>
  <c r="AT77" i="26"/>
  <c r="AS77" i="26"/>
  <c r="AR77" i="26"/>
  <c r="AQ77" i="26"/>
  <c r="AP77" i="26"/>
  <c r="AO77" i="26"/>
  <c r="AN77" i="26"/>
  <c r="AM77" i="26"/>
  <c r="AL77" i="26"/>
  <c r="AK77" i="26"/>
  <c r="AU75" i="26"/>
  <c r="AT75" i="26"/>
  <c r="AS75" i="26"/>
  <c r="AR75" i="26"/>
  <c r="AQ75" i="26"/>
  <c r="AP75" i="26"/>
  <c r="AO75" i="26"/>
  <c r="AN75" i="26"/>
  <c r="AM75" i="26"/>
  <c r="AL75" i="26"/>
  <c r="AK75" i="26"/>
  <c r="AU74" i="26"/>
  <c r="AT74" i="26"/>
  <c r="AS74" i="26"/>
  <c r="AR74" i="26"/>
  <c r="AQ74" i="26"/>
  <c r="AP74" i="26"/>
  <c r="AO74" i="26"/>
  <c r="AN74" i="26"/>
  <c r="AM74" i="26"/>
  <c r="AL74" i="26"/>
  <c r="AK74" i="26"/>
  <c r="AU73" i="26"/>
  <c r="AT73" i="26"/>
  <c r="AS73" i="26"/>
  <c r="AR73" i="26"/>
  <c r="AQ73" i="26"/>
  <c r="AP73" i="26"/>
  <c r="AO73" i="26"/>
  <c r="AN73" i="26"/>
  <c r="AM73" i="26"/>
  <c r="AL73" i="26"/>
  <c r="AK73" i="26"/>
  <c r="AU72" i="26"/>
  <c r="AT72" i="26"/>
  <c r="AS72" i="26"/>
  <c r="AR72" i="26"/>
  <c r="AQ72" i="26"/>
  <c r="AP72" i="26"/>
  <c r="AO72" i="26"/>
  <c r="AN72" i="26"/>
  <c r="AM72" i="26"/>
  <c r="AL72" i="26"/>
  <c r="AK72" i="26"/>
  <c r="AU71" i="26"/>
  <c r="AT71" i="26"/>
  <c r="AS71" i="26"/>
  <c r="AR71" i="26"/>
  <c r="AQ71" i="26"/>
  <c r="AP71" i="26"/>
  <c r="AO71" i="26"/>
  <c r="AN71" i="26"/>
  <c r="AM71" i="26"/>
  <c r="AL71" i="26"/>
  <c r="AK71" i="26"/>
  <c r="AU70" i="26"/>
  <c r="AT70" i="26"/>
  <c r="AS70" i="26"/>
  <c r="AR70" i="26"/>
  <c r="AQ70" i="26"/>
  <c r="AP70" i="26"/>
  <c r="AO70" i="26"/>
  <c r="AN70" i="26"/>
  <c r="AM70" i="26"/>
  <c r="AL70" i="26"/>
  <c r="AK70" i="26"/>
  <c r="AU69" i="26"/>
  <c r="AT69" i="26"/>
  <c r="AS69" i="26"/>
  <c r="AR69" i="26"/>
  <c r="AQ69" i="26"/>
  <c r="AP69" i="26"/>
  <c r="AO69" i="26"/>
  <c r="AN69" i="26"/>
  <c r="AM69" i="26"/>
  <c r="AL69" i="26"/>
  <c r="AK69" i="26"/>
  <c r="AU68" i="26"/>
  <c r="AT68" i="26"/>
  <c r="AS68" i="26"/>
  <c r="AR68" i="26"/>
  <c r="AQ68" i="26"/>
  <c r="AP68" i="26"/>
  <c r="AO68" i="26"/>
  <c r="AN68" i="26"/>
  <c r="AM68" i="26"/>
  <c r="AL68" i="26"/>
  <c r="AK68" i="26"/>
  <c r="AG65" i="26"/>
  <c r="AG97" i="26" s="1"/>
  <c r="AF65" i="26"/>
  <c r="AE65" i="26"/>
  <c r="AD65" i="26"/>
  <c r="AC65" i="26"/>
  <c r="AC66" i="26" s="1"/>
  <c r="AB65" i="26"/>
  <c r="AA65" i="26"/>
  <c r="Z65" i="26"/>
  <c r="Y65" i="26"/>
  <c r="Y97" i="26" s="1"/>
  <c r="X65" i="26"/>
  <c r="W65" i="26"/>
  <c r="V65" i="26"/>
  <c r="U65" i="26"/>
  <c r="U66" i="26" s="1"/>
  <c r="T65" i="26"/>
  <c r="S65" i="26"/>
  <c r="R65" i="26"/>
  <c r="Q65" i="26"/>
  <c r="P65" i="26"/>
  <c r="O65" i="26"/>
  <c r="N65" i="26"/>
  <c r="M65" i="26"/>
  <c r="M66" i="26" s="1"/>
  <c r="L65" i="26"/>
  <c r="K65" i="26"/>
  <c r="J65" i="26"/>
  <c r="I65" i="26"/>
  <c r="H65" i="26"/>
  <c r="G65" i="26"/>
  <c r="F65" i="26"/>
  <c r="E65" i="26"/>
  <c r="E66" i="26" s="1"/>
  <c r="D65" i="26"/>
  <c r="C65" i="26"/>
  <c r="AG64" i="26"/>
  <c r="AG66" i="26"/>
  <c r="AF64" i="26"/>
  <c r="AF66" i="26" s="1"/>
  <c r="AE64" i="26"/>
  <c r="AE66" i="26"/>
  <c r="AD64" i="26"/>
  <c r="AD66" i="26" s="1"/>
  <c r="AC64" i="26"/>
  <c r="AB64" i="26"/>
  <c r="AB66" i="26" s="1"/>
  <c r="AA64" i="26"/>
  <c r="AA66" i="26"/>
  <c r="Z64" i="26"/>
  <c r="Z66" i="26" s="1"/>
  <c r="Y64" i="26"/>
  <c r="Y66" i="26"/>
  <c r="X64" i="26"/>
  <c r="X66" i="26" s="1"/>
  <c r="W64" i="26"/>
  <c r="W66" i="26"/>
  <c r="V64" i="26"/>
  <c r="V66" i="26" s="1"/>
  <c r="U64" i="26"/>
  <c r="T64" i="26"/>
  <c r="T66" i="26" s="1"/>
  <c r="S64" i="26"/>
  <c r="S66" i="26"/>
  <c r="R64" i="26"/>
  <c r="R66" i="26" s="1"/>
  <c r="Q64" i="26"/>
  <c r="Q66" i="26"/>
  <c r="P64" i="26"/>
  <c r="P66" i="26" s="1"/>
  <c r="O64" i="26"/>
  <c r="O66" i="26"/>
  <c r="N64" i="26"/>
  <c r="N66" i="26" s="1"/>
  <c r="M64" i="26"/>
  <c r="L64" i="26"/>
  <c r="L66" i="26" s="1"/>
  <c r="K64" i="26"/>
  <c r="K66" i="26"/>
  <c r="J64" i="26"/>
  <c r="J66" i="26" s="1"/>
  <c r="I64" i="26"/>
  <c r="I66" i="26"/>
  <c r="H64" i="26"/>
  <c r="H66" i="26" s="1"/>
  <c r="G64" i="26"/>
  <c r="G66" i="26"/>
  <c r="F64" i="26"/>
  <c r="F66" i="26" s="1"/>
  <c r="E64" i="26"/>
  <c r="D64" i="26"/>
  <c r="D66" i="26" s="1"/>
  <c r="C64" i="26"/>
  <c r="C66" i="26"/>
  <c r="AU63" i="26"/>
  <c r="AT63" i="26"/>
  <c r="AS63" i="26"/>
  <c r="AR63" i="26"/>
  <c r="AQ63" i="26"/>
  <c r="AP63" i="26"/>
  <c r="AO63" i="26"/>
  <c r="AN63" i="26"/>
  <c r="AM63" i="26"/>
  <c r="AL63" i="26"/>
  <c r="AK63" i="26"/>
  <c r="AU62" i="26"/>
  <c r="AT62" i="26"/>
  <c r="AS62" i="26"/>
  <c r="AR62" i="26"/>
  <c r="AQ62" i="26"/>
  <c r="AP62" i="26"/>
  <c r="AO62" i="26"/>
  <c r="AN62" i="26"/>
  <c r="AM62" i="26"/>
  <c r="AL62" i="26"/>
  <c r="AK62" i="26"/>
  <c r="AU61" i="26"/>
  <c r="AT61" i="26"/>
  <c r="AS61" i="26"/>
  <c r="AR61" i="26"/>
  <c r="AQ61" i="26"/>
  <c r="AP61" i="26"/>
  <c r="AO61" i="26"/>
  <c r="AN61" i="26"/>
  <c r="AM61" i="26"/>
  <c r="AL61" i="26"/>
  <c r="AK61" i="26"/>
  <c r="AU60" i="26"/>
  <c r="AT60" i="26"/>
  <c r="AS60" i="26"/>
  <c r="AR60" i="26"/>
  <c r="AQ60" i="26"/>
  <c r="AP60" i="26"/>
  <c r="AO60" i="26"/>
  <c r="AN60" i="26"/>
  <c r="AM60" i="26"/>
  <c r="AL60" i="26"/>
  <c r="AK60" i="26"/>
  <c r="AU59" i="26"/>
  <c r="AT59" i="26"/>
  <c r="AS59" i="26"/>
  <c r="AR59" i="26"/>
  <c r="AQ59" i="26"/>
  <c r="AP59" i="26"/>
  <c r="AO59" i="26"/>
  <c r="AN59" i="26"/>
  <c r="AM59" i="26"/>
  <c r="AL59" i="26"/>
  <c r="AK59" i="26"/>
  <c r="AU58" i="26"/>
  <c r="AT58" i="26"/>
  <c r="AS58" i="26"/>
  <c r="AR58" i="26"/>
  <c r="AQ58" i="26"/>
  <c r="AP58" i="26"/>
  <c r="AO58" i="26"/>
  <c r="AN58" i="26"/>
  <c r="AM58" i="26"/>
  <c r="AL58" i="26"/>
  <c r="AK58" i="26"/>
  <c r="AU57" i="26"/>
  <c r="AT57" i="26"/>
  <c r="AS57" i="26"/>
  <c r="AR57" i="26"/>
  <c r="AQ57" i="26"/>
  <c r="AP57" i="26"/>
  <c r="AO57" i="26"/>
  <c r="AN57" i="26"/>
  <c r="AM57" i="26"/>
  <c r="AL57" i="26"/>
  <c r="AK57" i="26"/>
  <c r="AU56" i="26"/>
  <c r="AT56" i="26"/>
  <c r="AS56" i="26"/>
  <c r="AR56" i="26"/>
  <c r="AQ56" i="26"/>
  <c r="AP56" i="26"/>
  <c r="AO56" i="26"/>
  <c r="AN56" i="26"/>
  <c r="AM56" i="26"/>
  <c r="AL56" i="26"/>
  <c r="AK56" i="26"/>
  <c r="AU55" i="26"/>
  <c r="AT55" i="26"/>
  <c r="AS55" i="26"/>
  <c r="AR55" i="26"/>
  <c r="AQ55" i="26"/>
  <c r="AP55" i="26"/>
  <c r="AO55" i="26"/>
  <c r="AN55" i="26"/>
  <c r="AM55" i="26"/>
  <c r="AL55" i="26"/>
  <c r="AK55" i="26"/>
  <c r="AU54" i="26"/>
  <c r="AT54" i="26"/>
  <c r="AS54" i="26"/>
  <c r="AR54" i="26"/>
  <c r="AQ54" i="26"/>
  <c r="AP54" i="26"/>
  <c r="AO54" i="26"/>
  <c r="AN54" i="26"/>
  <c r="AM54" i="26"/>
  <c r="AL54" i="26"/>
  <c r="AK54" i="26"/>
  <c r="AU53" i="26"/>
  <c r="AT53" i="26"/>
  <c r="AS53" i="26"/>
  <c r="AR53" i="26"/>
  <c r="AQ53" i="26"/>
  <c r="AP53" i="26"/>
  <c r="AO53" i="26"/>
  <c r="AN53" i="26"/>
  <c r="AM53" i="26"/>
  <c r="AL53" i="26"/>
  <c r="AK53" i="26"/>
  <c r="AU51" i="26"/>
  <c r="AT51" i="26"/>
  <c r="AS51" i="26"/>
  <c r="AR51" i="26"/>
  <c r="AQ51" i="26"/>
  <c r="AP51" i="26"/>
  <c r="AO51" i="26"/>
  <c r="AN51" i="26"/>
  <c r="AM51" i="26"/>
  <c r="AL51" i="26"/>
  <c r="AK51" i="26"/>
  <c r="AU50" i="26"/>
  <c r="AT50" i="26"/>
  <c r="AS50" i="26"/>
  <c r="AR50" i="26"/>
  <c r="AQ50" i="26"/>
  <c r="AP50" i="26"/>
  <c r="AO50" i="26"/>
  <c r="AN50" i="26"/>
  <c r="AM50" i="26"/>
  <c r="AL50" i="26"/>
  <c r="AK50" i="26"/>
  <c r="AU49" i="26"/>
  <c r="AT49" i="26"/>
  <c r="AS49" i="26"/>
  <c r="AR49" i="26"/>
  <c r="AQ49" i="26"/>
  <c r="AP49" i="26"/>
  <c r="AO49" i="26"/>
  <c r="AN49" i="26"/>
  <c r="AM49" i="26"/>
  <c r="AL49" i="26"/>
  <c r="AK49" i="26"/>
  <c r="AU48" i="26"/>
  <c r="AT48" i="26"/>
  <c r="AS48" i="26"/>
  <c r="AR48" i="26"/>
  <c r="AQ48" i="26"/>
  <c r="AP48" i="26"/>
  <c r="AO48" i="26"/>
  <c r="AN48" i="26"/>
  <c r="AM48" i="26"/>
  <c r="AL48" i="26"/>
  <c r="AK48" i="26"/>
  <c r="AU47" i="26"/>
  <c r="AT47" i="26"/>
  <c r="AS47" i="26"/>
  <c r="AR47" i="26"/>
  <c r="AQ47" i="26"/>
  <c r="AP47" i="26"/>
  <c r="AO47" i="26"/>
  <c r="AN47" i="26"/>
  <c r="AM47" i="26"/>
  <c r="AL47" i="26"/>
  <c r="AK47" i="26"/>
  <c r="AU46" i="26"/>
  <c r="AT46" i="26"/>
  <c r="AS46" i="26"/>
  <c r="AR46" i="26"/>
  <c r="AQ46" i="26"/>
  <c r="AP46" i="26"/>
  <c r="AO46" i="26"/>
  <c r="AN46" i="26"/>
  <c r="AM46" i="26"/>
  <c r="AL46" i="26"/>
  <c r="AK46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D43" i="26"/>
  <c r="C43" i="26"/>
  <c r="AG42" i="26"/>
  <c r="AG44" i="26"/>
  <c r="AF42" i="26"/>
  <c r="AF44" i="26" s="1"/>
  <c r="AE42" i="26"/>
  <c r="AE44" i="26"/>
  <c r="AD42" i="26"/>
  <c r="AD44" i="26" s="1"/>
  <c r="AC42" i="26"/>
  <c r="AC44" i="26"/>
  <c r="AB42" i="26"/>
  <c r="AB44" i="26" s="1"/>
  <c r="AA42" i="26"/>
  <c r="AA44" i="26"/>
  <c r="Z42" i="26"/>
  <c r="Z44" i="26" s="1"/>
  <c r="Y42" i="26"/>
  <c r="Y44" i="26"/>
  <c r="X42" i="26"/>
  <c r="X44" i="26" s="1"/>
  <c r="W42" i="26"/>
  <c r="W44" i="26"/>
  <c r="V42" i="26"/>
  <c r="V44" i="26" s="1"/>
  <c r="U42" i="26"/>
  <c r="U44" i="26"/>
  <c r="T42" i="26"/>
  <c r="T44" i="26" s="1"/>
  <c r="S42" i="26"/>
  <c r="S44" i="26"/>
  <c r="R42" i="26"/>
  <c r="R44" i="26" s="1"/>
  <c r="Q42" i="26"/>
  <c r="Q44" i="26"/>
  <c r="P42" i="26"/>
  <c r="P44" i="26" s="1"/>
  <c r="O42" i="26"/>
  <c r="O44" i="26"/>
  <c r="N42" i="26"/>
  <c r="N44" i="26" s="1"/>
  <c r="M42" i="26"/>
  <c r="M44" i="26"/>
  <c r="L42" i="26"/>
  <c r="L44" i="26" s="1"/>
  <c r="K42" i="26"/>
  <c r="K44" i="26"/>
  <c r="J42" i="26"/>
  <c r="J44" i="26" s="1"/>
  <c r="I42" i="26"/>
  <c r="I44" i="26"/>
  <c r="H42" i="26"/>
  <c r="H44" i="26" s="1"/>
  <c r="G42" i="26"/>
  <c r="G44" i="26"/>
  <c r="F42" i="26"/>
  <c r="F44" i="26" s="1"/>
  <c r="E42" i="26"/>
  <c r="E44" i="26"/>
  <c r="D42" i="26"/>
  <c r="D44" i="26" s="1"/>
  <c r="C42" i="26"/>
  <c r="C44" i="26"/>
  <c r="AU41" i="26"/>
  <c r="AT41" i="26"/>
  <c r="AS41" i="26"/>
  <c r="AR41" i="26"/>
  <c r="AQ41" i="26"/>
  <c r="AP41" i="26"/>
  <c r="AO41" i="26"/>
  <c r="AN41" i="26"/>
  <c r="AM41" i="26"/>
  <c r="AL41" i="26"/>
  <c r="AK41" i="26"/>
  <c r="AU40" i="26"/>
  <c r="AT40" i="26"/>
  <c r="AS40" i="26"/>
  <c r="AR40" i="26"/>
  <c r="AQ40" i="26"/>
  <c r="AP40" i="26"/>
  <c r="AO40" i="26"/>
  <c r="AN40" i="26"/>
  <c r="AM40" i="26"/>
  <c r="AL40" i="26"/>
  <c r="AK40" i="26"/>
  <c r="AU39" i="26"/>
  <c r="AT39" i="26"/>
  <c r="AS39" i="26"/>
  <c r="AR39" i="26"/>
  <c r="AQ39" i="26"/>
  <c r="AP39" i="26"/>
  <c r="AO39" i="26"/>
  <c r="AN39" i="26"/>
  <c r="AM39" i="26"/>
  <c r="AL39" i="26"/>
  <c r="AK39" i="26"/>
  <c r="AU38" i="26"/>
  <c r="AT38" i="26"/>
  <c r="AS38" i="26"/>
  <c r="AR38" i="26"/>
  <c r="AQ38" i="26"/>
  <c r="AP38" i="26"/>
  <c r="AO38" i="26"/>
  <c r="AN38" i="26"/>
  <c r="AM38" i="26"/>
  <c r="AL38" i="26"/>
  <c r="AK38" i="26"/>
  <c r="AU37" i="26"/>
  <c r="AT37" i="26"/>
  <c r="AS37" i="26"/>
  <c r="AR37" i="26"/>
  <c r="AQ37" i="26"/>
  <c r="AP37" i="26"/>
  <c r="AO37" i="26"/>
  <c r="AN37" i="26"/>
  <c r="AM37" i="26"/>
  <c r="AL37" i="26"/>
  <c r="AK37" i="26"/>
  <c r="AU36" i="26"/>
  <c r="AT36" i="26"/>
  <c r="AS36" i="26"/>
  <c r="AR36" i="26"/>
  <c r="AQ36" i="26"/>
  <c r="AP36" i="26"/>
  <c r="AO36" i="26"/>
  <c r="AN36" i="26"/>
  <c r="AM36" i="26"/>
  <c r="AL36" i="26"/>
  <c r="AK36" i="26"/>
  <c r="AU35" i="26"/>
  <c r="AT35" i="26"/>
  <c r="AS35" i="26"/>
  <c r="AR35" i="26"/>
  <c r="AQ35" i="26"/>
  <c r="AP35" i="26"/>
  <c r="AO35" i="26"/>
  <c r="AN35" i="26"/>
  <c r="AM35" i="26"/>
  <c r="AL35" i="26"/>
  <c r="AK35" i="26"/>
  <c r="AU34" i="26"/>
  <c r="AT34" i="26"/>
  <c r="AS34" i="26"/>
  <c r="AR34" i="26"/>
  <c r="AQ34" i="26"/>
  <c r="AP34" i="26"/>
  <c r="AO34" i="26"/>
  <c r="AN34" i="26"/>
  <c r="AM34" i="26"/>
  <c r="AL34" i="26"/>
  <c r="AK34" i="26"/>
  <c r="AU32" i="26"/>
  <c r="AT32" i="26"/>
  <c r="AS32" i="26"/>
  <c r="AR32" i="26"/>
  <c r="AQ32" i="26"/>
  <c r="AP32" i="26"/>
  <c r="AO32" i="26"/>
  <c r="AN32" i="26"/>
  <c r="AM32" i="26"/>
  <c r="AL32" i="26"/>
  <c r="AK32" i="26"/>
  <c r="AU31" i="26"/>
  <c r="AT31" i="26"/>
  <c r="AS31" i="26"/>
  <c r="AR31" i="26"/>
  <c r="AQ31" i="26"/>
  <c r="AP31" i="26"/>
  <c r="AO31" i="26"/>
  <c r="AN31" i="26"/>
  <c r="AM31" i="26"/>
  <c r="AL31" i="26"/>
  <c r="AK31" i="26"/>
  <c r="AU30" i="26"/>
  <c r="AT30" i="26"/>
  <c r="AS30" i="26"/>
  <c r="AR30" i="26"/>
  <c r="AQ30" i="26"/>
  <c r="AP30" i="26"/>
  <c r="AO30" i="26"/>
  <c r="AN30" i="26"/>
  <c r="AM30" i="26"/>
  <c r="AL30" i="26"/>
  <c r="AK30" i="26"/>
  <c r="AU29" i="26"/>
  <c r="AT29" i="26"/>
  <c r="AS29" i="26"/>
  <c r="AR29" i="26"/>
  <c r="AQ29" i="26"/>
  <c r="AP29" i="26"/>
  <c r="AO29" i="26"/>
  <c r="AN29" i="26"/>
  <c r="AM29" i="26"/>
  <c r="AL29" i="26"/>
  <c r="AK29" i="26"/>
  <c r="AU28" i="26"/>
  <c r="AT28" i="26"/>
  <c r="AS28" i="26"/>
  <c r="AR28" i="26"/>
  <c r="AQ28" i="26"/>
  <c r="AP28" i="26"/>
  <c r="AO28" i="26"/>
  <c r="AN28" i="26"/>
  <c r="AM28" i="26"/>
  <c r="AL28" i="26"/>
  <c r="AK28" i="26"/>
  <c r="AU27" i="26"/>
  <c r="AT27" i="26"/>
  <c r="AS27" i="26"/>
  <c r="AR27" i="26"/>
  <c r="AQ27" i="26"/>
  <c r="AP27" i="26"/>
  <c r="AO27" i="26"/>
  <c r="AN27" i="26"/>
  <c r="AM27" i="26"/>
  <c r="AL27" i="26"/>
  <c r="AK27" i="26"/>
  <c r="AG24" i="26"/>
  <c r="AF24" i="26"/>
  <c r="AE24" i="26"/>
  <c r="AE25" i="26" s="1"/>
  <c r="AD24" i="26"/>
  <c r="AC24" i="26"/>
  <c r="AB24" i="26"/>
  <c r="AA24" i="26"/>
  <c r="AA97" i="26" s="1"/>
  <c r="Z24" i="26"/>
  <c r="Y24" i="26"/>
  <c r="X24" i="26"/>
  <c r="W24" i="26"/>
  <c r="W97" i="26" s="1"/>
  <c r="V24" i="26"/>
  <c r="U24" i="26"/>
  <c r="T24" i="26"/>
  <c r="S24" i="26"/>
  <c r="S97" i="26" s="1"/>
  <c r="R24" i="26"/>
  <c r="Q24" i="26"/>
  <c r="P24" i="26"/>
  <c r="P25" i="26" s="1"/>
  <c r="O24" i="26"/>
  <c r="O97" i="26" s="1"/>
  <c r="O98" i="26" s="1"/>
  <c r="N24" i="26"/>
  <c r="M24" i="26"/>
  <c r="L24" i="26"/>
  <c r="L25" i="26" s="1"/>
  <c r="K24" i="26"/>
  <c r="K97" i="26" s="1"/>
  <c r="J24" i="26"/>
  <c r="I24" i="26"/>
  <c r="H24" i="26"/>
  <c r="H25" i="26" s="1"/>
  <c r="G24" i="26"/>
  <c r="G97" i="26" s="1"/>
  <c r="F24" i="26"/>
  <c r="E24" i="26"/>
  <c r="D24" i="26"/>
  <c r="D25" i="26" s="1"/>
  <c r="C24" i="26"/>
  <c r="AG23" i="26"/>
  <c r="AG25" i="26"/>
  <c r="AF23" i="26"/>
  <c r="AF25" i="26"/>
  <c r="AE23" i="26"/>
  <c r="AD23" i="26"/>
  <c r="AC23" i="26"/>
  <c r="AC25" i="26" s="1"/>
  <c r="AB23" i="26"/>
  <c r="AB25" i="26"/>
  <c r="AA23" i="26"/>
  <c r="Z23" i="26"/>
  <c r="Z25" i="26"/>
  <c r="Y23" i="26"/>
  <c r="Y25" i="26" s="1"/>
  <c r="X23" i="26"/>
  <c r="X25" i="26"/>
  <c r="W23" i="26"/>
  <c r="W25" i="26" s="1"/>
  <c r="V23" i="26"/>
  <c r="V25" i="26"/>
  <c r="U23" i="26"/>
  <c r="U25" i="26" s="1"/>
  <c r="T23" i="26"/>
  <c r="T25" i="26"/>
  <c r="S23" i="26"/>
  <c r="R23" i="26"/>
  <c r="Q23" i="26"/>
  <c r="Q25" i="26"/>
  <c r="P23" i="26"/>
  <c r="O23" i="26"/>
  <c r="O25" i="26"/>
  <c r="N23" i="26"/>
  <c r="N25" i="26"/>
  <c r="M23" i="26"/>
  <c r="M25" i="26"/>
  <c r="L23" i="26"/>
  <c r="K23" i="26"/>
  <c r="J23" i="26"/>
  <c r="J25" i="26"/>
  <c r="I23" i="26"/>
  <c r="I25" i="26"/>
  <c r="H23" i="26"/>
  <c r="G23" i="26"/>
  <c r="G25" i="26" s="1"/>
  <c r="F23" i="26"/>
  <c r="F25" i="26"/>
  <c r="E23" i="26"/>
  <c r="E25" i="26" s="1"/>
  <c r="D23" i="26"/>
  <c r="C23" i="26"/>
  <c r="C25" i="26"/>
  <c r="AU22" i="26"/>
  <c r="AT22" i="26"/>
  <c r="AS22" i="26"/>
  <c r="AR22" i="26"/>
  <c r="AQ22" i="26"/>
  <c r="AP22" i="26"/>
  <c r="AO22" i="26"/>
  <c r="AN22" i="26"/>
  <c r="AM22" i="26"/>
  <c r="AL22" i="26"/>
  <c r="AK22" i="26"/>
  <c r="AU21" i="26"/>
  <c r="AT21" i="26"/>
  <c r="AS21" i="26"/>
  <c r="AR21" i="26"/>
  <c r="AQ21" i="26"/>
  <c r="AP21" i="26"/>
  <c r="AO21" i="26"/>
  <c r="AN21" i="26"/>
  <c r="AM21" i="26"/>
  <c r="AL21" i="26"/>
  <c r="AK21" i="26"/>
  <c r="AU20" i="26"/>
  <c r="AT20" i="26"/>
  <c r="AS20" i="26"/>
  <c r="AR20" i="26"/>
  <c r="AQ20" i="26"/>
  <c r="AP20" i="26"/>
  <c r="AO20" i="26"/>
  <c r="AN20" i="26"/>
  <c r="AM20" i="26"/>
  <c r="AL20" i="26"/>
  <c r="AK20" i="26"/>
  <c r="AU19" i="26"/>
  <c r="AT19" i="26"/>
  <c r="AS19" i="26"/>
  <c r="AR19" i="26"/>
  <c r="AQ19" i="26"/>
  <c r="AP19" i="26"/>
  <c r="AO19" i="26"/>
  <c r="AN19" i="26"/>
  <c r="AM19" i="26"/>
  <c r="AL19" i="26"/>
  <c r="AK19" i="26"/>
  <c r="AU18" i="26"/>
  <c r="AT18" i="26"/>
  <c r="AS18" i="26"/>
  <c r="AR18" i="26"/>
  <c r="AQ18" i="26"/>
  <c r="AP18" i="26"/>
  <c r="AO18" i="26"/>
  <c r="AN18" i="26"/>
  <c r="AM18" i="26"/>
  <c r="AL18" i="26"/>
  <c r="AK18" i="26"/>
  <c r="AU17" i="26"/>
  <c r="AT17" i="26"/>
  <c r="AS17" i="26"/>
  <c r="AR17" i="26"/>
  <c r="AQ17" i="26"/>
  <c r="AP17" i="26"/>
  <c r="AO17" i="26"/>
  <c r="AN17" i="26"/>
  <c r="AM17" i="26"/>
  <c r="AL17" i="26"/>
  <c r="AK17" i="26"/>
  <c r="AU16" i="26"/>
  <c r="AT16" i="26"/>
  <c r="AS16" i="26"/>
  <c r="AR16" i="26"/>
  <c r="AQ16" i="26"/>
  <c r="AP16" i="26"/>
  <c r="AO16" i="26"/>
  <c r="AN16" i="26"/>
  <c r="AM16" i="26"/>
  <c r="AL16" i="26"/>
  <c r="AK16" i="26"/>
  <c r="AU15" i="26"/>
  <c r="AT15" i="26"/>
  <c r="AS15" i="26"/>
  <c r="AR15" i="26"/>
  <c r="AQ15" i="26"/>
  <c r="AP15" i="26"/>
  <c r="AO15" i="26"/>
  <c r="AN15" i="26"/>
  <c r="AM15" i="26"/>
  <c r="AL15" i="26"/>
  <c r="AK15" i="26"/>
  <c r="AU14" i="26"/>
  <c r="AT14" i="26"/>
  <c r="AS14" i="26"/>
  <c r="AR14" i="26"/>
  <c r="AQ14" i="26"/>
  <c r="AP14" i="26"/>
  <c r="AO14" i="26"/>
  <c r="AN14" i="26"/>
  <c r="AM14" i="26"/>
  <c r="AL14" i="26"/>
  <c r="AK14" i="26"/>
  <c r="AU13" i="26"/>
  <c r="AT13" i="26"/>
  <c r="AS13" i="26"/>
  <c r="AR13" i="26"/>
  <c r="AQ13" i="26"/>
  <c r="AP13" i="26"/>
  <c r="AO13" i="26"/>
  <c r="AN13" i="26"/>
  <c r="AM13" i="26"/>
  <c r="AL13" i="26"/>
  <c r="AK13" i="26"/>
  <c r="AU12" i="26"/>
  <c r="AT12" i="26"/>
  <c r="AS12" i="26"/>
  <c r="AR12" i="26"/>
  <c r="AQ12" i="26"/>
  <c r="AP12" i="26"/>
  <c r="AO12" i="26"/>
  <c r="AN12" i="26"/>
  <c r="AM12" i="26"/>
  <c r="AL12" i="26"/>
  <c r="AK12" i="26"/>
  <c r="AU10" i="26"/>
  <c r="AT10" i="26"/>
  <c r="AS10" i="26"/>
  <c r="AR10" i="26"/>
  <c r="AQ10" i="26"/>
  <c r="AP10" i="26"/>
  <c r="AO10" i="26"/>
  <c r="AN10" i="26"/>
  <c r="AM10" i="26"/>
  <c r="AL10" i="26"/>
  <c r="AK10" i="26"/>
  <c r="AU9" i="26"/>
  <c r="AT9" i="26"/>
  <c r="AS9" i="26"/>
  <c r="AR9" i="26"/>
  <c r="AQ9" i="26"/>
  <c r="AP9" i="26"/>
  <c r="AO9" i="26"/>
  <c r="AN9" i="26"/>
  <c r="AM9" i="26"/>
  <c r="AL9" i="26"/>
  <c r="AK9" i="26"/>
  <c r="AU8" i="26"/>
  <c r="AT8" i="26"/>
  <c r="AS8" i="26"/>
  <c r="AR8" i="26"/>
  <c r="AQ8" i="26"/>
  <c r="AP8" i="26"/>
  <c r="AO8" i="26"/>
  <c r="AN8" i="26"/>
  <c r="AM8" i="26"/>
  <c r="AL8" i="26"/>
  <c r="AK8" i="26"/>
  <c r="AU7" i="26"/>
  <c r="AT7" i="26"/>
  <c r="AS7" i="26"/>
  <c r="AR7" i="26"/>
  <c r="AQ7" i="26"/>
  <c r="AP7" i="26"/>
  <c r="AO7" i="26"/>
  <c r="AN7" i="26"/>
  <c r="AM7" i="26"/>
  <c r="AL7" i="26"/>
  <c r="AK7" i="26"/>
  <c r="AU6" i="26"/>
  <c r="AT6" i="26"/>
  <c r="AS6" i="26"/>
  <c r="AR6" i="26"/>
  <c r="AQ6" i="26"/>
  <c r="AP6" i="26"/>
  <c r="AO6" i="26"/>
  <c r="AN6" i="26"/>
  <c r="AM6" i="26"/>
  <c r="AL6" i="26"/>
  <c r="AK6" i="26"/>
  <c r="AU5" i="26"/>
  <c r="AT5" i="26"/>
  <c r="AS5" i="26"/>
  <c r="AR5" i="26"/>
  <c r="AQ5" i="26"/>
  <c r="AP5" i="26"/>
  <c r="AO5" i="26"/>
  <c r="AN5" i="26"/>
  <c r="AM5" i="26"/>
  <c r="AL5" i="26"/>
  <c r="AK5" i="26"/>
  <c r="AU4" i="26"/>
  <c r="AT4" i="26"/>
  <c r="AS4" i="26"/>
  <c r="AR4" i="26"/>
  <c r="AQ4" i="26"/>
  <c r="AP4" i="26"/>
  <c r="AO4" i="26"/>
  <c r="AN4" i="26"/>
  <c r="AM4" i="26"/>
  <c r="AL4" i="26"/>
  <c r="AK4" i="26"/>
  <c r="AU90" i="25"/>
  <c r="AT90" i="25"/>
  <c r="AS90" i="25"/>
  <c r="AR90" i="25"/>
  <c r="AQ90" i="25"/>
  <c r="AP90" i="25"/>
  <c r="AO90" i="25"/>
  <c r="AN90" i="25"/>
  <c r="AM90" i="25"/>
  <c r="AL90" i="25"/>
  <c r="AK90" i="25"/>
  <c r="AU89" i="25"/>
  <c r="AT89" i="25"/>
  <c r="AS89" i="25"/>
  <c r="AR89" i="25"/>
  <c r="AQ89" i="25"/>
  <c r="AP89" i="25"/>
  <c r="AO89" i="25"/>
  <c r="AN89" i="25"/>
  <c r="AM89" i="25"/>
  <c r="AL89" i="25"/>
  <c r="AK89" i="25"/>
  <c r="AU88" i="25"/>
  <c r="AT88" i="25"/>
  <c r="AS88" i="25"/>
  <c r="AR88" i="25"/>
  <c r="AQ88" i="25"/>
  <c r="AP88" i="25"/>
  <c r="AO88" i="25"/>
  <c r="AN88" i="25"/>
  <c r="AM88" i="25"/>
  <c r="AL88" i="25"/>
  <c r="AK88" i="25"/>
  <c r="AU87" i="25"/>
  <c r="AT87" i="25"/>
  <c r="AS87" i="25"/>
  <c r="AR87" i="25"/>
  <c r="AQ87" i="25"/>
  <c r="AP87" i="25"/>
  <c r="AO87" i="25"/>
  <c r="AN87" i="25"/>
  <c r="AM87" i="25"/>
  <c r="AL87" i="25"/>
  <c r="AK87" i="25"/>
  <c r="AU86" i="25"/>
  <c r="AT86" i="25"/>
  <c r="AS86" i="25"/>
  <c r="AR86" i="25"/>
  <c r="AQ86" i="25"/>
  <c r="AP86" i="25"/>
  <c r="AO86" i="25"/>
  <c r="AN86" i="25"/>
  <c r="AM86" i="25"/>
  <c r="AL86" i="25"/>
  <c r="AK86" i="25"/>
  <c r="AU85" i="25"/>
  <c r="AT85" i="25"/>
  <c r="AS85" i="25"/>
  <c r="AR85" i="25"/>
  <c r="AQ85" i="25"/>
  <c r="AP85" i="25"/>
  <c r="AO85" i="25"/>
  <c r="AN85" i="25"/>
  <c r="AM85" i="25"/>
  <c r="AL85" i="25"/>
  <c r="AK85" i="25"/>
  <c r="AU84" i="25"/>
  <c r="AT84" i="25"/>
  <c r="AS84" i="25"/>
  <c r="AR84" i="25"/>
  <c r="AQ84" i="25"/>
  <c r="AP84" i="25"/>
  <c r="AO84" i="25"/>
  <c r="AN84" i="25"/>
  <c r="AM84" i="25"/>
  <c r="AL84" i="25"/>
  <c r="AK84" i="25"/>
  <c r="AU83" i="25"/>
  <c r="AT83" i="25"/>
  <c r="AS83" i="25"/>
  <c r="AR83" i="25"/>
  <c r="AQ83" i="25"/>
  <c r="AP83" i="25"/>
  <c r="AO83" i="25"/>
  <c r="AN83" i="25"/>
  <c r="AM83" i="25"/>
  <c r="AL83" i="25"/>
  <c r="AK83" i="25"/>
  <c r="AU82" i="25"/>
  <c r="AT82" i="25"/>
  <c r="AS82" i="25"/>
  <c r="AR82" i="25"/>
  <c r="AQ82" i="25"/>
  <c r="AP82" i="25"/>
  <c r="AO82" i="25"/>
  <c r="AN82" i="25"/>
  <c r="AM82" i="25"/>
  <c r="AL82" i="25"/>
  <c r="AK82" i="25"/>
  <c r="AU81" i="25"/>
  <c r="AT81" i="25"/>
  <c r="AS81" i="25"/>
  <c r="AR81" i="25"/>
  <c r="AQ81" i="25"/>
  <c r="AP81" i="25"/>
  <c r="AO81" i="25"/>
  <c r="AN81" i="25"/>
  <c r="AM81" i="25"/>
  <c r="AL81" i="25"/>
  <c r="AK81" i="25"/>
  <c r="AU80" i="25"/>
  <c r="AT80" i="25"/>
  <c r="AS80" i="25"/>
  <c r="AR80" i="25"/>
  <c r="AQ80" i="25"/>
  <c r="AP80" i="25"/>
  <c r="AO80" i="25"/>
  <c r="AN80" i="25"/>
  <c r="AM80" i="25"/>
  <c r="AL80" i="25"/>
  <c r="AK80" i="25"/>
  <c r="AU79" i="25"/>
  <c r="AT79" i="25"/>
  <c r="AS79" i="25"/>
  <c r="AR79" i="25"/>
  <c r="AQ79" i="25"/>
  <c r="AP79" i="25"/>
  <c r="AO79" i="25"/>
  <c r="AN79" i="25"/>
  <c r="AM79" i="25"/>
  <c r="AL79" i="25"/>
  <c r="AK79" i="25"/>
  <c r="AU78" i="25"/>
  <c r="AT78" i="25"/>
  <c r="AS78" i="25"/>
  <c r="AR78" i="25"/>
  <c r="AQ78" i="25"/>
  <c r="AP78" i="25"/>
  <c r="AO78" i="25"/>
  <c r="AN78" i="25"/>
  <c r="AM78" i="25"/>
  <c r="AL78" i="25"/>
  <c r="AK78" i="25"/>
  <c r="AU75" i="25"/>
  <c r="AT75" i="25"/>
  <c r="AS75" i="25"/>
  <c r="AR75" i="25"/>
  <c r="AQ75" i="25"/>
  <c r="AP75" i="25"/>
  <c r="AO75" i="25"/>
  <c r="AN75" i="25"/>
  <c r="AM75" i="25"/>
  <c r="AL75" i="25"/>
  <c r="AK75" i="25"/>
  <c r="AU74" i="25"/>
  <c r="AT74" i="25"/>
  <c r="AS74" i="25"/>
  <c r="AR74" i="25"/>
  <c r="AQ74" i="25"/>
  <c r="AP74" i="25"/>
  <c r="AO74" i="25"/>
  <c r="AN74" i="25"/>
  <c r="AM74" i="25"/>
  <c r="AL74" i="25"/>
  <c r="AK74" i="25"/>
  <c r="AU73" i="25"/>
  <c r="AT73" i="25"/>
  <c r="AS73" i="25"/>
  <c r="AR73" i="25"/>
  <c r="AQ73" i="25"/>
  <c r="AP73" i="25"/>
  <c r="AO73" i="25"/>
  <c r="AN73" i="25"/>
  <c r="AM73" i="25"/>
  <c r="AL73" i="25"/>
  <c r="AK73" i="25"/>
  <c r="AU72" i="25"/>
  <c r="AT72" i="25"/>
  <c r="AS72" i="25"/>
  <c r="AR72" i="25"/>
  <c r="AQ72" i="25"/>
  <c r="AP72" i="25"/>
  <c r="AO72" i="25"/>
  <c r="AN72" i="25"/>
  <c r="AM72" i="25"/>
  <c r="AL72" i="25"/>
  <c r="AK72" i="25"/>
  <c r="AU71" i="25"/>
  <c r="AT71" i="25"/>
  <c r="AS71" i="25"/>
  <c r="AR71" i="25"/>
  <c r="AQ71" i="25"/>
  <c r="AP71" i="25"/>
  <c r="AO71" i="25"/>
  <c r="AN71" i="25"/>
  <c r="AM71" i="25"/>
  <c r="AL71" i="25"/>
  <c r="AK71" i="25"/>
  <c r="AU70" i="25"/>
  <c r="AT70" i="25"/>
  <c r="AS70" i="25"/>
  <c r="AR70" i="25"/>
  <c r="AQ70" i="25"/>
  <c r="AP70" i="25"/>
  <c r="AO70" i="25"/>
  <c r="AN70" i="25"/>
  <c r="AM70" i="25"/>
  <c r="AL70" i="25"/>
  <c r="AK70" i="25"/>
  <c r="AU69" i="25"/>
  <c r="AT69" i="25"/>
  <c r="AS69" i="25"/>
  <c r="AR69" i="25"/>
  <c r="AQ69" i="25"/>
  <c r="AP69" i="25"/>
  <c r="AO69" i="25"/>
  <c r="AN69" i="25"/>
  <c r="AM69" i="25"/>
  <c r="AL69" i="25"/>
  <c r="AK69" i="25"/>
  <c r="AU63" i="25"/>
  <c r="AT63" i="25"/>
  <c r="AS63" i="25"/>
  <c r="AR63" i="25"/>
  <c r="AQ63" i="25"/>
  <c r="AP63" i="25"/>
  <c r="AO63" i="25"/>
  <c r="AN63" i="25"/>
  <c r="AM63" i="25"/>
  <c r="AL63" i="25"/>
  <c r="AK63" i="25"/>
  <c r="AU62" i="25"/>
  <c r="AT62" i="25"/>
  <c r="AS62" i="25"/>
  <c r="AR62" i="25"/>
  <c r="AQ62" i="25"/>
  <c r="AP62" i="25"/>
  <c r="AO62" i="25"/>
  <c r="AN62" i="25"/>
  <c r="AM62" i="25"/>
  <c r="AL62" i="25"/>
  <c r="AK62" i="25"/>
  <c r="AU61" i="25"/>
  <c r="AT61" i="25"/>
  <c r="AS61" i="25"/>
  <c r="AR61" i="25"/>
  <c r="AQ61" i="25"/>
  <c r="AP61" i="25"/>
  <c r="AO61" i="25"/>
  <c r="AN61" i="25"/>
  <c r="AM61" i="25"/>
  <c r="AL61" i="25"/>
  <c r="AK61" i="25"/>
  <c r="AU60" i="25"/>
  <c r="AT60" i="25"/>
  <c r="AS60" i="25"/>
  <c r="AR60" i="25"/>
  <c r="AQ60" i="25"/>
  <c r="AP60" i="25"/>
  <c r="AO60" i="25"/>
  <c r="AN60" i="25"/>
  <c r="AM60" i="25"/>
  <c r="AL60" i="25"/>
  <c r="AK60" i="25"/>
  <c r="AU59" i="25"/>
  <c r="AT59" i="25"/>
  <c r="AS59" i="25"/>
  <c r="AR59" i="25"/>
  <c r="AQ59" i="25"/>
  <c r="AP59" i="25"/>
  <c r="AO59" i="25"/>
  <c r="AN59" i="25"/>
  <c r="AM59" i="25"/>
  <c r="AL59" i="25"/>
  <c r="AK59" i="25"/>
  <c r="AU58" i="25"/>
  <c r="AT58" i="25"/>
  <c r="AS58" i="25"/>
  <c r="AR58" i="25"/>
  <c r="AQ58" i="25"/>
  <c r="AP58" i="25"/>
  <c r="AO58" i="25"/>
  <c r="AN58" i="25"/>
  <c r="AM58" i="25"/>
  <c r="AL58" i="25"/>
  <c r="AK58" i="25"/>
  <c r="AU57" i="25"/>
  <c r="AT57" i="25"/>
  <c r="AS57" i="25"/>
  <c r="AR57" i="25"/>
  <c r="AQ57" i="25"/>
  <c r="AP57" i="25"/>
  <c r="AO57" i="25"/>
  <c r="AN57" i="25"/>
  <c r="AM57" i="25"/>
  <c r="AL57" i="25"/>
  <c r="AK57" i="25"/>
  <c r="AU56" i="25"/>
  <c r="AT56" i="25"/>
  <c r="AS56" i="25"/>
  <c r="AR56" i="25"/>
  <c r="AQ56" i="25"/>
  <c r="AP56" i="25"/>
  <c r="AO56" i="25"/>
  <c r="AN56" i="25"/>
  <c r="AM56" i="25"/>
  <c r="AL56" i="25"/>
  <c r="AK56" i="25"/>
  <c r="AU55" i="25"/>
  <c r="AT55" i="25"/>
  <c r="AS55" i="25"/>
  <c r="AR55" i="25"/>
  <c r="AQ55" i="25"/>
  <c r="AP55" i="25"/>
  <c r="AO55" i="25"/>
  <c r="AN55" i="25"/>
  <c r="AM55" i="25"/>
  <c r="AL55" i="25"/>
  <c r="AK55" i="25"/>
  <c r="AU54" i="25"/>
  <c r="AT54" i="25"/>
  <c r="AS54" i="25"/>
  <c r="AR54" i="25"/>
  <c r="AQ54" i="25"/>
  <c r="AP54" i="25"/>
  <c r="AO54" i="25"/>
  <c r="AN54" i="25"/>
  <c r="AM54" i="25"/>
  <c r="AL54" i="25"/>
  <c r="AK54" i="25"/>
  <c r="AU51" i="25"/>
  <c r="AT51" i="25"/>
  <c r="AS51" i="25"/>
  <c r="AR51" i="25"/>
  <c r="AQ51" i="25"/>
  <c r="AP51" i="25"/>
  <c r="AO51" i="25"/>
  <c r="AN51" i="25"/>
  <c r="AM51" i="25"/>
  <c r="AL51" i="25"/>
  <c r="AK51" i="25"/>
  <c r="AU50" i="25"/>
  <c r="AT50" i="25"/>
  <c r="AS50" i="25"/>
  <c r="AR50" i="25"/>
  <c r="AQ50" i="25"/>
  <c r="AP50" i="25"/>
  <c r="AO50" i="25"/>
  <c r="AN50" i="25"/>
  <c r="AM50" i="25"/>
  <c r="AL50" i="25"/>
  <c r="AK50" i="25"/>
  <c r="AU49" i="25"/>
  <c r="AT49" i="25"/>
  <c r="AS49" i="25"/>
  <c r="AR49" i="25"/>
  <c r="AQ49" i="25"/>
  <c r="AP49" i="25"/>
  <c r="AO49" i="25"/>
  <c r="AN49" i="25"/>
  <c r="AM49" i="25"/>
  <c r="AL49" i="25"/>
  <c r="AK49" i="25"/>
  <c r="AU48" i="25"/>
  <c r="AT48" i="25"/>
  <c r="AS48" i="25"/>
  <c r="AR48" i="25"/>
  <c r="AQ48" i="25"/>
  <c r="AP48" i="25"/>
  <c r="AO48" i="25"/>
  <c r="AN48" i="25"/>
  <c r="AM48" i="25"/>
  <c r="AL48" i="25"/>
  <c r="AK48" i="25"/>
  <c r="AU47" i="25"/>
  <c r="AT47" i="25"/>
  <c r="AS47" i="25"/>
  <c r="AR47" i="25"/>
  <c r="AQ47" i="25"/>
  <c r="AP47" i="25"/>
  <c r="AO47" i="25"/>
  <c r="AN47" i="25"/>
  <c r="AM47" i="25"/>
  <c r="AL47" i="25"/>
  <c r="AK47" i="25"/>
  <c r="AU41" i="25"/>
  <c r="AT41" i="25"/>
  <c r="AS41" i="25"/>
  <c r="AR41" i="25"/>
  <c r="AQ41" i="25"/>
  <c r="AP41" i="25"/>
  <c r="AO41" i="25"/>
  <c r="AN41" i="25"/>
  <c r="AM41" i="25"/>
  <c r="AL41" i="25"/>
  <c r="AK41" i="25"/>
  <c r="AU40" i="25"/>
  <c r="AT40" i="25"/>
  <c r="AS40" i="25"/>
  <c r="AR40" i="25"/>
  <c r="AQ40" i="25"/>
  <c r="AP40" i="25"/>
  <c r="AO40" i="25"/>
  <c r="AN40" i="25"/>
  <c r="AM40" i="25"/>
  <c r="AL40" i="25"/>
  <c r="AK40" i="25"/>
  <c r="AU39" i="25"/>
  <c r="AT39" i="25"/>
  <c r="AS39" i="25"/>
  <c r="AR39" i="25"/>
  <c r="AQ39" i="25"/>
  <c r="AP39" i="25"/>
  <c r="AO39" i="25"/>
  <c r="AN39" i="25"/>
  <c r="AM39" i="25"/>
  <c r="AL39" i="25"/>
  <c r="AK39" i="25"/>
  <c r="AU38" i="25"/>
  <c r="AT38" i="25"/>
  <c r="AS38" i="25"/>
  <c r="AR38" i="25"/>
  <c r="AQ38" i="25"/>
  <c r="AP38" i="25"/>
  <c r="AO38" i="25"/>
  <c r="AN38" i="25"/>
  <c r="AM38" i="25"/>
  <c r="AL38" i="25"/>
  <c r="AK38" i="25"/>
  <c r="AU37" i="25"/>
  <c r="AT37" i="25"/>
  <c r="AS37" i="25"/>
  <c r="AR37" i="25"/>
  <c r="AQ37" i="25"/>
  <c r="AP37" i="25"/>
  <c r="AO37" i="25"/>
  <c r="AN37" i="25"/>
  <c r="AM37" i="25"/>
  <c r="AL37" i="25"/>
  <c r="AK37" i="25"/>
  <c r="AU36" i="25"/>
  <c r="AT36" i="25"/>
  <c r="AS36" i="25"/>
  <c r="AR36" i="25"/>
  <c r="AQ36" i="25"/>
  <c r="AP36" i="25"/>
  <c r="AO36" i="25"/>
  <c r="AN36" i="25"/>
  <c r="AM36" i="25"/>
  <c r="AL36" i="25"/>
  <c r="AK36" i="25"/>
  <c r="AU35" i="25"/>
  <c r="AT35" i="25"/>
  <c r="AS35" i="25"/>
  <c r="AR35" i="25"/>
  <c r="AQ35" i="25"/>
  <c r="AP35" i="25"/>
  <c r="AO35" i="25"/>
  <c r="AN35" i="25"/>
  <c r="AM35" i="25"/>
  <c r="AL35" i="25"/>
  <c r="AK35" i="25"/>
  <c r="AU32" i="25"/>
  <c r="AT32" i="25"/>
  <c r="AS32" i="25"/>
  <c r="AR32" i="25"/>
  <c r="AQ32" i="25"/>
  <c r="AP32" i="25"/>
  <c r="AO32" i="25"/>
  <c r="AN32" i="25"/>
  <c r="AM32" i="25"/>
  <c r="AL32" i="25"/>
  <c r="AK32" i="25"/>
  <c r="AU31" i="25"/>
  <c r="AT31" i="25"/>
  <c r="AS31" i="25"/>
  <c r="AR31" i="25"/>
  <c r="AQ31" i="25"/>
  <c r="AP31" i="25"/>
  <c r="AO31" i="25"/>
  <c r="AN31" i="25"/>
  <c r="AM31" i="25"/>
  <c r="AL31" i="25"/>
  <c r="AK31" i="25"/>
  <c r="AU30" i="25"/>
  <c r="AT30" i="25"/>
  <c r="AS30" i="25"/>
  <c r="AR30" i="25"/>
  <c r="AQ30" i="25"/>
  <c r="AP30" i="25"/>
  <c r="AO30" i="25"/>
  <c r="AN30" i="25"/>
  <c r="AM30" i="25"/>
  <c r="AL30" i="25"/>
  <c r="AK30" i="25"/>
  <c r="AU29" i="25"/>
  <c r="AT29" i="25"/>
  <c r="AS29" i="25"/>
  <c r="AR29" i="25"/>
  <c r="AQ29" i="25"/>
  <c r="AP29" i="25"/>
  <c r="AO29" i="25"/>
  <c r="AN29" i="25"/>
  <c r="AM29" i="25"/>
  <c r="AL29" i="25"/>
  <c r="AK29" i="25"/>
  <c r="AU28" i="25"/>
  <c r="AT28" i="25"/>
  <c r="AS28" i="25"/>
  <c r="AR28" i="25"/>
  <c r="AQ28" i="25"/>
  <c r="AP28" i="25"/>
  <c r="AO28" i="25"/>
  <c r="AN28" i="25"/>
  <c r="AM28" i="25"/>
  <c r="AL28" i="25"/>
  <c r="AK28" i="25"/>
  <c r="AU22" i="25"/>
  <c r="AT22" i="25"/>
  <c r="AS22" i="25"/>
  <c r="AR22" i="25"/>
  <c r="AQ22" i="25"/>
  <c r="AP22" i="25"/>
  <c r="AO22" i="25"/>
  <c r="AN22" i="25"/>
  <c r="AM22" i="25"/>
  <c r="AL22" i="25"/>
  <c r="AK22" i="25"/>
  <c r="AU21" i="25"/>
  <c r="AT21" i="25"/>
  <c r="AS21" i="25"/>
  <c r="AR21" i="25"/>
  <c r="AQ21" i="25"/>
  <c r="AP21" i="25"/>
  <c r="AO21" i="25"/>
  <c r="AN21" i="25"/>
  <c r="AM21" i="25"/>
  <c r="AL21" i="25"/>
  <c r="AK21" i="25"/>
  <c r="AU20" i="25"/>
  <c r="AT20" i="25"/>
  <c r="AS20" i="25"/>
  <c r="AR20" i="25"/>
  <c r="AQ20" i="25"/>
  <c r="AP20" i="25"/>
  <c r="AO20" i="25"/>
  <c r="AN20" i="25"/>
  <c r="AM20" i="25"/>
  <c r="AL20" i="25"/>
  <c r="AK20" i="25"/>
  <c r="AU19" i="25"/>
  <c r="AT19" i="25"/>
  <c r="AS19" i="25"/>
  <c r="AR19" i="25"/>
  <c r="AQ19" i="25"/>
  <c r="AP19" i="25"/>
  <c r="AO19" i="25"/>
  <c r="AN19" i="25"/>
  <c r="AM19" i="25"/>
  <c r="AL19" i="25"/>
  <c r="AK19" i="25"/>
  <c r="AU18" i="25"/>
  <c r="AT18" i="25"/>
  <c r="AS18" i="25"/>
  <c r="AR18" i="25"/>
  <c r="AQ18" i="25"/>
  <c r="AP18" i="25"/>
  <c r="AO18" i="25"/>
  <c r="AN18" i="25"/>
  <c r="AM18" i="25"/>
  <c r="AL18" i="25"/>
  <c r="AK18" i="25"/>
  <c r="AU17" i="25"/>
  <c r="AT17" i="25"/>
  <c r="AS17" i="25"/>
  <c r="AR17" i="25"/>
  <c r="AQ17" i="25"/>
  <c r="AP17" i="25"/>
  <c r="AO17" i="25"/>
  <c r="AN17" i="25"/>
  <c r="AM17" i="25"/>
  <c r="AL17" i="25"/>
  <c r="AK17" i="25"/>
  <c r="AU16" i="25"/>
  <c r="AT16" i="25"/>
  <c r="AS16" i="25"/>
  <c r="AR16" i="25"/>
  <c r="AQ16" i="25"/>
  <c r="AP16" i="25"/>
  <c r="AO16" i="25"/>
  <c r="AN16" i="25"/>
  <c r="AM16" i="25"/>
  <c r="AL16" i="25"/>
  <c r="AK16" i="25"/>
  <c r="AU15" i="25"/>
  <c r="AT15" i="25"/>
  <c r="AS15" i="25"/>
  <c r="AR15" i="25"/>
  <c r="AQ15" i="25"/>
  <c r="AP15" i="25"/>
  <c r="AO15" i="25"/>
  <c r="AN15" i="25"/>
  <c r="AM15" i="25"/>
  <c r="AL15" i="25"/>
  <c r="AK15" i="25"/>
  <c r="AU14" i="25"/>
  <c r="AT14" i="25"/>
  <c r="AS14" i="25"/>
  <c r="AR14" i="25"/>
  <c r="AQ14" i="25"/>
  <c r="AP14" i="25"/>
  <c r="AO14" i="25"/>
  <c r="AN14" i="25"/>
  <c r="AM14" i="25"/>
  <c r="AL14" i="25"/>
  <c r="AK14" i="25"/>
  <c r="AU13" i="25"/>
  <c r="AT13" i="25"/>
  <c r="AS13" i="25"/>
  <c r="AR13" i="25"/>
  <c r="AQ13" i="25"/>
  <c r="AP13" i="25"/>
  <c r="AO13" i="25"/>
  <c r="AN13" i="25"/>
  <c r="AM13" i="25"/>
  <c r="AL13" i="25"/>
  <c r="AK13" i="25"/>
  <c r="AU10" i="25"/>
  <c r="AT10" i="25"/>
  <c r="AS10" i="25"/>
  <c r="AR10" i="25"/>
  <c r="AQ10" i="25"/>
  <c r="AP10" i="25"/>
  <c r="AO10" i="25"/>
  <c r="AN10" i="25"/>
  <c r="AM10" i="25"/>
  <c r="AL10" i="25"/>
  <c r="AK10" i="25"/>
  <c r="AU9" i="25"/>
  <c r="AT9" i="25"/>
  <c r="AS9" i="25"/>
  <c r="AR9" i="25"/>
  <c r="AQ9" i="25"/>
  <c r="AP9" i="25"/>
  <c r="AO9" i="25"/>
  <c r="AN9" i="25"/>
  <c r="AM9" i="25"/>
  <c r="AL9" i="25"/>
  <c r="AK9" i="25"/>
  <c r="AU8" i="25"/>
  <c r="AT8" i="25"/>
  <c r="AS8" i="25"/>
  <c r="AR8" i="25"/>
  <c r="AQ8" i="25"/>
  <c r="AP8" i="25"/>
  <c r="AO8" i="25"/>
  <c r="AN8" i="25"/>
  <c r="AM8" i="25"/>
  <c r="AL8" i="25"/>
  <c r="AK8" i="25"/>
  <c r="AU7" i="25"/>
  <c r="AT7" i="25"/>
  <c r="AS7" i="25"/>
  <c r="AR7" i="25"/>
  <c r="AQ7" i="25"/>
  <c r="AP7" i="25"/>
  <c r="AO7" i="25"/>
  <c r="AN7" i="25"/>
  <c r="AM7" i="25"/>
  <c r="AL7" i="25"/>
  <c r="AK7" i="25"/>
  <c r="AU6" i="25"/>
  <c r="AT6" i="25"/>
  <c r="AS6" i="25"/>
  <c r="AR6" i="25"/>
  <c r="AQ6" i="25"/>
  <c r="AP6" i="25"/>
  <c r="AO6" i="25"/>
  <c r="AN6" i="25"/>
  <c r="AM6" i="25"/>
  <c r="AL6" i="25"/>
  <c r="AK6" i="25"/>
  <c r="AU5" i="25"/>
  <c r="AT5" i="25"/>
  <c r="AS5" i="25"/>
  <c r="AR5" i="25"/>
  <c r="AQ5" i="25"/>
  <c r="AP5" i="25"/>
  <c r="AO5" i="25"/>
  <c r="AN5" i="25"/>
  <c r="AM5" i="25"/>
  <c r="AL5" i="25"/>
  <c r="AK5" i="25"/>
  <c r="AQ12" i="25"/>
  <c r="AQ4" i="25"/>
  <c r="AG92" i="25"/>
  <c r="AF92" i="25"/>
  <c r="AE92" i="25"/>
  <c r="AE97" i="25" s="1"/>
  <c r="AD92" i="25"/>
  <c r="AC92" i="25"/>
  <c r="AB92" i="25"/>
  <c r="AA92" i="25"/>
  <c r="AA97" i="25" s="1"/>
  <c r="Z92" i="25"/>
  <c r="Y92" i="25"/>
  <c r="X92" i="25"/>
  <c r="X97" i="25" s="1"/>
  <c r="W92" i="25"/>
  <c r="W93" i="25" s="1"/>
  <c r="V92" i="25"/>
  <c r="U92" i="25"/>
  <c r="T92" i="25"/>
  <c r="S92" i="25"/>
  <c r="S97" i="25" s="1"/>
  <c r="R92" i="25"/>
  <c r="Q92" i="25"/>
  <c r="P92" i="25"/>
  <c r="P97" i="25" s="1"/>
  <c r="O92" i="25"/>
  <c r="O93" i="25" s="1"/>
  <c r="N92" i="25"/>
  <c r="M92" i="25"/>
  <c r="L92" i="25"/>
  <c r="L97" i="25" s="1"/>
  <c r="K92" i="25"/>
  <c r="K97" i="25" s="1"/>
  <c r="J92" i="25"/>
  <c r="I92" i="25"/>
  <c r="H92" i="25"/>
  <c r="G92" i="25"/>
  <c r="G93" i="25" s="1"/>
  <c r="F92" i="25"/>
  <c r="E92" i="25"/>
  <c r="D92" i="25"/>
  <c r="C92" i="25"/>
  <c r="C97" i="25" s="1"/>
  <c r="C98" i="25" s="1"/>
  <c r="AH91" i="25"/>
  <c r="AG91" i="25"/>
  <c r="AG93" i="25"/>
  <c r="AF91" i="25"/>
  <c r="AF93" i="25" s="1"/>
  <c r="AE91" i="25"/>
  <c r="AD91" i="25"/>
  <c r="AC91" i="25"/>
  <c r="AC93" i="25"/>
  <c r="AB91" i="25"/>
  <c r="AA91" i="25"/>
  <c r="AA93" i="25"/>
  <c r="Z91" i="25"/>
  <c r="Z93" i="25" s="1"/>
  <c r="Y91" i="25"/>
  <c r="Y93" i="25"/>
  <c r="X91" i="25"/>
  <c r="X93" i="25" s="1"/>
  <c r="W91" i="25"/>
  <c r="V91" i="25"/>
  <c r="V93" i="25" s="1"/>
  <c r="U91" i="25"/>
  <c r="U93" i="25"/>
  <c r="T91" i="25"/>
  <c r="S91" i="25"/>
  <c r="S93" i="25"/>
  <c r="R91" i="25"/>
  <c r="R93" i="25" s="1"/>
  <c r="Q91" i="25"/>
  <c r="Q93" i="25"/>
  <c r="P91" i="25"/>
  <c r="P93" i="25" s="1"/>
  <c r="O91" i="25"/>
  <c r="N91" i="25"/>
  <c r="N93" i="25" s="1"/>
  <c r="M91" i="25"/>
  <c r="M93" i="25"/>
  <c r="L91" i="25"/>
  <c r="K91" i="25"/>
  <c r="K93" i="25"/>
  <c r="J91" i="25"/>
  <c r="J93" i="25" s="1"/>
  <c r="I91" i="25"/>
  <c r="I93" i="25"/>
  <c r="H91" i="25"/>
  <c r="H93" i="25" s="1"/>
  <c r="G91" i="25"/>
  <c r="F91" i="25"/>
  <c r="F93" i="25" s="1"/>
  <c r="E91" i="25"/>
  <c r="E93" i="25"/>
  <c r="D91" i="25"/>
  <c r="C91" i="25"/>
  <c r="C93" i="25"/>
  <c r="AU77" i="25"/>
  <c r="AT77" i="25"/>
  <c r="AS77" i="25"/>
  <c r="AR77" i="25"/>
  <c r="AQ77" i="25"/>
  <c r="AP77" i="25"/>
  <c r="AO77" i="25"/>
  <c r="AN77" i="25"/>
  <c r="AM77" i="25"/>
  <c r="AL77" i="25"/>
  <c r="AK77" i="25"/>
  <c r="AU68" i="25"/>
  <c r="AT68" i="25"/>
  <c r="AS68" i="25"/>
  <c r="AR68" i="25"/>
  <c r="AQ68" i="25"/>
  <c r="AP68" i="25"/>
  <c r="AO68" i="25"/>
  <c r="AN68" i="25"/>
  <c r="AM68" i="25"/>
  <c r="AL68" i="25"/>
  <c r="AK68" i="25"/>
  <c r="AG65" i="25"/>
  <c r="AF65" i="25"/>
  <c r="AE65" i="25"/>
  <c r="AD65" i="25"/>
  <c r="AC65" i="25"/>
  <c r="AB65" i="25"/>
  <c r="AB97" i="25" s="1"/>
  <c r="AA65" i="25"/>
  <c r="Z65" i="25"/>
  <c r="Y65" i="25"/>
  <c r="X65" i="25"/>
  <c r="W65" i="25"/>
  <c r="V65" i="25"/>
  <c r="U65" i="25"/>
  <c r="T65" i="25"/>
  <c r="S65" i="25"/>
  <c r="R65" i="25"/>
  <c r="Q65" i="25"/>
  <c r="P65" i="25"/>
  <c r="P66" i="25" s="1"/>
  <c r="O65" i="25"/>
  <c r="N65" i="25"/>
  <c r="M65" i="25"/>
  <c r="L65" i="25"/>
  <c r="K65" i="25"/>
  <c r="J65" i="25"/>
  <c r="I65" i="25"/>
  <c r="H65" i="25"/>
  <c r="G65" i="25"/>
  <c r="F65" i="25"/>
  <c r="E65" i="25"/>
  <c r="D65" i="25"/>
  <c r="D66" i="25" s="1"/>
  <c r="C65" i="25"/>
  <c r="AG64" i="25"/>
  <c r="AF64" i="25"/>
  <c r="AF66" i="25"/>
  <c r="AE64" i="25"/>
  <c r="AE66" i="25" s="1"/>
  <c r="AD64" i="25"/>
  <c r="AD66" i="25"/>
  <c r="AC64" i="25"/>
  <c r="AC66" i="25" s="1"/>
  <c r="AB64" i="25"/>
  <c r="AA64" i="25"/>
  <c r="AA66" i="25"/>
  <c r="Z64" i="25"/>
  <c r="Z66" i="25" s="1"/>
  <c r="Y64" i="25"/>
  <c r="X64" i="25"/>
  <c r="W64" i="25"/>
  <c r="W66" i="25"/>
  <c r="V64" i="25"/>
  <c r="V66" i="25" s="1"/>
  <c r="U64" i="25"/>
  <c r="T64" i="25"/>
  <c r="T66" i="25"/>
  <c r="S64" i="25"/>
  <c r="S66" i="25" s="1"/>
  <c r="R64" i="25"/>
  <c r="R96" i="25" s="1"/>
  <c r="R98" i="25" s="1"/>
  <c r="R66" i="25"/>
  <c r="Q64" i="25"/>
  <c r="P64" i="25"/>
  <c r="O64" i="25"/>
  <c r="O66" i="25" s="1"/>
  <c r="N64" i="25"/>
  <c r="N66" i="25"/>
  <c r="M64" i="25"/>
  <c r="M66" i="25" s="1"/>
  <c r="L64" i="25"/>
  <c r="K64" i="25"/>
  <c r="K66" i="25" s="1"/>
  <c r="J64" i="25"/>
  <c r="J66" i="25" s="1"/>
  <c r="I64" i="25"/>
  <c r="I96" i="25" s="1"/>
  <c r="I98" i="25" s="1"/>
  <c r="H64" i="25"/>
  <c r="H66" i="25" s="1"/>
  <c r="G64" i="25"/>
  <c r="G66" i="25"/>
  <c r="F64" i="25"/>
  <c r="F66" i="25" s="1"/>
  <c r="E64" i="25"/>
  <c r="D64" i="25"/>
  <c r="C64" i="25"/>
  <c r="C66" i="25" s="1"/>
  <c r="AU53" i="25"/>
  <c r="AT53" i="25"/>
  <c r="AS53" i="25"/>
  <c r="AR53" i="25"/>
  <c r="AQ53" i="25"/>
  <c r="AP53" i="25"/>
  <c r="AO53" i="25"/>
  <c r="AN53" i="25"/>
  <c r="AM53" i="25"/>
  <c r="AL53" i="25"/>
  <c r="AK53" i="25"/>
  <c r="AU46" i="25"/>
  <c r="AT46" i="25"/>
  <c r="AS46" i="25"/>
  <c r="AR46" i="25"/>
  <c r="AQ46" i="25"/>
  <c r="AP46" i="25"/>
  <c r="AO46" i="25"/>
  <c r="AN46" i="25"/>
  <c r="AM46" i="25"/>
  <c r="AL46" i="25"/>
  <c r="AK46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D43" i="25"/>
  <c r="C43" i="25"/>
  <c r="AG42" i="25"/>
  <c r="AG44" i="25" s="1"/>
  <c r="AF42" i="25"/>
  <c r="AF44" i="25"/>
  <c r="AE42" i="25"/>
  <c r="AE44" i="25" s="1"/>
  <c r="AD42" i="25"/>
  <c r="AD44" i="25"/>
  <c r="AC42" i="25"/>
  <c r="AC44" i="25" s="1"/>
  <c r="AB42" i="25"/>
  <c r="AB44" i="25"/>
  <c r="AA42" i="25"/>
  <c r="Z42" i="25"/>
  <c r="Z44" i="25"/>
  <c r="Y42" i="25"/>
  <c r="Y44" i="25" s="1"/>
  <c r="X42" i="25"/>
  <c r="X44" i="25"/>
  <c r="W42" i="25"/>
  <c r="W44" i="25" s="1"/>
  <c r="V42" i="25"/>
  <c r="V44" i="25"/>
  <c r="U42" i="25"/>
  <c r="U44" i="25" s="1"/>
  <c r="T42" i="25"/>
  <c r="T44" i="25"/>
  <c r="S42" i="25"/>
  <c r="R42" i="25"/>
  <c r="R44" i="25"/>
  <c r="Q42" i="25"/>
  <c r="Q44" i="25" s="1"/>
  <c r="P42" i="25"/>
  <c r="P44" i="25"/>
  <c r="O42" i="25"/>
  <c r="O44" i="25" s="1"/>
  <c r="N42" i="25"/>
  <c r="N44" i="25"/>
  <c r="M42" i="25"/>
  <c r="M44" i="25" s="1"/>
  <c r="L42" i="25"/>
  <c r="L44" i="25" s="1"/>
  <c r="K42" i="25"/>
  <c r="J42" i="25"/>
  <c r="J44" i="25"/>
  <c r="I42" i="25"/>
  <c r="I44" i="25" s="1"/>
  <c r="H42" i="25"/>
  <c r="H44" i="25"/>
  <c r="G42" i="25"/>
  <c r="G44" i="25" s="1"/>
  <c r="F42" i="25"/>
  <c r="F44" i="25"/>
  <c r="E42" i="25"/>
  <c r="E44" i="25" s="1"/>
  <c r="D42" i="25"/>
  <c r="D44" i="25" s="1"/>
  <c r="C42" i="25"/>
  <c r="AU34" i="25"/>
  <c r="AT34" i="25"/>
  <c r="AS34" i="25"/>
  <c r="AR34" i="25"/>
  <c r="AQ34" i="25"/>
  <c r="AP34" i="25"/>
  <c r="AO34" i="25"/>
  <c r="AN34" i="25"/>
  <c r="AM34" i="25"/>
  <c r="AL34" i="25"/>
  <c r="AK34" i="25"/>
  <c r="AU27" i="25"/>
  <c r="AT27" i="25"/>
  <c r="AS27" i="25"/>
  <c r="AR27" i="25"/>
  <c r="AQ27" i="25"/>
  <c r="AP27" i="25"/>
  <c r="AO27" i="25"/>
  <c r="AN27" i="25"/>
  <c r="AM27" i="25"/>
  <c r="AL27" i="25"/>
  <c r="AK27" i="25"/>
  <c r="AG24" i="25"/>
  <c r="AF24" i="25"/>
  <c r="AE24" i="25"/>
  <c r="AD24" i="25"/>
  <c r="AD97" i="25" s="1"/>
  <c r="AC24" i="25"/>
  <c r="AC97" i="25" s="1"/>
  <c r="AB24" i="25"/>
  <c r="AA24" i="25"/>
  <c r="Z24" i="25"/>
  <c r="Z97" i="25" s="1"/>
  <c r="Y24" i="25"/>
  <c r="Y97" i="25"/>
  <c r="X24" i="25"/>
  <c r="W24" i="25"/>
  <c r="W25" i="25" s="1"/>
  <c r="V24" i="25"/>
  <c r="U24" i="25"/>
  <c r="U97" i="25" s="1"/>
  <c r="T24" i="25"/>
  <c r="S24" i="25"/>
  <c r="R24" i="25"/>
  <c r="Q24" i="25"/>
  <c r="P24" i="25"/>
  <c r="O24" i="25"/>
  <c r="O25" i="25" s="1"/>
  <c r="N24" i="25"/>
  <c r="M24" i="25"/>
  <c r="M97" i="25"/>
  <c r="L24" i="25"/>
  <c r="L25" i="25" s="1"/>
  <c r="K24" i="25"/>
  <c r="J24" i="25"/>
  <c r="I24" i="25"/>
  <c r="I97" i="25"/>
  <c r="H24" i="25"/>
  <c r="G24" i="25"/>
  <c r="F24" i="25"/>
  <c r="F97" i="25" s="1"/>
  <c r="E24" i="25"/>
  <c r="D24" i="25"/>
  <c r="C24" i="25"/>
  <c r="AG23" i="25"/>
  <c r="AG25" i="25" s="1"/>
  <c r="AF23" i="25"/>
  <c r="AE23" i="25"/>
  <c r="AE25" i="25" s="1"/>
  <c r="AD23" i="25"/>
  <c r="AC23" i="25"/>
  <c r="AC25" i="25" s="1"/>
  <c r="AB23" i="25"/>
  <c r="AA23" i="25"/>
  <c r="Z23" i="25"/>
  <c r="Z25" i="25" s="1"/>
  <c r="Y23" i="25"/>
  <c r="Y25" i="25" s="1"/>
  <c r="X23" i="25"/>
  <c r="X25" i="25"/>
  <c r="W23" i="25"/>
  <c r="V23" i="25"/>
  <c r="V25" i="25"/>
  <c r="U23" i="25"/>
  <c r="U25" i="25" s="1"/>
  <c r="T23" i="25"/>
  <c r="S23" i="25"/>
  <c r="S25" i="25" s="1"/>
  <c r="R23" i="25"/>
  <c r="R25" i="25" s="1"/>
  <c r="Q23" i="25"/>
  <c r="Q25" i="25"/>
  <c r="P23" i="25"/>
  <c r="P25" i="25" s="1"/>
  <c r="O23" i="25"/>
  <c r="N23" i="25"/>
  <c r="N25" i="25"/>
  <c r="M23" i="25"/>
  <c r="M25" i="25" s="1"/>
  <c r="L23" i="25"/>
  <c r="K23" i="25"/>
  <c r="J23" i="25"/>
  <c r="J25" i="25" s="1"/>
  <c r="I23" i="25"/>
  <c r="I25" i="25"/>
  <c r="H23" i="25"/>
  <c r="H25" i="25" s="1"/>
  <c r="G23" i="25"/>
  <c r="F23" i="25"/>
  <c r="F25" i="25" s="1"/>
  <c r="F96" i="25"/>
  <c r="F98" i="25" s="1"/>
  <c r="E23" i="25"/>
  <c r="D23" i="25"/>
  <c r="C23" i="25"/>
  <c r="C25" i="25" s="1"/>
  <c r="AU12" i="25"/>
  <c r="AT12" i="25"/>
  <c r="AS12" i="25"/>
  <c r="AR12" i="25"/>
  <c r="AP12" i="25"/>
  <c r="AO12" i="25"/>
  <c r="AN12" i="25"/>
  <c r="AM12" i="25"/>
  <c r="AL12" i="25"/>
  <c r="AK12" i="25"/>
  <c r="AU4" i="25"/>
  <c r="AT4" i="25"/>
  <c r="AS4" i="25"/>
  <c r="AR4" i="25"/>
  <c r="AP4" i="25"/>
  <c r="AO4" i="25"/>
  <c r="AN4" i="25"/>
  <c r="AM4" i="25"/>
  <c r="AL4" i="25"/>
  <c r="AK4" i="25"/>
  <c r="E96" i="25"/>
  <c r="E98" i="25" s="1"/>
  <c r="E66" i="25"/>
  <c r="I66" i="25"/>
  <c r="M96" i="25"/>
  <c r="M98" i="25" s="1"/>
  <c r="Q96" i="25"/>
  <c r="Q66" i="25"/>
  <c r="U96" i="25"/>
  <c r="U98" i="25" s="1"/>
  <c r="U66" i="25"/>
  <c r="Y96" i="25"/>
  <c r="Y98" i="25" s="1"/>
  <c r="Y66" i="25"/>
  <c r="AC96" i="25"/>
  <c r="AC98" i="25" s="1"/>
  <c r="AG66" i="25"/>
  <c r="H97" i="25"/>
  <c r="Q97" i="25"/>
  <c r="T97" i="25"/>
  <c r="AF97" i="25"/>
  <c r="AG97" i="25"/>
  <c r="E93" i="26"/>
  <c r="I96" i="26"/>
  <c r="M96" i="26"/>
  <c r="M98" i="26" s="1"/>
  <c r="Q96" i="26"/>
  <c r="Q98" i="26" s="1"/>
  <c r="U96" i="26"/>
  <c r="AC96" i="26"/>
  <c r="AG96" i="26"/>
  <c r="AG93" i="26"/>
  <c r="F97" i="26"/>
  <c r="I97" i="26"/>
  <c r="J97" i="26"/>
  <c r="M97" i="26"/>
  <c r="N97" i="26"/>
  <c r="R97" i="26"/>
  <c r="V97" i="26"/>
  <c r="Z97" i="26"/>
  <c r="AD97" i="26"/>
  <c r="I93" i="26"/>
  <c r="AD96" i="26"/>
  <c r="AD98" i="26" s="1"/>
  <c r="Q93" i="26"/>
  <c r="AC93" i="26"/>
  <c r="C97" i="26"/>
  <c r="I98" i="26"/>
  <c r="N96" i="26"/>
  <c r="N98" i="26" s="1"/>
  <c r="C96" i="26"/>
  <c r="C98" i="26" s="1"/>
  <c r="K96" i="26"/>
  <c r="K98" i="26" s="1"/>
  <c r="O96" i="26"/>
  <c r="S96" i="26"/>
  <c r="S98" i="26" s="1"/>
  <c r="AA96" i="26"/>
  <c r="AA98" i="26" s="1"/>
  <c r="AE96" i="26"/>
  <c r="J96" i="26"/>
  <c r="J98" i="26" s="1"/>
  <c r="R25" i="26"/>
  <c r="AD25" i="26"/>
  <c r="H96" i="26"/>
  <c r="P96" i="26"/>
  <c r="X96" i="26"/>
  <c r="X98" i="26" s="1"/>
  <c r="AF96" i="26"/>
  <c r="G25" i="25"/>
  <c r="K25" i="25"/>
  <c r="AA25" i="25"/>
  <c r="Q98" i="25"/>
  <c r="D25" i="25"/>
  <c r="T25" i="25"/>
  <c r="AB25" i="25"/>
  <c r="AF25" i="25"/>
  <c r="J97" i="25"/>
  <c r="N97" i="25"/>
  <c r="R97" i="25"/>
  <c r="V97" i="25"/>
  <c r="G97" i="25"/>
  <c r="W97" i="25"/>
  <c r="N96" i="25"/>
  <c r="N98" i="25"/>
  <c r="C96" i="25"/>
  <c r="AA96" i="25"/>
  <c r="AA98" i="25" s="1"/>
  <c r="AD25" i="25"/>
  <c r="AG98" i="26" l="1"/>
  <c r="AC98" i="26"/>
  <c r="P98" i="26"/>
  <c r="AF98" i="26"/>
  <c r="L98" i="26"/>
  <c r="P96" i="25"/>
  <c r="P98" i="25" s="1"/>
  <c r="AC97" i="26"/>
  <c r="H97" i="26"/>
  <c r="H98" i="26" s="1"/>
  <c r="D93" i="26"/>
  <c r="X96" i="25"/>
  <c r="X98" i="25" s="1"/>
  <c r="J96" i="25"/>
  <c r="J98" i="25" s="1"/>
  <c r="L66" i="25"/>
  <c r="O97" i="25"/>
  <c r="AB96" i="26"/>
  <c r="AB98" i="26" s="1"/>
  <c r="D96" i="26"/>
  <c r="D98" i="26" s="1"/>
  <c r="V96" i="26"/>
  <c r="V98" i="26" s="1"/>
  <c r="W96" i="26"/>
  <c r="W98" i="26" s="1"/>
  <c r="F96" i="26"/>
  <c r="F98" i="26" s="1"/>
  <c r="R96" i="26"/>
  <c r="R98" i="26" s="1"/>
  <c r="AB97" i="26"/>
  <c r="AA44" i="25"/>
  <c r="T93" i="25"/>
  <c r="AE93" i="25"/>
  <c r="K25" i="26"/>
  <c r="P93" i="26"/>
  <c r="AF96" i="25"/>
  <c r="AF98" i="25" s="1"/>
  <c r="H96" i="25"/>
  <c r="H98" i="25" s="1"/>
  <c r="W96" i="25"/>
  <c r="W98" i="25" s="1"/>
  <c r="O96" i="25"/>
  <c r="O98" i="25" s="1"/>
  <c r="U97" i="26"/>
  <c r="U98" i="26" s="1"/>
  <c r="AD93" i="25"/>
  <c r="AD96" i="25"/>
  <c r="AD98" i="25" s="1"/>
  <c r="K96" i="25"/>
  <c r="K98" i="25" s="1"/>
  <c r="T96" i="26"/>
  <c r="T98" i="26" s="1"/>
  <c r="G96" i="26"/>
  <c r="G98" i="26" s="1"/>
  <c r="Z96" i="26"/>
  <c r="Z98" i="26" s="1"/>
  <c r="E96" i="26"/>
  <c r="E98" i="26" s="1"/>
  <c r="AG96" i="25"/>
  <c r="AG98" i="25" s="1"/>
  <c r="C44" i="25"/>
  <c r="K44" i="25"/>
  <c r="S44" i="25"/>
  <c r="X66" i="25"/>
  <c r="D93" i="25"/>
  <c r="L93" i="25"/>
  <c r="AB93" i="25"/>
  <c r="AB96" i="25"/>
  <c r="AB98" i="25" s="1"/>
  <c r="T96" i="25"/>
  <c r="T98" i="25" s="1"/>
  <c r="L96" i="25"/>
  <c r="L98" i="25" s="1"/>
  <c r="D96" i="25"/>
  <c r="D98" i="25" s="1"/>
  <c r="V96" i="25"/>
  <c r="V98" i="25" s="1"/>
  <c r="AE96" i="25"/>
  <c r="AE98" i="25" s="1"/>
  <c r="S96" i="25"/>
  <c r="S98" i="25" s="1"/>
  <c r="G96" i="25"/>
  <c r="G98" i="25" s="1"/>
  <c r="Z96" i="25"/>
  <c r="Z98" i="25" s="1"/>
  <c r="AE97" i="26"/>
  <c r="AE98" i="26" s="1"/>
  <c r="Y96" i="26"/>
  <c r="Y98" i="26" s="1"/>
  <c r="E25" i="25"/>
  <c r="AB66" i="25"/>
  <c r="S25" i="26"/>
  <c r="AA25" i="26"/>
  <c r="T93" i="26"/>
  <c r="K49" i="20"/>
  <c r="J49" i="20"/>
  <c r="AE49" i="20"/>
  <c r="P49" i="20"/>
  <c r="AA49" i="20"/>
  <c r="AF49" i="20"/>
  <c r="AD49" i="20"/>
  <c r="AG49" i="20"/>
  <c r="H49" i="20"/>
  <c r="Z49" i="20"/>
  <c r="Q49" i="20"/>
  <c r="G49" i="20"/>
  <c r="M49" i="20"/>
  <c r="Y49" i="20"/>
  <c r="AC49" i="20"/>
  <c r="S49" i="20"/>
  <c r="E49" i="20"/>
  <c r="L49" i="20"/>
  <c r="R49" i="20"/>
  <c r="X49" i="20"/>
  <c r="F49" i="20"/>
  <c r="O49" i="20"/>
  <c r="N49" i="20"/>
  <c r="AB49" i="20"/>
  <c r="W49" i="20"/>
  <c r="D49" i="20"/>
  <c r="I49" i="20"/>
  <c r="T49" i="20"/>
  <c r="V49" i="20"/>
  <c r="U49" i="20"/>
  <c r="C49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cyril aube</author>
  </authors>
  <commentList>
    <comment ref="AK3" authorId="0" shapeId="0" xr:uid="{758B528D-C44F-4199-9B5D-602A891848E8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3" authorId="0" shapeId="0" xr:uid="{8BE72E46-6E21-4C65-B260-AEF3019508EB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3" authorId="0" shapeId="0" xr:uid="{71CBCE7B-79BD-4A09-9A2A-F5AE56A1A683}">
      <text>
        <r>
          <rPr>
            <sz val="9"/>
            <color indexed="81"/>
            <rFont val="Tahoma"/>
            <family val="2"/>
          </rPr>
          <t xml:space="preserve">Travaillant
colonne 126
</t>
        </r>
      </text>
    </comment>
    <comment ref="AK11" authorId="0" shapeId="0" xr:uid="{A5BCA2C6-2DE1-4DA2-A689-D2BEDA1C60A5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11" authorId="0" shapeId="0" xr:uid="{8150D818-B866-4235-BD75-111B39D4805E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11" authorId="0" shapeId="0" xr:uid="{594B0AE2-3A92-4A8A-9CA1-3381E87EB4B7}">
      <text>
        <r>
          <rPr>
            <sz val="9"/>
            <color indexed="81"/>
            <rFont val="Tahoma"/>
            <family val="2"/>
          </rPr>
          <t xml:space="preserve">Travaillant
colonne 120
</t>
        </r>
      </text>
    </comment>
    <comment ref="AK26" authorId="0" shapeId="0" xr:uid="{FA8C8C45-93C8-4557-9095-E444AB520521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26" authorId="0" shapeId="0" xr:uid="{2D433547-BAAD-474C-93FA-02778E26F1E7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26" authorId="0" shapeId="0" xr:uid="{836316A7-9E2E-458C-BCD1-DFF8603D0B01}">
      <text>
        <r>
          <rPr>
            <sz val="9"/>
            <color indexed="81"/>
            <rFont val="Tahoma"/>
            <family val="2"/>
          </rPr>
          <t xml:space="preserve">Travaillant
colonne 316
</t>
        </r>
      </text>
    </comment>
    <comment ref="AK33" authorId="0" shapeId="0" xr:uid="{3920AFA3-B864-427D-A6B0-089DB8BA5AD6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33" authorId="0" shapeId="0" xr:uid="{98FC9F05-EE68-4498-BAC5-6C294D392400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33" authorId="0" shapeId="0" xr:uid="{ECCFCCAD-B2FD-4878-AEF3-BFFE6A210AF8}">
      <text>
        <r>
          <rPr>
            <sz val="9"/>
            <color indexed="81"/>
            <rFont val="Tahoma"/>
            <family val="2"/>
          </rPr>
          <t xml:space="preserve">Travaillant
colonne 310
</t>
        </r>
      </text>
    </comment>
    <comment ref="AK45" authorId="0" shapeId="0" xr:uid="{1EC26691-6150-4AC2-A0BD-4ABC2EEE62A1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45" authorId="0" shapeId="0" xr:uid="{E42E558A-B092-4CD6-BB91-707B7734D270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45" authorId="0" shapeId="0" xr:uid="{ED25AB51-6AF1-4214-8EBC-8557D4033F61}">
      <text>
        <r>
          <rPr>
            <sz val="9"/>
            <color indexed="81"/>
            <rFont val="Tahoma"/>
            <family val="2"/>
          </rPr>
          <t xml:space="preserve">Travaillant
colonne 216
</t>
        </r>
      </text>
    </comment>
    <comment ref="AK52" authorId="0" shapeId="0" xr:uid="{9755A557-16A6-4313-ADEC-4F8FEE264890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52" authorId="0" shapeId="0" xr:uid="{5306FBD0-926D-46BD-9954-2FF6F57A5800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52" authorId="0" shapeId="0" xr:uid="{483F050F-0714-4C36-8282-1820692C2F81}">
      <text>
        <r>
          <rPr>
            <sz val="9"/>
            <color indexed="81"/>
            <rFont val="Tahoma"/>
            <family val="2"/>
          </rPr>
          <t xml:space="preserve">Travaillant
colonne 210
</t>
        </r>
      </text>
    </comment>
    <comment ref="AK67" authorId="0" shapeId="0" xr:uid="{77C5F506-B3DD-4BEF-BF62-264581387979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67" authorId="0" shapeId="0" xr:uid="{D3445782-F9DD-4B07-AD1A-B8CEA40C1BB1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67" authorId="0" shapeId="0" xr:uid="{2CA1E617-4D2C-4516-B303-B09878C27466}">
      <text>
        <r>
          <rPr>
            <sz val="9"/>
            <color indexed="81"/>
            <rFont val="Tahoma"/>
            <family val="2"/>
          </rPr>
          <t xml:space="preserve">Travaillant
colonne 416
</t>
        </r>
      </text>
    </comment>
    <comment ref="AK76" authorId="0" shapeId="0" xr:uid="{86FEB6B2-0D02-4C0D-959D-3B365D268801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76" authorId="0" shapeId="0" xr:uid="{CC5AA0B8-DA14-4668-891F-8FC0D1DD1622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76" authorId="0" shapeId="0" xr:uid="{05F37566-15FC-4193-A997-67E48FB39460}">
      <text>
        <r>
          <rPr>
            <sz val="9"/>
            <color indexed="81"/>
            <rFont val="Tahoma"/>
            <family val="2"/>
          </rPr>
          <t xml:space="preserve">Travaillant
colonne 410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cyril aube</author>
  </authors>
  <commentList>
    <comment ref="AK3" authorId="0" shapeId="0" xr:uid="{8AB9E6F4-702E-4EC2-8F52-DD6E612E5C05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3" authorId="0" shapeId="0" xr:uid="{66E9901D-F305-46CB-A50F-C473322B4561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3" authorId="0" shapeId="0" xr:uid="{F679D5EA-6D7E-4FCB-94E8-8DDB1C461220}">
      <text>
        <r>
          <rPr>
            <sz val="9"/>
            <color indexed="81"/>
            <rFont val="Tahoma"/>
            <family val="2"/>
          </rPr>
          <t xml:space="preserve">Travaillant
colonne 126
</t>
        </r>
      </text>
    </comment>
    <comment ref="AK11" authorId="0" shapeId="0" xr:uid="{4D320398-2CB1-4936-9CD5-D9128327EAE0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11" authorId="0" shapeId="0" xr:uid="{69242AD8-F2D4-4517-8566-0041B5958884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11" authorId="0" shapeId="0" xr:uid="{8794BAB1-82E0-4C07-ABFD-2A6C1FD591E0}">
      <text>
        <r>
          <rPr>
            <sz val="9"/>
            <color indexed="81"/>
            <rFont val="Tahoma"/>
            <family val="2"/>
          </rPr>
          <t xml:space="preserve">Travaillant
colonne 120
</t>
        </r>
      </text>
    </comment>
    <comment ref="AK26" authorId="0" shapeId="0" xr:uid="{B1DB95B1-CA7C-416D-9B91-A382D4CBE028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26" authorId="0" shapeId="0" xr:uid="{5613B41F-BECB-401E-80E8-7F102C9ECFFA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26" authorId="0" shapeId="0" xr:uid="{E1380152-1990-48E4-AF17-EA215A2F6B3B}">
      <text>
        <r>
          <rPr>
            <sz val="9"/>
            <color indexed="81"/>
            <rFont val="Tahoma"/>
            <family val="2"/>
          </rPr>
          <t xml:space="preserve">Travaillant
colonne 316
</t>
        </r>
      </text>
    </comment>
    <comment ref="AK33" authorId="0" shapeId="0" xr:uid="{7BF51342-41E7-4989-8F94-A48BDFD50258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33" authorId="0" shapeId="0" xr:uid="{B0C28EF9-8B07-4E6D-B1EC-E36C73645F85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33" authorId="0" shapeId="0" xr:uid="{C6545B15-BC81-48F1-AB92-75616CD0FAF8}">
      <text>
        <r>
          <rPr>
            <sz val="9"/>
            <color indexed="81"/>
            <rFont val="Tahoma"/>
            <family val="2"/>
          </rPr>
          <t xml:space="preserve">Travaillant
colonne 310
</t>
        </r>
      </text>
    </comment>
    <comment ref="AK45" authorId="0" shapeId="0" xr:uid="{7676053D-A471-4744-ACAD-4147655E47EE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45" authorId="0" shapeId="0" xr:uid="{444EAF19-53F9-4B05-8422-FAD77708CF28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45" authorId="0" shapeId="0" xr:uid="{96C8BC15-3720-423D-9F5A-30C4826A1F6F}">
      <text>
        <r>
          <rPr>
            <sz val="9"/>
            <color indexed="81"/>
            <rFont val="Tahoma"/>
            <family val="2"/>
          </rPr>
          <t xml:space="preserve">Travaillant
colonne 216
</t>
        </r>
      </text>
    </comment>
    <comment ref="AK52" authorId="0" shapeId="0" xr:uid="{A7750607-9487-41C8-A52A-443BB584D251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52" authorId="0" shapeId="0" xr:uid="{0C40B3D3-2F6A-4E6A-89D4-B45DBA59AF47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52" authorId="0" shapeId="0" xr:uid="{ECE5D3BC-CE24-4A5A-B8F4-69A78F588411}">
      <text>
        <r>
          <rPr>
            <sz val="9"/>
            <color indexed="81"/>
            <rFont val="Tahoma"/>
            <family val="2"/>
          </rPr>
          <t xml:space="preserve">Travaillant
colonne 210
</t>
        </r>
      </text>
    </comment>
    <comment ref="AK67" authorId="0" shapeId="0" xr:uid="{830ECB68-1DE3-4CCC-A221-E298D04F6B57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67" authorId="0" shapeId="0" xr:uid="{7FDF02CC-DAB9-4529-9C91-4722518803C5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67" authorId="0" shapeId="0" xr:uid="{9EB807AD-FCC4-42C6-9F25-56956877893A}">
      <text>
        <r>
          <rPr>
            <sz val="9"/>
            <color indexed="81"/>
            <rFont val="Tahoma"/>
            <family val="2"/>
          </rPr>
          <t xml:space="preserve">Travaillant
colonne 416
</t>
        </r>
      </text>
    </comment>
    <comment ref="AK76" authorId="0" shapeId="0" xr:uid="{0E1693A5-7A49-48A9-AEA9-4176C69E6C7B}">
      <text>
        <r>
          <rPr>
            <sz val="9"/>
            <color indexed="81"/>
            <rFont val="Tahoma"/>
            <family val="2"/>
          </rPr>
          <t xml:space="preserve">Chomage partiel
</t>
        </r>
      </text>
    </comment>
    <comment ref="AL76" authorId="0" shapeId="0" xr:uid="{E04EF5B3-36B1-434F-9EF8-DB38F9FE1305}">
      <text>
        <r>
          <rPr>
            <sz val="9"/>
            <color indexed="81"/>
            <rFont val="Tahoma"/>
            <family val="2"/>
          </rPr>
          <t xml:space="preserve">Maintien à domicile
</t>
        </r>
      </text>
    </comment>
    <comment ref="AO76" authorId="0" shapeId="0" xr:uid="{C542F88A-74B4-4005-A187-02FDBB6251A6}">
      <text>
        <r>
          <rPr>
            <sz val="9"/>
            <color indexed="81"/>
            <rFont val="Tahoma"/>
            <family val="2"/>
          </rPr>
          <t xml:space="preserve">Travaillant
colonne 410
</t>
        </r>
      </text>
    </comment>
  </commentList>
</comments>
</file>

<file path=xl/sharedStrings.xml><?xml version="1.0" encoding="utf-8"?>
<sst xmlns="http://schemas.openxmlformats.org/spreadsheetml/2006/main" count="806" uniqueCount="167">
  <si>
    <t>AGENT</t>
  </si>
  <si>
    <t>Mle</t>
  </si>
  <si>
    <t>6H45</t>
  </si>
  <si>
    <t>a</t>
  </si>
  <si>
    <t>016</t>
  </si>
  <si>
    <t>017</t>
  </si>
  <si>
    <t>031</t>
  </si>
  <si>
    <t>079</t>
  </si>
  <si>
    <t>T</t>
  </si>
  <si>
    <t>661</t>
  </si>
  <si>
    <t>700</t>
  </si>
  <si>
    <t>730</t>
  </si>
  <si>
    <t>748</t>
  </si>
  <si>
    <t>766</t>
  </si>
  <si>
    <t>774</t>
  </si>
  <si>
    <t>CAMPOS</t>
  </si>
  <si>
    <t>Roulement 03</t>
  </si>
  <si>
    <t>DI CARLO</t>
  </si>
  <si>
    <t>GIL</t>
  </si>
  <si>
    <t>LANCELOT-RALECH</t>
  </si>
  <si>
    <t>MALIN</t>
  </si>
  <si>
    <t>PROTEAU</t>
  </si>
  <si>
    <t>COTTY</t>
  </si>
  <si>
    <t>Repos 0</t>
  </si>
  <si>
    <t>ATTACHI</t>
  </si>
  <si>
    <t>BOUGHANEM</t>
  </si>
  <si>
    <t>DIARRA</t>
  </si>
  <si>
    <t>FETTERER</t>
  </si>
  <si>
    <t>MILLIER</t>
  </si>
  <si>
    <t>PAGEOT</t>
  </si>
  <si>
    <t>RAYNIER</t>
  </si>
  <si>
    <t>SACKO</t>
  </si>
  <si>
    <t>SOUMAT</t>
  </si>
  <si>
    <t>BOUVET</t>
  </si>
  <si>
    <t>GUILLOUET</t>
  </si>
  <si>
    <t>Total OCD</t>
  </si>
  <si>
    <t>Total OCQ</t>
  </si>
  <si>
    <t>TOTAL SERVICE</t>
  </si>
  <si>
    <t>9H45</t>
  </si>
  <si>
    <t>CAKIN</t>
  </si>
  <si>
    <t>Roulement 06</t>
  </si>
  <si>
    <t>CLAVER</t>
  </si>
  <si>
    <t>MEBASTI</t>
  </si>
  <si>
    <t>FOUQUET</t>
  </si>
  <si>
    <t>PORET</t>
  </si>
  <si>
    <t>RICOIS</t>
  </si>
  <si>
    <t>DA SILVA</t>
  </si>
  <si>
    <t>DE ALMEIDA</t>
  </si>
  <si>
    <t>DRANCOURT</t>
  </si>
  <si>
    <t>GROEVIUS</t>
  </si>
  <si>
    <t>LEDOUBLE</t>
  </si>
  <si>
    <t>OKONSKI</t>
  </si>
  <si>
    <t>SADDOUK</t>
  </si>
  <si>
    <t>VELASQUES</t>
  </si>
  <si>
    <t>11H45</t>
  </si>
  <si>
    <t>CALVET</t>
  </si>
  <si>
    <t>Roulement 01</t>
  </si>
  <si>
    <t>DESAILLY</t>
  </si>
  <si>
    <t>GEFFROY</t>
  </si>
  <si>
    <t>HORRI</t>
  </si>
  <si>
    <t>OMAM</t>
  </si>
  <si>
    <t>REMINI</t>
  </si>
  <si>
    <t>ARNELL-CIGAR</t>
  </si>
  <si>
    <t>BOLELA VIKA DIYA</t>
  </si>
  <si>
    <t>BOUZIDI</t>
  </si>
  <si>
    <t>DOMINGOS</t>
  </si>
  <si>
    <t>FORTUNE</t>
  </si>
  <si>
    <t>MOREAU</t>
  </si>
  <si>
    <t>MOURET</t>
  </si>
  <si>
    <t>PAUCHARD</t>
  </si>
  <si>
    <t>TACHOT</t>
  </si>
  <si>
    <t>ANSELM</t>
  </si>
  <si>
    <t>ALBRECHT</t>
  </si>
  <si>
    <t>14h06</t>
  </si>
  <si>
    <t>AUDUGET</t>
  </si>
  <si>
    <t>Roulement 08</t>
  </si>
  <si>
    <t>BADOUAL</t>
  </si>
  <si>
    <t>BERNARD</t>
  </si>
  <si>
    <t>BOUVET.T</t>
  </si>
  <si>
    <t>GAMAIN</t>
  </si>
  <si>
    <t>LEBOEUF</t>
  </si>
  <si>
    <t>MANDART</t>
  </si>
  <si>
    <t>ABBAS</t>
  </si>
  <si>
    <t>BAUMGARTNER</t>
  </si>
  <si>
    <t>COCQ</t>
  </si>
  <si>
    <t>COLLE</t>
  </si>
  <si>
    <t>GAUMONT</t>
  </si>
  <si>
    <t>GRAVELEINE</t>
  </si>
  <si>
    <t>MOINY</t>
  </si>
  <si>
    <t>MOLEY</t>
  </si>
  <si>
    <t>RIBEIRO</t>
  </si>
  <si>
    <t>PEZET</t>
  </si>
  <si>
    <t>ODIN</t>
  </si>
  <si>
    <t>SORIN</t>
  </si>
  <si>
    <t>WARIN</t>
  </si>
  <si>
    <t>YENKAMAH</t>
  </si>
  <si>
    <t>COURTINE</t>
  </si>
  <si>
    <t>******* COURTINE*******</t>
  </si>
  <si>
    <t>TOTAL COURTINE</t>
  </si>
  <si>
    <t>CCF</t>
  </si>
  <si>
    <t>Repos</t>
  </si>
  <si>
    <t>********************* MANAGERS*********************</t>
  </si>
  <si>
    <t>REPOS REPRIS SUITE AU DÉCALAGE D'UN REPOS PRÉVU PAR LE ROULEMENT</t>
  </si>
  <si>
    <t>CA</t>
  </si>
  <si>
    <t>MALADIE</t>
  </si>
  <si>
    <t>746</t>
  </si>
  <si>
    <r>
      <t xml:space="preserve">CHOMAGE SALARIE </t>
    </r>
    <r>
      <rPr>
        <b/>
        <sz val="12"/>
        <color rgb="FFFF0000"/>
        <rFont val="Calibri"/>
        <family val="2"/>
        <scheme val="minor"/>
      </rPr>
      <t>COVID</t>
    </r>
  </si>
  <si>
    <t>BLESSURE SUITE À AGRESSION</t>
  </si>
  <si>
    <t>TEYSSEDRE</t>
  </si>
  <si>
    <t>MILLET</t>
  </si>
  <si>
    <t>MARLIN</t>
  </si>
  <si>
    <t>KERMANACH</t>
  </si>
  <si>
    <t>MEPHANE</t>
  </si>
  <si>
    <t>OMAN</t>
  </si>
  <si>
    <t>BOURDELAS</t>
  </si>
  <si>
    <t>FRANCIETTE</t>
  </si>
  <si>
    <t>MAROLANY</t>
  </si>
  <si>
    <t>FRANCIUS</t>
  </si>
  <si>
    <t>BIERNAT</t>
  </si>
  <si>
    <t>LE FLOUR</t>
  </si>
  <si>
    <t>SAIH</t>
  </si>
  <si>
    <t>BERIBECHE</t>
  </si>
  <si>
    <t>ROGACS</t>
  </si>
  <si>
    <t>LODIN</t>
  </si>
  <si>
    <t>JAROCINSKI</t>
  </si>
  <si>
    <t>SI HADDI</t>
  </si>
  <si>
    <t>BERBEGAL</t>
  </si>
  <si>
    <t>ALLAGUI</t>
  </si>
  <si>
    <t>MINICHINO</t>
  </si>
  <si>
    <t>THILLIEN</t>
  </si>
  <si>
    <t>TERPIN</t>
  </si>
  <si>
    <t>CHAILLOUX</t>
  </si>
  <si>
    <t>FRANCOIS</t>
  </si>
  <si>
    <t>MAURISSON</t>
  </si>
  <si>
    <t>JENVRIN</t>
  </si>
  <si>
    <t>ROUDANI</t>
  </si>
  <si>
    <t>PERIATAMBY</t>
  </si>
  <si>
    <t>MILLIEN</t>
  </si>
  <si>
    <t>EL AOUTMANI</t>
  </si>
  <si>
    <t>SAINT JUST</t>
  </si>
  <si>
    <t>MELLOUK</t>
  </si>
  <si>
    <t>PEDARD</t>
  </si>
  <si>
    <t>MONTANARY</t>
  </si>
  <si>
    <t>ARSTAND</t>
  </si>
  <si>
    <t>ADON</t>
  </si>
  <si>
    <t>TRAVAIL SUR REPOS</t>
  </si>
  <si>
    <t>SERVICE 21H30</t>
  </si>
  <si>
    <t>SERVICE 22H00</t>
  </si>
  <si>
    <t>SERVICE 22H30</t>
  </si>
  <si>
    <t>213</t>
  </si>
  <si>
    <t>220</t>
  </si>
  <si>
    <t>223</t>
  </si>
  <si>
    <t>Total OCD 21h30</t>
  </si>
  <si>
    <t>Total OCQ 21h30</t>
  </si>
  <si>
    <t>Total OCD 22h00</t>
  </si>
  <si>
    <t>Total OCD 22h30</t>
  </si>
  <si>
    <t>Total OCQ 22h30</t>
  </si>
  <si>
    <t>TR</t>
  </si>
  <si>
    <t>Total 21h30</t>
  </si>
  <si>
    <t>Total 22h00</t>
  </si>
  <si>
    <t>Total 22h30</t>
  </si>
  <si>
    <t>OCD 21h30</t>
  </si>
  <si>
    <t>OCQ 21h30</t>
  </si>
  <si>
    <t>OCD 22h00</t>
  </si>
  <si>
    <t>OCD 22h30</t>
  </si>
  <si>
    <t>OCQ 22h30</t>
  </si>
  <si>
    <t>=NB.SI(C2;213)+NB.SI(C4;213)+NB.SI(C5;213)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</si>
</sst>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2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indexed="8"/>
      <name val="Calibri"/>
      <family val="2"/>
    </font>
    <font>
      <sz val="10"/>
      <color rgb="FFE52DF3"/>
      <name val="Calibri"/>
      <family val="2"/>
    </font>
    <font>
      <b/>
      <sz val="10"/>
      <color rgb="FFFF0000"/>
      <name val="Calibri"/>
      <family val="2"/>
    </font>
    <font>
      <sz val="11"/>
      <name val="Calibri"/>
      <family val="2"/>
      <scheme val="minor"/>
    </font>
    <font>
      <sz val="10"/>
      <color theme="3"/>
      <name val="Calibri"/>
      <family val="2"/>
    </font>
    <font>
      <b/>
      <sz val="11"/>
      <color theme="0"/>
      <name val="Calibri"/>
      <family val="2"/>
    </font>
    <font>
      <b/>
      <sz val="11"/>
      <color rgb="FFE52DF3"/>
      <name val="Calibri"/>
      <family val="2"/>
    </font>
    <font>
      <b/>
      <sz val="12"/>
      <color theme="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theme="0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E52DF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6" fillId="0" borderId="0" xfId="0" applyFont="1" applyFill="1" applyBorder="1"/>
    <xf numFmtId="0" fontId="4" fillId="0" borderId="0" xfId="0" applyFont="1" applyFill="1"/>
    <xf numFmtId="0" fontId="4" fillId="0" borderId="0" xfId="0" applyFont="1"/>
    <xf numFmtId="0" fontId="6" fillId="3" borderId="0" xfId="0" applyFont="1" applyFill="1" applyBorder="1"/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4" fillId="0" borderId="0" xfId="0" applyFont="1" applyAlignment="1">
      <alignment horizontal="center"/>
    </xf>
    <xf numFmtId="0" fontId="8" fillId="0" borderId="0" xfId="0" applyFont="1" applyFill="1"/>
    <xf numFmtId="0" fontId="4" fillId="0" borderId="0" xfId="0" applyFont="1" applyBorder="1"/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49" fontId="11" fillId="0" borderId="0" xfId="0" applyNumberFormat="1" applyFont="1"/>
    <xf numFmtId="49" fontId="12" fillId="3" borderId="1" xfId="0" applyNumberFormat="1" applyFont="1" applyFill="1" applyBorder="1" applyAlignment="1" applyProtection="1">
      <alignment horizontal="center"/>
      <protection locked="0"/>
    </xf>
    <xf numFmtId="0" fontId="9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0" borderId="0" xfId="0" applyFont="1" applyFill="1" applyBorder="1" applyAlignment="1"/>
    <xf numFmtId="0" fontId="4" fillId="0" borderId="0" xfId="0" applyFont="1" applyAlignment="1"/>
    <xf numFmtId="49" fontId="6" fillId="0" borderId="0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3" borderId="0" xfId="0" applyFont="1" applyFill="1" applyBorder="1" applyAlignment="1"/>
    <xf numFmtId="0" fontId="3" fillId="2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49" fontId="10" fillId="4" borderId="1" xfId="0" applyNumberFormat="1" applyFont="1" applyFill="1" applyBorder="1" applyAlignment="1" applyProtection="1">
      <alignment horizontal="center"/>
      <protection locked="0"/>
    </xf>
    <xf numFmtId="0" fontId="14" fillId="2" borderId="1" xfId="0" applyFont="1" applyFill="1" applyBorder="1" applyAlignment="1" applyProtection="1">
      <alignment horizontal="left" vertical="center"/>
    </xf>
    <xf numFmtId="0" fontId="15" fillId="7" borderId="1" xfId="0" applyFont="1" applyFill="1" applyBorder="1" applyAlignment="1" applyProtection="1">
      <alignment horizontal="left" vertical="center"/>
    </xf>
    <xf numFmtId="0" fontId="15" fillId="7" borderId="1" xfId="0" applyFont="1" applyFill="1" applyBorder="1" applyAlignment="1" applyProtection="1">
      <alignment horizontal="center"/>
    </xf>
    <xf numFmtId="0" fontId="16" fillId="0" borderId="0" xfId="0" applyFont="1" applyFill="1" applyBorder="1" applyProtection="1"/>
    <xf numFmtId="0" fontId="17" fillId="6" borderId="1" xfId="0" applyFont="1" applyFill="1" applyBorder="1" applyAlignment="1" applyProtection="1">
      <alignment horizontal="left" vertical="center"/>
    </xf>
    <xf numFmtId="0" fontId="17" fillId="6" borderId="1" xfId="0" applyFont="1" applyFill="1" applyBorder="1" applyAlignment="1" applyProtection="1">
      <alignment horizontal="center"/>
    </xf>
    <xf numFmtId="0" fontId="15" fillId="7" borderId="1" xfId="0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17" fillId="6" borderId="3" xfId="0" applyFont="1" applyFill="1" applyBorder="1" applyAlignment="1" applyProtection="1">
      <alignment horizontal="center" vertical="center"/>
    </xf>
    <xf numFmtId="0" fontId="17" fillId="6" borderId="1" xfId="0" applyFont="1" applyFill="1" applyBorder="1" applyAlignment="1" applyProtection="1">
      <alignment horizontal="center" vertical="center"/>
    </xf>
    <xf numFmtId="0" fontId="4" fillId="0" borderId="2" xfId="0" applyFont="1" applyBorder="1"/>
    <xf numFmtId="0" fontId="18" fillId="7" borderId="1" xfId="0" applyFont="1" applyFill="1" applyBorder="1" applyAlignment="1" applyProtection="1">
      <alignment horizontal="center" vertical="center"/>
    </xf>
    <xf numFmtId="0" fontId="18" fillId="7" borderId="1" xfId="0" applyFont="1" applyFill="1" applyBorder="1" applyAlignment="1" applyProtection="1">
      <alignment horizontal="left" vertical="center"/>
    </xf>
    <xf numFmtId="0" fontId="16" fillId="0" borderId="1" xfId="0" applyFont="1" applyFill="1" applyBorder="1" applyAlignment="1" applyProtection="1">
      <alignment horizontal="center" vertical="center"/>
    </xf>
    <xf numFmtId="0" fontId="16" fillId="6" borderId="3" xfId="0" applyFont="1" applyFill="1" applyBorder="1" applyAlignment="1" applyProtection="1">
      <alignment horizontal="center" vertical="center"/>
    </xf>
    <xf numFmtId="0" fontId="16" fillId="6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0" fillId="0" borderId="0" xfId="0" applyFont="1"/>
    <xf numFmtId="0" fontId="0" fillId="3" borderId="1" xfId="0" applyFont="1" applyFill="1" applyBorder="1"/>
    <xf numFmtId="0" fontId="5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4" fillId="3" borderId="0" xfId="0" applyFont="1" applyFill="1" applyAlignment="1">
      <alignment vertical="center"/>
    </xf>
    <xf numFmtId="164" fontId="21" fillId="3" borderId="3" xfId="0" applyNumberFormat="1" applyFont="1" applyFill="1" applyBorder="1" applyAlignment="1">
      <alignment horizontal="center" vertical="center"/>
    </xf>
    <xf numFmtId="49" fontId="22" fillId="0" borderId="1" xfId="0" applyNumberFormat="1" applyFont="1" applyBorder="1"/>
    <xf numFmtId="0" fontId="23" fillId="3" borderId="1" xfId="0" applyFont="1" applyFill="1" applyBorder="1"/>
    <xf numFmtId="49" fontId="24" fillId="0" borderId="1" xfId="0" applyNumberFormat="1" applyFont="1" applyBorder="1"/>
    <xf numFmtId="0" fontId="26" fillId="0" borderId="0" xfId="0" applyFont="1"/>
    <xf numFmtId="49" fontId="12" fillId="3" borderId="1" xfId="0" applyNumberFormat="1" applyFont="1" applyFill="1" applyBorder="1" applyAlignment="1" applyProtection="1">
      <alignment horizontal="center" vertical="center"/>
      <protection locked="0"/>
    </xf>
    <xf numFmtId="0" fontId="13" fillId="10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18" fillId="9" borderId="0" xfId="0" applyFont="1" applyFill="1" applyBorder="1" applyAlignment="1" applyProtection="1">
      <alignment horizontal="center" vertical="center"/>
    </xf>
    <xf numFmtId="0" fontId="16" fillId="9" borderId="8" xfId="0" applyFont="1" applyFill="1" applyBorder="1" applyAlignment="1" applyProtection="1">
      <alignment horizontal="center" vertical="center"/>
    </xf>
    <xf numFmtId="0" fontId="27" fillId="8" borderId="1" xfId="0" applyFont="1" applyFill="1" applyBorder="1" applyAlignment="1">
      <alignment horizontal="left" vertical="center"/>
    </xf>
    <xf numFmtId="0" fontId="18" fillId="7" borderId="2" xfId="0" applyNumberFormat="1" applyFont="1" applyFill="1" applyBorder="1" applyAlignment="1" applyProtection="1">
      <alignment horizontal="center" vertical="center"/>
    </xf>
    <xf numFmtId="0" fontId="18" fillId="7" borderId="1" xfId="0" applyNumberFormat="1" applyFont="1" applyFill="1" applyBorder="1" applyAlignment="1" applyProtection="1">
      <alignment horizontal="center" vertical="center"/>
    </xf>
    <xf numFmtId="49" fontId="18" fillId="7" borderId="1" xfId="0" applyNumberFormat="1" applyFont="1" applyFill="1" applyBorder="1" applyAlignment="1" applyProtection="1">
      <alignment horizontal="center" vertical="center"/>
    </xf>
    <xf numFmtId="49" fontId="6" fillId="11" borderId="1" xfId="0" applyNumberFormat="1" applyFont="1" applyFill="1" applyBorder="1" applyAlignment="1" applyProtection="1">
      <alignment horizontal="center" vertical="center"/>
      <protection locked="0"/>
    </xf>
    <xf numFmtId="0" fontId="6" fillId="15" borderId="1" xfId="0" applyFont="1" applyFill="1" applyBorder="1" applyAlignment="1" applyProtection="1">
      <alignment horizontal="left" vertical="center"/>
    </xf>
    <xf numFmtId="49" fontId="6" fillId="13" borderId="1" xfId="0" applyNumberFormat="1" applyFont="1" applyFill="1" applyBorder="1" applyAlignment="1" applyProtection="1">
      <alignment horizontal="left" vertical="center"/>
      <protection locked="0"/>
    </xf>
    <xf numFmtId="0" fontId="6" fillId="4" borderId="1" xfId="0" applyFont="1" applyFill="1" applyBorder="1" applyAlignment="1" applyProtection="1">
      <alignment horizontal="left" vertical="center"/>
    </xf>
    <xf numFmtId="49" fontId="7" fillId="13" borderId="1" xfId="0" applyNumberFormat="1" applyFont="1" applyFill="1" applyBorder="1" applyAlignment="1" applyProtection="1">
      <alignment horizontal="left" vertical="center"/>
      <protection locked="0"/>
    </xf>
    <xf numFmtId="0" fontId="7" fillId="4" borderId="1" xfId="0" applyFont="1" applyFill="1" applyBorder="1" applyAlignment="1" applyProtection="1">
      <alignment horizontal="left" vertical="center"/>
    </xf>
    <xf numFmtId="0" fontId="7" fillId="15" borderId="1" xfId="0" applyFont="1" applyFill="1" applyBorder="1" applyAlignment="1" applyProtection="1">
      <alignment horizontal="left" vertical="center"/>
    </xf>
    <xf numFmtId="0" fontId="6" fillId="14" borderId="1" xfId="0" applyFont="1" applyFill="1" applyBorder="1" applyAlignment="1" applyProtection="1">
      <alignment horizontal="left" vertical="center"/>
    </xf>
    <xf numFmtId="0" fontId="7" fillId="14" borderId="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49" fontId="7" fillId="13" borderId="1" xfId="0" applyNumberFormat="1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center" vertical="center"/>
    </xf>
    <xf numFmtId="0" fontId="17" fillId="3" borderId="1" xfId="0" applyFont="1" applyFill="1" applyBorder="1" applyAlignment="1" applyProtection="1">
      <alignment horizontal="center" vertical="center"/>
    </xf>
    <xf numFmtId="49" fontId="4" fillId="0" borderId="0" xfId="0" applyNumberFormat="1" applyFont="1" applyAlignment="1">
      <alignment horizontal="left"/>
    </xf>
    <xf numFmtId="0" fontId="27" fillId="12" borderId="2" xfId="0" applyNumberFormat="1" applyFont="1" applyFill="1" applyBorder="1" applyAlignment="1" applyProtection="1">
      <alignment horizontal="center" vertical="center"/>
    </xf>
    <xf numFmtId="49" fontId="18" fillId="12" borderId="2" xfId="0" applyNumberFormat="1" applyFont="1" applyFill="1" applyBorder="1" applyAlignment="1" applyProtection="1">
      <alignment horizontal="center" vertical="center"/>
    </xf>
    <xf numFmtId="49" fontId="27" fillId="12" borderId="2" xfId="0" applyNumberFormat="1" applyFont="1" applyFill="1" applyBorder="1" applyAlignment="1" applyProtection="1">
      <alignment horizontal="center" vertical="center"/>
    </xf>
    <xf numFmtId="0" fontId="7" fillId="13" borderId="1" xfId="0" applyNumberFormat="1" applyFont="1" applyFill="1" applyBorder="1" applyAlignment="1" applyProtection="1">
      <alignment horizontal="center" vertical="center"/>
      <protection locked="0"/>
    </xf>
    <xf numFmtId="0" fontId="18" fillId="7" borderId="7" xfId="0" applyFont="1" applyFill="1" applyBorder="1" applyAlignment="1" applyProtection="1">
      <alignment horizontal="center" vertical="center"/>
    </xf>
    <xf numFmtId="0" fontId="18" fillId="7" borderId="0" xfId="0" applyFont="1" applyFill="1" applyBorder="1" applyAlignment="1" applyProtection="1">
      <alignment horizontal="center" vertical="center"/>
    </xf>
    <xf numFmtId="0" fontId="13" fillId="5" borderId="5" xfId="0" applyFont="1" applyFill="1" applyBorder="1" applyAlignment="1" applyProtection="1">
      <alignment horizontal="center" vertical="center"/>
    </xf>
    <xf numFmtId="0" fontId="13" fillId="5" borderId="4" xfId="0" applyFont="1" applyFill="1" applyBorder="1" applyAlignment="1" applyProtection="1">
      <alignment horizontal="center" vertical="center"/>
    </xf>
    <xf numFmtId="0" fontId="13" fillId="5" borderId="2" xfId="0" applyFont="1" applyFill="1" applyBorder="1" applyAlignment="1" applyProtection="1">
      <alignment horizontal="center" vertical="center"/>
    </xf>
    <xf numFmtId="0" fontId="13" fillId="3" borderId="5" xfId="0" applyFont="1" applyFill="1" applyBorder="1" applyAlignment="1" applyProtection="1">
      <alignment horizontal="center" vertical="center"/>
    </xf>
    <xf numFmtId="0" fontId="13" fillId="3" borderId="4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 applyProtection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3" fillId="16" borderId="5" xfId="0" applyFont="1" applyFill="1" applyBorder="1" applyAlignment="1" applyProtection="1">
      <alignment horizontal="center" vertical="center"/>
    </xf>
    <xf numFmtId="0" fontId="3" fillId="16" borderId="4" xfId="0" applyFont="1" applyFill="1" applyBorder="1" applyAlignment="1" applyProtection="1">
      <alignment horizontal="center" vertical="center"/>
    </xf>
    <xf numFmtId="0" fontId="3" fillId="16" borderId="2" xfId="0" applyFont="1" applyFill="1" applyBorder="1" applyAlignment="1" applyProtection="1">
      <alignment horizontal="center" vertical="center"/>
    </xf>
    <xf numFmtId="0" fontId="13" fillId="8" borderId="5" xfId="0" applyFont="1" applyFill="1" applyBorder="1" applyAlignment="1" applyProtection="1">
      <alignment horizontal="center" vertical="center"/>
    </xf>
    <xf numFmtId="0" fontId="13" fillId="8" borderId="4" xfId="0" applyFont="1" applyFill="1" applyBorder="1" applyAlignment="1" applyProtection="1">
      <alignment horizontal="center" vertical="center"/>
    </xf>
    <xf numFmtId="0" fontId="13" fillId="8" borderId="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2052">
    <dxf>
      <font>
        <color theme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003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theme="2" tint="-0.74996185186315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003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theme="2" tint="-0.74996185186315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E52DF3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33CC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800000"/>
      <color rgb="FF003300"/>
      <color rgb="FFFFFF99"/>
      <color rgb="FF6F0F0F"/>
      <color rgb="FF003E1C"/>
      <color rgb="FF005424"/>
      <color rgb="FF001007"/>
      <color rgb="FF9BAB07"/>
      <color rgb="FFE52DF3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82A7E-4723-4FD5-900D-FEF1FC8CECE6}">
  <sheetPr codeName="Feuil2"/>
  <dimension ref="A1:BO154"/>
  <sheetViews>
    <sheetView showGridLines="0" showZeros="0" workbookViewId="0">
      <pane ySplit="1" topLeftCell="A68" activePane="bottomLeft" state="frozen"/>
      <selection pane="bottomLeft" activeCell="V84" sqref="V84"/>
    </sheetView>
  </sheetViews>
  <sheetFormatPr baseColWidth="10" defaultColWidth="11.42578125" defaultRowHeight="15" x14ac:dyDescent="0.25"/>
  <cols>
    <col min="1" max="1" width="17.7109375" style="7" customWidth="1"/>
    <col min="2" max="2" width="7.7109375" style="7" customWidth="1"/>
    <col min="3" max="16" width="5.5703125" style="3" customWidth="1"/>
    <col min="17" max="17" width="5.5703125" style="11" customWidth="1"/>
    <col min="18" max="32" width="5.5703125" style="3" customWidth="1"/>
    <col min="33" max="33" width="5.5703125" style="12" hidden="1" customWidth="1"/>
    <col min="34" max="34" width="6.5703125" style="3" hidden="1" customWidth="1"/>
    <col min="35" max="35" width="13.140625" style="13" customWidth="1"/>
    <col min="36" max="36" width="1.5703125" style="3" customWidth="1"/>
    <col min="37" max="47" width="3.7109375" style="27" customWidth="1"/>
    <col min="48" max="260" width="11.42578125" style="3"/>
    <col min="261" max="261" width="17.28515625" style="3" customWidth="1"/>
    <col min="262" max="262" width="9" style="3" bestFit="1" customWidth="1"/>
    <col min="263" max="293" width="3.7109375" style="3" customWidth="1"/>
    <col min="294" max="294" width="0" style="3" hidden="1" customWidth="1"/>
    <col min="295" max="295" width="14.5703125" style="3" customWidth="1"/>
    <col min="296" max="516" width="11.42578125" style="3"/>
    <col min="517" max="517" width="17.28515625" style="3" customWidth="1"/>
    <col min="518" max="518" width="9" style="3" bestFit="1" customWidth="1"/>
    <col min="519" max="549" width="3.7109375" style="3" customWidth="1"/>
    <col min="550" max="550" width="0" style="3" hidden="1" customWidth="1"/>
    <col min="551" max="551" width="14.5703125" style="3" customWidth="1"/>
    <col min="552" max="772" width="11.42578125" style="3"/>
    <col min="773" max="773" width="17.28515625" style="3" customWidth="1"/>
    <col min="774" max="774" width="9" style="3" bestFit="1" customWidth="1"/>
    <col min="775" max="805" width="3.7109375" style="3" customWidth="1"/>
    <col min="806" max="806" width="0" style="3" hidden="1" customWidth="1"/>
    <col min="807" max="807" width="14.5703125" style="3" customWidth="1"/>
    <col min="808" max="1028" width="11.42578125" style="3"/>
    <col min="1029" max="1029" width="17.28515625" style="3" customWidth="1"/>
    <col min="1030" max="1030" width="9" style="3" bestFit="1" customWidth="1"/>
    <col min="1031" max="1061" width="3.7109375" style="3" customWidth="1"/>
    <col min="1062" max="1062" width="0" style="3" hidden="1" customWidth="1"/>
    <col min="1063" max="1063" width="14.5703125" style="3" customWidth="1"/>
    <col min="1064" max="1284" width="11.42578125" style="3"/>
    <col min="1285" max="1285" width="17.28515625" style="3" customWidth="1"/>
    <col min="1286" max="1286" width="9" style="3" bestFit="1" customWidth="1"/>
    <col min="1287" max="1317" width="3.7109375" style="3" customWidth="1"/>
    <col min="1318" max="1318" width="0" style="3" hidden="1" customWidth="1"/>
    <col min="1319" max="1319" width="14.5703125" style="3" customWidth="1"/>
    <col min="1320" max="1540" width="11.42578125" style="3"/>
    <col min="1541" max="1541" width="17.28515625" style="3" customWidth="1"/>
    <col min="1542" max="1542" width="9" style="3" bestFit="1" customWidth="1"/>
    <col min="1543" max="1573" width="3.7109375" style="3" customWidth="1"/>
    <col min="1574" max="1574" width="0" style="3" hidden="1" customWidth="1"/>
    <col min="1575" max="1575" width="14.5703125" style="3" customWidth="1"/>
    <col min="1576" max="1796" width="11.42578125" style="3"/>
    <col min="1797" max="1797" width="17.28515625" style="3" customWidth="1"/>
    <col min="1798" max="1798" width="9" style="3" bestFit="1" customWidth="1"/>
    <col min="1799" max="1829" width="3.7109375" style="3" customWidth="1"/>
    <col min="1830" max="1830" width="0" style="3" hidden="1" customWidth="1"/>
    <col min="1831" max="1831" width="14.5703125" style="3" customWidth="1"/>
    <col min="1832" max="2052" width="11.42578125" style="3"/>
    <col min="2053" max="2053" width="17.28515625" style="3" customWidth="1"/>
    <col min="2054" max="2054" width="9" style="3" bestFit="1" customWidth="1"/>
    <col min="2055" max="2085" width="3.7109375" style="3" customWidth="1"/>
    <col min="2086" max="2086" width="0" style="3" hidden="1" customWidth="1"/>
    <col min="2087" max="2087" width="14.5703125" style="3" customWidth="1"/>
    <col min="2088" max="2308" width="11.42578125" style="3"/>
    <col min="2309" max="2309" width="17.28515625" style="3" customWidth="1"/>
    <col min="2310" max="2310" width="9" style="3" bestFit="1" customWidth="1"/>
    <col min="2311" max="2341" width="3.7109375" style="3" customWidth="1"/>
    <col min="2342" max="2342" width="0" style="3" hidden="1" customWidth="1"/>
    <col min="2343" max="2343" width="14.5703125" style="3" customWidth="1"/>
    <col min="2344" max="2564" width="11.42578125" style="3"/>
    <col min="2565" max="2565" width="17.28515625" style="3" customWidth="1"/>
    <col min="2566" max="2566" width="9" style="3" bestFit="1" customWidth="1"/>
    <col min="2567" max="2597" width="3.7109375" style="3" customWidth="1"/>
    <col min="2598" max="2598" width="0" style="3" hidden="1" customWidth="1"/>
    <col min="2599" max="2599" width="14.5703125" style="3" customWidth="1"/>
    <col min="2600" max="2820" width="11.42578125" style="3"/>
    <col min="2821" max="2821" width="17.28515625" style="3" customWidth="1"/>
    <col min="2822" max="2822" width="9" style="3" bestFit="1" customWidth="1"/>
    <col min="2823" max="2853" width="3.7109375" style="3" customWidth="1"/>
    <col min="2854" max="2854" width="0" style="3" hidden="1" customWidth="1"/>
    <col min="2855" max="2855" width="14.5703125" style="3" customWidth="1"/>
    <col min="2856" max="3076" width="11.42578125" style="3"/>
    <col min="3077" max="3077" width="17.28515625" style="3" customWidth="1"/>
    <col min="3078" max="3078" width="9" style="3" bestFit="1" customWidth="1"/>
    <col min="3079" max="3109" width="3.7109375" style="3" customWidth="1"/>
    <col min="3110" max="3110" width="0" style="3" hidden="1" customWidth="1"/>
    <col min="3111" max="3111" width="14.5703125" style="3" customWidth="1"/>
    <col min="3112" max="3332" width="11.42578125" style="3"/>
    <col min="3333" max="3333" width="17.28515625" style="3" customWidth="1"/>
    <col min="3334" max="3334" width="9" style="3" bestFit="1" customWidth="1"/>
    <col min="3335" max="3365" width="3.7109375" style="3" customWidth="1"/>
    <col min="3366" max="3366" width="0" style="3" hidden="1" customWidth="1"/>
    <col min="3367" max="3367" width="14.5703125" style="3" customWidth="1"/>
    <col min="3368" max="3588" width="11.42578125" style="3"/>
    <col min="3589" max="3589" width="17.28515625" style="3" customWidth="1"/>
    <col min="3590" max="3590" width="9" style="3" bestFit="1" customWidth="1"/>
    <col min="3591" max="3621" width="3.7109375" style="3" customWidth="1"/>
    <col min="3622" max="3622" width="0" style="3" hidden="1" customWidth="1"/>
    <col min="3623" max="3623" width="14.5703125" style="3" customWidth="1"/>
    <col min="3624" max="3844" width="11.42578125" style="3"/>
    <col min="3845" max="3845" width="17.28515625" style="3" customWidth="1"/>
    <col min="3846" max="3846" width="9" style="3" bestFit="1" customWidth="1"/>
    <col min="3847" max="3877" width="3.7109375" style="3" customWidth="1"/>
    <col min="3878" max="3878" width="0" style="3" hidden="1" customWidth="1"/>
    <col min="3879" max="3879" width="14.5703125" style="3" customWidth="1"/>
    <col min="3880" max="4100" width="11.42578125" style="3"/>
    <col min="4101" max="4101" width="17.28515625" style="3" customWidth="1"/>
    <col min="4102" max="4102" width="9" style="3" bestFit="1" customWidth="1"/>
    <col min="4103" max="4133" width="3.7109375" style="3" customWidth="1"/>
    <col min="4134" max="4134" width="0" style="3" hidden="1" customWidth="1"/>
    <col min="4135" max="4135" width="14.5703125" style="3" customWidth="1"/>
    <col min="4136" max="4356" width="11.42578125" style="3"/>
    <col min="4357" max="4357" width="17.28515625" style="3" customWidth="1"/>
    <col min="4358" max="4358" width="9" style="3" bestFit="1" customWidth="1"/>
    <col min="4359" max="4389" width="3.7109375" style="3" customWidth="1"/>
    <col min="4390" max="4390" width="0" style="3" hidden="1" customWidth="1"/>
    <col min="4391" max="4391" width="14.5703125" style="3" customWidth="1"/>
    <col min="4392" max="4612" width="11.42578125" style="3"/>
    <col min="4613" max="4613" width="17.28515625" style="3" customWidth="1"/>
    <col min="4614" max="4614" width="9" style="3" bestFit="1" customWidth="1"/>
    <col min="4615" max="4645" width="3.7109375" style="3" customWidth="1"/>
    <col min="4646" max="4646" width="0" style="3" hidden="1" customWidth="1"/>
    <col min="4647" max="4647" width="14.5703125" style="3" customWidth="1"/>
    <col min="4648" max="4868" width="11.42578125" style="3"/>
    <col min="4869" max="4869" width="17.28515625" style="3" customWidth="1"/>
    <col min="4870" max="4870" width="9" style="3" bestFit="1" customWidth="1"/>
    <col min="4871" max="4901" width="3.7109375" style="3" customWidth="1"/>
    <col min="4902" max="4902" width="0" style="3" hidden="1" customWidth="1"/>
    <col min="4903" max="4903" width="14.5703125" style="3" customWidth="1"/>
    <col min="4904" max="5124" width="11.42578125" style="3"/>
    <col min="5125" max="5125" width="17.28515625" style="3" customWidth="1"/>
    <col min="5126" max="5126" width="9" style="3" bestFit="1" customWidth="1"/>
    <col min="5127" max="5157" width="3.7109375" style="3" customWidth="1"/>
    <col min="5158" max="5158" width="0" style="3" hidden="1" customWidth="1"/>
    <col min="5159" max="5159" width="14.5703125" style="3" customWidth="1"/>
    <col min="5160" max="5380" width="11.42578125" style="3"/>
    <col min="5381" max="5381" width="17.28515625" style="3" customWidth="1"/>
    <col min="5382" max="5382" width="9" style="3" bestFit="1" customWidth="1"/>
    <col min="5383" max="5413" width="3.7109375" style="3" customWidth="1"/>
    <col min="5414" max="5414" width="0" style="3" hidden="1" customWidth="1"/>
    <col min="5415" max="5415" width="14.5703125" style="3" customWidth="1"/>
    <col min="5416" max="5636" width="11.42578125" style="3"/>
    <col min="5637" max="5637" width="17.28515625" style="3" customWidth="1"/>
    <col min="5638" max="5638" width="9" style="3" bestFit="1" customWidth="1"/>
    <col min="5639" max="5669" width="3.7109375" style="3" customWidth="1"/>
    <col min="5670" max="5670" width="0" style="3" hidden="1" customWidth="1"/>
    <col min="5671" max="5671" width="14.5703125" style="3" customWidth="1"/>
    <col min="5672" max="5892" width="11.42578125" style="3"/>
    <col min="5893" max="5893" width="17.28515625" style="3" customWidth="1"/>
    <col min="5894" max="5894" width="9" style="3" bestFit="1" customWidth="1"/>
    <col min="5895" max="5925" width="3.7109375" style="3" customWidth="1"/>
    <col min="5926" max="5926" width="0" style="3" hidden="1" customWidth="1"/>
    <col min="5927" max="5927" width="14.5703125" style="3" customWidth="1"/>
    <col min="5928" max="6148" width="11.42578125" style="3"/>
    <col min="6149" max="6149" width="17.28515625" style="3" customWidth="1"/>
    <col min="6150" max="6150" width="9" style="3" bestFit="1" customWidth="1"/>
    <col min="6151" max="6181" width="3.7109375" style="3" customWidth="1"/>
    <col min="6182" max="6182" width="0" style="3" hidden="1" customWidth="1"/>
    <col min="6183" max="6183" width="14.5703125" style="3" customWidth="1"/>
    <col min="6184" max="6404" width="11.42578125" style="3"/>
    <col min="6405" max="6405" width="17.28515625" style="3" customWidth="1"/>
    <col min="6406" max="6406" width="9" style="3" bestFit="1" customWidth="1"/>
    <col min="6407" max="6437" width="3.7109375" style="3" customWidth="1"/>
    <col min="6438" max="6438" width="0" style="3" hidden="1" customWidth="1"/>
    <col min="6439" max="6439" width="14.5703125" style="3" customWidth="1"/>
    <col min="6440" max="6660" width="11.42578125" style="3"/>
    <col min="6661" max="6661" width="17.28515625" style="3" customWidth="1"/>
    <col min="6662" max="6662" width="9" style="3" bestFit="1" customWidth="1"/>
    <col min="6663" max="6693" width="3.7109375" style="3" customWidth="1"/>
    <col min="6694" max="6694" width="0" style="3" hidden="1" customWidth="1"/>
    <col min="6695" max="6695" width="14.5703125" style="3" customWidth="1"/>
    <col min="6696" max="6916" width="11.42578125" style="3"/>
    <col min="6917" max="6917" width="17.28515625" style="3" customWidth="1"/>
    <col min="6918" max="6918" width="9" style="3" bestFit="1" customWidth="1"/>
    <col min="6919" max="6949" width="3.7109375" style="3" customWidth="1"/>
    <col min="6950" max="6950" width="0" style="3" hidden="1" customWidth="1"/>
    <col min="6951" max="6951" width="14.5703125" style="3" customWidth="1"/>
    <col min="6952" max="7172" width="11.42578125" style="3"/>
    <col min="7173" max="7173" width="17.28515625" style="3" customWidth="1"/>
    <col min="7174" max="7174" width="9" style="3" bestFit="1" customWidth="1"/>
    <col min="7175" max="7205" width="3.7109375" style="3" customWidth="1"/>
    <col min="7206" max="7206" width="0" style="3" hidden="1" customWidth="1"/>
    <col min="7207" max="7207" width="14.5703125" style="3" customWidth="1"/>
    <col min="7208" max="7428" width="11.42578125" style="3"/>
    <col min="7429" max="7429" width="17.28515625" style="3" customWidth="1"/>
    <col min="7430" max="7430" width="9" style="3" bestFit="1" customWidth="1"/>
    <col min="7431" max="7461" width="3.7109375" style="3" customWidth="1"/>
    <col min="7462" max="7462" width="0" style="3" hidden="1" customWidth="1"/>
    <col min="7463" max="7463" width="14.5703125" style="3" customWidth="1"/>
    <col min="7464" max="7684" width="11.42578125" style="3"/>
    <col min="7685" max="7685" width="17.28515625" style="3" customWidth="1"/>
    <col min="7686" max="7686" width="9" style="3" bestFit="1" customWidth="1"/>
    <col min="7687" max="7717" width="3.7109375" style="3" customWidth="1"/>
    <col min="7718" max="7718" width="0" style="3" hidden="1" customWidth="1"/>
    <col min="7719" max="7719" width="14.5703125" style="3" customWidth="1"/>
    <col min="7720" max="7940" width="11.42578125" style="3"/>
    <col min="7941" max="7941" width="17.28515625" style="3" customWidth="1"/>
    <col min="7942" max="7942" width="9" style="3" bestFit="1" customWidth="1"/>
    <col min="7943" max="7973" width="3.7109375" style="3" customWidth="1"/>
    <col min="7974" max="7974" width="0" style="3" hidden="1" customWidth="1"/>
    <col min="7975" max="7975" width="14.5703125" style="3" customWidth="1"/>
    <col min="7976" max="8196" width="11.42578125" style="3"/>
    <col min="8197" max="8197" width="17.28515625" style="3" customWidth="1"/>
    <col min="8198" max="8198" width="9" style="3" bestFit="1" customWidth="1"/>
    <col min="8199" max="8229" width="3.7109375" style="3" customWidth="1"/>
    <col min="8230" max="8230" width="0" style="3" hidden="1" customWidth="1"/>
    <col min="8231" max="8231" width="14.5703125" style="3" customWidth="1"/>
    <col min="8232" max="8452" width="11.42578125" style="3"/>
    <col min="8453" max="8453" width="17.28515625" style="3" customWidth="1"/>
    <col min="8454" max="8454" width="9" style="3" bestFit="1" customWidth="1"/>
    <col min="8455" max="8485" width="3.7109375" style="3" customWidth="1"/>
    <col min="8486" max="8486" width="0" style="3" hidden="1" customWidth="1"/>
    <col min="8487" max="8487" width="14.5703125" style="3" customWidth="1"/>
    <col min="8488" max="8708" width="11.42578125" style="3"/>
    <col min="8709" max="8709" width="17.28515625" style="3" customWidth="1"/>
    <col min="8710" max="8710" width="9" style="3" bestFit="1" customWidth="1"/>
    <col min="8711" max="8741" width="3.7109375" style="3" customWidth="1"/>
    <col min="8742" max="8742" width="0" style="3" hidden="1" customWidth="1"/>
    <col min="8743" max="8743" width="14.5703125" style="3" customWidth="1"/>
    <col min="8744" max="8964" width="11.42578125" style="3"/>
    <col min="8965" max="8965" width="17.28515625" style="3" customWidth="1"/>
    <col min="8966" max="8966" width="9" style="3" bestFit="1" customWidth="1"/>
    <col min="8967" max="8997" width="3.7109375" style="3" customWidth="1"/>
    <col min="8998" max="8998" width="0" style="3" hidden="1" customWidth="1"/>
    <col min="8999" max="8999" width="14.5703125" style="3" customWidth="1"/>
    <col min="9000" max="9220" width="11.42578125" style="3"/>
    <col min="9221" max="9221" width="17.28515625" style="3" customWidth="1"/>
    <col min="9222" max="9222" width="9" style="3" bestFit="1" customWidth="1"/>
    <col min="9223" max="9253" width="3.7109375" style="3" customWidth="1"/>
    <col min="9254" max="9254" width="0" style="3" hidden="1" customWidth="1"/>
    <col min="9255" max="9255" width="14.5703125" style="3" customWidth="1"/>
    <col min="9256" max="9476" width="11.42578125" style="3"/>
    <col min="9477" max="9477" width="17.28515625" style="3" customWidth="1"/>
    <col min="9478" max="9478" width="9" style="3" bestFit="1" customWidth="1"/>
    <col min="9479" max="9509" width="3.7109375" style="3" customWidth="1"/>
    <col min="9510" max="9510" width="0" style="3" hidden="1" customWidth="1"/>
    <col min="9511" max="9511" width="14.5703125" style="3" customWidth="1"/>
    <col min="9512" max="9732" width="11.42578125" style="3"/>
    <col min="9733" max="9733" width="17.28515625" style="3" customWidth="1"/>
    <col min="9734" max="9734" width="9" style="3" bestFit="1" customWidth="1"/>
    <col min="9735" max="9765" width="3.7109375" style="3" customWidth="1"/>
    <col min="9766" max="9766" width="0" style="3" hidden="1" customWidth="1"/>
    <col min="9767" max="9767" width="14.5703125" style="3" customWidth="1"/>
    <col min="9768" max="9988" width="11.42578125" style="3"/>
    <col min="9989" max="9989" width="17.28515625" style="3" customWidth="1"/>
    <col min="9990" max="9990" width="9" style="3" bestFit="1" customWidth="1"/>
    <col min="9991" max="10021" width="3.7109375" style="3" customWidth="1"/>
    <col min="10022" max="10022" width="0" style="3" hidden="1" customWidth="1"/>
    <col min="10023" max="10023" width="14.5703125" style="3" customWidth="1"/>
    <col min="10024" max="10244" width="11.42578125" style="3"/>
    <col min="10245" max="10245" width="17.28515625" style="3" customWidth="1"/>
    <col min="10246" max="10246" width="9" style="3" bestFit="1" customWidth="1"/>
    <col min="10247" max="10277" width="3.7109375" style="3" customWidth="1"/>
    <col min="10278" max="10278" width="0" style="3" hidden="1" customWidth="1"/>
    <col min="10279" max="10279" width="14.5703125" style="3" customWidth="1"/>
    <col min="10280" max="10500" width="11.42578125" style="3"/>
    <col min="10501" max="10501" width="17.28515625" style="3" customWidth="1"/>
    <col min="10502" max="10502" width="9" style="3" bestFit="1" customWidth="1"/>
    <col min="10503" max="10533" width="3.7109375" style="3" customWidth="1"/>
    <col min="10534" max="10534" width="0" style="3" hidden="1" customWidth="1"/>
    <col min="10535" max="10535" width="14.5703125" style="3" customWidth="1"/>
    <col min="10536" max="10756" width="11.42578125" style="3"/>
    <col min="10757" max="10757" width="17.28515625" style="3" customWidth="1"/>
    <col min="10758" max="10758" width="9" style="3" bestFit="1" customWidth="1"/>
    <col min="10759" max="10789" width="3.7109375" style="3" customWidth="1"/>
    <col min="10790" max="10790" width="0" style="3" hidden="1" customWidth="1"/>
    <col min="10791" max="10791" width="14.5703125" style="3" customWidth="1"/>
    <col min="10792" max="11012" width="11.42578125" style="3"/>
    <col min="11013" max="11013" width="17.28515625" style="3" customWidth="1"/>
    <col min="11014" max="11014" width="9" style="3" bestFit="1" customWidth="1"/>
    <col min="11015" max="11045" width="3.7109375" style="3" customWidth="1"/>
    <col min="11046" max="11046" width="0" style="3" hidden="1" customWidth="1"/>
    <col min="11047" max="11047" width="14.5703125" style="3" customWidth="1"/>
    <col min="11048" max="11268" width="11.42578125" style="3"/>
    <col min="11269" max="11269" width="17.28515625" style="3" customWidth="1"/>
    <col min="11270" max="11270" width="9" style="3" bestFit="1" customWidth="1"/>
    <col min="11271" max="11301" width="3.7109375" style="3" customWidth="1"/>
    <col min="11302" max="11302" width="0" style="3" hidden="1" customWidth="1"/>
    <col min="11303" max="11303" width="14.5703125" style="3" customWidth="1"/>
    <col min="11304" max="11524" width="11.42578125" style="3"/>
    <col min="11525" max="11525" width="17.28515625" style="3" customWidth="1"/>
    <col min="11526" max="11526" width="9" style="3" bestFit="1" customWidth="1"/>
    <col min="11527" max="11557" width="3.7109375" style="3" customWidth="1"/>
    <col min="11558" max="11558" width="0" style="3" hidden="1" customWidth="1"/>
    <col min="11559" max="11559" width="14.5703125" style="3" customWidth="1"/>
    <col min="11560" max="11780" width="11.42578125" style="3"/>
    <col min="11781" max="11781" width="17.28515625" style="3" customWidth="1"/>
    <col min="11782" max="11782" width="9" style="3" bestFit="1" customWidth="1"/>
    <col min="11783" max="11813" width="3.7109375" style="3" customWidth="1"/>
    <col min="11814" max="11814" width="0" style="3" hidden="1" customWidth="1"/>
    <col min="11815" max="11815" width="14.5703125" style="3" customWidth="1"/>
    <col min="11816" max="12036" width="11.42578125" style="3"/>
    <col min="12037" max="12037" width="17.28515625" style="3" customWidth="1"/>
    <col min="12038" max="12038" width="9" style="3" bestFit="1" customWidth="1"/>
    <col min="12039" max="12069" width="3.7109375" style="3" customWidth="1"/>
    <col min="12070" max="12070" width="0" style="3" hidden="1" customWidth="1"/>
    <col min="12071" max="12071" width="14.5703125" style="3" customWidth="1"/>
    <col min="12072" max="12292" width="11.42578125" style="3"/>
    <col min="12293" max="12293" width="17.28515625" style="3" customWidth="1"/>
    <col min="12294" max="12294" width="9" style="3" bestFit="1" customWidth="1"/>
    <col min="12295" max="12325" width="3.7109375" style="3" customWidth="1"/>
    <col min="12326" max="12326" width="0" style="3" hidden="1" customWidth="1"/>
    <col min="12327" max="12327" width="14.5703125" style="3" customWidth="1"/>
    <col min="12328" max="12548" width="11.42578125" style="3"/>
    <col min="12549" max="12549" width="17.28515625" style="3" customWidth="1"/>
    <col min="12550" max="12550" width="9" style="3" bestFit="1" customWidth="1"/>
    <col min="12551" max="12581" width="3.7109375" style="3" customWidth="1"/>
    <col min="12582" max="12582" width="0" style="3" hidden="1" customWidth="1"/>
    <col min="12583" max="12583" width="14.5703125" style="3" customWidth="1"/>
    <col min="12584" max="12804" width="11.42578125" style="3"/>
    <col min="12805" max="12805" width="17.28515625" style="3" customWidth="1"/>
    <col min="12806" max="12806" width="9" style="3" bestFit="1" customWidth="1"/>
    <col min="12807" max="12837" width="3.7109375" style="3" customWidth="1"/>
    <col min="12838" max="12838" width="0" style="3" hidden="1" customWidth="1"/>
    <col min="12839" max="12839" width="14.5703125" style="3" customWidth="1"/>
    <col min="12840" max="13060" width="11.42578125" style="3"/>
    <col min="13061" max="13061" width="17.28515625" style="3" customWidth="1"/>
    <col min="13062" max="13062" width="9" style="3" bestFit="1" customWidth="1"/>
    <col min="13063" max="13093" width="3.7109375" style="3" customWidth="1"/>
    <col min="13094" max="13094" width="0" style="3" hidden="1" customWidth="1"/>
    <col min="13095" max="13095" width="14.5703125" style="3" customWidth="1"/>
    <col min="13096" max="13316" width="11.42578125" style="3"/>
    <col min="13317" max="13317" width="17.28515625" style="3" customWidth="1"/>
    <col min="13318" max="13318" width="9" style="3" bestFit="1" customWidth="1"/>
    <col min="13319" max="13349" width="3.7109375" style="3" customWidth="1"/>
    <col min="13350" max="13350" width="0" style="3" hidden="1" customWidth="1"/>
    <col min="13351" max="13351" width="14.5703125" style="3" customWidth="1"/>
    <col min="13352" max="13572" width="11.42578125" style="3"/>
    <col min="13573" max="13573" width="17.28515625" style="3" customWidth="1"/>
    <col min="13574" max="13574" width="9" style="3" bestFit="1" customWidth="1"/>
    <col min="13575" max="13605" width="3.7109375" style="3" customWidth="1"/>
    <col min="13606" max="13606" width="0" style="3" hidden="1" customWidth="1"/>
    <col min="13607" max="13607" width="14.5703125" style="3" customWidth="1"/>
    <col min="13608" max="13828" width="11.42578125" style="3"/>
    <col min="13829" max="13829" width="17.28515625" style="3" customWidth="1"/>
    <col min="13830" max="13830" width="9" style="3" bestFit="1" customWidth="1"/>
    <col min="13831" max="13861" width="3.7109375" style="3" customWidth="1"/>
    <col min="13862" max="13862" width="0" style="3" hidden="1" customWidth="1"/>
    <col min="13863" max="13863" width="14.5703125" style="3" customWidth="1"/>
    <col min="13864" max="14084" width="11.42578125" style="3"/>
    <col min="14085" max="14085" width="17.28515625" style="3" customWidth="1"/>
    <col min="14086" max="14086" width="9" style="3" bestFit="1" customWidth="1"/>
    <col min="14087" max="14117" width="3.7109375" style="3" customWidth="1"/>
    <col min="14118" max="14118" width="0" style="3" hidden="1" customWidth="1"/>
    <col min="14119" max="14119" width="14.5703125" style="3" customWidth="1"/>
    <col min="14120" max="14340" width="11.42578125" style="3"/>
    <col min="14341" max="14341" width="17.28515625" style="3" customWidth="1"/>
    <col min="14342" max="14342" width="9" style="3" bestFit="1" customWidth="1"/>
    <col min="14343" max="14373" width="3.7109375" style="3" customWidth="1"/>
    <col min="14374" max="14374" width="0" style="3" hidden="1" customWidth="1"/>
    <col min="14375" max="14375" width="14.5703125" style="3" customWidth="1"/>
    <col min="14376" max="14596" width="11.42578125" style="3"/>
    <col min="14597" max="14597" width="17.28515625" style="3" customWidth="1"/>
    <col min="14598" max="14598" width="9" style="3" bestFit="1" customWidth="1"/>
    <col min="14599" max="14629" width="3.7109375" style="3" customWidth="1"/>
    <col min="14630" max="14630" width="0" style="3" hidden="1" customWidth="1"/>
    <col min="14631" max="14631" width="14.5703125" style="3" customWidth="1"/>
    <col min="14632" max="14852" width="11.42578125" style="3"/>
    <col min="14853" max="14853" width="17.28515625" style="3" customWidth="1"/>
    <col min="14854" max="14854" width="9" style="3" bestFit="1" customWidth="1"/>
    <col min="14855" max="14885" width="3.7109375" style="3" customWidth="1"/>
    <col min="14886" max="14886" width="0" style="3" hidden="1" customWidth="1"/>
    <col min="14887" max="14887" width="14.5703125" style="3" customWidth="1"/>
    <col min="14888" max="15108" width="11.42578125" style="3"/>
    <col min="15109" max="15109" width="17.28515625" style="3" customWidth="1"/>
    <col min="15110" max="15110" width="9" style="3" bestFit="1" customWidth="1"/>
    <col min="15111" max="15141" width="3.7109375" style="3" customWidth="1"/>
    <col min="15142" max="15142" width="0" style="3" hidden="1" customWidth="1"/>
    <col min="15143" max="15143" width="14.5703125" style="3" customWidth="1"/>
    <col min="15144" max="15364" width="11.42578125" style="3"/>
    <col min="15365" max="15365" width="17.28515625" style="3" customWidth="1"/>
    <col min="15366" max="15366" width="9" style="3" bestFit="1" customWidth="1"/>
    <col min="15367" max="15397" width="3.7109375" style="3" customWidth="1"/>
    <col min="15398" max="15398" width="0" style="3" hidden="1" customWidth="1"/>
    <col min="15399" max="15399" width="14.5703125" style="3" customWidth="1"/>
    <col min="15400" max="15620" width="11.42578125" style="3"/>
    <col min="15621" max="15621" width="17.28515625" style="3" customWidth="1"/>
    <col min="15622" max="15622" width="9" style="3" bestFit="1" customWidth="1"/>
    <col min="15623" max="15653" width="3.7109375" style="3" customWidth="1"/>
    <col min="15654" max="15654" width="0" style="3" hidden="1" customWidth="1"/>
    <col min="15655" max="15655" width="14.5703125" style="3" customWidth="1"/>
    <col min="15656" max="15876" width="11.42578125" style="3"/>
    <col min="15877" max="15877" width="17.28515625" style="3" customWidth="1"/>
    <col min="15878" max="15878" width="9" style="3" bestFit="1" customWidth="1"/>
    <col min="15879" max="15909" width="3.7109375" style="3" customWidth="1"/>
    <col min="15910" max="15910" width="0" style="3" hidden="1" customWidth="1"/>
    <col min="15911" max="15911" width="14.5703125" style="3" customWidth="1"/>
    <col min="15912" max="16132" width="11.42578125" style="3"/>
    <col min="16133" max="16133" width="17.28515625" style="3" customWidth="1"/>
    <col min="16134" max="16134" width="9" style="3" bestFit="1" customWidth="1"/>
    <col min="16135" max="16165" width="3.7109375" style="3" customWidth="1"/>
    <col min="16166" max="16166" width="0" style="3" hidden="1" customWidth="1"/>
    <col min="16167" max="16167" width="14.5703125" style="3" customWidth="1"/>
    <col min="16168" max="16384" width="11.42578125" style="3"/>
  </cols>
  <sheetData>
    <row r="1" spans="1:67" x14ac:dyDescent="0.25">
      <c r="A1" s="31" t="s">
        <v>0</v>
      </c>
      <c r="B1" s="31" t="s">
        <v>1</v>
      </c>
      <c r="C1" s="62">
        <v>44013</v>
      </c>
      <c r="D1" s="62">
        <v>44014</v>
      </c>
      <c r="E1" s="62">
        <v>44015</v>
      </c>
      <c r="F1" s="62">
        <v>44016</v>
      </c>
      <c r="G1" s="62">
        <v>44017</v>
      </c>
      <c r="H1" s="62">
        <v>44018</v>
      </c>
      <c r="I1" s="62">
        <v>44019</v>
      </c>
      <c r="J1" s="62">
        <v>44020</v>
      </c>
      <c r="K1" s="62">
        <v>44021</v>
      </c>
      <c r="L1" s="62">
        <v>44022</v>
      </c>
      <c r="M1" s="62">
        <v>44023</v>
      </c>
      <c r="N1" s="62">
        <v>44024</v>
      </c>
      <c r="O1" s="62">
        <v>44025</v>
      </c>
      <c r="P1" s="62">
        <v>44026</v>
      </c>
      <c r="Q1" s="62">
        <v>44027</v>
      </c>
      <c r="R1" s="62">
        <v>44028</v>
      </c>
      <c r="S1" s="62">
        <v>44029</v>
      </c>
      <c r="T1" s="62">
        <v>44030</v>
      </c>
      <c r="U1" s="62">
        <v>44031</v>
      </c>
      <c r="V1" s="62">
        <v>44032</v>
      </c>
      <c r="W1" s="62">
        <v>44033</v>
      </c>
      <c r="X1" s="62">
        <v>44034</v>
      </c>
      <c r="Y1" s="62">
        <v>44035</v>
      </c>
      <c r="Z1" s="62">
        <v>44036</v>
      </c>
      <c r="AA1" s="62">
        <v>44037</v>
      </c>
      <c r="AB1" s="62">
        <v>44038</v>
      </c>
      <c r="AC1" s="62">
        <v>44039</v>
      </c>
      <c r="AD1" s="62">
        <v>44040</v>
      </c>
      <c r="AE1" s="62">
        <v>44041</v>
      </c>
      <c r="AF1" s="62">
        <v>44042</v>
      </c>
      <c r="AG1" s="62">
        <v>44043</v>
      </c>
      <c r="AH1" s="24">
        <v>44044</v>
      </c>
      <c r="AI1" s="32"/>
    </row>
    <row r="2" spans="1:67" x14ac:dyDescent="0.25">
      <c r="A2" s="102" t="s">
        <v>2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4"/>
    </row>
    <row r="3" spans="1:67" s="16" customFormat="1" x14ac:dyDescent="0.25">
      <c r="A3" s="105" t="s">
        <v>3</v>
      </c>
      <c r="B3" s="106"/>
      <c r="C3" s="62">
        <v>44013</v>
      </c>
      <c r="D3" s="62">
        <v>44014</v>
      </c>
      <c r="E3" s="62">
        <v>44015</v>
      </c>
      <c r="F3" s="62">
        <v>44016</v>
      </c>
      <c r="G3" s="62">
        <v>44017</v>
      </c>
      <c r="H3" s="62">
        <v>44018</v>
      </c>
      <c r="I3" s="62">
        <v>44019</v>
      </c>
      <c r="J3" s="62">
        <v>44020</v>
      </c>
      <c r="K3" s="62">
        <v>44021</v>
      </c>
      <c r="L3" s="62">
        <v>44022</v>
      </c>
      <c r="M3" s="62">
        <v>44023</v>
      </c>
      <c r="N3" s="62">
        <v>44024</v>
      </c>
      <c r="O3" s="62">
        <v>44025</v>
      </c>
      <c r="P3" s="62">
        <v>44026</v>
      </c>
      <c r="Q3" s="62">
        <v>44027</v>
      </c>
      <c r="R3" s="62">
        <v>44028</v>
      </c>
      <c r="S3" s="62">
        <v>44029</v>
      </c>
      <c r="T3" s="62">
        <v>44030</v>
      </c>
      <c r="U3" s="62">
        <v>44031</v>
      </c>
      <c r="V3" s="62">
        <v>44032</v>
      </c>
      <c r="W3" s="62">
        <v>44033</v>
      </c>
      <c r="X3" s="62">
        <v>44034</v>
      </c>
      <c r="Y3" s="62">
        <v>44035</v>
      </c>
      <c r="Z3" s="62">
        <v>44036</v>
      </c>
      <c r="AA3" s="62">
        <v>44037</v>
      </c>
      <c r="AB3" s="62">
        <v>44038</v>
      </c>
      <c r="AC3" s="62">
        <v>44039</v>
      </c>
      <c r="AD3" s="62">
        <v>44040</v>
      </c>
      <c r="AE3" s="62">
        <v>44041</v>
      </c>
      <c r="AF3" s="62">
        <v>44042</v>
      </c>
      <c r="AG3" s="62">
        <v>44043</v>
      </c>
      <c r="AH3" s="5"/>
      <c r="AI3" s="6"/>
      <c r="AJ3" s="14"/>
      <c r="AK3" s="28" t="s">
        <v>4</v>
      </c>
      <c r="AL3" s="28" t="s">
        <v>5</v>
      </c>
      <c r="AM3" s="28" t="s">
        <v>6</v>
      </c>
      <c r="AN3" s="28" t="s">
        <v>7</v>
      </c>
      <c r="AO3" s="28" t="s">
        <v>8</v>
      </c>
      <c r="AP3" s="28" t="s">
        <v>9</v>
      </c>
      <c r="AQ3" s="28" t="s">
        <v>10</v>
      </c>
      <c r="AR3" s="28" t="s">
        <v>11</v>
      </c>
      <c r="AS3" s="28" t="s">
        <v>12</v>
      </c>
      <c r="AT3" s="28" t="s">
        <v>13</v>
      </c>
      <c r="AU3" s="28" t="s">
        <v>14</v>
      </c>
      <c r="AV3" s="52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</row>
    <row r="4" spans="1:67" ht="12" customHeight="1" x14ac:dyDescent="0.25">
      <c r="A4" s="33" t="s">
        <v>15</v>
      </c>
      <c r="B4" s="33">
        <v>220272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20"/>
      <c r="AI4" s="25" t="s">
        <v>16</v>
      </c>
      <c r="AJ4" s="1"/>
      <c r="AK4" s="29">
        <f>COUNTIF(C4:AG4,16)</f>
        <v>0</v>
      </c>
      <c r="AL4" s="55">
        <f>COUNTIF(C4:AG4,17)</f>
        <v>0</v>
      </c>
      <c r="AM4" s="55">
        <f>COUNTIF(C4:AG4,31)</f>
        <v>0</v>
      </c>
      <c r="AN4" s="55">
        <f>COUNTIF(C4:AG4,79)</f>
        <v>0</v>
      </c>
      <c r="AO4" s="55">
        <f>COUNTIF(C4:AG4,126)</f>
        <v>0</v>
      </c>
      <c r="AP4" s="55">
        <f>COUNTIF(C4:AH4,661)</f>
        <v>0</v>
      </c>
      <c r="AQ4" s="55">
        <f>COUNTIF(C4:AG4,700)</f>
        <v>0</v>
      </c>
      <c r="AR4" s="55">
        <f>COUNTIF(C4:AG4,730)</f>
        <v>0</v>
      </c>
      <c r="AS4" s="55">
        <f>COUNTIF(D4:AI4,748)</f>
        <v>0</v>
      </c>
      <c r="AT4" s="55">
        <f>COUNTIF(D4:AH4,766)</f>
        <v>0</v>
      </c>
      <c r="AU4" s="55">
        <f>COUNTIF(C4:AG4,774)</f>
        <v>0</v>
      </c>
      <c r="AV4" s="58" t="s">
        <v>15</v>
      </c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</row>
    <row r="5" spans="1:67" ht="12" customHeight="1" x14ac:dyDescent="0.25">
      <c r="A5" s="33" t="s">
        <v>17</v>
      </c>
      <c r="B5" s="33">
        <v>214128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20"/>
      <c r="AI5" s="25" t="s">
        <v>16</v>
      </c>
      <c r="AJ5" s="1"/>
      <c r="AK5" s="29">
        <f t="shared" ref="AK5:AK10" si="0">COUNTIF(C5:AG5,16)</f>
        <v>0</v>
      </c>
      <c r="AL5" s="55">
        <f t="shared" ref="AL5:AL10" si="1">COUNTIF(C5:AG5,17)</f>
        <v>0</v>
      </c>
      <c r="AM5" s="55">
        <f t="shared" ref="AM5:AM10" si="2">COUNTIF(C5:AG5,31)</f>
        <v>0</v>
      </c>
      <c r="AN5" s="55">
        <f t="shared" ref="AN5:AN10" si="3">COUNTIF(C5:AG5,79)</f>
        <v>0</v>
      </c>
      <c r="AO5" s="55">
        <f t="shared" ref="AO5:AO10" si="4">COUNTIF(C5:AG5,126)</f>
        <v>0</v>
      </c>
      <c r="AP5" s="55">
        <f t="shared" ref="AP5:AP10" si="5">COUNTIF(C5:AH5,661)</f>
        <v>0</v>
      </c>
      <c r="AQ5" s="55">
        <f t="shared" ref="AQ5:AQ10" si="6">COUNTIF(C5:AG5,700)</f>
        <v>0</v>
      </c>
      <c r="AR5" s="55">
        <f t="shared" ref="AR5:AR10" si="7">COUNTIF(C5:AG5,730)</f>
        <v>0</v>
      </c>
      <c r="AS5" s="55">
        <f t="shared" ref="AS5:AS10" si="8">COUNTIF(D5:AI5,748)</f>
        <v>0</v>
      </c>
      <c r="AT5" s="55">
        <f t="shared" ref="AT5:AT10" si="9">COUNTIF(D5:AH5,766)</f>
        <v>0</v>
      </c>
      <c r="AU5" s="55">
        <f t="shared" ref="AU5:AU10" si="10">COUNTIF(C5:AG5,774)</f>
        <v>0</v>
      </c>
      <c r="AV5" s="58" t="s">
        <v>17</v>
      </c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</row>
    <row r="6" spans="1:67" ht="12" customHeight="1" x14ac:dyDescent="0.25">
      <c r="A6" s="33" t="s">
        <v>18</v>
      </c>
      <c r="B6" s="33">
        <v>213297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20"/>
      <c r="AI6" s="25" t="s">
        <v>16</v>
      </c>
      <c r="AJ6" s="1"/>
      <c r="AK6" s="29">
        <f t="shared" si="0"/>
        <v>0</v>
      </c>
      <c r="AL6" s="55">
        <f t="shared" si="1"/>
        <v>0</v>
      </c>
      <c r="AM6" s="55">
        <f t="shared" si="2"/>
        <v>0</v>
      </c>
      <c r="AN6" s="55">
        <f t="shared" si="3"/>
        <v>0</v>
      </c>
      <c r="AO6" s="55">
        <f t="shared" si="4"/>
        <v>0</v>
      </c>
      <c r="AP6" s="55">
        <f t="shared" si="5"/>
        <v>0</v>
      </c>
      <c r="AQ6" s="55">
        <f t="shared" si="6"/>
        <v>0</v>
      </c>
      <c r="AR6" s="55">
        <f t="shared" si="7"/>
        <v>0</v>
      </c>
      <c r="AS6" s="55">
        <f t="shared" si="8"/>
        <v>0</v>
      </c>
      <c r="AT6" s="55">
        <f t="shared" si="9"/>
        <v>0</v>
      </c>
      <c r="AU6" s="55">
        <f t="shared" si="10"/>
        <v>0</v>
      </c>
      <c r="AV6" s="58" t="s">
        <v>18</v>
      </c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</row>
    <row r="7" spans="1:67" ht="12" customHeight="1" x14ac:dyDescent="0.25">
      <c r="A7" s="33" t="s">
        <v>19</v>
      </c>
      <c r="B7" s="33">
        <v>231870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20"/>
      <c r="AI7" s="25" t="s">
        <v>16</v>
      </c>
      <c r="AJ7" s="1"/>
      <c r="AK7" s="29">
        <f t="shared" si="0"/>
        <v>0</v>
      </c>
      <c r="AL7" s="55">
        <f t="shared" si="1"/>
        <v>0</v>
      </c>
      <c r="AM7" s="55">
        <f t="shared" si="2"/>
        <v>0</v>
      </c>
      <c r="AN7" s="55">
        <f t="shared" si="3"/>
        <v>0</v>
      </c>
      <c r="AO7" s="55">
        <f t="shared" si="4"/>
        <v>0</v>
      </c>
      <c r="AP7" s="55">
        <f t="shared" si="5"/>
        <v>0</v>
      </c>
      <c r="AQ7" s="55">
        <f t="shared" si="6"/>
        <v>0</v>
      </c>
      <c r="AR7" s="55">
        <f t="shared" si="7"/>
        <v>0</v>
      </c>
      <c r="AS7" s="55">
        <f t="shared" si="8"/>
        <v>0</v>
      </c>
      <c r="AT7" s="55">
        <f t="shared" si="9"/>
        <v>0</v>
      </c>
      <c r="AU7" s="55">
        <f t="shared" si="10"/>
        <v>0</v>
      </c>
      <c r="AV7" s="58" t="s">
        <v>19</v>
      </c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</row>
    <row r="8" spans="1:67" s="2" customFormat="1" ht="12" customHeight="1" x14ac:dyDescent="0.25">
      <c r="A8" s="33" t="s">
        <v>20</v>
      </c>
      <c r="B8" s="33">
        <v>225732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20"/>
      <c r="AI8" s="25" t="s">
        <v>16</v>
      </c>
      <c r="AJ8" s="1"/>
      <c r="AK8" s="29">
        <f t="shared" si="0"/>
        <v>0</v>
      </c>
      <c r="AL8" s="55">
        <f t="shared" si="1"/>
        <v>0</v>
      </c>
      <c r="AM8" s="55">
        <f t="shared" si="2"/>
        <v>0</v>
      </c>
      <c r="AN8" s="55">
        <f t="shared" si="3"/>
        <v>0</v>
      </c>
      <c r="AO8" s="55">
        <f t="shared" si="4"/>
        <v>0</v>
      </c>
      <c r="AP8" s="55">
        <f t="shared" si="5"/>
        <v>0</v>
      </c>
      <c r="AQ8" s="55">
        <f t="shared" si="6"/>
        <v>0</v>
      </c>
      <c r="AR8" s="55">
        <f t="shared" si="7"/>
        <v>0</v>
      </c>
      <c r="AS8" s="55">
        <f t="shared" si="8"/>
        <v>0</v>
      </c>
      <c r="AT8" s="55">
        <f t="shared" si="9"/>
        <v>0</v>
      </c>
      <c r="AU8" s="55">
        <f t="shared" si="10"/>
        <v>0</v>
      </c>
      <c r="AV8" s="58" t="s">
        <v>20</v>
      </c>
    </row>
    <row r="9" spans="1:67" ht="12" customHeight="1" x14ac:dyDescent="0.25">
      <c r="A9" s="33" t="s">
        <v>21</v>
      </c>
      <c r="B9" s="33">
        <v>229296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  <c r="AI9" s="25" t="s">
        <v>16</v>
      </c>
      <c r="AJ9" s="1"/>
      <c r="AK9" s="29">
        <f t="shared" si="0"/>
        <v>0</v>
      </c>
      <c r="AL9" s="55">
        <f t="shared" si="1"/>
        <v>0</v>
      </c>
      <c r="AM9" s="55">
        <f t="shared" si="2"/>
        <v>0</v>
      </c>
      <c r="AN9" s="55">
        <f t="shared" si="3"/>
        <v>0</v>
      </c>
      <c r="AO9" s="55">
        <f t="shared" si="4"/>
        <v>0</v>
      </c>
      <c r="AP9" s="55">
        <f t="shared" si="5"/>
        <v>0</v>
      </c>
      <c r="AQ9" s="55">
        <f t="shared" si="6"/>
        <v>0</v>
      </c>
      <c r="AR9" s="55">
        <f t="shared" si="7"/>
        <v>0</v>
      </c>
      <c r="AS9" s="55">
        <f t="shared" si="8"/>
        <v>0</v>
      </c>
      <c r="AT9" s="55">
        <f t="shared" si="9"/>
        <v>0</v>
      </c>
      <c r="AU9" s="55">
        <f t="shared" si="10"/>
        <v>0</v>
      </c>
      <c r="AV9" s="58" t="s">
        <v>21</v>
      </c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</row>
    <row r="10" spans="1:67" ht="12" customHeight="1" x14ac:dyDescent="0.25">
      <c r="A10" s="33" t="s">
        <v>22</v>
      </c>
      <c r="B10" s="33">
        <v>214217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20"/>
      <c r="AI10" s="17" t="s">
        <v>23</v>
      </c>
      <c r="AJ10" s="1"/>
      <c r="AK10" s="29">
        <f t="shared" si="0"/>
        <v>0</v>
      </c>
      <c r="AL10" s="55">
        <f t="shared" si="1"/>
        <v>0</v>
      </c>
      <c r="AM10" s="55">
        <f t="shared" si="2"/>
        <v>0</v>
      </c>
      <c r="AN10" s="55">
        <f t="shared" si="3"/>
        <v>0</v>
      </c>
      <c r="AO10" s="55">
        <f t="shared" si="4"/>
        <v>0</v>
      </c>
      <c r="AP10" s="55">
        <f t="shared" si="5"/>
        <v>0</v>
      </c>
      <c r="AQ10" s="55">
        <f t="shared" si="6"/>
        <v>0</v>
      </c>
      <c r="AR10" s="55">
        <f t="shared" si="7"/>
        <v>0</v>
      </c>
      <c r="AS10" s="55">
        <f t="shared" si="8"/>
        <v>0</v>
      </c>
      <c r="AT10" s="55">
        <f t="shared" si="9"/>
        <v>0</v>
      </c>
      <c r="AU10" s="55">
        <f t="shared" si="10"/>
        <v>0</v>
      </c>
      <c r="AV10" s="58" t="s">
        <v>22</v>
      </c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</row>
    <row r="11" spans="1:67" ht="12.75" customHeight="1" x14ac:dyDescent="0.25">
      <c r="AI11" s="46"/>
      <c r="AK11" s="28" t="s">
        <v>4</v>
      </c>
      <c r="AL11" s="28" t="s">
        <v>5</v>
      </c>
      <c r="AM11" s="28" t="s">
        <v>6</v>
      </c>
      <c r="AN11" s="28" t="s">
        <v>7</v>
      </c>
      <c r="AO11" s="28" t="s">
        <v>8</v>
      </c>
      <c r="AP11" s="28" t="s">
        <v>9</v>
      </c>
      <c r="AQ11" s="28" t="s">
        <v>10</v>
      </c>
      <c r="AR11" s="28" t="s">
        <v>11</v>
      </c>
      <c r="AS11" s="28" t="s">
        <v>12</v>
      </c>
      <c r="AT11" s="28" t="s">
        <v>13</v>
      </c>
      <c r="AU11" s="28" t="s">
        <v>14</v>
      </c>
      <c r="AV11" s="60"/>
    </row>
    <row r="12" spans="1:67" ht="12" customHeight="1" x14ac:dyDescent="0.25">
      <c r="A12" s="21" t="s">
        <v>24</v>
      </c>
      <c r="B12" s="21">
        <v>226797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20"/>
      <c r="AI12" s="25" t="s">
        <v>16</v>
      </c>
      <c r="AJ12" s="1"/>
      <c r="AK12" s="29">
        <f t="shared" ref="AK12:AK22" si="11">COUNTIF(C12:AG12,16)</f>
        <v>0</v>
      </c>
      <c r="AL12" s="55">
        <f t="shared" ref="AL12:AL22" si="12">COUNTIF(C12:AG12,17)</f>
        <v>0</v>
      </c>
      <c r="AM12" s="55">
        <f t="shared" ref="AM12:AM22" si="13">COUNTIF(C12:AG12,31)</f>
        <v>0</v>
      </c>
      <c r="AN12" s="55">
        <f t="shared" ref="AN12:AN22" si="14">COUNTIF(C12:AG12,79)</f>
        <v>0</v>
      </c>
      <c r="AO12" s="55">
        <f>COUNTIF(C12:AG12,120)</f>
        <v>0</v>
      </c>
      <c r="AP12" s="55">
        <f>COUNTIF(C12:AH12,661)</f>
        <v>0</v>
      </c>
      <c r="AQ12" s="55">
        <f t="shared" ref="AQ12:AQ22" si="15">COUNTIF(C12:AG12,700)</f>
        <v>0</v>
      </c>
      <c r="AR12" s="55">
        <f t="shared" ref="AR12:AR22" si="16">COUNTIF(C12:AG12,730)</f>
        <v>0</v>
      </c>
      <c r="AS12" s="55">
        <f t="shared" ref="AS12:AS22" si="17">COUNTIF(D12:AI12,748)</f>
        <v>0</v>
      </c>
      <c r="AT12" s="55">
        <f t="shared" ref="AT12:AT22" si="18">COUNTIF(D12:AH12,766)</f>
        <v>0</v>
      </c>
      <c r="AU12" s="55">
        <f t="shared" ref="AU12:AU22" si="19">COUNTIF(C12:AG12,774)</f>
        <v>0</v>
      </c>
      <c r="AV12" s="58" t="s">
        <v>24</v>
      </c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</row>
    <row r="13" spans="1:67" ht="12" customHeight="1" x14ac:dyDescent="0.25">
      <c r="A13" s="21" t="s">
        <v>25</v>
      </c>
      <c r="B13" s="21">
        <v>235813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20"/>
      <c r="AI13" s="25" t="s">
        <v>16</v>
      </c>
      <c r="AJ13" s="1"/>
      <c r="AK13" s="29">
        <f t="shared" si="11"/>
        <v>0</v>
      </c>
      <c r="AL13" s="55">
        <f t="shared" si="12"/>
        <v>0</v>
      </c>
      <c r="AM13" s="55">
        <f t="shared" si="13"/>
        <v>0</v>
      </c>
      <c r="AN13" s="55">
        <f t="shared" si="14"/>
        <v>0</v>
      </c>
      <c r="AO13" s="55">
        <f t="shared" ref="AO13:AO22" si="20">COUNTIF(C13:AG13,120)</f>
        <v>0</v>
      </c>
      <c r="AP13" s="55">
        <f t="shared" ref="AP13:AP22" si="21">COUNTIF(C13:AH13,661)</f>
        <v>0</v>
      </c>
      <c r="AQ13" s="55">
        <f t="shared" si="15"/>
        <v>0</v>
      </c>
      <c r="AR13" s="55">
        <f t="shared" si="16"/>
        <v>0</v>
      </c>
      <c r="AS13" s="55">
        <f t="shared" si="17"/>
        <v>0</v>
      </c>
      <c r="AT13" s="55">
        <f t="shared" si="18"/>
        <v>0</v>
      </c>
      <c r="AU13" s="55">
        <f t="shared" si="19"/>
        <v>0</v>
      </c>
      <c r="AV13" s="58" t="s">
        <v>25</v>
      </c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</row>
    <row r="14" spans="1:67" ht="12" customHeight="1" x14ac:dyDescent="0.25">
      <c r="A14" s="21" t="s">
        <v>26</v>
      </c>
      <c r="B14" s="21">
        <v>239734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20"/>
      <c r="AI14" s="25" t="s">
        <v>16</v>
      </c>
      <c r="AJ14" s="1"/>
      <c r="AK14" s="29">
        <f t="shared" si="11"/>
        <v>0</v>
      </c>
      <c r="AL14" s="55">
        <f t="shared" si="12"/>
        <v>0</v>
      </c>
      <c r="AM14" s="55">
        <f t="shared" si="13"/>
        <v>0</v>
      </c>
      <c r="AN14" s="55">
        <f t="shared" si="14"/>
        <v>0</v>
      </c>
      <c r="AO14" s="55">
        <f t="shared" si="20"/>
        <v>0</v>
      </c>
      <c r="AP14" s="55">
        <f t="shared" si="21"/>
        <v>0</v>
      </c>
      <c r="AQ14" s="55">
        <f t="shared" si="15"/>
        <v>0</v>
      </c>
      <c r="AR14" s="55">
        <f t="shared" si="16"/>
        <v>0</v>
      </c>
      <c r="AS14" s="55">
        <f t="shared" si="17"/>
        <v>0</v>
      </c>
      <c r="AT14" s="55">
        <f t="shared" si="18"/>
        <v>0</v>
      </c>
      <c r="AU14" s="55">
        <f t="shared" si="19"/>
        <v>0</v>
      </c>
      <c r="AV14" s="58" t="s">
        <v>26</v>
      </c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</row>
    <row r="15" spans="1:67" ht="12" customHeight="1" x14ac:dyDescent="0.25">
      <c r="A15" s="21" t="s">
        <v>27</v>
      </c>
      <c r="B15" s="21">
        <v>232190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0"/>
      <c r="AI15" s="25" t="s">
        <v>16</v>
      </c>
      <c r="AJ15" s="1"/>
      <c r="AK15" s="29">
        <f t="shared" si="11"/>
        <v>0</v>
      </c>
      <c r="AL15" s="55">
        <f t="shared" si="12"/>
        <v>0</v>
      </c>
      <c r="AM15" s="55">
        <f t="shared" si="13"/>
        <v>0</v>
      </c>
      <c r="AN15" s="55">
        <f t="shared" si="14"/>
        <v>0</v>
      </c>
      <c r="AO15" s="55">
        <f t="shared" si="20"/>
        <v>0</v>
      </c>
      <c r="AP15" s="55">
        <f t="shared" si="21"/>
        <v>0</v>
      </c>
      <c r="AQ15" s="55">
        <f t="shared" si="15"/>
        <v>0</v>
      </c>
      <c r="AR15" s="55">
        <f t="shared" si="16"/>
        <v>0</v>
      </c>
      <c r="AS15" s="55">
        <f t="shared" si="17"/>
        <v>0</v>
      </c>
      <c r="AT15" s="55">
        <f t="shared" si="18"/>
        <v>0</v>
      </c>
      <c r="AU15" s="55">
        <f t="shared" si="19"/>
        <v>0</v>
      </c>
      <c r="AV15" s="58" t="s">
        <v>27</v>
      </c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</row>
    <row r="16" spans="1:67" ht="12" customHeight="1" x14ac:dyDescent="0.25">
      <c r="A16" s="21" t="s">
        <v>28</v>
      </c>
      <c r="B16" s="21">
        <v>229486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20"/>
      <c r="AI16" s="25" t="s">
        <v>16</v>
      </c>
      <c r="AJ16" s="1"/>
      <c r="AK16" s="29">
        <f t="shared" si="11"/>
        <v>0</v>
      </c>
      <c r="AL16" s="55">
        <f t="shared" si="12"/>
        <v>0</v>
      </c>
      <c r="AM16" s="55">
        <f t="shared" si="13"/>
        <v>0</v>
      </c>
      <c r="AN16" s="55">
        <f t="shared" si="14"/>
        <v>0</v>
      </c>
      <c r="AO16" s="55">
        <f t="shared" si="20"/>
        <v>0</v>
      </c>
      <c r="AP16" s="55">
        <f t="shared" si="21"/>
        <v>0</v>
      </c>
      <c r="AQ16" s="55">
        <f t="shared" si="15"/>
        <v>0</v>
      </c>
      <c r="AR16" s="55">
        <f t="shared" si="16"/>
        <v>0</v>
      </c>
      <c r="AS16" s="55">
        <f t="shared" si="17"/>
        <v>0</v>
      </c>
      <c r="AT16" s="55">
        <f t="shared" si="18"/>
        <v>0</v>
      </c>
      <c r="AU16" s="55">
        <f t="shared" si="19"/>
        <v>0</v>
      </c>
      <c r="AV16" s="58" t="s">
        <v>28</v>
      </c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</row>
    <row r="17" spans="1:67" ht="12" customHeight="1" x14ac:dyDescent="0.25">
      <c r="A17" s="21" t="s">
        <v>29</v>
      </c>
      <c r="B17" s="21">
        <v>730812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20"/>
      <c r="AI17" s="25" t="s">
        <v>16</v>
      </c>
      <c r="AJ17" s="1"/>
      <c r="AK17" s="29">
        <f t="shared" si="11"/>
        <v>0</v>
      </c>
      <c r="AL17" s="55">
        <f t="shared" si="12"/>
        <v>0</v>
      </c>
      <c r="AM17" s="55">
        <f t="shared" si="13"/>
        <v>0</v>
      </c>
      <c r="AN17" s="55">
        <f t="shared" si="14"/>
        <v>0</v>
      </c>
      <c r="AO17" s="55">
        <f t="shared" si="20"/>
        <v>0</v>
      </c>
      <c r="AP17" s="55">
        <f t="shared" si="21"/>
        <v>0</v>
      </c>
      <c r="AQ17" s="55">
        <f t="shared" si="15"/>
        <v>0</v>
      </c>
      <c r="AR17" s="55">
        <f t="shared" si="16"/>
        <v>0</v>
      </c>
      <c r="AS17" s="55">
        <f t="shared" si="17"/>
        <v>0</v>
      </c>
      <c r="AT17" s="55">
        <f t="shared" si="18"/>
        <v>0</v>
      </c>
      <c r="AU17" s="55">
        <f t="shared" si="19"/>
        <v>0</v>
      </c>
      <c r="AV17" s="58" t="s">
        <v>29</v>
      </c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</row>
    <row r="18" spans="1:67" ht="12" customHeight="1" x14ac:dyDescent="0.25">
      <c r="A18" s="21" t="s">
        <v>30</v>
      </c>
      <c r="B18" s="21">
        <v>719622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20"/>
      <c r="AI18" s="25" t="s">
        <v>16</v>
      </c>
      <c r="AJ18" s="1"/>
      <c r="AK18" s="29">
        <f t="shared" si="11"/>
        <v>0</v>
      </c>
      <c r="AL18" s="55">
        <f t="shared" si="12"/>
        <v>0</v>
      </c>
      <c r="AM18" s="55">
        <f t="shared" si="13"/>
        <v>0</v>
      </c>
      <c r="AN18" s="55">
        <f t="shared" si="14"/>
        <v>0</v>
      </c>
      <c r="AO18" s="55">
        <f t="shared" si="20"/>
        <v>0</v>
      </c>
      <c r="AP18" s="55">
        <f t="shared" si="21"/>
        <v>0</v>
      </c>
      <c r="AQ18" s="55">
        <f t="shared" si="15"/>
        <v>0</v>
      </c>
      <c r="AR18" s="55">
        <f t="shared" si="16"/>
        <v>0</v>
      </c>
      <c r="AS18" s="55">
        <f t="shared" si="17"/>
        <v>0</v>
      </c>
      <c r="AT18" s="55">
        <f t="shared" si="18"/>
        <v>0</v>
      </c>
      <c r="AU18" s="55">
        <f t="shared" si="19"/>
        <v>0</v>
      </c>
      <c r="AV18" s="58" t="s">
        <v>30</v>
      </c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</row>
    <row r="19" spans="1:67" ht="12" customHeight="1" x14ac:dyDescent="0.25">
      <c r="A19" s="21" t="s">
        <v>31</v>
      </c>
      <c r="B19" s="21">
        <v>723146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20"/>
      <c r="AI19" s="25" t="s">
        <v>16</v>
      </c>
      <c r="AJ19" s="1"/>
      <c r="AK19" s="29">
        <f t="shared" si="11"/>
        <v>0</v>
      </c>
      <c r="AL19" s="55">
        <f t="shared" si="12"/>
        <v>0</v>
      </c>
      <c r="AM19" s="55">
        <f t="shared" si="13"/>
        <v>0</v>
      </c>
      <c r="AN19" s="55">
        <f t="shared" si="14"/>
        <v>0</v>
      </c>
      <c r="AO19" s="55">
        <f t="shared" si="20"/>
        <v>0</v>
      </c>
      <c r="AP19" s="55">
        <f t="shared" si="21"/>
        <v>0</v>
      </c>
      <c r="AQ19" s="55">
        <f t="shared" si="15"/>
        <v>0</v>
      </c>
      <c r="AR19" s="55">
        <f t="shared" si="16"/>
        <v>0</v>
      </c>
      <c r="AS19" s="55">
        <f t="shared" si="17"/>
        <v>0</v>
      </c>
      <c r="AT19" s="55">
        <f t="shared" si="18"/>
        <v>0</v>
      </c>
      <c r="AU19" s="55">
        <f t="shared" si="19"/>
        <v>0</v>
      </c>
      <c r="AV19" s="58" t="s">
        <v>31</v>
      </c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</row>
    <row r="20" spans="1:67" ht="12" customHeight="1" x14ac:dyDescent="0.25">
      <c r="A20" s="21" t="s">
        <v>32</v>
      </c>
      <c r="B20" s="21">
        <v>233827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20"/>
      <c r="AI20" s="25" t="s">
        <v>16</v>
      </c>
      <c r="AJ20" s="1"/>
      <c r="AK20" s="29">
        <f t="shared" si="11"/>
        <v>0</v>
      </c>
      <c r="AL20" s="55">
        <f t="shared" si="12"/>
        <v>0</v>
      </c>
      <c r="AM20" s="55">
        <f t="shared" si="13"/>
        <v>0</v>
      </c>
      <c r="AN20" s="55">
        <f t="shared" si="14"/>
        <v>0</v>
      </c>
      <c r="AO20" s="55">
        <f t="shared" si="20"/>
        <v>0</v>
      </c>
      <c r="AP20" s="55">
        <f t="shared" si="21"/>
        <v>0</v>
      </c>
      <c r="AQ20" s="55">
        <f t="shared" si="15"/>
        <v>0</v>
      </c>
      <c r="AR20" s="55">
        <f t="shared" si="16"/>
        <v>0</v>
      </c>
      <c r="AS20" s="55">
        <f t="shared" si="17"/>
        <v>0</v>
      </c>
      <c r="AT20" s="55">
        <f t="shared" si="18"/>
        <v>0</v>
      </c>
      <c r="AU20" s="55">
        <f t="shared" si="19"/>
        <v>0</v>
      </c>
      <c r="AV20" s="58" t="s">
        <v>32</v>
      </c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</row>
    <row r="21" spans="1:67" ht="12" customHeight="1" x14ac:dyDescent="0.25">
      <c r="A21" s="21" t="s">
        <v>33</v>
      </c>
      <c r="B21" s="21">
        <v>237284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20"/>
      <c r="AI21" s="25" t="s">
        <v>16</v>
      </c>
      <c r="AJ21" s="1"/>
      <c r="AK21" s="29">
        <f t="shared" si="11"/>
        <v>0</v>
      </c>
      <c r="AL21" s="55">
        <f t="shared" si="12"/>
        <v>0</v>
      </c>
      <c r="AM21" s="55">
        <f t="shared" si="13"/>
        <v>0</v>
      </c>
      <c r="AN21" s="55">
        <f t="shared" si="14"/>
        <v>0</v>
      </c>
      <c r="AO21" s="55">
        <f t="shared" si="20"/>
        <v>0</v>
      </c>
      <c r="AP21" s="55">
        <f t="shared" si="21"/>
        <v>0</v>
      </c>
      <c r="AQ21" s="55">
        <f t="shared" si="15"/>
        <v>0</v>
      </c>
      <c r="AR21" s="55">
        <f t="shared" si="16"/>
        <v>0</v>
      </c>
      <c r="AS21" s="55">
        <f t="shared" si="17"/>
        <v>0</v>
      </c>
      <c r="AT21" s="55">
        <f t="shared" si="18"/>
        <v>0</v>
      </c>
      <c r="AU21" s="55">
        <f t="shared" si="19"/>
        <v>0</v>
      </c>
      <c r="AV21" s="58" t="s">
        <v>33</v>
      </c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</row>
    <row r="22" spans="1:67" ht="12" customHeight="1" x14ac:dyDescent="0.25">
      <c r="A22" s="21" t="s">
        <v>34</v>
      </c>
      <c r="B22" s="21">
        <v>229296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20"/>
      <c r="AI22" s="17" t="s">
        <v>23</v>
      </c>
      <c r="AJ22" s="1"/>
      <c r="AK22" s="29">
        <f t="shared" si="11"/>
        <v>0</v>
      </c>
      <c r="AL22" s="55">
        <f t="shared" si="12"/>
        <v>0</v>
      </c>
      <c r="AM22" s="55">
        <f t="shared" si="13"/>
        <v>0</v>
      </c>
      <c r="AN22" s="55">
        <f t="shared" si="14"/>
        <v>0</v>
      </c>
      <c r="AO22" s="55">
        <f t="shared" si="20"/>
        <v>0</v>
      </c>
      <c r="AP22" s="55">
        <f t="shared" si="21"/>
        <v>0</v>
      </c>
      <c r="AQ22" s="55">
        <f t="shared" si="15"/>
        <v>0</v>
      </c>
      <c r="AR22" s="55">
        <f t="shared" si="16"/>
        <v>0</v>
      </c>
      <c r="AS22" s="55">
        <f t="shared" si="17"/>
        <v>0</v>
      </c>
      <c r="AT22" s="55">
        <f t="shared" si="18"/>
        <v>0</v>
      </c>
      <c r="AU22" s="55">
        <f t="shared" si="19"/>
        <v>0</v>
      </c>
      <c r="AV22" s="58" t="s">
        <v>34</v>
      </c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</row>
    <row r="23" spans="1:67" ht="12" customHeight="1" x14ac:dyDescent="0.25">
      <c r="A23" s="48" t="s">
        <v>35</v>
      </c>
      <c r="B23" s="47"/>
      <c r="C23" s="47">
        <f>COUNTIF(C4:C10,126)</f>
        <v>0</v>
      </c>
      <c r="D23" s="47">
        <f t="shared" ref="D23:AG23" si="22">COUNTIF(D4:D10,126)</f>
        <v>0</v>
      </c>
      <c r="E23" s="47">
        <f t="shared" si="22"/>
        <v>0</v>
      </c>
      <c r="F23" s="47">
        <f t="shared" si="22"/>
        <v>0</v>
      </c>
      <c r="G23" s="47">
        <f t="shared" si="22"/>
        <v>0</v>
      </c>
      <c r="H23" s="47">
        <f t="shared" si="22"/>
        <v>0</v>
      </c>
      <c r="I23" s="47">
        <f t="shared" si="22"/>
        <v>0</v>
      </c>
      <c r="J23" s="47">
        <f t="shared" si="22"/>
        <v>0</v>
      </c>
      <c r="K23" s="47">
        <f t="shared" si="22"/>
        <v>0</v>
      </c>
      <c r="L23" s="47">
        <f t="shared" si="22"/>
        <v>0</v>
      </c>
      <c r="M23" s="47">
        <f t="shared" si="22"/>
        <v>0</v>
      </c>
      <c r="N23" s="47">
        <f t="shared" si="22"/>
        <v>0</v>
      </c>
      <c r="O23" s="47">
        <f t="shared" si="22"/>
        <v>0</v>
      </c>
      <c r="P23" s="47">
        <f t="shared" si="22"/>
        <v>0</v>
      </c>
      <c r="Q23" s="47">
        <f t="shared" si="22"/>
        <v>0</v>
      </c>
      <c r="R23" s="47">
        <f t="shared" si="22"/>
        <v>0</v>
      </c>
      <c r="S23" s="47">
        <f t="shared" si="22"/>
        <v>0</v>
      </c>
      <c r="T23" s="47">
        <f t="shared" si="22"/>
        <v>0</v>
      </c>
      <c r="U23" s="47">
        <f t="shared" si="22"/>
        <v>0</v>
      </c>
      <c r="V23" s="47">
        <f t="shared" si="22"/>
        <v>0</v>
      </c>
      <c r="W23" s="47">
        <f t="shared" si="22"/>
        <v>0</v>
      </c>
      <c r="X23" s="47">
        <f t="shared" si="22"/>
        <v>0</v>
      </c>
      <c r="Y23" s="47">
        <f t="shared" si="22"/>
        <v>0</v>
      </c>
      <c r="Z23" s="47">
        <f t="shared" si="22"/>
        <v>0</v>
      </c>
      <c r="AA23" s="47">
        <f t="shared" si="22"/>
        <v>0</v>
      </c>
      <c r="AB23" s="47">
        <f t="shared" si="22"/>
        <v>0</v>
      </c>
      <c r="AC23" s="47">
        <f t="shared" si="22"/>
        <v>0</v>
      </c>
      <c r="AD23" s="47">
        <f t="shared" si="22"/>
        <v>0</v>
      </c>
      <c r="AE23" s="47">
        <f t="shared" si="22"/>
        <v>0</v>
      </c>
      <c r="AF23" s="47">
        <f t="shared" si="22"/>
        <v>0</v>
      </c>
      <c r="AG23" s="47">
        <f t="shared" si="22"/>
        <v>0</v>
      </c>
      <c r="AH23" s="49"/>
      <c r="AI23" s="47"/>
      <c r="AJ23" s="1"/>
      <c r="AK23" s="94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59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</row>
    <row r="24" spans="1:67" ht="12" customHeight="1" x14ac:dyDescent="0.25">
      <c r="A24" s="48" t="s">
        <v>36</v>
      </c>
      <c r="B24" s="47"/>
      <c r="C24" s="47">
        <f>COUNTIF(C12:C22,120)</f>
        <v>0</v>
      </c>
      <c r="D24" s="47">
        <f t="shared" ref="D24:AG24" si="23">COUNTIF(D12:D22,120)</f>
        <v>0</v>
      </c>
      <c r="E24" s="47">
        <f t="shared" si="23"/>
        <v>0</v>
      </c>
      <c r="F24" s="47">
        <f t="shared" si="23"/>
        <v>0</v>
      </c>
      <c r="G24" s="47">
        <f t="shared" si="23"/>
        <v>0</v>
      </c>
      <c r="H24" s="47">
        <f t="shared" si="23"/>
        <v>0</v>
      </c>
      <c r="I24" s="47">
        <f t="shared" si="23"/>
        <v>0</v>
      </c>
      <c r="J24" s="47">
        <f t="shared" si="23"/>
        <v>0</v>
      </c>
      <c r="K24" s="47">
        <f t="shared" si="23"/>
        <v>0</v>
      </c>
      <c r="L24" s="47">
        <f t="shared" si="23"/>
        <v>0</v>
      </c>
      <c r="M24" s="47">
        <f t="shared" si="23"/>
        <v>0</v>
      </c>
      <c r="N24" s="47">
        <f t="shared" si="23"/>
        <v>0</v>
      </c>
      <c r="O24" s="47">
        <f t="shared" si="23"/>
        <v>0</v>
      </c>
      <c r="P24" s="47">
        <f t="shared" si="23"/>
        <v>0</v>
      </c>
      <c r="Q24" s="47">
        <f t="shared" si="23"/>
        <v>0</v>
      </c>
      <c r="R24" s="47">
        <f t="shared" si="23"/>
        <v>0</v>
      </c>
      <c r="S24" s="47">
        <f t="shared" si="23"/>
        <v>0</v>
      </c>
      <c r="T24" s="47">
        <f t="shared" si="23"/>
        <v>0</v>
      </c>
      <c r="U24" s="47">
        <f t="shared" si="23"/>
        <v>0</v>
      </c>
      <c r="V24" s="47">
        <f t="shared" si="23"/>
        <v>0</v>
      </c>
      <c r="W24" s="47">
        <f t="shared" si="23"/>
        <v>0</v>
      </c>
      <c r="X24" s="47">
        <f t="shared" si="23"/>
        <v>0</v>
      </c>
      <c r="Y24" s="47">
        <f t="shared" si="23"/>
        <v>0</v>
      </c>
      <c r="Z24" s="47">
        <f t="shared" si="23"/>
        <v>0</v>
      </c>
      <c r="AA24" s="47">
        <f t="shared" si="23"/>
        <v>0</v>
      </c>
      <c r="AB24" s="47">
        <f t="shared" si="23"/>
        <v>0</v>
      </c>
      <c r="AC24" s="47">
        <f t="shared" si="23"/>
        <v>0</v>
      </c>
      <c r="AD24" s="47">
        <f t="shared" si="23"/>
        <v>0</v>
      </c>
      <c r="AE24" s="47">
        <f t="shared" si="23"/>
        <v>0</v>
      </c>
      <c r="AF24" s="47">
        <f t="shared" si="23"/>
        <v>0</v>
      </c>
      <c r="AG24" s="47">
        <f t="shared" si="23"/>
        <v>0</v>
      </c>
      <c r="AH24" s="43"/>
      <c r="AI24" s="47"/>
      <c r="AJ24" s="4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61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</row>
    <row r="25" spans="1:67" ht="12" customHeight="1" x14ac:dyDescent="0.25">
      <c r="A25" s="50" t="s">
        <v>37</v>
      </c>
      <c r="B25" s="50"/>
      <c r="C25" s="50">
        <f t="shared" ref="C25:AG25" si="24">C23+C24</f>
        <v>0</v>
      </c>
      <c r="D25" s="50">
        <f t="shared" si="24"/>
        <v>0</v>
      </c>
      <c r="E25" s="50">
        <f t="shared" si="24"/>
        <v>0</v>
      </c>
      <c r="F25" s="50">
        <f t="shared" si="24"/>
        <v>0</v>
      </c>
      <c r="G25" s="50">
        <f t="shared" si="24"/>
        <v>0</v>
      </c>
      <c r="H25" s="50">
        <f t="shared" si="24"/>
        <v>0</v>
      </c>
      <c r="I25" s="50">
        <f t="shared" si="24"/>
        <v>0</v>
      </c>
      <c r="J25" s="50">
        <f t="shared" si="24"/>
        <v>0</v>
      </c>
      <c r="K25" s="50">
        <f t="shared" si="24"/>
        <v>0</v>
      </c>
      <c r="L25" s="50">
        <f t="shared" si="24"/>
        <v>0</v>
      </c>
      <c r="M25" s="50">
        <f t="shared" si="24"/>
        <v>0</v>
      </c>
      <c r="N25" s="50">
        <f t="shared" si="24"/>
        <v>0</v>
      </c>
      <c r="O25" s="50">
        <f t="shared" si="24"/>
        <v>0</v>
      </c>
      <c r="P25" s="50">
        <f t="shared" si="24"/>
        <v>0</v>
      </c>
      <c r="Q25" s="50">
        <f t="shared" si="24"/>
        <v>0</v>
      </c>
      <c r="R25" s="50">
        <f t="shared" si="24"/>
        <v>0</v>
      </c>
      <c r="S25" s="50">
        <f t="shared" si="24"/>
        <v>0</v>
      </c>
      <c r="T25" s="50">
        <f t="shared" si="24"/>
        <v>0</v>
      </c>
      <c r="U25" s="50">
        <f t="shared" si="24"/>
        <v>0</v>
      </c>
      <c r="V25" s="50">
        <f t="shared" si="24"/>
        <v>0</v>
      </c>
      <c r="W25" s="50">
        <f t="shared" si="24"/>
        <v>0</v>
      </c>
      <c r="X25" s="50">
        <f t="shared" si="24"/>
        <v>0</v>
      </c>
      <c r="Y25" s="50">
        <f t="shared" si="24"/>
        <v>0</v>
      </c>
      <c r="Z25" s="50">
        <f t="shared" si="24"/>
        <v>0</v>
      </c>
      <c r="AA25" s="50">
        <f t="shared" si="24"/>
        <v>0</v>
      </c>
      <c r="AB25" s="50">
        <f t="shared" si="24"/>
        <v>0</v>
      </c>
      <c r="AC25" s="50">
        <f t="shared" si="24"/>
        <v>0</v>
      </c>
      <c r="AD25" s="50">
        <f t="shared" si="24"/>
        <v>0</v>
      </c>
      <c r="AE25" s="50">
        <f t="shared" si="24"/>
        <v>0</v>
      </c>
      <c r="AF25" s="44">
        <f t="shared" si="24"/>
        <v>0</v>
      </c>
      <c r="AG25" s="44">
        <f t="shared" si="24"/>
        <v>0</v>
      </c>
      <c r="AH25" s="43"/>
      <c r="AI25" s="44"/>
      <c r="AJ25" s="4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61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</row>
    <row r="26" spans="1:67" x14ac:dyDescent="0.25">
      <c r="A26" s="96" t="s">
        <v>38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8"/>
      <c r="AJ26" s="4"/>
      <c r="AK26" s="28" t="s">
        <v>4</v>
      </c>
      <c r="AL26" s="28" t="s">
        <v>5</v>
      </c>
      <c r="AM26" s="28" t="s">
        <v>6</v>
      </c>
      <c r="AN26" s="28" t="s">
        <v>7</v>
      </c>
      <c r="AO26" s="28" t="s">
        <v>8</v>
      </c>
      <c r="AP26" s="28" t="s">
        <v>9</v>
      </c>
      <c r="AQ26" s="28" t="s">
        <v>10</v>
      </c>
      <c r="AR26" s="28" t="s">
        <v>11</v>
      </c>
      <c r="AS26" s="28" t="s">
        <v>12</v>
      </c>
      <c r="AT26" s="28" t="s">
        <v>13</v>
      </c>
      <c r="AU26" s="28" t="s">
        <v>14</v>
      </c>
      <c r="AV26" s="56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</row>
    <row r="27" spans="1:67" ht="12" customHeight="1" x14ac:dyDescent="0.25">
      <c r="A27" s="35" t="s">
        <v>39</v>
      </c>
      <c r="B27" s="35">
        <v>219689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20"/>
      <c r="AI27" s="25" t="s">
        <v>40</v>
      </c>
      <c r="AJ27" s="4"/>
      <c r="AK27" s="29">
        <f t="shared" ref="AK27:AK32" si="25">COUNTIF(C27:AG27,16)</f>
        <v>0</v>
      </c>
      <c r="AL27" s="55">
        <f t="shared" ref="AL27:AL32" si="26">COUNTIF(C27:AG27,17)</f>
        <v>0</v>
      </c>
      <c r="AM27" s="55">
        <f t="shared" ref="AM27:AM32" si="27">COUNTIF(C27:AG27,31)</f>
        <v>0</v>
      </c>
      <c r="AN27" s="55">
        <f t="shared" ref="AN27:AN32" si="28">COUNTIF(C27:AG27,79)</f>
        <v>0</v>
      </c>
      <c r="AO27" s="55">
        <f>COUNTIF(C27:AG27,316)</f>
        <v>0</v>
      </c>
      <c r="AP27" s="55">
        <f t="shared" ref="AP27:AP32" si="29">COUNTIF(C27:AH27,661)</f>
        <v>0</v>
      </c>
      <c r="AQ27" s="55">
        <f>COUNTIF(C27:AG27,700)</f>
        <v>0</v>
      </c>
      <c r="AR27" s="55">
        <f t="shared" ref="AR27:AR32" si="30">COUNTIF(C27:AG27,730)</f>
        <v>0</v>
      </c>
      <c r="AS27" s="55">
        <f t="shared" ref="AS27:AS32" si="31">COUNTIF(D27:AI27,748)</f>
        <v>0</v>
      </c>
      <c r="AT27" s="55">
        <f t="shared" ref="AT27:AT32" si="32">COUNTIF(D27:AH27,766)</f>
        <v>0</v>
      </c>
      <c r="AU27" s="55">
        <f t="shared" ref="AU27:AU32" si="33">COUNTIF(C27:AG27,774)</f>
        <v>0</v>
      </c>
      <c r="AV27" s="56" t="s">
        <v>39</v>
      </c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</row>
    <row r="28" spans="1:67" ht="12" customHeight="1" x14ac:dyDescent="0.25">
      <c r="A28" s="35" t="s">
        <v>41</v>
      </c>
      <c r="B28" s="35">
        <v>229341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20"/>
      <c r="AI28" s="25" t="s">
        <v>40</v>
      </c>
      <c r="AJ28" s="4"/>
      <c r="AK28" s="29">
        <f t="shared" si="25"/>
        <v>0</v>
      </c>
      <c r="AL28" s="55">
        <f t="shared" si="26"/>
        <v>0</v>
      </c>
      <c r="AM28" s="55">
        <f t="shared" si="27"/>
        <v>0</v>
      </c>
      <c r="AN28" s="55">
        <f t="shared" si="28"/>
        <v>0</v>
      </c>
      <c r="AO28" s="55">
        <f t="shared" ref="AO28:AO32" si="34">COUNTIF(C28:AG28,316)</f>
        <v>0</v>
      </c>
      <c r="AP28" s="55">
        <f t="shared" si="29"/>
        <v>0</v>
      </c>
      <c r="AQ28" s="55">
        <f t="shared" ref="AQ28:AQ32" si="35">COUNTIF(C28:AG28,700)</f>
        <v>0</v>
      </c>
      <c r="AR28" s="55">
        <f t="shared" si="30"/>
        <v>0</v>
      </c>
      <c r="AS28" s="55">
        <f t="shared" si="31"/>
        <v>0</v>
      </c>
      <c r="AT28" s="55">
        <f t="shared" si="32"/>
        <v>0</v>
      </c>
      <c r="AU28" s="55">
        <f t="shared" si="33"/>
        <v>0</v>
      </c>
      <c r="AV28" s="56" t="s">
        <v>41</v>
      </c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</row>
    <row r="29" spans="1:67" ht="12" customHeight="1" x14ac:dyDescent="0.25">
      <c r="A29" s="35" t="s">
        <v>42</v>
      </c>
      <c r="B29" s="35">
        <v>224349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20"/>
      <c r="AI29" s="25" t="s">
        <v>40</v>
      </c>
      <c r="AJ29" s="4"/>
      <c r="AK29" s="29">
        <f t="shared" si="25"/>
        <v>0</v>
      </c>
      <c r="AL29" s="55">
        <f t="shared" si="26"/>
        <v>0</v>
      </c>
      <c r="AM29" s="55">
        <f t="shared" si="27"/>
        <v>0</v>
      </c>
      <c r="AN29" s="55">
        <f t="shared" si="28"/>
        <v>0</v>
      </c>
      <c r="AO29" s="55">
        <f t="shared" si="34"/>
        <v>0</v>
      </c>
      <c r="AP29" s="55">
        <f t="shared" si="29"/>
        <v>0</v>
      </c>
      <c r="AQ29" s="55">
        <f t="shared" si="35"/>
        <v>0</v>
      </c>
      <c r="AR29" s="55">
        <f t="shared" si="30"/>
        <v>0</v>
      </c>
      <c r="AS29" s="55">
        <f t="shared" si="31"/>
        <v>0</v>
      </c>
      <c r="AT29" s="55">
        <f t="shared" si="32"/>
        <v>0</v>
      </c>
      <c r="AU29" s="55">
        <f t="shared" si="33"/>
        <v>0</v>
      </c>
      <c r="AV29" s="56" t="s">
        <v>42</v>
      </c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</row>
    <row r="30" spans="1:67" ht="12" customHeight="1" x14ac:dyDescent="0.25">
      <c r="A30" s="35" t="s">
        <v>43</v>
      </c>
      <c r="B30" s="35">
        <v>235644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20"/>
      <c r="AI30" s="25" t="s">
        <v>40</v>
      </c>
      <c r="AJ30" s="4"/>
      <c r="AK30" s="29">
        <f t="shared" si="25"/>
        <v>0</v>
      </c>
      <c r="AL30" s="55">
        <f t="shared" si="26"/>
        <v>0</v>
      </c>
      <c r="AM30" s="55">
        <f t="shared" si="27"/>
        <v>0</v>
      </c>
      <c r="AN30" s="55">
        <f t="shared" si="28"/>
        <v>0</v>
      </c>
      <c r="AO30" s="55">
        <f t="shared" si="34"/>
        <v>0</v>
      </c>
      <c r="AP30" s="55">
        <f t="shared" si="29"/>
        <v>0</v>
      </c>
      <c r="AQ30" s="55">
        <f t="shared" si="35"/>
        <v>0</v>
      </c>
      <c r="AR30" s="55">
        <f t="shared" si="30"/>
        <v>0</v>
      </c>
      <c r="AS30" s="55">
        <f t="shared" si="31"/>
        <v>0</v>
      </c>
      <c r="AT30" s="55">
        <f t="shared" si="32"/>
        <v>0</v>
      </c>
      <c r="AU30" s="55">
        <f t="shared" si="33"/>
        <v>0</v>
      </c>
      <c r="AV30" s="56" t="s">
        <v>43</v>
      </c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</row>
    <row r="31" spans="1:67" s="2" customFormat="1" ht="12" customHeight="1" x14ac:dyDescent="0.25">
      <c r="A31" s="35" t="s">
        <v>44</v>
      </c>
      <c r="B31" s="35">
        <v>217321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20"/>
      <c r="AI31" s="25" t="s">
        <v>40</v>
      </c>
      <c r="AJ31" s="4"/>
      <c r="AK31" s="29">
        <f t="shared" si="25"/>
        <v>0</v>
      </c>
      <c r="AL31" s="55">
        <f t="shared" si="26"/>
        <v>0</v>
      </c>
      <c r="AM31" s="55">
        <f t="shared" si="27"/>
        <v>0</v>
      </c>
      <c r="AN31" s="55">
        <f t="shared" si="28"/>
        <v>0</v>
      </c>
      <c r="AO31" s="55">
        <f t="shared" si="34"/>
        <v>0</v>
      </c>
      <c r="AP31" s="55">
        <f t="shared" si="29"/>
        <v>0</v>
      </c>
      <c r="AQ31" s="55">
        <f t="shared" si="35"/>
        <v>0</v>
      </c>
      <c r="AR31" s="55">
        <f t="shared" si="30"/>
        <v>0</v>
      </c>
      <c r="AS31" s="55">
        <f t="shared" si="31"/>
        <v>0</v>
      </c>
      <c r="AT31" s="55">
        <f t="shared" si="32"/>
        <v>0</v>
      </c>
      <c r="AU31" s="55">
        <f t="shared" si="33"/>
        <v>0</v>
      </c>
      <c r="AV31" s="56" t="s">
        <v>44</v>
      </c>
    </row>
    <row r="32" spans="1:67" ht="12" customHeight="1" x14ac:dyDescent="0.25">
      <c r="A32" s="35" t="s">
        <v>45</v>
      </c>
      <c r="B32" s="35">
        <v>235865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20"/>
      <c r="AI32" s="25" t="s">
        <v>40</v>
      </c>
      <c r="AJ32" s="4"/>
      <c r="AK32" s="29">
        <f t="shared" si="25"/>
        <v>0</v>
      </c>
      <c r="AL32" s="55">
        <f t="shared" si="26"/>
        <v>0</v>
      </c>
      <c r="AM32" s="55">
        <f t="shared" si="27"/>
        <v>0</v>
      </c>
      <c r="AN32" s="55">
        <f t="shared" si="28"/>
        <v>0</v>
      </c>
      <c r="AO32" s="55">
        <f t="shared" si="34"/>
        <v>0</v>
      </c>
      <c r="AP32" s="55">
        <f t="shared" si="29"/>
        <v>0</v>
      </c>
      <c r="AQ32" s="55">
        <f t="shared" si="35"/>
        <v>0</v>
      </c>
      <c r="AR32" s="55">
        <f t="shared" si="30"/>
        <v>0</v>
      </c>
      <c r="AS32" s="55">
        <f t="shared" si="31"/>
        <v>0</v>
      </c>
      <c r="AT32" s="55">
        <f t="shared" si="32"/>
        <v>0</v>
      </c>
      <c r="AU32" s="55">
        <f t="shared" si="33"/>
        <v>0</v>
      </c>
      <c r="AV32" s="56" t="s">
        <v>45</v>
      </c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</row>
    <row r="33" spans="1:67" ht="12.75" customHeight="1" x14ac:dyDescent="0.25">
      <c r="AI33" s="46"/>
      <c r="AK33" s="28" t="s">
        <v>4</v>
      </c>
      <c r="AL33" s="28" t="s">
        <v>5</v>
      </c>
      <c r="AM33" s="28" t="s">
        <v>6</v>
      </c>
      <c r="AN33" s="28" t="s">
        <v>7</v>
      </c>
      <c r="AO33" s="28" t="s">
        <v>8</v>
      </c>
      <c r="AP33" s="28" t="s">
        <v>9</v>
      </c>
      <c r="AQ33" s="28" t="s">
        <v>10</v>
      </c>
      <c r="AR33" s="28" t="s">
        <v>11</v>
      </c>
      <c r="AS33" s="28" t="s">
        <v>12</v>
      </c>
      <c r="AT33" s="28" t="s">
        <v>13</v>
      </c>
      <c r="AU33" s="28" t="s">
        <v>14</v>
      </c>
      <c r="AV33" s="60"/>
    </row>
    <row r="34" spans="1:67" ht="12" customHeight="1" x14ac:dyDescent="0.25">
      <c r="A34" s="21" t="s">
        <v>46</v>
      </c>
      <c r="B34" s="21">
        <v>222504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20"/>
      <c r="AI34" s="25" t="s">
        <v>40</v>
      </c>
      <c r="AJ34" s="1"/>
      <c r="AK34" s="29">
        <f t="shared" ref="AK34:AK41" si="36">COUNTIF(C34:AG34,16)</f>
        <v>0</v>
      </c>
      <c r="AL34" s="55">
        <f t="shared" ref="AL34:AL41" si="37">COUNTIF(C34:AG34,17)</f>
        <v>0</v>
      </c>
      <c r="AM34" s="55">
        <f t="shared" ref="AM34:AM41" si="38">COUNTIF(C34:AG34,31)</f>
        <v>0</v>
      </c>
      <c r="AN34" s="55">
        <f t="shared" ref="AN34:AN41" si="39">COUNTIF(C34:AG34,79)</f>
        <v>0</v>
      </c>
      <c r="AO34" s="55">
        <f>COUNTIF(C34:AG34,310)</f>
        <v>0</v>
      </c>
      <c r="AP34" s="55">
        <f t="shared" ref="AP34:AP41" si="40">COUNTIF(C34:AH34,661)</f>
        <v>0</v>
      </c>
      <c r="AQ34" s="55">
        <f t="shared" ref="AQ34:AQ41" si="41">COUNTIF(C34:AG34,700)</f>
        <v>0</v>
      </c>
      <c r="AR34" s="55">
        <f t="shared" ref="AR34:AR41" si="42">COUNTIF(C34:AG34,730)</f>
        <v>0</v>
      </c>
      <c r="AS34" s="55">
        <f t="shared" ref="AS34:AS41" si="43">COUNTIF(D34:AI34,748)</f>
        <v>0</v>
      </c>
      <c r="AT34" s="55">
        <f t="shared" ref="AT34:AT41" si="44">COUNTIF(D34:AH34,766)</f>
        <v>0</v>
      </c>
      <c r="AU34" s="55">
        <f t="shared" ref="AU34:AU41" si="45">COUNTIF(C34:AG34,774)</f>
        <v>0</v>
      </c>
      <c r="AV34" s="58" t="s">
        <v>46</v>
      </c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</row>
    <row r="35" spans="1:67" ht="12" customHeight="1" x14ac:dyDescent="0.25">
      <c r="A35" s="21" t="s">
        <v>47</v>
      </c>
      <c r="B35" s="21">
        <v>223135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20"/>
      <c r="AI35" s="25" t="s">
        <v>40</v>
      </c>
      <c r="AJ35" s="1"/>
      <c r="AK35" s="29">
        <f t="shared" si="36"/>
        <v>0</v>
      </c>
      <c r="AL35" s="55">
        <f t="shared" si="37"/>
        <v>0</v>
      </c>
      <c r="AM35" s="55">
        <f t="shared" si="38"/>
        <v>0</v>
      </c>
      <c r="AN35" s="55">
        <f t="shared" si="39"/>
        <v>0</v>
      </c>
      <c r="AO35" s="55">
        <f t="shared" ref="AO35:AO41" si="46">COUNTIF(C35:AG35,310)</f>
        <v>0</v>
      </c>
      <c r="AP35" s="55">
        <f t="shared" si="40"/>
        <v>0</v>
      </c>
      <c r="AQ35" s="55">
        <f t="shared" si="41"/>
        <v>0</v>
      </c>
      <c r="AR35" s="55">
        <f t="shared" si="42"/>
        <v>0</v>
      </c>
      <c r="AS35" s="55">
        <f t="shared" si="43"/>
        <v>0</v>
      </c>
      <c r="AT35" s="55">
        <f t="shared" si="44"/>
        <v>0</v>
      </c>
      <c r="AU35" s="55">
        <f t="shared" si="45"/>
        <v>0</v>
      </c>
      <c r="AV35" s="58" t="s">
        <v>47</v>
      </c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</row>
    <row r="36" spans="1:67" ht="12" customHeight="1" x14ac:dyDescent="0.25">
      <c r="A36" s="21" t="s">
        <v>48</v>
      </c>
      <c r="B36" s="21">
        <v>714951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20"/>
      <c r="AI36" s="25" t="s">
        <v>40</v>
      </c>
      <c r="AJ36" s="1"/>
      <c r="AK36" s="29">
        <f t="shared" si="36"/>
        <v>0</v>
      </c>
      <c r="AL36" s="55">
        <f t="shared" si="37"/>
        <v>0</v>
      </c>
      <c r="AM36" s="55">
        <f t="shared" si="38"/>
        <v>0</v>
      </c>
      <c r="AN36" s="55">
        <f t="shared" si="39"/>
        <v>0</v>
      </c>
      <c r="AO36" s="55">
        <f t="shared" si="46"/>
        <v>0</v>
      </c>
      <c r="AP36" s="55">
        <f t="shared" si="40"/>
        <v>0</v>
      </c>
      <c r="AQ36" s="55">
        <f t="shared" si="41"/>
        <v>0</v>
      </c>
      <c r="AR36" s="55">
        <f t="shared" si="42"/>
        <v>0</v>
      </c>
      <c r="AS36" s="55">
        <f t="shared" si="43"/>
        <v>0</v>
      </c>
      <c r="AT36" s="55">
        <f t="shared" si="44"/>
        <v>0</v>
      </c>
      <c r="AU36" s="55">
        <f t="shared" si="45"/>
        <v>0</v>
      </c>
      <c r="AV36" s="58" t="s">
        <v>48</v>
      </c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</row>
    <row r="37" spans="1:67" ht="12" customHeight="1" x14ac:dyDescent="0.25">
      <c r="A37" s="21" t="s">
        <v>49</v>
      </c>
      <c r="B37" s="21">
        <v>702822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20"/>
      <c r="AI37" s="25" t="s">
        <v>40</v>
      </c>
      <c r="AJ37" s="1"/>
      <c r="AK37" s="29">
        <f t="shared" si="36"/>
        <v>0</v>
      </c>
      <c r="AL37" s="55">
        <f t="shared" si="37"/>
        <v>0</v>
      </c>
      <c r="AM37" s="55">
        <f t="shared" si="38"/>
        <v>0</v>
      </c>
      <c r="AN37" s="55">
        <f t="shared" si="39"/>
        <v>0</v>
      </c>
      <c r="AO37" s="55">
        <f t="shared" si="46"/>
        <v>0</v>
      </c>
      <c r="AP37" s="55">
        <f t="shared" si="40"/>
        <v>0</v>
      </c>
      <c r="AQ37" s="55">
        <f t="shared" si="41"/>
        <v>0</v>
      </c>
      <c r="AR37" s="55">
        <f t="shared" si="42"/>
        <v>0</v>
      </c>
      <c r="AS37" s="55">
        <f t="shared" si="43"/>
        <v>0</v>
      </c>
      <c r="AT37" s="55">
        <f t="shared" si="44"/>
        <v>0</v>
      </c>
      <c r="AU37" s="55">
        <f t="shared" si="45"/>
        <v>0</v>
      </c>
      <c r="AV37" s="58" t="s">
        <v>49</v>
      </c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</row>
    <row r="38" spans="1:67" ht="12" customHeight="1" x14ac:dyDescent="0.25">
      <c r="A38" s="21" t="s">
        <v>50</v>
      </c>
      <c r="B38" s="21">
        <v>237820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20"/>
      <c r="AI38" s="25" t="s">
        <v>40</v>
      </c>
      <c r="AJ38" s="1"/>
      <c r="AK38" s="29">
        <f t="shared" si="36"/>
        <v>0</v>
      </c>
      <c r="AL38" s="55">
        <f t="shared" si="37"/>
        <v>0</v>
      </c>
      <c r="AM38" s="55">
        <f t="shared" si="38"/>
        <v>0</v>
      </c>
      <c r="AN38" s="55">
        <f t="shared" si="39"/>
        <v>0</v>
      </c>
      <c r="AO38" s="55">
        <f t="shared" si="46"/>
        <v>0</v>
      </c>
      <c r="AP38" s="55">
        <f t="shared" si="40"/>
        <v>0</v>
      </c>
      <c r="AQ38" s="55">
        <f t="shared" si="41"/>
        <v>0</v>
      </c>
      <c r="AR38" s="55">
        <f t="shared" si="42"/>
        <v>0</v>
      </c>
      <c r="AS38" s="55">
        <f t="shared" si="43"/>
        <v>0</v>
      </c>
      <c r="AT38" s="55">
        <f t="shared" si="44"/>
        <v>0</v>
      </c>
      <c r="AU38" s="55">
        <f t="shared" si="45"/>
        <v>0</v>
      </c>
      <c r="AV38" s="58" t="s">
        <v>50</v>
      </c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</row>
    <row r="39" spans="1:67" ht="12" customHeight="1" x14ac:dyDescent="0.25">
      <c r="A39" s="21" t="s">
        <v>51</v>
      </c>
      <c r="B39" s="21">
        <v>719945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20"/>
      <c r="AI39" s="25" t="s">
        <v>40</v>
      </c>
      <c r="AJ39" s="1"/>
      <c r="AK39" s="29">
        <f t="shared" si="36"/>
        <v>0</v>
      </c>
      <c r="AL39" s="55">
        <f t="shared" si="37"/>
        <v>0</v>
      </c>
      <c r="AM39" s="55">
        <f t="shared" si="38"/>
        <v>0</v>
      </c>
      <c r="AN39" s="55">
        <f t="shared" si="39"/>
        <v>0</v>
      </c>
      <c r="AO39" s="55">
        <f t="shared" si="46"/>
        <v>0</v>
      </c>
      <c r="AP39" s="55">
        <f t="shared" si="40"/>
        <v>0</v>
      </c>
      <c r="AQ39" s="55">
        <f t="shared" si="41"/>
        <v>0</v>
      </c>
      <c r="AR39" s="55">
        <f t="shared" si="42"/>
        <v>0</v>
      </c>
      <c r="AS39" s="55">
        <f t="shared" si="43"/>
        <v>0</v>
      </c>
      <c r="AT39" s="55">
        <f t="shared" si="44"/>
        <v>0</v>
      </c>
      <c r="AU39" s="55">
        <f t="shared" si="45"/>
        <v>0</v>
      </c>
      <c r="AV39" s="58" t="s">
        <v>51</v>
      </c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</row>
    <row r="40" spans="1:67" ht="12" customHeight="1" x14ac:dyDescent="0.25">
      <c r="A40" s="21" t="s">
        <v>52</v>
      </c>
      <c r="B40" s="21">
        <v>703876</v>
      </c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20"/>
      <c r="AI40" s="25" t="s">
        <v>40</v>
      </c>
      <c r="AJ40" s="1"/>
      <c r="AK40" s="29">
        <f t="shared" si="36"/>
        <v>0</v>
      </c>
      <c r="AL40" s="55">
        <f t="shared" si="37"/>
        <v>0</v>
      </c>
      <c r="AM40" s="55">
        <f t="shared" si="38"/>
        <v>0</v>
      </c>
      <c r="AN40" s="55">
        <f t="shared" si="39"/>
        <v>0</v>
      </c>
      <c r="AO40" s="55">
        <f t="shared" si="46"/>
        <v>0</v>
      </c>
      <c r="AP40" s="55">
        <f t="shared" si="40"/>
        <v>0</v>
      </c>
      <c r="AQ40" s="55">
        <f t="shared" si="41"/>
        <v>0</v>
      </c>
      <c r="AR40" s="55">
        <f t="shared" si="42"/>
        <v>0</v>
      </c>
      <c r="AS40" s="55">
        <f t="shared" si="43"/>
        <v>0</v>
      </c>
      <c r="AT40" s="55">
        <f t="shared" si="44"/>
        <v>0</v>
      </c>
      <c r="AU40" s="55">
        <f t="shared" si="45"/>
        <v>0</v>
      </c>
      <c r="AV40" s="58" t="s">
        <v>52</v>
      </c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</row>
    <row r="41" spans="1:67" ht="12" customHeight="1" x14ac:dyDescent="0.25">
      <c r="A41" s="21" t="s">
        <v>53</v>
      </c>
      <c r="B41" s="21">
        <v>212574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20"/>
      <c r="AI41" s="25" t="s">
        <v>40</v>
      </c>
      <c r="AJ41" s="1"/>
      <c r="AK41" s="29">
        <f t="shared" si="36"/>
        <v>0</v>
      </c>
      <c r="AL41" s="55">
        <f t="shared" si="37"/>
        <v>0</v>
      </c>
      <c r="AM41" s="55">
        <f t="shared" si="38"/>
        <v>0</v>
      </c>
      <c r="AN41" s="55">
        <f t="shared" si="39"/>
        <v>0</v>
      </c>
      <c r="AO41" s="55">
        <f t="shared" si="46"/>
        <v>0</v>
      </c>
      <c r="AP41" s="55">
        <f t="shared" si="40"/>
        <v>0</v>
      </c>
      <c r="AQ41" s="55">
        <f t="shared" si="41"/>
        <v>0</v>
      </c>
      <c r="AR41" s="55">
        <f t="shared" si="42"/>
        <v>0</v>
      </c>
      <c r="AS41" s="55">
        <f t="shared" si="43"/>
        <v>0</v>
      </c>
      <c r="AT41" s="55">
        <f t="shared" si="44"/>
        <v>0</v>
      </c>
      <c r="AU41" s="55">
        <f t="shared" si="45"/>
        <v>0</v>
      </c>
      <c r="AV41" s="58" t="s">
        <v>53</v>
      </c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</row>
    <row r="42" spans="1:67" ht="12" customHeight="1" x14ac:dyDescent="0.25">
      <c r="A42" s="48" t="s">
        <v>35</v>
      </c>
      <c r="B42" s="47"/>
      <c r="C42" s="47">
        <f>COUNTIF(C27:C32,316)</f>
        <v>0</v>
      </c>
      <c r="D42" s="47">
        <f t="shared" ref="D42:AG42" si="47">COUNTIF(D27:D32,316)</f>
        <v>0</v>
      </c>
      <c r="E42" s="47">
        <f t="shared" si="47"/>
        <v>0</v>
      </c>
      <c r="F42" s="47">
        <f t="shared" si="47"/>
        <v>0</v>
      </c>
      <c r="G42" s="47">
        <f t="shared" si="47"/>
        <v>0</v>
      </c>
      <c r="H42" s="47">
        <f t="shared" si="47"/>
        <v>0</v>
      </c>
      <c r="I42" s="47">
        <f t="shared" si="47"/>
        <v>0</v>
      </c>
      <c r="J42" s="47">
        <f t="shared" si="47"/>
        <v>0</v>
      </c>
      <c r="K42" s="47">
        <f t="shared" si="47"/>
        <v>0</v>
      </c>
      <c r="L42" s="47">
        <f t="shared" si="47"/>
        <v>0</v>
      </c>
      <c r="M42" s="47">
        <f t="shared" si="47"/>
        <v>0</v>
      </c>
      <c r="N42" s="47">
        <f t="shared" si="47"/>
        <v>0</v>
      </c>
      <c r="O42" s="47">
        <f t="shared" si="47"/>
        <v>0</v>
      </c>
      <c r="P42" s="47">
        <f t="shared" si="47"/>
        <v>0</v>
      </c>
      <c r="Q42" s="47">
        <f t="shared" si="47"/>
        <v>0</v>
      </c>
      <c r="R42" s="47">
        <f t="shared" si="47"/>
        <v>0</v>
      </c>
      <c r="S42" s="47">
        <f t="shared" si="47"/>
        <v>0</v>
      </c>
      <c r="T42" s="47">
        <f t="shared" si="47"/>
        <v>0</v>
      </c>
      <c r="U42" s="47">
        <f t="shared" si="47"/>
        <v>0</v>
      </c>
      <c r="V42" s="47">
        <f t="shared" si="47"/>
        <v>0</v>
      </c>
      <c r="W42" s="47">
        <f t="shared" si="47"/>
        <v>0</v>
      </c>
      <c r="X42" s="47">
        <f t="shared" si="47"/>
        <v>0</v>
      </c>
      <c r="Y42" s="47">
        <f t="shared" si="47"/>
        <v>0</v>
      </c>
      <c r="Z42" s="47">
        <f t="shared" si="47"/>
        <v>0</v>
      </c>
      <c r="AA42" s="47">
        <f t="shared" si="47"/>
        <v>0</v>
      </c>
      <c r="AB42" s="47">
        <f t="shared" si="47"/>
        <v>0</v>
      </c>
      <c r="AC42" s="47">
        <f t="shared" si="47"/>
        <v>0</v>
      </c>
      <c r="AD42" s="47">
        <f t="shared" si="47"/>
        <v>0</v>
      </c>
      <c r="AE42" s="47">
        <f t="shared" si="47"/>
        <v>0</v>
      </c>
      <c r="AF42" s="47">
        <f t="shared" si="47"/>
        <v>0</v>
      </c>
      <c r="AG42" s="41">
        <f t="shared" si="47"/>
        <v>0</v>
      </c>
      <c r="AH42" s="42"/>
      <c r="AI42" s="41"/>
      <c r="AJ42" s="1"/>
      <c r="AK42" s="94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59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</row>
    <row r="43" spans="1:67" ht="12" customHeight="1" x14ac:dyDescent="0.25">
      <c r="A43" s="48" t="s">
        <v>36</v>
      </c>
      <c r="B43" s="47"/>
      <c r="C43" s="47">
        <f>COUNTIF(C34:C41,310)</f>
        <v>0</v>
      </c>
      <c r="D43" s="47">
        <f t="shared" ref="D43:AG43" si="48">COUNTIF(D34:D41,310)</f>
        <v>0</v>
      </c>
      <c r="E43" s="47">
        <f t="shared" si="48"/>
        <v>0</v>
      </c>
      <c r="F43" s="47">
        <f t="shared" si="48"/>
        <v>0</v>
      </c>
      <c r="G43" s="47">
        <f t="shared" si="48"/>
        <v>0</v>
      </c>
      <c r="H43" s="47">
        <f t="shared" si="48"/>
        <v>0</v>
      </c>
      <c r="I43" s="47">
        <f t="shared" si="48"/>
        <v>0</v>
      </c>
      <c r="J43" s="47">
        <f t="shared" si="48"/>
        <v>0</v>
      </c>
      <c r="K43" s="47">
        <f t="shared" si="48"/>
        <v>0</v>
      </c>
      <c r="L43" s="47">
        <f t="shared" si="48"/>
        <v>0</v>
      </c>
      <c r="M43" s="47">
        <f t="shared" si="48"/>
        <v>0</v>
      </c>
      <c r="N43" s="47">
        <f t="shared" si="48"/>
        <v>0</v>
      </c>
      <c r="O43" s="47">
        <f t="shared" si="48"/>
        <v>0</v>
      </c>
      <c r="P43" s="47">
        <f t="shared" si="48"/>
        <v>0</v>
      </c>
      <c r="Q43" s="47">
        <f t="shared" si="48"/>
        <v>0</v>
      </c>
      <c r="R43" s="47">
        <f t="shared" si="48"/>
        <v>0</v>
      </c>
      <c r="S43" s="47">
        <f t="shared" si="48"/>
        <v>0</v>
      </c>
      <c r="T43" s="47">
        <f t="shared" si="48"/>
        <v>0</v>
      </c>
      <c r="U43" s="47">
        <f t="shared" si="48"/>
        <v>0</v>
      </c>
      <c r="V43" s="47">
        <f t="shared" si="48"/>
        <v>0</v>
      </c>
      <c r="W43" s="47">
        <f t="shared" si="48"/>
        <v>0</v>
      </c>
      <c r="X43" s="47">
        <f t="shared" si="48"/>
        <v>0</v>
      </c>
      <c r="Y43" s="47">
        <f t="shared" si="48"/>
        <v>0</v>
      </c>
      <c r="Z43" s="47">
        <f t="shared" si="48"/>
        <v>0</v>
      </c>
      <c r="AA43" s="47">
        <f t="shared" si="48"/>
        <v>0</v>
      </c>
      <c r="AB43" s="47">
        <f t="shared" si="48"/>
        <v>0</v>
      </c>
      <c r="AC43" s="47">
        <f t="shared" si="48"/>
        <v>0</v>
      </c>
      <c r="AD43" s="47">
        <f t="shared" si="48"/>
        <v>0</v>
      </c>
      <c r="AE43" s="47">
        <f t="shared" si="48"/>
        <v>0</v>
      </c>
      <c r="AF43" s="47">
        <f t="shared" si="48"/>
        <v>0</v>
      </c>
      <c r="AG43" s="41">
        <f t="shared" si="48"/>
        <v>0</v>
      </c>
      <c r="AH43" s="43"/>
      <c r="AI43" s="41"/>
      <c r="AJ43" s="1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59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</row>
    <row r="44" spans="1:67" ht="12" customHeight="1" x14ac:dyDescent="0.25">
      <c r="A44" s="50" t="s">
        <v>37</v>
      </c>
      <c r="B44" s="50"/>
      <c r="C44" s="50">
        <f t="shared" ref="C44:AG44" si="49">C42+C43</f>
        <v>0</v>
      </c>
      <c r="D44" s="50">
        <f t="shared" si="49"/>
        <v>0</v>
      </c>
      <c r="E44" s="50">
        <f t="shared" si="49"/>
        <v>0</v>
      </c>
      <c r="F44" s="50">
        <f t="shared" si="49"/>
        <v>0</v>
      </c>
      <c r="G44" s="50">
        <f t="shared" si="49"/>
        <v>0</v>
      </c>
      <c r="H44" s="50">
        <f t="shared" si="49"/>
        <v>0</v>
      </c>
      <c r="I44" s="50">
        <f t="shared" si="49"/>
        <v>0</v>
      </c>
      <c r="J44" s="50">
        <f t="shared" si="49"/>
        <v>0</v>
      </c>
      <c r="K44" s="50">
        <f t="shared" si="49"/>
        <v>0</v>
      </c>
      <c r="L44" s="50">
        <f t="shared" si="49"/>
        <v>0</v>
      </c>
      <c r="M44" s="50">
        <f t="shared" si="49"/>
        <v>0</v>
      </c>
      <c r="N44" s="50">
        <f t="shared" si="49"/>
        <v>0</v>
      </c>
      <c r="O44" s="50">
        <f t="shared" si="49"/>
        <v>0</v>
      </c>
      <c r="P44" s="50">
        <f t="shared" si="49"/>
        <v>0</v>
      </c>
      <c r="Q44" s="50">
        <f t="shared" si="49"/>
        <v>0</v>
      </c>
      <c r="R44" s="50">
        <f t="shared" si="49"/>
        <v>0</v>
      </c>
      <c r="S44" s="50">
        <f t="shared" si="49"/>
        <v>0</v>
      </c>
      <c r="T44" s="50">
        <f t="shared" si="49"/>
        <v>0</v>
      </c>
      <c r="U44" s="50">
        <f t="shared" si="49"/>
        <v>0</v>
      </c>
      <c r="V44" s="50">
        <f t="shared" si="49"/>
        <v>0</v>
      </c>
      <c r="W44" s="50">
        <f t="shared" si="49"/>
        <v>0</v>
      </c>
      <c r="X44" s="50">
        <f t="shared" si="49"/>
        <v>0</v>
      </c>
      <c r="Y44" s="50">
        <f t="shared" si="49"/>
        <v>0</v>
      </c>
      <c r="Z44" s="50">
        <f t="shared" si="49"/>
        <v>0</v>
      </c>
      <c r="AA44" s="50">
        <f t="shared" si="49"/>
        <v>0</v>
      </c>
      <c r="AB44" s="50">
        <f t="shared" si="49"/>
        <v>0</v>
      </c>
      <c r="AC44" s="50">
        <f t="shared" si="49"/>
        <v>0</v>
      </c>
      <c r="AD44" s="50">
        <f t="shared" si="49"/>
        <v>0</v>
      </c>
      <c r="AE44" s="50">
        <f t="shared" si="49"/>
        <v>0</v>
      </c>
      <c r="AF44" s="50">
        <f t="shared" si="49"/>
        <v>0</v>
      </c>
      <c r="AG44" s="44">
        <f t="shared" si="49"/>
        <v>0</v>
      </c>
      <c r="AH44" s="43"/>
      <c r="AI44" s="44"/>
      <c r="AJ44" s="1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59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</row>
    <row r="45" spans="1:67" x14ac:dyDescent="0.25">
      <c r="A45" s="96" t="s">
        <v>54</v>
      </c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8"/>
      <c r="AJ45" s="1"/>
      <c r="AK45" s="28" t="s">
        <v>4</v>
      </c>
      <c r="AL45" s="28" t="s">
        <v>5</v>
      </c>
      <c r="AM45" s="28" t="s">
        <v>6</v>
      </c>
      <c r="AN45" s="28" t="s">
        <v>7</v>
      </c>
      <c r="AO45" s="28" t="s">
        <v>8</v>
      </c>
      <c r="AP45" s="28" t="s">
        <v>9</v>
      </c>
      <c r="AQ45" s="28" t="s">
        <v>10</v>
      </c>
      <c r="AR45" s="28" t="s">
        <v>11</v>
      </c>
      <c r="AS45" s="28" t="s">
        <v>12</v>
      </c>
      <c r="AT45" s="28" t="s">
        <v>13</v>
      </c>
      <c r="AU45" s="28" t="s">
        <v>14</v>
      </c>
      <c r="AV45" s="59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</row>
    <row r="46" spans="1:67" ht="12" customHeight="1" x14ac:dyDescent="0.25">
      <c r="A46" s="33" t="s">
        <v>55</v>
      </c>
      <c r="B46" s="33">
        <v>225728</v>
      </c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20"/>
      <c r="AI46" s="25" t="s">
        <v>56</v>
      </c>
      <c r="AJ46" s="4"/>
      <c r="AK46" s="29">
        <f t="shared" ref="AK46:AK51" si="50">COUNTIF(C46:AG46,16)</f>
        <v>0</v>
      </c>
      <c r="AL46" s="55">
        <f t="shared" ref="AL46:AL51" si="51">COUNTIF(C46:AG46,17)</f>
        <v>0</v>
      </c>
      <c r="AM46" s="55">
        <f t="shared" ref="AM46:AM51" si="52">COUNTIF(C46:AG46,31)</f>
        <v>0</v>
      </c>
      <c r="AN46" s="55">
        <f t="shared" ref="AN46:AN51" si="53">COUNTIF(C46:AG46,79)</f>
        <v>0</v>
      </c>
      <c r="AO46" s="55">
        <f>COUNTIF(C46:AG46,216)</f>
        <v>0</v>
      </c>
      <c r="AP46" s="55">
        <f t="shared" ref="AP46:AP51" si="54">COUNTIF(C46:AH46,661)</f>
        <v>0</v>
      </c>
      <c r="AQ46" s="55">
        <f>COUNTIF(C46:AG46,700)</f>
        <v>0</v>
      </c>
      <c r="AR46" s="55">
        <f t="shared" ref="AR46:AR51" si="55">COUNTIF(C46:AG46,730)</f>
        <v>0</v>
      </c>
      <c r="AS46" s="55">
        <f t="shared" ref="AS46:AS51" si="56">COUNTIF(D46:AI46,748)</f>
        <v>0</v>
      </c>
      <c r="AT46" s="55">
        <f t="shared" ref="AT46:AT51" si="57">COUNTIF(D46:AH46,766)</f>
        <v>0</v>
      </c>
      <c r="AU46" s="55">
        <f t="shared" ref="AU46:AU51" si="58">COUNTIF(C46:AG46,774)</f>
        <v>0</v>
      </c>
      <c r="AV46" s="56" t="s">
        <v>55</v>
      </c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</row>
    <row r="47" spans="1:67" ht="12" customHeight="1" x14ac:dyDescent="0.25">
      <c r="A47" s="33" t="s">
        <v>57</v>
      </c>
      <c r="B47" s="33">
        <v>229309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20"/>
      <c r="AI47" s="25" t="s">
        <v>56</v>
      </c>
      <c r="AJ47" s="4"/>
      <c r="AK47" s="29">
        <f t="shared" si="50"/>
        <v>0</v>
      </c>
      <c r="AL47" s="55">
        <f t="shared" si="51"/>
        <v>0</v>
      </c>
      <c r="AM47" s="55">
        <f t="shared" si="52"/>
        <v>0</v>
      </c>
      <c r="AN47" s="55">
        <f t="shared" si="53"/>
        <v>0</v>
      </c>
      <c r="AO47" s="55">
        <f t="shared" ref="AO47:AO51" si="59">COUNTIF(C47:AG47,216)</f>
        <v>0</v>
      </c>
      <c r="AP47" s="55">
        <f t="shared" si="54"/>
        <v>0</v>
      </c>
      <c r="AQ47" s="55">
        <f t="shared" ref="AQ47:AQ51" si="60">COUNTIF(C47:AG47,700)</f>
        <v>0</v>
      </c>
      <c r="AR47" s="55">
        <f t="shared" si="55"/>
        <v>0</v>
      </c>
      <c r="AS47" s="55">
        <f t="shared" si="56"/>
        <v>0</v>
      </c>
      <c r="AT47" s="55">
        <f t="shared" si="57"/>
        <v>0</v>
      </c>
      <c r="AU47" s="55">
        <f t="shared" si="58"/>
        <v>0</v>
      </c>
      <c r="AV47" s="56" t="s">
        <v>57</v>
      </c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</row>
    <row r="48" spans="1:67" ht="12" customHeight="1" x14ac:dyDescent="0.25">
      <c r="A48" s="33" t="s">
        <v>58</v>
      </c>
      <c r="B48" s="33">
        <v>238607</v>
      </c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20"/>
      <c r="AI48" s="25" t="s">
        <v>56</v>
      </c>
      <c r="AJ48" s="4"/>
      <c r="AK48" s="29">
        <f t="shared" si="50"/>
        <v>0</v>
      </c>
      <c r="AL48" s="55">
        <f t="shared" si="51"/>
        <v>0</v>
      </c>
      <c r="AM48" s="55">
        <f t="shared" si="52"/>
        <v>0</v>
      </c>
      <c r="AN48" s="55">
        <f t="shared" si="53"/>
        <v>0</v>
      </c>
      <c r="AO48" s="55">
        <f t="shared" si="59"/>
        <v>0</v>
      </c>
      <c r="AP48" s="55">
        <f t="shared" si="54"/>
        <v>0</v>
      </c>
      <c r="AQ48" s="55">
        <f t="shared" si="60"/>
        <v>0</v>
      </c>
      <c r="AR48" s="55">
        <f t="shared" si="55"/>
        <v>0</v>
      </c>
      <c r="AS48" s="55">
        <f t="shared" si="56"/>
        <v>0</v>
      </c>
      <c r="AT48" s="55">
        <f t="shared" si="57"/>
        <v>0</v>
      </c>
      <c r="AU48" s="55">
        <f t="shared" si="58"/>
        <v>0</v>
      </c>
      <c r="AV48" s="56" t="s">
        <v>58</v>
      </c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</row>
    <row r="49" spans="1:67" ht="12" customHeight="1" x14ac:dyDescent="0.25">
      <c r="A49" s="33" t="s">
        <v>59</v>
      </c>
      <c r="B49" s="33">
        <v>239687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20"/>
      <c r="AI49" s="25"/>
      <c r="AJ49" s="4"/>
      <c r="AK49" s="29">
        <f t="shared" si="50"/>
        <v>0</v>
      </c>
      <c r="AL49" s="55">
        <f t="shared" si="51"/>
        <v>0</v>
      </c>
      <c r="AM49" s="55">
        <f t="shared" si="52"/>
        <v>0</v>
      </c>
      <c r="AN49" s="55">
        <f t="shared" si="53"/>
        <v>0</v>
      </c>
      <c r="AO49" s="55">
        <f t="shared" si="59"/>
        <v>0</v>
      </c>
      <c r="AP49" s="55">
        <f t="shared" si="54"/>
        <v>0</v>
      </c>
      <c r="AQ49" s="55">
        <f t="shared" si="60"/>
        <v>0</v>
      </c>
      <c r="AR49" s="55">
        <f t="shared" si="55"/>
        <v>0</v>
      </c>
      <c r="AS49" s="55">
        <f t="shared" si="56"/>
        <v>0</v>
      </c>
      <c r="AT49" s="55">
        <f t="shared" si="57"/>
        <v>0</v>
      </c>
      <c r="AU49" s="55">
        <f t="shared" si="58"/>
        <v>0</v>
      </c>
      <c r="AV49" s="56" t="s">
        <v>59</v>
      </c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</row>
    <row r="50" spans="1:67" ht="12" customHeight="1" x14ac:dyDescent="0.25">
      <c r="A50" s="33" t="s">
        <v>60</v>
      </c>
      <c r="B50" s="33">
        <v>232772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20"/>
      <c r="AI50" s="25" t="s">
        <v>56</v>
      </c>
      <c r="AJ50" s="4"/>
      <c r="AK50" s="29">
        <f t="shared" si="50"/>
        <v>0</v>
      </c>
      <c r="AL50" s="55">
        <f t="shared" si="51"/>
        <v>0</v>
      </c>
      <c r="AM50" s="55">
        <f t="shared" si="52"/>
        <v>0</v>
      </c>
      <c r="AN50" s="55">
        <f t="shared" si="53"/>
        <v>0</v>
      </c>
      <c r="AO50" s="55">
        <f t="shared" si="59"/>
        <v>0</v>
      </c>
      <c r="AP50" s="55">
        <f t="shared" si="54"/>
        <v>0</v>
      </c>
      <c r="AQ50" s="55">
        <f t="shared" si="60"/>
        <v>0</v>
      </c>
      <c r="AR50" s="55">
        <f t="shared" si="55"/>
        <v>0</v>
      </c>
      <c r="AS50" s="55">
        <f t="shared" si="56"/>
        <v>0</v>
      </c>
      <c r="AT50" s="55">
        <f t="shared" si="57"/>
        <v>0</v>
      </c>
      <c r="AU50" s="55">
        <f t="shared" si="58"/>
        <v>0</v>
      </c>
      <c r="AV50" s="56" t="s">
        <v>60</v>
      </c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</row>
    <row r="51" spans="1:67" s="2" customFormat="1" ht="12" customHeight="1" x14ac:dyDescent="0.25">
      <c r="A51" s="33" t="s">
        <v>61</v>
      </c>
      <c r="B51" s="33">
        <v>234574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20"/>
      <c r="AI51" s="25" t="s">
        <v>56</v>
      </c>
      <c r="AJ51" s="4"/>
      <c r="AK51" s="29">
        <f t="shared" si="50"/>
        <v>0</v>
      </c>
      <c r="AL51" s="55">
        <f t="shared" si="51"/>
        <v>0</v>
      </c>
      <c r="AM51" s="55">
        <f t="shared" si="52"/>
        <v>0</v>
      </c>
      <c r="AN51" s="55">
        <f t="shared" si="53"/>
        <v>0</v>
      </c>
      <c r="AO51" s="55">
        <f t="shared" si="59"/>
        <v>0</v>
      </c>
      <c r="AP51" s="55">
        <f t="shared" si="54"/>
        <v>0</v>
      </c>
      <c r="AQ51" s="55">
        <f t="shared" si="60"/>
        <v>0</v>
      </c>
      <c r="AR51" s="55">
        <f t="shared" si="55"/>
        <v>0</v>
      </c>
      <c r="AS51" s="55">
        <f t="shared" si="56"/>
        <v>0</v>
      </c>
      <c r="AT51" s="55">
        <f t="shared" si="57"/>
        <v>0</v>
      </c>
      <c r="AU51" s="55">
        <f t="shared" si="58"/>
        <v>0</v>
      </c>
      <c r="AV51" s="56" t="s">
        <v>61</v>
      </c>
    </row>
    <row r="52" spans="1:67" ht="12.75" customHeight="1" x14ac:dyDescent="0.25">
      <c r="AI52" s="46"/>
      <c r="AK52" s="28" t="s">
        <v>4</v>
      </c>
      <c r="AL52" s="28" t="s">
        <v>5</v>
      </c>
      <c r="AM52" s="28" t="s">
        <v>6</v>
      </c>
      <c r="AN52" s="28" t="s">
        <v>7</v>
      </c>
      <c r="AO52" s="28" t="s">
        <v>8</v>
      </c>
      <c r="AP52" s="28" t="s">
        <v>9</v>
      </c>
      <c r="AQ52" s="28" t="s">
        <v>10</v>
      </c>
      <c r="AR52" s="28" t="s">
        <v>11</v>
      </c>
      <c r="AS52" s="28" t="s">
        <v>12</v>
      </c>
      <c r="AT52" s="28" t="s">
        <v>13</v>
      </c>
      <c r="AU52" s="28" t="s">
        <v>14</v>
      </c>
      <c r="AV52" s="57"/>
    </row>
    <row r="53" spans="1:67" ht="12" customHeight="1" x14ac:dyDescent="0.25">
      <c r="A53" s="21" t="s">
        <v>62</v>
      </c>
      <c r="B53" s="21">
        <v>702131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20"/>
      <c r="AI53" s="25" t="s">
        <v>56</v>
      </c>
      <c r="AJ53" s="1"/>
      <c r="AK53" s="29">
        <f t="shared" ref="AK53:AK63" si="61">COUNTIF(C53:AG53,16)</f>
        <v>0</v>
      </c>
      <c r="AL53" s="55">
        <f t="shared" ref="AL53:AL63" si="62">COUNTIF(C53:AG53,17)</f>
        <v>0</v>
      </c>
      <c r="AM53" s="55">
        <f t="shared" ref="AM53:AM63" si="63">COUNTIF(C53:AG53,31)</f>
        <v>0</v>
      </c>
      <c r="AN53" s="55">
        <f t="shared" ref="AN53:AN63" si="64">COUNTIF(C53:AG53,79)</f>
        <v>0</v>
      </c>
      <c r="AO53" s="55">
        <f>COUNTIF(C53:AG53,210)</f>
        <v>0</v>
      </c>
      <c r="AP53" s="55">
        <f t="shared" ref="AP53:AP63" si="65">COUNTIF(C53:AH53,661)</f>
        <v>0</v>
      </c>
      <c r="AQ53" s="55">
        <f t="shared" ref="AQ53:AQ63" si="66">COUNTIF(C53:AG53,700)</f>
        <v>0</v>
      </c>
      <c r="AR53" s="55">
        <f t="shared" ref="AR53:AR63" si="67">COUNTIF(C53:AG53,730)</f>
        <v>0</v>
      </c>
      <c r="AS53" s="55">
        <f t="shared" ref="AS53:AS63" si="68">COUNTIF(D53:AI53,748)</f>
        <v>0</v>
      </c>
      <c r="AT53" s="55">
        <f t="shared" ref="AT53:AT63" si="69">COUNTIF(D53:AH53,766)</f>
        <v>0</v>
      </c>
      <c r="AU53" s="55">
        <f t="shared" ref="AU53:AU63" si="70">COUNTIF(C53:AG53,774)</f>
        <v>0</v>
      </c>
      <c r="AV53" s="58" t="s">
        <v>62</v>
      </c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</row>
    <row r="54" spans="1:67" ht="12" customHeight="1" x14ac:dyDescent="0.25">
      <c r="A54" s="21" t="s">
        <v>63</v>
      </c>
      <c r="B54" s="21">
        <v>704037</v>
      </c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20"/>
      <c r="AI54" s="25" t="s">
        <v>56</v>
      </c>
      <c r="AJ54" s="1"/>
      <c r="AK54" s="29">
        <f t="shared" si="61"/>
        <v>0</v>
      </c>
      <c r="AL54" s="55">
        <f t="shared" si="62"/>
        <v>0</v>
      </c>
      <c r="AM54" s="55">
        <f t="shared" si="63"/>
        <v>0</v>
      </c>
      <c r="AN54" s="55">
        <f t="shared" si="64"/>
        <v>0</v>
      </c>
      <c r="AO54" s="55">
        <f t="shared" ref="AO54:AO63" si="71">COUNTIF(C54:AG54,210)</f>
        <v>0</v>
      </c>
      <c r="AP54" s="55">
        <f t="shared" si="65"/>
        <v>0</v>
      </c>
      <c r="AQ54" s="55">
        <f t="shared" si="66"/>
        <v>0</v>
      </c>
      <c r="AR54" s="55">
        <f t="shared" si="67"/>
        <v>0</v>
      </c>
      <c r="AS54" s="55">
        <f t="shared" si="68"/>
        <v>0</v>
      </c>
      <c r="AT54" s="55">
        <f t="shared" si="69"/>
        <v>0</v>
      </c>
      <c r="AU54" s="55">
        <f t="shared" si="70"/>
        <v>0</v>
      </c>
      <c r="AV54" s="58" t="s">
        <v>63</v>
      </c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</row>
    <row r="55" spans="1:67" ht="12" customHeight="1" x14ac:dyDescent="0.25">
      <c r="A55" s="21" t="s">
        <v>64</v>
      </c>
      <c r="B55" s="21">
        <v>716226</v>
      </c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20"/>
      <c r="AI55" s="25" t="s">
        <v>56</v>
      </c>
      <c r="AJ55" s="1"/>
      <c r="AK55" s="29">
        <f t="shared" si="61"/>
        <v>0</v>
      </c>
      <c r="AL55" s="55">
        <f t="shared" si="62"/>
        <v>0</v>
      </c>
      <c r="AM55" s="55">
        <f t="shared" si="63"/>
        <v>0</v>
      </c>
      <c r="AN55" s="55">
        <f t="shared" si="64"/>
        <v>0</v>
      </c>
      <c r="AO55" s="55">
        <f t="shared" si="71"/>
        <v>0</v>
      </c>
      <c r="AP55" s="55">
        <f t="shared" si="65"/>
        <v>0</v>
      </c>
      <c r="AQ55" s="55">
        <f t="shared" si="66"/>
        <v>0</v>
      </c>
      <c r="AR55" s="55">
        <f t="shared" si="67"/>
        <v>0</v>
      </c>
      <c r="AS55" s="55">
        <f t="shared" si="68"/>
        <v>0</v>
      </c>
      <c r="AT55" s="55">
        <f t="shared" si="69"/>
        <v>0</v>
      </c>
      <c r="AU55" s="55">
        <f t="shared" si="70"/>
        <v>0</v>
      </c>
      <c r="AV55" s="58" t="s">
        <v>64</v>
      </c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</row>
    <row r="56" spans="1:67" ht="12" customHeight="1" x14ac:dyDescent="0.25">
      <c r="A56" s="21" t="s">
        <v>65</v>
      </c>
      <c r="B56" s="21">
        <v>234148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20"/>
      <c r="AI56" s="25" t="s">
        <v>56</v>
      </c>
      <c r="AJ56" s="1"/>
      <c r="AK56" s="29">
        <f t="shared" si="61"/>
        <v>0</v>
      </c>
      <c r="AL56" s="55">
        <f t="shared" si="62"/>
        <v>0</v>
      </c>
      <c r="AM56" s="55">
        <f t="shared" si="63"/>
        <v>0</v>
      </c>
      <c r="AN56" s="55">
        <f t="shared" si="64"/>
        <v>0</v>
      </c>
      <c r="AO56" s="55">
        <f t="shared" si="71"/>
        <v>0</v>
      </c>
      <c r="AP56" s="55">
        <f t="shared" si="65"/>
        <v>0</v>
      </c>
      <c r="AQ56" s="55">
        <f t="shared" si="66"/>
        <v>0</v>
      </c>
      <c r="AR56" s="55">
        <f t="shared" si="67"/>
        <v>0</v>
      </c>
      <c r="AS56" s="55">
        <f t="shared" si="68"/>
        <v>0</v>
      </c>
      <c r="AT56" s="55">
        <f t="shared" si="69"/>
        <v>0</v>
      </c>
      <c r="AU56" s="55">
        <f t="shared" si="70"/>
        <v>0</v>
      </c>
      <c r="AV56" s="58" t="s">
        <v>65</v>
      </c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</row>
    <row r="57" spans="1:67" ht="12" customHeight="1" x14ac:dyDescent="0.25">
      <c r="A57" s="21" t="s">
        <v>66</v>
      </c>
      <c r="B57" s="21">
        <v>735384</v>
      </c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20"/>
      <c r="AI57" s="25" t="s">
        <v>56</v>
      </c>
      <c r="AJ57" s="1"/>
      <c r="AK57" s="29">
        <f t="shared" si="61"/>
        <v>0</v>
      </c>
      <c r="AL57" s="55">
        <f t="shared" si="62"/>
        <v>0</v>
      </c>
      <c r="AM57" s="55">
        <f t="shared" si="63"/>
        <v>0</v>
      </c>
      <c r="AN57" s="55">
        <f t="shared" si="64"/>
        <v>0</v>
      </c>
      <c r="AO57" s="55">
        <f t="shared" si="71"/>
        <v>0</v>
      </c>
      <c r="AP57" s="55">
        <f t="shared" si="65"/>
        <v>0</v>
      </c>
      <c r="AQ57" s="55">
        <f t="shared" si="66"/>
        <v>0</v>
      </c>
      <c r="AR57" s="55">
        <f t="shared" si="67"/>
        <v>0</v>
      </c>
      <c r="AS57" s="55">
        <f t="shared" si="68"/>
        <v>0</v>
      </c>
      <c r="AT57" s="55">
        <f t="shared" si="69"/>
        <v>0</v>
      </c>
      <c r="AU57" s="55">
        <f t="shared" si="70"/>
        <v>0</v>
      </c>
      <c r="AV57" s="58" t="s">
        <v>66</v>
      </c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</row>
    <row r="58" spans="1:67" ht="12" customHeight="1" x14ac:dyDescent="0.25">
      <c r="A58" s="21" t="s">
        <v>67</v>
      </c>
      <c r="B58" s="21">
        <v>239022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20"/>
      <c r="AI58" s="25" t="s">
        <v>56</v>
      </c>
      <c r="AJ58" s="1"/>
      <c r="AK58" s="29">
        <f t="shared" si="61"/>
        <v>0</v>
      </c>
      <c r="AL58" s="55">
        <f t="shared" si="62"/>
        <v>0</v>
      </c>
      <c r="AM58" s="55">
        <f t="shared" si="63"/>
        <v>0</v>
      </c>
      <c r="AN58" s="55">
        <f t="shared" si="64"/>
        <v>0</v>
      </c>
      <c r="AO58" s="55">
        <f t="shared" si="71"/>
        <v>0</v>
      </c>
      <c r="AP58" s="55">
        <f t="shared" si="65"/>
        <v>0</v>
      </c>
      <c r="AQ58" s="55">
        <f t="shared" si="66"/>
        <v>0</v>
      </c>
      <c r="AR58" s="55">
        <f t="shared" si="67"/>
        <v>0</v>
      </c>
      <c r="AS58" s="55">
        <f t="shared" si="68"/>
        <v>0</v>
      </c>
      <c r="AT58" s="55">
        <f t="shared" si="69"/>
        <v>0</v>
      </c>
      <c r="AU58" s="55">
        <f t="shared" si="70"/>
        <v>0</v>
      </c>
      <c r="AV58" s="58" t="s">
        <v>67</v>
      </c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</row>
    <row r="59" spans="1:67" ht="12" customHeight="1" x14ac:dyDescent="0.25">
      <c r="A59" s="21" t="s">
        <v>68</v>
      </c>
      <c r="B59" s="21">
        <v>723307</v>
      </c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20"/>
      <c r="AI59" s="25" t="s">
        <v>56</v>
      </c>
      <c r="AJ59" s="1"/>
      <c r="AK59" s="29">
        <f t="shared" si="61"/>
        <v>0</v>
      </c>
      <c r="AL59" s="55">
        <f t="shared" si="62"/>
        <v>0</v>
      </c>
      <c r="AM59" s="55">
        <f t="shared" si="63"/>
        <v>0</v>
      </c>
      <c r="AN59" s="55">
        <f t="shared" si="64"/>
        <v>0</v>
      </c>
      <c r="AO59" s="55">
        <f t="shared" si="71"/>
        <v>0</v>
      </c>
      <c r="AP59" s="55">
        <f t="shared" si="65"/>
        <v>0</v>
      </c>
      <c r="AQ59" s="55">
        <f t="shared" si="66"/>
        <v>0</v>
      </c>
      <c r="AR59" s="55">
        <f t="shared" si="67"/>
        <v>0</v>
      </c>
      <c r="AS59" s="55">
        <f t="shared" si="68"/>
        <v>0</v>
      </c>
      <c r="AT59" s="55">
        <f t="shared" si="69"/>
        <v>0</v>
      </c>
      <c r="AU59" s="55">
        <f t="shared" si="70"/>
        <v>0</v>
      </c>
      <c r="AV59" s="58" t="s">
        <v>68</v>
      </c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</row>
    <row r="60" spans="1:67" ht="12" customHeight="1" x14ac:dyDescent="0.25">
      <c r="A60" s="21" t="s">
        <v>69</v>
      </c>
      <c r="B60" s="21">
        <v>239679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20"/>
      <c r="AI60" s="25" t="s">
        <v>56</v>
      </c>
      <c r="AJ60" s="1"/>
      <c r="AK60" s="29">
        <f t="shared" si="61"/>
        <v>0</v>
      </c>
      <c r="AL60" s="55">
        <f t="shared" si="62"/>
        <v>0</v>
      </c>
      <c r="AM60" s="55">
        <f t="shared" si="63"/>
        <v>0</v>
      </c>
      <c r="AN60" s="55">
        <f t="shared" si="64"/>
        <v>0</v>
      </c>
      <c r="AO60" s="55">
        <f t="shared" si="71"/>
        <v>0</v>
      </c>
      <c r="AP60" s="55">
        <f t="shared" si="65"/>
        <v>0</v>
      </c>
      <c r="AQ60" s="55">
        <f t="shared" si="66"/>
        <v>0</v>
      </c>
      <c r="AR60" s="55">
        <f t="shared" si="67"/>
        <v>0</v>
      </c>
      <c r="AS60" s="55">
        <f t="shared" si="68"/>
        <v>0</v>
      </c>
      <c r="AT60" s="55">
        <f t="shared" si="69"/>
        <v>0</v>
      </c>
      <c r="AU60" s="55">
        <f t="shared" si="70"/>
        <v>0</v>
      </c>
      <c r="AV60" s="58" t="s">
        <v>69</v>
      </c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</row>
    <row r="61" spans="1:67" ht="12" customHeight="1" x14ac:dyDescent="0.25">
      <c r="A61" s="21" t="s">
        <v>70</v>
      </c>
      <c r="B61" s="21">
        <v>731526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20"/>
      <c r="AI61" s="25" t="s">
        <v>56</v>
      </c>
      <c r="AJ61" s="1"/>
      <c r="AK61" s="29">
        <f t="shared" si="61"/>
        <v>0</v>
      </c>
      <c r="AL61" s="55">
        <f t="shared" si="62"/>
        <v>0</v>
      </c>
      <c r="AM61" s="55">
        <f t="shared" si="63"/>
        <v>0</v>
      </c>
      <c r="AN61" s="55">
        <f t="shared" si="64"/>
        <v>0</v>
      </c>
      <c r="AO61" s="55">
        <f t="shared" si="71"/>
        <v>0</v>
      </c>
      <c r="AP61" s="55">
        <f t="shared" si="65"/>
        <v>0</v>
      </c>
      <c r="AQ61" s="55">
        <f t="shared" si="66"/>
        <v>0</v>
      </c>
      <c r="AR61" s="55">
        <f t="shared" si="67"/>
        <v>0</v>
      </c>
      <c r="AS61" s="55">
        <f t="shared" si="68"/>
        <v>0</v>
      </c>
      <c r="AT61" s="55">
        <f t="shared" si="69"/>
        <v>0</v>
      </c>
      <c r="AU61" s="55">
        <f t="shared" si="70"/>
        <v>0</v>
      </c>
      <c r="AV61" s="58" t="s">
        <v>70</v>
      </c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</row>
    <row r="62" spans="1:67" ht="12" customHeight="1" x14ac:dyDescent="0.25">
      <c r="A62" s="21" t="s">
        <v>71</v>
      </c>
      <c r="B62" s="21">
        <v>742727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20"/>
      <c r="AI62" s="25" t="s">
        <v>56</v>
      </c>
      <c r="AJ62" s="1"/>
      <c r="AK62" s="29">
        <f t="shared" si="61"/>
        <v>0</v>
      </c>
      <c r="AL62" s="55">
        <f t="shared" si="62"/>
        <v>0</v>
      </c>
      <c r="AM62" s="55">
        <f t="shared" si="63"/>
        <v>0</v>
      </c>
      <c r="AN62" s="55">
        <f t="shared" si="64"/>
        <v>0</v>
      </c>
      <c r="AO62" s="55">
        <f t="shared" si="71"/>
        <v>0</v>
      </c>
      <c r="AP62" s="55">
        <f t="shared" si="65"/>
        <v>0</v>
      </c>
      <c r="AQ62" s="55">
        <f t="shared" si="66"/>
        <v>0</v>
      </c>
      <c r="AR62" s="55">
        <f t="shared" si="67"/>
        <v>0</v>
      </c>
      <c r="AS62" s="55">
        <f t="shared" si="68"/>
        <v>0</v>
      </c>
      <c r="AT62" s="55">
        <f t="shared" si="69"/>
        <v>0</v>
      </c>
      <c r="AU62" s="55">
        <f t="shared" si="70"/>
        <v>0</v>
      </c>
      <c r="AV62" s="58" t="s">
        <v>71</v>
      </c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</row>
    <row r="63" spans="1:67" ht="12" customHeight="1" x14ac:dyDescent="0.25">
      <c r="A63" s="21" t="s">
        <v>72</v>
      </c>
      <c r="B63" s="21">
        <v>742730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20"/>
      <c r="AI63" s="25" t="s">
        <v>56</v>
      </c>
      <c r="AJ63" s="1"/>
      <c r="AK63" s="29">
        <f t="shared" si="61"/>
        <v>0</v>
      </c>
      <c r="AL63" s="55">
        <f t="shared" si="62"/>
        <v>0</v>
      </c>
      <c r="AM63" s="55">
        <f t="shared" si="63"/>
        <v>0</v>
      </c>
      <c r="AN63" s="55">
        <f t="shared" si="64"/>
        <v>0</v>
      </c>
      <c r="AO63" s="55">
        <f t="shared" si="71"/>
        <v>0</v>
      </c>
      <c r="AP63" s="55">
        <f t="shared" si="65"/>
        <v>0</v>
      </c>
      <c r="AQ63" s="55">
        <f t="shared" si="66"/>
        <v>0</v>
      </c>
      <c r="AR63" s="55">
        <f t="shared" si="67"/>
        <v>0</v>
      </c>
      <c r="AS63" s="55">
        <f t="shared" si="68"/>
        <v>0</v>
      </c>
      <c r="AT63" s="55">
        <f t="shared" si="69"/>
        <v>0</v>
      </c>
      <c r="AU63" s="55">
        <f t="shared" si="70"/>
        <v>0</v>
      </c>
      <c r="AV63" s="58" t="s">
        <v>72</v>
      </c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</row>
    <row r="64" spans="1:67" ht="12" customHeight="1" x14ac:dyDescent="0.25">
      <c r="A64" s="48" t="s">
        <v>35</v>
      </c>
      <c r="B64" s="47"/>
      <c r="C64" s="47">
        <f t="shared" ref="C64:AG64" si="72">COUNTIF(C46:C51,216)</f>
        <v>0</v>
      </c>
      <c r="D64" s="47">
        <f t="shared" si="72"/>
        <v>0</v>
      </c>
      <c r="E64" s="47">
        <f t="shared" si="72"/>
        <v>0</v>
      </c>
      <c r="F64" s="47">
        <f t="shared" si="72"/>
        <v>0</v>
      </c>
      <c r="G64" s="47">
        <f t="shared" si="72"/>
        <v>0</v>
      </c>
      <c r="H64" s="47">
        <f t="shared" si="72"/>
        <v>0</v>
      </c>
      <c r="I64" s="47">
        <f t="shared" si="72"/>
        <v>0</v>
      </c>
      <c r="J64" s="47">
        <f t="shared" si="72"/>
        <v>0</v>
      </c>
      <c r="K64" s="47">
        <f t="shared" si="72"/>
        <v>0</v>
      </c>
      <c r="L64" s="47">
        <f t="shared" si="72"/>
        <v>0</v>
      </c>
      <c r="M64" s="47">
        <f t="shared" si="72"/>
        <v>0</v>
      </c>
      <c r="N64" s="47">
        <f t="shared" si="72"/>
        <v>0</v>
      </c>
      <c r="O64" s="47">
        <f t="shared" si="72"/>
        <v>0</v>
      </c>
      <c r="P64" s="47">
        <f t="shared" si="72"/>
        <v>0</v>
      </c>
      <c r="Q64" s="47">
        <f t="shared" si="72"/>
        <v>0</v>
      </c>
      <c r="R64" s="47">
        <f t="shared" si="72"/>
        <v>0</v>
      </c>
      <c r="S64" s="47">
        <f t="shared" si="72"/>
        <v>0</v>
      </c>
      <c r="T64" s="47">
        <f t="shared" si="72"/>
        <v>0</v>
      </c>
      <c r="U64" s="47">
        <f t="shared" si="72"/>
        <v>0</v>
      </c>
      <c r="V64" s="47">
        <f t="shared" si="72"/>
        <v>0</v>
      </c>
      <c r="W64" s="47">
        <f t="shared" si="72"/>
        <v>0</v>
      </c>
      <c r="X64" s="47">
        <f t="shared" si="72"/>
        <v>0</v>
      </c>
      <c r="Y64" s="47">
        <f t="shared" si="72"/>
        <v>0</v>
      </c>
      <c r="Z64" s="47">
        <f t="shared" si="72"/>
        <v>0</v>
      </c>
      <c r="AA64" s="47">
        <f t="shared" si="72"/>
        <v>0</v>
      </c>
      <c r="AB64" s="47">
        <f t="shared" si="72"/>
        <v>0</v>
      </c>
      <c r="AC64" s="47">
        <f t="shared" si="72"/>
        <v>0</v>
      </c>
      <c r="AD64" s="47">
        <f t="shared" si="72"/>
        <v>0</v>
      </c>
      <c r="AE64" s="47">
        <f t="shared" si="72"/>
        <v>0</v>
      </c>
      <c r="AF64" s="47">
        <f t="shared" si="72"/>
        <v>0</v>
      </c>
      <c r="AG64" s="47">
        <f t="shared" si="72"/>
        <v>0</v>
      </c>
      <c r="AH64" s="42"/>
      <c r="AI64" s="41"/>
      <c r="AJ64" s="1"/>
      <c r="AK64" s="94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59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</row>
    <row r="65" spans="1:67" ht="12" customHeight="1" x14ac:dyDescent="0.25">
      <c r="A65" s="48" t="s">
        <v>36</v>
      </c>
      <c r="B65" s="47"/>
      <c r="C65" s="47">
        <f>COUNTIF(C53:C63,210)</f>
        <v>0</v>
      </c>
      <c r="D65" s="47">
        <f t="shared" ref="D65:AG65" si="73">COUNTIF(D53:D63,210)</f>
        <v>0</v>
      </c>
      <c r="E65" s="47">
        <f t="shared" si="73"/>
        <v>0</v>
      </c>
      <c r="F65" s="47">
        <f t="shared" si="73"/>
        <v>0</v>
      </c>
      <c r="G65" s="47">
        <f t="shared" si="73"/>
        <v>0</v>
      </c>
      <c r="H65" s="47">
        <f t="shared" si="73"/>
        <v>0</v>
      </c>
      <c r="I65" s="47">
        <f t="shared" si="73"/>
        <v>0</v>
      </c>
      <c r="J65" s="47">
        <f t="shared" si="73"/>
        <v>0</v>
      </c>
      <c r="K65" s="47">
        <f t="shared" si="73"/>
        <v>0</v>
      </c>
      <c r="L65" s="47">
        <f t="shared" si="73"/>
        <v>0</v>
      </c>
      <c r="M65" s="47">
        <f t="shared" si="73"/>
        <v>0</v>
      </c>
      <c r="N65" s="47">
        <f t="shared" si="73"/>
        <v>0</v>
      </c>
      <c r="O65" s="47">
        <f t="shared" si="73"/>
        <v>0</v>
      </c>
      <c r="P65" s="47">
        <f t="shared" si="73"/>
        <v>0</v>
      </c>
      <c r="Q65" s="47">
        <f t="shared" si="73"/>
        <v>0</v>
      </c>
      <c r="R65" s="47">
        <f t="shared" si="73"/>
        <v>0</v>
      </c>
      <c r="S65" s="47">
        <f t="shared" si="73"/>
        <v>0</v>
      </c>
      <c r="T65" s="47">
        <f t="shared" si="73"/>
        <v>0</v>
      </c>
      <c r="U65" s="47">
        <f t="shared" si="73"/>
        <v>0</v>
      </c>
      <c r="V65" s="47">
        <f t="shared" si="73"/>
        <v>0</v>
      </c>
      <c r="W65" s="47">
        <f t="shared" si="73"/>
        <v>0</v>
      </c>
      <c r="X65" s="47">
        <f t="shared" si="73"/>
        <v>0</v>
      </c>
      <c r="Y65" s="47">
        <f t="shared" si="73"/>
        <v>0</v>
      </c>
      <c r="Z65" s="47">
        <f t="shared" si="73"/>
        <v>0</v>
      </c>
      <c r="AA65" s="47">
        <f t="shared" si="73"/>
        <v>0</v>
      </c>
      <c r="AB65" s="47">
        <f t="shared" si="73"/>
        <v>0</v>
      </c>
      <c r="AC65" s="47">
        <f t="shared" si="73"/>
        <v>0</v>
      </c>
      <c r="AD65" s="47">
        <f t="shared" si="73"/>
        <v>0</v>
      </c>
      <c r="AE65" s="47">
        <f t="shared" si="73"/>
        <v>0</v>
      </c>
      <c r="AF65" s="47">
        <f t="shared" si="73"/>
        <v>0</v>
      </c>
      <c r="AG65" s="47">
        <f t="shared" si="73"/>
        <v>0</v>
      </c>
      <c r="AH65" s="43"/>
      <c r="AI65" s="41"/>
      <c r="AJ65" s="1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59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</row>
    <row r="66" spans="1:67" ht="12" customHeight="1" x14ac:dyDescent="0.25">
      <c r="A66" s="51" t="s">
        <v>37</v>
      </c>
      <c r="B66" s="51"/>
      <c r="C66" s="51">
        <f t="shared" ref="C66:AG66" si="74">C64+C65</f>
        <v>0</v>
      </c>
      <c r="D66" s="51">
        <f t="shared" si="74"/>
        <v>0</v>
      </c>
      <c r="E66" s="51">
        <f t="shared" si="74"/>
        <v>0</v>
      </c>
      <c r="F66" s="51">
        <f t="shared" si="74"/>
        <v>0</v>
      </c>
      <c r="G66" s="51">
        <f t="shared" si="74"/>
        <v>0</v>
      </c>
      <c r="H66" s="51">
        <f t="shared" si="74"/>
        <v>0</v>
      </c>
      <c r="I66" s="51">
        <f t="shared" si="74"/>
        <v>0</v>
      </c>
      <c r="J66" s="51">
        <f t="shared" si="74"/>
        <v>0</v>
      </c>
      <c r="K66" s="51">
        <f t="shared" si="74"/>
        <v>0</v>
      </c>
      <c r="L66" s="51">
        <f t="shared" si="74"/>
        <v>0</v>
      </c>
      <c r="M66" s="51">
        <f t="shared" si="74"/>
        <v>0</v>
      </c>
      <c r="N66" s="51">
        <f t="shared" si="74"/>
        <v>0</v>
      </c>
      <c r="O66" s="51">
        <f t="shared" si="74"/>
        <v>0</v>
      </c>
      <c r="P66" s="51">
        <f t="shared" si="74"/>
        <v>0</v>
      </c>
      <c r="Q66" s="51">
        <f t="shared" si="74"/>
        <v>0</v>
      </c>
      <c r="R66" s="51">
        <f t="shared" si="74"/>
        <v>0</v>
      </c>
      <c r="S66" s="51">
        <f t="shared" si="74"/>
        <v>0</v>
      </c>
      <c r="T66" s="51">
        <f t="shared" si="74"/>
        <v>0</v>
      </c>
      <c r="U66" s="51">
        <f t="shared" si="74"/>
        <v>0</v>
      </c>
      <c r="V66" s="51">
        <f t="shared" si="74"/>
        <v>0</v>
      </c>
      <c r="W66" s="51">
        <f t="shared" si="74"/>
        <v>0</v>
      </c>
      <c r="X66" s="51">
        <f t="shared" si="74"/>
        <v>0</v>
      </c>
      <c r="Y66" s="51">
        <f t="shared" si="74"/>
        <v>0</v>
      </c>
      <c r="Z66" s="51">
        <f t="shared" si="74"/>
        <v>0</v>
      </c>
      <c r="AA66" s="51">
        <f t="shared" si="74"/>
        <v>0</v>
      </c>
      <c r="AB66" s="51">
        <f t="shared" si="74"/>
        <v>0</v>
      </c>
      <c r="AC66" s="51">
        <f t="shared" si="74"/>
        <v>0</v>
      </c>
      <c r="AD66" s="51">
        <f t="shared" si="74"/>
        <v>0</v>
      </c>
      <c r="AE66" s="51">
        <f t="shared" si="74"/>
        <v>0</v>
      </c>
      <c r="AF66" s="51">
        <f t="shared" si="74"/>
        <v>0</v>
      </c>
      <c r="AG66" s="51">
        <f t="shared" si="74"/>
        <v>0</v>
      </c>
      <c r="AH66" s="43"/>
      <c r="AI66" s="45"/>
      <c r="AJ66" s="1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59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</row>
    <row r="67" spans="1:67" x14ac:dyDescent="0.25">
      <c r="A67" s="96" t="s">
        <v>73</v>
      </c>
      <c r="B67" s="97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/>
      <c r="AI67" s="98"/>
      <c r="AJ67" s="1"/>
      <c r="AK67" s="28" t="s">
        <v>4</v>
      </c>
      <c r="AL67" s="28" t="s">
        <v>5</v>
      </c>
      <c r="AM67" s="28" t="s">
        <v>6</v>
      </c>
      <c r="AN67" s="28" t="s">
        <v>7</v>
      </c>
      <c r="AO67" s="28" t="s">
        <v>8</v>
      </c>
      <c r="AP67" s="28" t="s">
        <v>9</v>
      </c>
      <c r="AQ67" s="28" t="s">
        <v>10</v>
      </c>
      <c r="AR67" s="28" t="s">
        <v>11</v>
      </c>
      <c r="AS67" s="28" t="s">
        <v>12</v>
      </c>
      <c r="AT67" s="28" t="s">
        <v>13</v>
      </c>
      <c r="AU67" s="28" t="s">
        <v>14</v>
      </c>
      <c r="AV67" s="59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</row>
    <row r="68" spans="1:67" ht="12" customHeight="1" x14ac:dyDescent="0.25">
      <c r="A68" s="33" t="s">
        <v>74</v>
      </c>
      <c r="B68" s="33">
        <v>230679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20"/>
      <c r="AI68" s="25" t="s">
        <v>75</v>
      </c>
      <c r="AJ68" s="4"/>
      <c r="AK68" s="29">
        <f>COUNTIF(C68:AG68,16)</f>
        <v>0</v>
      </c>
      <c r="AL68" s="55">
        <f t="shared" ref="AL68:AL75" si="75">COUNTIF(C68:AG68,17)</f>
        <v>0</v>
      </c>
      <c r="AM68" s="55">
        <f t="shared" ref="AM68:AM75" si="76">COUNTIF(C68:AG68,31)</f>
        <v>0</v>
      </c>
      <c r="AN68" s="55">
        <f t="shared" ref="AN68:AN75" si="77">COUNTIF(C68:AG68,79)</f>
        <v>0</v>
      </c>
      <c r="AO68" s="55">
        <f>COUNTIF(C68:AG68,416)</f>
        <v>0</v>
      </c>
      <c r="AP68" s="55">
        <f t="shared" ref="AP68:AP90" si="78">COUNTIF(C68:AH68,661)</f>
        <v>0</v>
      </c>
      <c r="AQ68" s="55">
        <f>COUNTIF(C68:AG68,700)</f>
        <v>0</v>
      </c>
      <c r="AR68" s="55">
        <f t="shared" ref="AR68:AR75" si="79">COUNTIF(C68:AG68,730)</f>
        <v>0</v>
      </c>
      <c r="AS68" s="55">
        <f t="shared" ref="AS68:AS75" si="80">COUNTIF(D68:AI68,748)</f>
        <v>0</v>
      </c>
      <c r="AT68" s="55">
        <f t="shared" ref="AT68:AT75" si="81">COUNTIF(D68:AH68,766)</f>
        <v>0</v>
      </c>
      <c r="AU68" s="55">
        <f t="shared" ref="AU68:AU75" si="82">COUNTIF(C68:AG68,774)</f>
        <v>0</v>
      </c>
      <c r="AV68" s="56" t="s">
        <v>74</v>
      </c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</row>
    <row r="69" spans="1:67" ht="12" customHeight="1" x14ac:dyDescent="0.25">
      <c r="A69" s="33" t="s">
        <v>76</v>
      </c>
      <c r="B69" s="33">
        <v>214284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20"/>
      <c r="AI69" s="25" t="s">
        <v>75</v>
      </c>
      <c r="AJ69" s="4"/>
      <c r="AK69" s="29">
        <f t="shared" ref="AK69:AK75" si="83">COUNTIF(C69:AG69,16)</f>
        <v>0</v>
      </c>
      <c r="AL69" s="55">
        <f t="shared" si="75"/>
        <v>0</v>
      </c>
      <c r="AM69" s="55">
        <f t="shared" si="76"/>
        <v>0</v>
      </c>
      <c r="AN69" s="55">
        <f t="shared" si="77"/>
        <v>0</v>
      </c>
      <c r="AO69" s="55">
        <f t="shared" ref="AO69:AO75" si="84">COUNTIF(C69:AG69,416)</f>
        <v>0</v>
      </c>
      <c r="AP69" s="55">
        <f t="shared" si="78"/>
        <v>0</v>
      </c>
      <c r="AQ69" s="55">
        <f t="shared" ref="AQ69:AQ75" si="85">COUNTIF(C69:AG69,700)</f>
        <v>0</v>
      </c>
      <c r="AR69" s="55">
        <f t="shared" si="79"/>
        <v>0</v>
      </c>
      <c r="AS69" s="55">
        <f t="shared" si="80"/>
        <v>0</v>
      </c>
      <c r="AT69" s="55">
        <f t="shared" si="81"/>
        <v>0</v>
      </c>
      <c r="AU69" s="55">
        <f t="shared" si="82"/>
        <v>0</v>
      </c>
      <c r="AV69" s="56" t="s">
        <v>76</v>
      </c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</row>
    <row r="70" spans="1:67" ht="12" customHeight="1" x14ac:dyDescent="0.25">
      <c r="A70" s="33" t="s">
        <v>77</v>
      </c>
      <c r="B70" s="33">
        <v>231718</v>
      </c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20"/>
      <c r="AI70" s="25" t="s">
        <v>75</v>
      </c>
      <c r="AJ70" s="4"/>
      <c r="AK70" s="29">
        <f t="shared" si="83"/>
        <v>0</v>
      </c>
      <c r="AL70" s="55">
        <f t="shared" si="75"/>
        <v>0</v>
      </c>
      <c r="AM70" s="55">
        <f t="shared" si="76"/>
        <v>0</v>
      </c>
      <c r="AN70" s="55">
        <f t="shared" si="77"/>
        <v>0</v>
      </c>
      <c r="AO70" s="55">
        <f t="shared" si="84"/>
        <v>0</v>
      </c>
      <c r="AP70" s="55">
        <f t="shared" si="78"/>
        <v>0</v>
      </c>
      <c r="AQ70" s="55">
        <f t="shared" si="85"/>
        <v>0</v>
      </c>
      <c r="AR70" s="55">
        <f t="shared" si="79"/>
        <v>0</v>
      </c>
      <c r="AS70" s="55">
        <f t="shared" si="80"/>
        <v>0</v>
      </c>
      <c r="AT70" s="55">
        <f t="shared" si="81"/>
        <v>0</v>
      </c>
      <c r="AU70" s="55">
        <f t="shared" si="82"/>
        <v>0</v>
      </c>
      <c r="AV70" s="56" t="s">
        <v>77</v>
      </c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</row>
    <row r="71" spans="1:67" ht="12" customHeight="1" x14ac:dyDescent="0.25">
      <c r="A71" s="33" t="s">
        <v>78</v>
      </c>
      <c r="B71" s="33">
        <v>226796</v>
      </c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20"/>
      <c r="AI71" s="25" t="s">
        <v>75</v>
      </c>
      <c r="AJ71" s="4"/>
      <c r="AK71" s="29">
        <f t="shared" si="83"/>
        <v>0</v>
      </c>
      <c r="AL71" s="55">
        <f t="shared" si="75"/>
        <v>0</v>
      </c>
      <c r="AM71" s="55">
        <f t="shared" si="76"/>
        <v>0</v>
      </c>
      <c r="AN71" s="55">
        <f t="shared" si="77"/>
        <v>0</v>
      </c>
      <c r="AO71" s="55">
        <f t="shared" si="84"/>
        <v>0</v>
      </c>
      <c r="AP71" s="55">
        <f t="shared" si="78"/>
        <v>0</v>
      </c>
      <c r="AQ71" s="55">
        <f t="shared" si="85"/>
        <v>0</v>
      </c>
      <c r="AR71" s="55">
        <f t="shared" si="79"/>
        <v>0</v>
      </c>
      <c r="AS71" s="55">
        <f t="shared" si="80"/>
        <v>0</v>
      </c>
      <c r="AT71" s="55">
        <f t="shared" si="81"/>
        <v>0</v>
      </c>
      <c r="AU71" s="55">
        <f t="shared" si="82"/>
        <v>0</v>
      </c>
      <c r="AV71" s="56" t="s">
        <v>78</v>
      </c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</row>
    <row r="72" spans="1:67" s="2" customFormat="1" ht="12" customHeight="1" x14ac:dyDescent="0.25">
      <c r="A72" s="33" t="s">
        <v>79</v>
      </c>
      <c r="B72" s="33">
        <v>207741</v>
      </c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20"/>
      <c r="AI72" s="25" t="s">
        <v>75</v>
      </c>
      <c r="AJ72" s="4"/>
      <c r="AK72" s="29">
        <f t="shared" si="83"/>
        <v>0</v>
      </c>
      <c r="AL72" s="55">
        <f t="shared" si="75"/>
        <v>0</v>
      </c>
      <c r="AM72" s="55">
        <f t="shared" si="76"/>
        <v>0</v>
      </c>
      <c r="AN72" s="55">
        <f t="shared" si="77"/>
        <v>0</v>
      </c>
      <c r="AO72" s="55">
        <f t="shared" si="84"/>
        <v>0</v>
      </c>
      <c r="AP72" s="55">
        <f t="shared" si="78"/>
        <v>0</v>
      </c>
      <c r="AQ72" s="55">
        <f t="shared" si="85"/>
        <v>0</v>
      </c>
      <c r="AR72" s="55">
        <f t="shared" si="79"/>
        <v>0</v>
      </c>
      <c r="AS72" s="55">
        <f t="shared" si="80"/>
        <v>0</v>
      </c>
      <c r="AT72" s="55">
        <f t="shared" si="81"/>
        <v>0</v>
      </c>
      <c r="AU72" s="55">
        <f t="shared" si="82"/>
        <v>0</v>
      </c>
      <c r="AV72" s="56" t="s">
        <v>79</v>
      </c>
    </row>
    <row r="73" spans="1:67" ht="12" customHeight="1" x14ac:dyDescent="0.25">
      <c r="A73" s="33" t="s">
        <v>59</v>
      </c>
      <c r="B73" s="33">
        <v>239687</v>
      </c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20"/>
      <c r="AI73" s="25" t="s">
        <v>75</v>
      </c>
      <c r="AJ73" s="4"/>
      <c r="AK73" s="29">
        <f t="shared" si="83"/>
        <v>0</v>
      </c>
      <c r="AL73" s="55">
        <f t="shared" si="75"/>
        <v>0</v>
      </c>
      <c r="AM73" s="55">
        <f t="shared" si="76"/>
        <v>0</v>
      </c>
      <c r="AN73" s="55">
        <f t="shared" si="77"/>
        <v>0</v>
      </c>
      <c r="AO73" s="55">
        <f t="shared" si="84"/>
        <v>0</v>
      </c>
      <c r="AP73" s="55">
        <f t="shared" si="78"/>
        <v>0</v>
      </c>
      <c r="AQ73" s="55">
        <f t="shared" si="85"/>
        <v>0</v>
      </c>
      <c r="AR73" s="55">
        <f t="shared" si="79"/>
        <v>0</v>
      </c>
      <c r="AS73" s="55">
        <f t="shared" si="80"/>
        <v>0</v>
      </c>
      <c r="AT73" s="55">
        <f t="shared" si="81"/>
        <v>0</v>
      </c>
      <c r="AU73" s="55">
        <f t="shared" si="82"/>
        <v>0</v>
      </c>
      <c r="AV73" s="56" t="s">
        <v>59</v>
      </c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</row>
    <row r="74" spans="1:67" ht="12" customHeight="1" x14ac:dyDescent="0.25">
      <c r="A74" s="33" t="s">
        <v>80</v>
      </c>
      <c r="B74" s="33">
        <v>210013</v>
      </c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20"/>
      <c r="AI74" s="25" t="s">
        <v>75</v>
      </c>
      <c r="AJ74" s="4"/>
      <c r="AK74" s="29">
        <f t="shared" si="83"/>
        <v>0</v>
      </c>
      <c r="AL74" s="55">
        <f t="shared" si="75"/>
        <v>0</v>
      </c>
      <c r="AM74" s="55">
        <f t="shared" si="76"/>
        <v>0</v>
      </c>
      <c r="AN74" s="55">
        <f t="shared" si="77"/>
        <v>0</v>
      </c>
      <c r="AO74" s="55">
        <f t="shared" si="84"/>
        <v>0</v>
      </c>
      <c r="AP74" s="55">
        <f t="shared" si="78"/>
        <v>0</v>
      </c>
      <c r="AQ74" s="55">
        <f t="shared" si="85"/>
        <v>0</v>
      </c>
      <c r="AR74" s="55">
        <f t="shared" si="79"/>
        <v>0</v>
      </c>
      <c r="AS74" s="55">
        <f t="shared" si="80"/>
        <v>0</v>
      </c>
      <c r="AT74" s="55">
        <f t="shared" si="81"/>
        <v>0</v>
      </c>
      <c r="AU74" s="55">
        <f t="shared" si="82"/>
        <v>0</v>
      </c>
      <c r="AV74" s="56" t="s">
        <v>80</v>
      </c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</row>
    <row r="75" spans="1:67" s="2" customFormat="1" ht="12" customHeight="1" x14ac:dyDescent="0.25">
      <c r="A75" s="33" t="s">
        <v>81</v>
      </c>
      <c r="B75" s="33">
        <v>219754</v>
      </c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20"/>
      <c r="AI75" s="25" t="s">
        <v>75</v>
      </c>
      <c r="AJ75" s="4"/>
      <c r="AK75" s="29">
        <f t="shared" si="83"/>
        <v>0</v>
      </c>
      <c r="AL75" s="55">
        <f t="shared" si="75"/>
        <v>0</v>
      </c>
      <c r="AM75" s="55">
        <f t="shared" si="76"/>
        <v>0</v>
      </c>
      <c r="AN75" s="55">
        <f t="shared" si="77"/>
        <v>0</v>
      </c>
      <c r="AO75" s="55">
        <f t="shared" si="84"/>
        <v>0</v>
      </c>
      <c r="AP75" s="55">
        <f t="shared" si="78"/>
        <v>0</v>
      </c>
      <c r="AQ75" s="55">
        <f t="shared" si="85"/>
        <v>0</v>
      </c>
      <c r="AR75" s="55">
        <f t="shared" si="79"/>
        <v>0</v>
      </c>
      <c r="AS75" s="55">
        <f t="shared" si="80"/>
        <v>0</v>
      </c>
      <c r="AT75" s="55">
        <f t="shared" si="81"/>
        <v>0</v>
      </c>
      <c r="AU75" s="55">
        <f t="shared" si="82"/>
        <v>0</v>
      </c>
      <c r="AV75" s="56" t="s">
        <v>81</v>
      </c>
    </row>
    <row r="76" spans="1:67" x14ac:dyDescent="0.25">
      <c r="AI76" s="46"/>
      <c r="AJ76" s="1"/>
      <c r="AK76" s="28" t="s">
        <v>4</v>
      </c>
      <c r="AL76" s="28" t="s">
        <v>5</v>
      </c>
      <c r="AM76" s="28" t="s">
        <v>6</v>
      </c>
      <c r="AN76" s="28" t="s">
        <v>7</v>
      </c>
      <c r="AO76" s="28" t="s">
        <v>8</v>
      </c>
      <c r="AP76" s="28" t="s">
        <v>9</v>
      </c>
      <c r="AQ76" s="28" t="s">
        <v>10</v>
      </c>
      <c r="AR76" s="28" t="s">
        <v>11</v>
      </c>
      <c r="AS76" s="28" t="s">
        <v>12</v>
      </c>
      <c r="AT76" s="28" t="s">
        <v>13</v>
      </c>
      <c r="AU76" s="28" t="s">
        <v>14</v>
      </c>
      <c r="AV76" s="58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</row>
    <row r="77" spans="1:67" ht="12" customHeight="1" x14ac:dyDescent="0.25">
      <c r="A77" s="21" t="s">
        <v>82</v>
      </c>
      <c r="B77" s="21">
        <v>714516</v>
      </c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20"/>
      <c r="AI77" s="25" t="s">
        <v>75</v>
      </c>
      <c r="AJ77" s="1"/>
      <c r="AK77" s="29">
        <f t="shared" ref="AK77:AK90" si="86">COUNTIF(C77:AG77,16)</f>
        <v>0</v>
      </c>
      <c r="AL77" s="55">
        <f t="shared" ref="AL77:AL90" si="87">COUNTIF(C77:AG77,17)</f>
        <v>0</v>
      </c>
      <c r="AM77" s="55">
        <f t="shared" ref="AM77:AM90" si="88">COUNTIF(C77:AG77,31)</f>
        <v>0</v>
      </c>
      <c r="AN77" s="55">
        <f t="shared" ref="AN77:AN90" si="89">COUNTIF(C77:AG77,79)</f>
        <v>0</v>
      </c>
      <c r="AO77" s="55">
        <f>COUNTIF(C77:AG77,410)</f>
        <v>0</v>
      </c>
      <c r="AP77" s="55">
        <f t="shared" si="78"/>
        <v>0</v>
      </c>
      <c r="AQ77" s="55">
        <f t="shared" ref="AQ77:AQ90" si="90">COUNTIF(C77:AG77,700)</f>
        <v>0</v>
      </c>
      <c r="AR77" s="55">
        <f t="shared" ref="AR77:AR90" si="91">COUNTIF(C77:AG77,730)</f>
        <v>0</v>
      </c>
      <c r="AS77" s="55">
        <f t="shared" ref="AS77:AS90" si="92">COUNTIF(D77:AI77,748)</f>
        <v>0</v>
      </c>
      <c r="AT77" s="55">
        <f t="shared" ref="AT77:AT90" si="93">COUNTIF(D77:AH77,766)</f>
        <v>0</v>
      </c>
      <c r="AU77" s="55">
        <f t="shared" ref="AU77:AU90" si="94">COUNTIF(C77:AG77,774)</f>
        <v>0</v>
      </c>
      <c r="AV77" s="58" t="s">
        <v>82</v>
      </c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</row>
    <row r="78" spans="1:67" ht="12" customHeight="1" x14ac:dyDescent="0.25">
      <c r="A78" s="21" t="s">
        <v>83</v>
      </c>
      <c r="B78" s="21">
        <v>702781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20"/>
      <c r="AI78" s="25" t="s">
        <v>75</v>
      </c>
      <c r="AJ78" s="1"/>
      <c r="AK78" s="29">
        <f t="shared" si="86"/>
        <v>0</v>
      </c>
      <c r="AL78" s="55">
        <f t="shared" si="87"/>
        <v>0</v>
      </c>
      <c r="AM78" s="55">
        <f t="shared" si="88"/>
        <v>0</v>
      </c>
      <c r="AN78" s="55">
        <f t="shared" si="89"/>
        <v>0</v>
      </c>
      <c r="AO78" s="55">
        <f t="shared" ref="AO78:AO90" si="95">COUNTIF(C78:AG78,410)</f>
        <v>0</v>
      </c>
      <c r="AP78" s="55">
        <f t="shared" si="78"/>
        <v>0</v>
      </c>
      <c r="AQ78" s="55">
        <f t="shared" si="90"/>
        <v>0</v>
      </c>
      <c r="AR78" s="55">
        <f t="shared" si="91"/>
        <v>0</v>
      </c>
      <c r="AS78" s="55">
        <f t="shared" si="92"/>
        <v>0</v>
      </c>
      <c r="AT78" s="55">
        <f t="shared" si="93"/>
        <v>0</v>
      </c>
      <c r="AU78" s="55">
        <f t="shared" si="94"/>
        <v>0</v>
      </c>
      <c r="AV78" s="58" t="s">
        <v>83</v>
      </c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</row>
    <row r="79" spans="1:67" ht="12" customHeight="1" x14ac:dyDescent="0.25">
      <c r="A79" s="21" t="s">
        <v>84</v>
      </c>
      <c r="B79" s="21">
        <v>731541</v>
      </c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20"/>
      <c r="AI79" s="25" t="s">
        <v>75</v>
      </c>
      <c r="AJ79" s="1"/>
      <c r="AK79" s="29">
        <f t="shared" si="86"/>
        <v>0</v>
      </c>
      <c r="AL79" s="55">
        <f t="shared" si="87"/>
        <v>0</v>
      </c>
      <c r="AM79" s="55">
        <f t="shared" si="88"/>
        <v>0</v>
      </c>
      <c r="AN79" s="55">
        <f t="shared" si="89"/>
        <v>0</v>
      </c>
      <c r="AO79" s="55">
        <f t="shared" si="95"/>
        <v>0</v>
      </c>
      <c r="AP79" s="55">
        <f t="shared" si="78"/>
        <v>0</v>
      </c>
      <c r="AQ79" s="55">
        <f t="shared" si="90"/>
        <v>0</v>
      </c>
      <c r="AR79" s="55">
        <f t="shared" si="91"/>
        <v>0</v>
      </c>
      <c r="AS79" s="55">
        <f t="shared" si="92"/>
        <v>0</v>
      </c>
      <c r="AT79" s="55">
        <f t="shared" si="93"/>
        <v>0</v>
      </c>
      <c r="AU79" s="55">
        <f t="shared" si="94"/>
        <v>0</v>
      </c>
      <c r="AV79" s="58" t="s">
        <v>84</v>
      </c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</row>
    <row r="80" spans="1:67" ht="12" customHeight="1" x14ac:dyDescent="0.25">
      <c r="A80" s="21" t="s">
        <v>85</v>
      </c>
      <c r="B80" s="21">
        <v>731818</v>
      </c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20"/>
      <c r="AI80" s="25" t="s">
        <v>75</v>
      </c>
      <c r="AJ80" s="1"/>
      <c r="AK80" s="29">
        <f t="shared" si="86"/>
        <v>0</v>
      </c>
      <c r="AL80" s="55">
        <f t="shared" si="87"/>
        <v>0</v>
      </c>
      <c r="AM80" s="55">
        <f t="shared" si="88"/>
        <v>0</v>
      </c>
      <c r="AN80" s="55">
        <f t="shared" si="89"/>
        <v>0</v>
      </c>
      <c r="AO80" s="55">
        <f t="shared" si="95"/>
        <v>0</v>
      </c>
      <c r="AP80" s="55">
        <f t="shared" si="78"/>
        <v>0</v>
      </c>
      <c r="AQ80" s="55">
        <f t="shared" si="90"/>
        <v>0</v>
      </c>
      <c r="AR80" s="55">
        <f t="shared" si="91"/>
        <v>0</v>
      </c>
      <c r="AS80" s="55">
        <f t="shared" si="92"/>
        <v>0</v>
      </c>
      <c r="AT80" s="55">
        <f t="shared" si="93"/>
        <v>0</v>
      </c>
      <c r="AU80" s="55">
        <f t="shared" si="94"/>
        <v>0</v>
      </c>
      <c r="AV80" s="58" t="s">
        <v>85</v>
      </c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</row>
    <row r="81" spans="1:67" ht="12" customHeight="1" x14ac:dyDescent="0.25">
      <c r="A81" s="21" t="s">
        <v>86</v>
      </c>
      <c r="B81" s="21">
        <v>213554</v>
      </c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20"/>
      <c r="AI81" s="25" t="s">
        <v>75</v>
      </c>
      <c r="AJ81" s="1"/>
      <c r="AK81" s="29">
        <f t="shared" si="86"/>
        <v>0</v>
      </c>
      <c r="AL81" s="55">
        <f t="shared" si="87"/>
        <v>0</v>
      </c>
      <c r="AM81" s="55">
        <f t="shared" si="88"/>
        <v>0</v>
      </c>
      <c r="AN81" s="55">
        <f t="shared" si="89"/>
        <v>0</v>
      </c>
      <c r="AO81" s="55">
        <f t="shared" si="95"/>
        <v>0</v>
      </c>
      <c r="AP81" s="55">
        <f t="shared" si="78"/>
        <v>0</v>
      </c>
      <c r="AQ81" s="55">
        <f t="shared" si="90"/>
        <v>0</v>
      </c>
      <c r="AR81" s="55">
        <f t="shared" si="91"/>
        <v>0</v>
      </c>
      <c r="AS81" s="55">
        <f t="shared" si="92"/>
        <v>0</v>
      </c>
      <c r="AT81" s="55">
        <f t="shared" si="93"/>
        <v>0</v>
      </c>
      <c r="AU81" s="55">
        <f t="shared" si="94"/>
        <v>0</v>
      </c>
      <c r="AV81" s="58" t="s">
        <v>86</v>
      </c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</row>
    <row r="82" spans="1:67" ht="12" customHeight="1" x14ac:dyDescent="0.25">
      <c r="A82" s="21" t="s">
        <v>87</v>
      </c>
      <c r="B82" s="21">
        <v>238585</v>
      </c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20"/>
      <c r="AI82" s="25" t="s">
        <v>75</v>
      </c>
      <c r="AJ82" s="1"/>
      <c r="AK82" s="29">
        <f t="shared" si="86"/>
        <v>0</v>
      </c>
      <c r="AL82" s="55">
        <f t="shared" si="87"/>
        <v>0</v>
      </c>
      <c r="AM82" s="55">
        <f t="shared" si="88"/>
        <v>0</v>
      </c>
      <c r="AN82" s="55">
        <f t="shared" si="89"/>
        <v>0</v>
      </c>
      <c r="AO82" s="55">
        <f t="shared" si="95"/>
        <v>0</v>
      </c>
      <c r="AP82" s="55">
        <f t="shared" si="78"/>
        <v>0</v>
      </c>
      <c r="AQ82" s="55">
        <f t="shared" si="90"/>
        <v>0</v>
      </c>
      <c r="AR82" s="55">
        <f t="shared" si="91"/>
        <v>0</v>
      </c>
      <c r="AS82" s="55">
        <f t="shared" si="92"/>
        <v>0</v>
      </c>
      <c r="AT82" s="55">
        <f t="shared" si="93"/>
        <v>0</v>
      </c>
      <c r="AU82" s="55">
        <f t="shared" si="94"/>
        <v>0</v>
      </c>
      <c r="AV82" s="58" t="s">
        <v>87</v>
      </c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</row>
    <row r="83" spans="1:67" ht="12" customHeight="1" x14ac:dyDescent="0.25">
      <c r="A83" s="21" t="s">
        <v>88</v>
      </c>
      <c r="B83" s="21">
        <v>713669</v>
      </c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20"/>
      <c r="AI83" s="25" t="s">
        <v>75</v>
      </c>
      <c r="AJ83" s="1"/>
      <c r="AK83" s="29">
        <f t="shared" si="86"/>
        <v>0</v>
      </c>
      <c r="AL83" s="55">
        <f t="shared" si="87"/>
        <v>0</v>
      </c>
      <c r="AM83" s="55">
        <f t="shared" si="88"/>
        <v>0</v>
      </c>
      <c r="AN83" s="55">
        <f t="shared" si="89"/>
        <v>0</v>
      </c>
      <c r="AO83" s="55">
        <f t="shared" si="95"/>
        <v>0</v>
      </c>
      <c r="AP83" s="55">
        <f t="shared" si="78"/>
        <v>0</v>
      </c>
      <c r="AQ83" s="55">
        <f t="shared" si="90"/>
        <v>0</v>
      </c>
      <c r="AR83" s="55">
        <f t="shared" si="91"/>
        <v>0</v>
      </c>
      <c r="AS83" s="55">
        <f t="shared" si="92"/>
        <v>0</v>
      </c>
      <c r="AT83" s="55">
        <f t="shared" si="93"/>
        <v>0</v>
      </c>
      <c r="AU83" s="55">
        <f t="shared" si="94"/>
        <v>0</v>
      </c>
      <c r="AV83" s="58" t="s">
        <v>88</v>
      </c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</row>
    <row r="84" spans="1:67" ht="12" customHeight="1" x14ac:dyDescent="0.25">
      <c r="A84" s="21" t="s">
        <v>89</v>
      </c>
      <c r="B84" s="21">
        <v>720240</v>
      </c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20"/>
      <c r="AI84" s="25" t="s">
        <v>75</v>
      </c>
      <c r="AJ84" s="1"/>
      <c r="AK84" s="29">
        <f t="shared" si="86"/>
        <v>0</v>
      </c>
      <c r="AL84" s="55">
        <f t="shared" si="87"/>
        <v>0</v>
      </c>
      <c r="AM84" s="55">
        <f t="shared" si="88"/>
        <v>0</v>
      </c>
      <c r="AN84" s="55">
        <f t="shared" si="89"/>
        <v>0</v>
      </c>
      <c r="AO84" s="55">
        <f t="shared" si="95"/>
        <v>0</v>
      </c>
      <c r="AP84" s="55">
        <f t="shared" si="78"/>
        <v>0</v>
      </c>
      <c r="AQ84" s="55">
        <f t="shared" si="90"/>
        <v>0</v>
      </c>
      <c r="AR84" s="55">
        <f t="shared" si="91"/>
        <v>0</v>
      </c>
      <c r="AS84" s="55">
        <f t="shared" si="92"/>
        <v>0</v>
      </c>
      <c r="AT84" s="55">
        <f t="shared" si="93"/>
        <v>0</v>
      </c>
      <c r="AU84" s="55">
        <f t="shared" si="94"/>
        <v>0</v>
      </c>
      <c r="AV84" s="58" t="s">
        <v>89</v>
      </c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</row>
    <row r="85" spans="1:67" ht="12" customHeight="1" x14ac:dyDescent="0.25">
      <c r="A85" s="21" t="s">
        <v>90</v>
      </c>
      <c r="B85" s="21">
        <v>713780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20"/>
      <c r="AI85" s="25" t="s">
        <v>75</v>
      </c>
      <c r="AJ85" s="1"/>
      <c r="AK85" s="29">
        <f t="shared" si="86"/>
        <v>0</v>
      </c>
      <c r="AL85" s="55">
        <f t="shared" si="87"/>
        <v>0</v>
      </c>
      <c r="AM85" s="55">
        <f t="shared" si="88"/>
        <v>0</v>
      </c>
      <c r="AN85" s="55">
        <f t="shared" si="89"/>
        <v>0</v>
      </c>
      <c r="AO85" s="55">
        <f t="shared" si="95"/>
        <v>0</v>
      </c>
      <c r="AP85" s="55">
        <f t="shared" si="78"/>
        <v>0</v>
      </c>
      <c r="AQ85" s="55">
        <f t="shared" si="90"/>
        <v>0</v>
      </c>
      <c r="AR85" s="55">
        <f t="shared" si="91"/>
        <v>0</v>
      </c>
      <c r="AS85" s="55">
        <f t="shared" si="92"/>
        <v>0</v>
      </c>
      <c r="AT85" s="55">
        <f t="shared" si="93"/>
        <v>0</v>
      </c>
      <c r="AU85" s="55">
        <f t="shared" si="94"/>
        <v>0</v>
      </c>
      <c r="AV85" s="58" t="s">
        <v>90</v>
      </c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</row>
    <row r="86" spans="1:67" ht="12" customHeight="1" x14ac:dyDescent="0.25">
      <c r="A86" s="21" t="s">
        <v>91</v>
      </c>
      <c r="B86" s="21">
        <v>701357</v>
      </c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20"/>
      <c r="AI86" s="25" t="s">
        <v>75</v>
      </c>
      <c r="AJ86" s="1"/>
      <c r="AK86" s="29">
        <f t="shared" si="86"/>
        <v>0</v>
      </c>
      <c r="AL86" s="55">
        <f t="shared" si="87"/>
        <v>0</v>
      </c>
      <c r="AM86" s="55">
        <f t="shared" si="88"/>
        <v>0</v>
      </c>
      <c r="AN86" s="55">
        <f t="shared" si="89"/>
        <v>0</v>
      </c>
      <c r="AO86" s="55">
        <f t="shared" si="95"/>
        <v>0</v>
      </c>
      <c r="AP86" s="55">
        <f t="shared" si="78"/>
        <v>0</v>
      </c>
      <c r="AQ86" s="55">
        <f t="shared" si="90"/>
        <v>0</v>
      </c>
      <c r="AR86" s="55">
        <f t="shared" si="91"/>
        <v>0</v>
      </c>
      <c r="AS86" s="55">
        <f t="shared" si="92"/>
        <v>0</v>
      </c>
      <c r="AT86" s="55">
        <f t="shared" si="93"/>
        <v>0</v>
      </c>
      <c r="AU86" s="55">
        <f t="shared" si="94"/>
        <v>0</v>
      </c>
      <c r="AV86" s="58" t="s">
        <v>91</v>
      </c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</row>
    <row r="87" spans="1:67" ht="12" customHeight="1" x14ac:dyDescent="0.25">
      <c r="A87" s="21" t="s">
        <v>92</v>
      </c>
      <c r="B87" s="21">
        <v>239993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20"/>
      <c r="AI87" s="25" t="s">
        <v>75</v>
      </c>
      <c r="AJ87" s="1"/>
      <c r="AK87" s="29">
        <f t="shared" si="86"/>
        <v>0</v>
      </c>
      <c r="AL87" s="55">
        <f t="shared" si="87"/>
        <v>0</v>
      </c>
      <c r="AM87" s="55">
        <f t="shared" si="88"/>
        <v>0</v>
      </c>
      <c r="AN87" s="55">
        <f t="shared" si="89"/>
        <v>0</v>
      </c>
      <c r="AO87" s="55">
        <f t="shared" si="95"/>
        <v>0</v>
      </c>
      <c r="AP87" s="55">
        <f t="shared" si="78"/>
        <v>0</v>
      </c>
      <c r="AQ87" s="55">
        <f t="shared" si="90"/>
        <v>0</v>
      </c>
      <c r="AR87" s="55">
        <f t="shared" si="91"/>
        <v>0</v>
      </c>
      <c r="AS87" s="55">
        <f t="shared" si="92"/>
        <v>0</v>
      </c>
      <c r="AT87" s="55">
        <f t="shared" si="93"/>
        <v>0</v>
      </c>
      <c r="AU87" s="55">
        <f t="shared" si="94"/>
        <v>0</v>
      </c>
      <c r="AV87" s="58" t="s">
        <v>92</v>
      </c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</row>
    <row r="88" spans="1:67" ht="12" customHeight="1" x14ac:dyDescent="0.25">
      <c r="A88" s="21" t="s">
        <v>93</v>
      </c>
      <c r="B88" s="21">
        <v>732453</v>
      </c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20"/>
      <c r="AI88" s="25" t="s">
        <v>75</v>
      </c>
      <c r="AJ88" s="1"/>
      <c r="AK88" s="29">
        <f t="shared" si="86"/>
        <v>0</v>
      </c>
      <c r="AL88" s="55">
        <f t="shared" si="87"/>
        <v>0</v>
      </c>
      <c r="AM88" s="55">
        <f t="shared" si="88"/>
        <v>0</v>
      </c>
      <c r="AN88" s="55">
        <f t="shared" si="89"/>
        <v>0</v>
      </c>
      <c r="AO88" s="55">
        <f t="shared" si="95"/>
        <v>0</v>
      </c>
      <c r="AP88" s="55">
        <f t="shared" si="78"/>
        <v>0</v>
      </c>
      <c r="AQ88" s="55">
        <f t="shared" si="90"/>
        <v>0</v>
      </c>
      <c r="AR88" s="55">
        <f t="shared" si="91"/>
        <v>0</v>
      </c>
      <c r="AS88" s="55">
        <f t="shared" si="92"/>
        <v>0</v>
      </c>
      <c r="AT88" s="55">
        <f t="shared" si="93"/>
        <v>0</v>
      </c>
      <c r="AU88" s="55">
        <f t="shared" si="94"/>
        <v>0</v>
      </c>
      <c r="AV88" s="58" t="s">
        <v>93</v>
      </c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</row>
    <row r="89" spans="1:67" ht="12" customHeight="1" x14ac:dyDescent="0.25">
      <c r="A89" s="21" t="s">
        <v>94</v>
      </c>
      <c r="B89" s="21">
        <v>727154</v>
      </c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20"/>
      <c r="AI89" s="25" t="s">
        <v>75</v>
      </c>
      <c r="AJ89" s="1"/>
      <c r="AK89" s="29">
        <f t="shared" si="86"/>
        <v>0</v>
      </c>
      <c r="AL89" s="55">
        <f t="shared" si="87"/>
        <v>0</v>
      </c>
      <c r="AM89" s="55">
        <f t="shared" si="88"/>
        <v>0</v>
      </c>
      <c r="AN89" s="55">
        <f t="shared" si="89"/>
        <v>0</v>
      </c>
      <c r="AO89" s="55">
        <f t="shared" si="95"/>
        <v>0</v>
      </c>
      <c r="AP89" s="55">
        <f t="shared" si="78"/>
        <v>0</v>
      </c>
      <c r="AQ89" s="55">
        <f t="shared" si="90"/>
        <v>0</v>
      </c>
      <c r="AR89" s="55">
        <f t="shared" si="91"/>
        <v>0</v>
      </c>
      <c r="AS89" s="55">
        <f t="shared" si="92"/>
        <v>0</v>
      </c>
      <c r="AT89" s="55">
        <f t="shared" si="93"/>
        <v>0</v>
      </c>
      <c r="AU89" s="55">
        <f t="shared" si="94"/>
        <v>0</v>
      </c>
      <c r="AV89" s="58" t="s">
        <v>94</v>
      </c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spans="1:67" ht="12" customHeight="1" x14ac:dyDescent="0.25">
      <c r="A90" s="21" t="s">
        <v>95</v>
      </c>
      <c r="B90" s="21">
        <v>734598</v>
      </c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20"/>
      <c r="AI90" s="25" t="s">
        <v>75</v>
      </c>
      <c r="AJ90" s="1"/>
      <c r="AK90" s="29">
        <f t="shared" si="86"/>
        <v>0</v>
      </c>
      <c r="AL90" s="55">
        <f t="shared" si="87"/>
        <v>0</v>
      </c>
      <c r="AM90" s="55">
        <f t="shared" si="88"/>
        <v>0</v>
      </c>
      <c r="AN90" s="55">
        <f t="shared" si="89"/>
        <v>0</v>
      </c>
      <c r="AO90" s="55">
        <f t="shared" si="95"/>
        <v>0</v>
      </c>
      <c r="AP90" s="55">
        <f t="shared" si="78"/>
        <v>0</v>
      </c>
      <c r="AQ90" s="55">
        <f t="shared" si="90"/>
        <v>0</v>
      </c>
      <c r="AR90" s="55">
        <f t="shared" si="91"/>
        <v>0</v>
      </c>
      <c r="AS90" s="55">
        <f t="shared" si="92"/>
        <v>0</v>
      </c>
      <c r="AT90" s="55">
        <f t="shared" si="93"/>
        <v>0</v>
      </c>
      <c r="AU90" s="55">
        <f t="shared" si="94"/>
        <v>0</v>
      </c>
      <c r="AV90" s="58" t="s">
        <v>95</v>
      </c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1:67" ht="12" customHeight="1" x14ac:dyDescent="0.25">
      <c r="A91" s="48" t="s">
        <v>35</v>
      </c>
      <c r="B91" s="47"/>
      <c r="C91" s="47">
        <f>COUNTIF(C68:C75,416)</f>
        <v>0</v>
      </c>
      <c r="D91" s="47">
        <f t="shared" ref="D91:AH91" si="96">COUNTIF(D68:D75,416)</f>
        <v>0</v>
      </c>
      <c r="E91" s="47">
        <f t="shared" si="96"/>
        <v>0</v>
      </c>
      <c r="F91" s="47">
        <f t="shared" si="96"/>
        <v>0</v>
      </c>
      <c r="G91" s="47">
        <f t="shared" si="96"/>
        <v>0</v>
      </c>
      <c r="H91" s="47">
        <f t="shared" si="96"/>
        <v>0</v>
      </c>
      <c r="I91" s="47">
        <f t="shared" si="96"/>
        <v>0</v>
      </c>
      <c r="J91" s="47">
        <f t="shared" si="96"/>
        <v>0</v>
      </c>
      <c r="K91" s="47">
        <f t="shared" si="96"/>
        <v>0</v>
      </c>
      <c r="L91" s="47">
        <f t="shared" si="96"/>
        <v>0</v>
      </c>
      <c r="M91" s="47">
        <f t="shared" si="96"/>
        <v>0</v>
      </c>
      <c r="N91" s="47">
        <f t="shared" si="96"/>
        <v>0</v>
      </c>
      <c r="O91" s="47">
        <f t="shared" si="96"/>
        <v>0</v>
      </c>
      <c r="P91" s="47">
        <f t="shared" si="96"/>
        <v>0</v>
      </c>
      <c r="Q91" s="47">
        <f t="shared" si="96"/>
        <v>0</v>
      </c>
      <c r="R91" s="47">
        <f t="shared" si="96"/>
        <v>0</v>
      </c>
      <c r="S91" s="47">
        <f t="shared" si="96"/>
        <v>0</v>
      </c>
      <c r="T91" s="47">
        <f t="shared" si="96"/>
        <v>0</v>
      </c>
      <c r="U91" s="47">
        <f t="shared" si="96"/>
        <v>0</v>
      </c>
      <c r="V91" s="47">
        <f t="shared" si="96"/>
        <v>0</v>
      </c>
      <c r="W91" s="47">
        <f t="shared" si="96"/>
        <v>0</v>
      </c>
      <c r="X91" s="47">
        <f t="shared" si="96"/>
        <v>0</v>
      </c>
      <c r="Y91" s="47">
        <f t="shared" si="96"/>
        <v>0</v>
      </c>
      <c r="Z91" s="47">
        <f t="shared" si="96"/>
        <v>0</v>
      </c>
      <c r="AA91" s="47">
        <f t="shared" si="96"/>
        <v>0</v>
      </c>
      <c r="AB91" s="47">
        <f t="shared" si="96"/>
        <v>0</v>
      </c>
      <c r="AC91" s="47">
        <f t="shared" si="96"/>
        <v>0</v>
      </c>
      <c r="AD91" s="47">
        <f t="shared" si="96"/>
        <v>0</v>
      </c>
      <c r="AE91" s="47">
        <f t="shared" si="96"/>
        <v>0</v>
      </c>
      <c r="AF91" s="47">
        <f t="shared" si="96"/>
        <v>0</v>
      </c>
      <c r="AG91" s="47">
        <f t="shared" si="96"/>
        <v>0</v>
      </c>
      <c r="AH91" s="41">
        <f t="shared" si="96"/>
        <v>0</v>
      </c>
      <c r="AI91" s="41"/>
      <c r="AJ91" s="1"/>
      <c r="AK91" s="94"/>
      <c r="AL91" s="95"/>
      <c r="AM91" s="95"/>
      <c r="AN91" s="95"/>
      <c r="AO91" s="95"/>
      <c r="AP91" s="95"/>
      <c r="AQ91" s="95"/>
      <c r="AR91" s="95"/>
      <c r="AS91" s="95"/>
      <c r="AT91" s="95"/>
      <c r="AU91" s="95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</row>
    <row r="92" spans="1:67" ht="12" customHeight="1" x14ac:dyDescent="0.25">
      <c r="A92" s="48" t="s">
        <v>36</v>
      </c>
      <c r="B92" s="47"/>
      <c r="C92" s="47">
        <f>COUNTIF(C77:C90,410)</f>
        <v>0</v>
      </c>
      <c r="D92" s="47">
        <f t="shared" ref="D92:AG92" si="97">COUNTIF(D77:D90,410)</f>
        <v>0</v>
      </c>
      <c r="E92" s="47">
        <f t="shared" si="97"/>
        <v>0</v>
      </c>
      <c r="F92" s="47">
        <f t="shared" si="97"/>
        <v>0</v>
      </c>
      <c r="G92" s="47">
        <f t="shared" si="97"/>
        <v>0</v>
      </c>
      <c r="H92" s="47">
        <f t="shared" si="97"/>
        <v>0</v>
      </c>
      <c r="I92" s="47">
        <f t="shared" si="97"/>
        <v>0</v>
      </c>
      <c r="J92" s="47">
        <f t="shared" si="97"/>
        <v>0</v>
      </c>
      <c r="K92" s="47">
        <f t="shared" si="97"/>
        <v>0</v>
      </c>
      <c r="L92" s="47">
        <f t="shared" si="97"/>
        <v>0</v>
      </c>
      <c r="M92" s="47">
        <f t="shared" si="97"/>
        <v>0</v>
      </c>
      <c r="N92" s="47">
        <f t="shared" si="97"/>
        <v>0</v>
      </c>
      <c r="O92" s="47">
        <f t="shared" si="97"/>
        <v>0</v>
      </c>
      <c r="P92" s="47">
        <f t="shared" si="97"/>
        <v>0</v>
      </c>
      <c r="Q92" s="47">
        <f t="shared" si="97"/>
        <v>0</v>
      </c>
      <c r="R92" s="47">
        <f t="shared" si="97"/>
        <v>0</v>
      </c>
      <c r="S92" s="47">
        <f t="shared" si="97"/>
        <v>0</v>
      </c>
      <c r="T92" s="47">
        <f t="shared" si="97"/>
        <v>0</v>
      </c>
      <c r="U92" s="47">
        <f t="shared" si="97"/>
        <v>0</v>
      </c>
      <c r="V92" s="47">
        <f t="shared" si="97"/>
        <v>0</v>
      </c>
      <c r="W92" s="47">
        <f t="shared" si="97"/>
        <v>0</v>
      </c>
      <c r="X92" s="47">
        <f t="shared" si="97"/>
        <v>0</v>
      </c>
      <c r="Y92" s="47">
        <f t="shared" si="97"/>
        <v>0</v>
      </c>
      <c r="Z92" s="47">
        <f t="shared" si="97"/>
        <v>0</v>
      </c>
      <c r="AA92" s="47">
        <f t="shared" si="97"/>
        <v>0</v>
      </c>
      <c r="AB92" s="47">
        <f t="shared" si="97"/>
        <v>0</v>
      </c>
      <c r="AC92" s="47">
        <f t="shared" si="97"/>
        <v>0</v>
      </c>
      <c r="AD92" s="47">
        <f t="shared" si="97"/>
        <v>0</v>
      </c>
      <c r="AE92" s="47">
        <f t="shared" si="97"/>
        <v>0</v>
      </c>
      <c r="AF92" s="47">
        <f t="shared" si="97"/>
        <v>0</v>
      </c>
      <c r="AG92" s="47">
        <f t="shared" si="97"/>
        <v>0</v>
      </c>
      <c r="AH92" s="43"/>
      <c r="AI92" s="41"/>
      <c r="AJ92" s="1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</row>
    <row r="93" spans="1:67" ht="12" customHeight="1" x14ac:dyDescent="0.25">
      <c r="A93" s="51" t="s">
        <v>37</v>
      </c>
      <c r="B93" s="51"/>
      <c r="C93" s="51">
        <f t="shared" ref="C93:AG93" si="98">C91+C92</f>
        <v>0</v>
      </c>
      <c r="D93" s="51">
        <f t="shared" si="98"/>
        <v>0</v>
      </c>
      <c r="E93" s="51">
        <f t="shared" si="98"/>
        <v>0</v>
      </c>
      <c r="F93" s="51">
        <f t="shared" si="98"/>
        <v>0</v>
      </c>
      <c r="G93" s="51">
        <f t="shared" si="98"/>
        <v>0</v>
      </c>
      <c r="H93" s="51">
        <f t="shared" si="98"/>
        <v>0</v>
      </c>
      <c r="I93" s="51">
        <f t="shared" si="98"/>
        <v>0</v>
      </c>
      <c r="J93" s="51">
        <f t="shared" si="98"/>
        <v>0</v>
      </c>
      <c r="K93" s="51">
        <f t="shared" si="98"/>
        <v>0</v>
      </c>
      <c r="L93" s="51">
        <f t="shared" si="98"/>
        <v>0</v>
      </c>
      <c r="M93" s="51">
        <f t="shared" si="98"/>
        <v>0</v>
      </c>
      <c r="N93" s="51">
        <f t="shared" si="98"/>
        <v>0</v>
      </c>
      <c r="O93" s="51">
        <f t="shared" si="98"/>
        <v>0</v>
      </c>
      <c r="P93" s="51">
        <f t="shared" si="98"/>
        <v>0</v>
      </c>
      <c r="Q93" s="51">
        <f t="shared" si="98"/>
        <v>0</v>
      </c>
      <c r="R93" s="51">
        <f t="shared" si="98"/>
        <v>0</v>
      </c>
      <c r="S93" s="51">
        <f t="shared" si="98"/>
        <v>0</v>
      </c>
      <c r="T93" s="51">
        <f t="shared" si="98"/>
        <v>0</v>
      </c>
      <c r="U93" s="51">
        <f t="shared" si="98"/>
        <v>0</v>
      </c>
      <c r="V93" s="51">
        <f t="shared" si="98"/>
        <v>0</v>
      </c>
      <c r="W93" s="51">
        <f t="shared" si="98"/>
        <v>0</v>
      </c>
      <c r="X93" s="51">
        <f t="shared" si="98"/>
        <v>0</v>
      </c>
      <c r="Y93" s="51">
        <f t="shared" si="98"/>
        <v>0</v>
      </c>
      <c r="Z93" s="51">
        <f t="shared" si="98"/>
        <v>0</v>
      </c>
      <c r="AA93" s="51">
        <f t="shared" si="98"/>
        <v>0</v>
      </c>
      <c r="AB93" s="51">
        <f t="shared" si="98"/>
        <v>0</v>
      </c>
      <c r="AC93" s="51">
        <f t="shared" si="98"/>
        <v>0</v>
      </c>
      <c r="AD93" s="51">
        <f t="shared" si="98"/>
        <v>0</v>
      </c>
      <c r="AE93" s="51">
        <f t="shared" si="98"/>
        <v>0</v>
      </c>
      <c r="AF93" s="51">
        <f t="shared" si="98"/>
        <v>0</v>
      </c>
      <c r="AG93" s="51">
        <f t="shared" si="98"/>
        <v>0</v>
      </c>
      <c r="AH93" s="43"/>
      <c r="AI93" s="45"/>
      <c r="AJ93" s="1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</row>
    <row r="94" spans="1:67" x14ac:dyDescent="0.25">
      <c r="A94" s="99" t="s">
        <v>96</v>
      </c>
      <c r="B94" s="100"/>
      <c r="C94" s="100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1"/>
      <c r="AJ94" s="1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</row>
    <row r="95" spans="1:67" x14ac:dyDescent="0.25">
      <c r="A95" s="96" t="s">
        <v>97</v>
      </c>
      <c r="B95" s="97"/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7"/>
      <c r="AH95" s="97"/>
      <c r="AI95" s="98"/>
      <c r="AJ95" s="1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</row>
    <row r="96" spans="1:67" ht="15.75" x14ac:dyDescent="0.25">
      <c r="A96" s="36" t="s">
        <v>35</v>
      </c>
      <c r="B96" s="36"/>
      <c r="C96" s="37">
        <f t="shared" ref="C96:AG96" si="99">C91+C64+C42+C23</f>
        <v>0</v>
      </c>
      <c r="D96" s="37">
        <f t="shared" si="99"/>
        <v>0</v>
      </c>
      <c r="E96" s="37">
        <f t="shared" si="99"/>
        <v>0</v>
      </c>
      <c r="F96" s="37">
        <f t="shared" si="99"/>
        <v>0</v>
      </c>
      <c r="G96" s="37">
        <f t="shared" si="99"/>
        <v>0</v>
      </c>
      <c r="H96" s="37">
        <f t="shared" si="99"/>
        <v>0</v>
      </c>
      <c r="I96" s="37">
        <f t="shared" si="99"/>
        <v>0</v>
      </c>
      <c r="J96" s="37">
        <f t="shared" si="99"/>
        <v>0</v>
      </c>
      <c r="K96" s="37">
        <f t="shared" si="99"/>
        <v>0</v>
      </c>
      <c r="L96" s="37">
        <f t="shared" si="99"/>
        <v>0</v>
      </c>
      <c r="M96" s="37">
        <f t="shared" si="99"/>
        <v>0</v>
      </c>
      <c r="N96" s="37">
        <f t="shared" si="99"/>
        <v>0</v>
      </c>
      <c r="O96" s="37">
        <f t="shared" si="99"/>
        <v>0</v>
      </c>
      <c r="P96" s="37">
        <f t="shared" si="99"/>
        <v>0</v>
      </c>
      <c r="Q96" s="37">
        <f t="shared" si="99"/>
        <v>0</v>
      </c>
      <c r="R96" s="37">
        <f t="shared" si="99"/>
        <v>0</v>
      </c>
      <c r="S96" s="37">
        <f t="shared" si="99"/>
        <v>0</v>
      </c>
      <c r="T96" s="37">
        <f t="shared" si="99"/>
        <v>0</v>
      </c>
      <c r="U96" s="37">
        <f t="shared" si="99"/>
        <v>0</v>
      </c>
      <c r="V96" s="37">
        <f t="shared" si="99"/>
        <v>0</v>
      </c>
      <c r="W96" s="37">
        <f t="shared" si="99"/>
        <v>0</v>
      </c>
      <c r="X96" s="37">
        <f t="shared" si="99"/>
        <v>0</v>
      </c>
      <c r="Y96" s="37">
        <f t="shared" si="99"/>
        <v>0</v>
      </c>
      <c r="Z96" s="37">
        <f t="shared" si="99"/>
        <v>0</v>
      </c>
      <c r="AA96" s="37">
        <f t="shared" si="99"/>
        <v>0</v>
      </c>
      <c r="AB96" s="37">
        <f t="shared" si="99"/>
        <v>0</v>
      </c>
      <c r="AC96" s="37">
        <f t="shared" si="99"/>
        <v>0</v>
      </c>
      <c r="AD96" s="37">
        <f t="shared" si="99"/>
        <v>0</v>
      </c>
      <c r="AE96" s="37">
        <f t="shared" si="99"/>
        <v>0</v>
      </c>
      <c r="AF96" s="37">
        <f t="shared" si="99"/>
        <v>0</v>
      </c>
      <c r="AG96" s="37">
        <f t="shared" si="99"/>
        <v>0</v>
      </c>
      <c r="AH96" s="37"/>
      <c r="AI96" s="37"/>
      <c r="AJ96" s="1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</row>
    <row r="97" spans="1:47" ht="15.75" x14ac:dyDescent="0.25">
      <c r="A97" s="36" t="s">
        <v>36</v>
      </c>
      <c r="B97" s="36"/>
      <c r="C97" s="37">
        <f>C92+C65+C43+C24</f>
        <v>0</v>
      </c>
      <c r="D97" s="37"/>
      <c r="E97" s="37"/>
      <c r="F97" s="37">
        <f t="shared" ref="F97:AG97" si="100">F92+F65+F43+F24</f>
        <v>0</v>
      </c>
      <c r="G97" s="37">
        <f t="shared" si="100"/>
        <v>0</v>
      </c>
      <c r="H97" s="37">
        <f t="shared" si="100"/>
        <v>0</v>
      </c>
      <c r="I97" s="37">
        <f t="shared" si="100"/>
        <v>0</v>
      </c>
      <c r="J97" s="37">
        <f t="shared" si="100"/>
        <v>0</v>
      </c>
      <c r="K97" s="37">
        <f t="shared" si="100"/>
        <v>0</v>
      </c>
      <c r="L97" s="37">
        <f t="shared" si="100"/>
        <v>0</v>
      </c>
      <c r="M97" s="37">
        <f t="shared" si="100"/>
        <v>0</v>
      </c>
      <c r="N97" s="37">
        <f t="shared" si="100"/>
        <v>0</v>
      </c>
      <c r="O97" s="37">
        <f t="shared" si="100"/>
        <v>0</v>
      </c>
      <c r="P97" s="37">
        <f t="shared" si="100"/>
        <v>0</v>
      </c>
      <c r="Q97" s="37">
        <f t="shared" si="100"/>
        <v>0</v>
      </c>
      <c r="R97" s="37">
        <f t="shared" si="100"/>
        <v>0</v>
      </c>
      <c r="S97" s="37">
        <f t="shared" si="100"/>
        <v>0</v>
      </c>
      <c r="T97" s="37">
        <f t="shared" si="100"/>
        <v>0</v>
      </c>
      <c r="U97" s="37">
        <f t="shared" si="100"/>
        <v>0</v>
      </c>
      <c r="V97" s="37">
        <f t="shared" si="100"/>
        <v>0</v>
      </c>
      <c r="W97" s="37">
        <f t="shared" si="100"/>
        <v>0</v>
      </c>
      <c r="X97" s="37">
        <f t="shared" si="100"/>
        <v>0</v>
      </c>
      <c r="Y97" s="37">
        <f t="shared" si="100"/>
        <v>0</v>
      </c>
      <c r="Z97" s="37">
        <f t="shared" si="100"/>
        <v>0</v>
      </c>
      <c r="AA97" s="37">
        <f t="shared" si="100"/>
        <v>0</v>
      </c>
      <c r="AB97" s="37">
        <f t="shared" si="100"/>
        <v>0</v>
      </c>
      <c r="AC97" s="37">
        <f t="shared" si="100"/>
        <v>0</v>
      </c>
      <c r="AD97" s="37">
        <f t="shared" si="100"/>
        <v>0</v>
      </c>
      <c r="AE97" s="37">
        <f t="shared" si="100"/>
        <v>0</v>
      </c>
      <c r="AF97" s="37">
        <f t="shared" si="100"/>
        <v>0</v>
      </c>
      <c r="AG97" s="37">
        <f t="shared" si="100"/>
        <v>0</v>
      </c>
      <c r="AH97" s="38"/>
      <c r="AI97" s="37"/>
      <c r="AJ97" s="1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</row>
    <row r="98" spans="1:47" ht="15.75" x14ac:dyDescent="0.25">
      <c r="A98" s="39" t="s">
        <v>98</v>
      </c>
      <c r="B98" s="39"/>
      <c r="C98" s="40">
        <f t="shared" ref="C98:AG98" si="101">C96+C97</f>
        <v>0</v>
      </c>
      <c r="D98" s="40">
        <f t="shared" si="101"/>
        <v>0</v>
      </c>
      <c r="E98" s="40">
        <f t="shared" si="101"/>
        <v>0</v>
      </c>
      <c r="F98" s="40">
        <f t="shared" si="101"/>
        <v>0</v>
      </c>
      <c r="G98" s="40">
        <f t="shared" si="101"/>
        <v>0</v>
      </c>
      <c r="H98" s="40">
        <f t="shared" si="101"/>
        <v>0</v>
      </c>
      <c r="I98" s="40">
        <f t="shared" si="101"/>
        <v>0</v>
      </c>
      <c r="J98" s="40">
        <f t="shared" si="101"/>
        <v>0</v>
      </c>
      <c r="K98" s="40">
        <f t="shared" si="101"/>
        <v>0</v>
      </c>
      <c r="L98" s="40">
        <f t="shared" si="101"/>
        <v>0</v>
      </c>
      <c r="M98" s="40">
        <f t="shared" si="101"/>
        <v>0</v>
      </c>
      <c r="N98" s="40">
        <f t="shared" si="101"/>
        <v>0</v>
      </c>
      <c r="O98" s="40">
        <f t="shared" si="101"/>
        <v>0</v>
      </c>
      <c r="P98" s="40">
        <f t="shared" si="101"/>
        <v>0</v>
      </c>
      <c r="Q98" s="40">
        <f t="shared" si="101"/>
        <v>0</v>
      </c>
      <c r="R98" s="40">
        <f t="shared" si="101"/>
        <v>0</v>
      </c>
      <c r="S98" s="40">
        <f t="shared" si="101"/>
        <v>0</v>
      </c>
      <c r="T98" s="40">
        <f t="shared" si="101"/>
        <v>0</v>
      </c>
      <c r="U98" s="40">
        <f t="shared" si="101"/>
        <v>0</v>
      </c>
      <c r="V98" s="40">
        <f t="shared" si="101"/>
        <v>0</v>
      </c>
      <c r="W98" s="40">
        <f t="shared" si="101"/>
        <v>0</v>
      </c>
      <c r="X98" s="40">
        <f t="shared" si="101"/>
        <v>0</v>
      </c>
      <c r="Y98" s="40">
        <f t="shared" si="101"/>
        <v>0</v>
      </c>
      <c r="Z98" s="40">
        <f t="shared" si="101"/>
        <v>0</v>
      </c>
      <c r="AA98" s="40">
        <f t="shared" si="101"/>
        <v>0</v>
      </c>
      <c r="AB98" s="40">
        <f t="shared" si="101"/>
        <v>0</v>
      </c>
      <c r="AC98" s="40">
        <f t="shared" si="101"/>
        <v>0</v>
      </c>
      <c r="AD98" s="40">
        <f t="shared" si="101"/>
        <v>0</v>
      </c>
      <c r="AE98" s="40">
        <f t="shared" si="101"/>
        <v>0</v>
      </c>
      <c r="AF98" s="40">
        <f t="shared" si="101"/>
        <v>0</v>
      </c>
      <c r="AG98" s="40">
        <f t="shared" si="101"/>
        <v>0</v>
      </c>
      <c r="AH98" s="38"/>
      <c r="AI98" s="40"/>
      <c r="AJ98" s="1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</row>
    <row r="99" spans="1:47" x14ac:dyDescent="0.25">
      <c r="B99" s="8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9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0"/>
      <c r="AH99" s="1"/>
      <c r="AI99" s="1"/>
      <c r="AJ99" s="1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</row>
    <row r="100" spans="1:47" x14ac:dyDescent="0.25">
      <c r="B100" s="8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9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0"/>
      <c r="AH100" s="1"/>
      <c r="AI100" s="1"/>
      <c r="AJ100" s="1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</row>
    <row r="101" spans="1:47" x14ac:dyDescent="0.25">
      <c r="B101" s="8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9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0"/>
      <c r="AH101" s="1"/>
      <c r="AI101" s="1"/>
      <c r="AJ101" s="1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</row>
    <row r="102" spans="1:47" x14ac:dyDescent="0.25">
      <c r="B102" s="8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9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0"/>
      <c r="AH102" s="1"/>
      <c r="AI102" s="1"/>
      <c r="AJ102" s="1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</row>
    <row r="103" spans="1:47" x14ac:dyDescent="0.25">
      <c r="B103" s="8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9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0"/>
      <c r="AH103" s="1"/>
      <c r="AI103" s="1"/>
      <c r="AJ103" s="1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</row>
    <row r="104" spans="1:47" x14ac:dyDescent="0.25">
      <c r="B104" s="8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9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0"/>
      <c r="AH104" s="1"/>
      <c r="AI104" s="1"/>
      <c r="AJ104" s="1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</row>
    <row r="105" spans="1:47" x14ac:dyDescent="0.25">
      <c r="B105" s="8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9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0"/>
      <c r="AH105" s="1"/>
      <c r="AI105" s="1"/>
      <c r="AJ105" s="1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</row>
    <row r="106" spans="1:47" x14ac:dyDescent="0.25">
      <c r="B106" s="8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9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0"/>
      <c r="AH106" s="1"/>
      <c r="AI106" s="1"/>
      <c r="AJ106" s="1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</row>
    <row r="107" spans="1:47" x14ac:dyDescent="0.25">
      <c r="B107" s="8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9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0"/>
      <c r="AH107" s="1"/>
      <c r="AI107" s="1"/>
      <c r="AJ107" s="1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</row>
    <row r="108" spans="1:47" x14ac:dyDescent="0.25">
      <c r="B108" s="8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9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0"/>
      <c r="AH108" s="1"/>
      <c r="AI108" s="1"/>
      <c r="AJ108" s="1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</row>
    <row r="109" spans="1:47" x14ac:dyDescent="0.25">
      <c r="B109" s="8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9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0"/>
      <c r="AH109" s="1"/>
      <c r="AI109" s="1"/>
      <c r="AJ109" s="1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</row>
    <row r="110" spans="1:47" x14ac:dyDescent="0.25">
      <c r="B110" s="8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9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0"/>
      <c r="AH110" s="1"/>
      <c r="AI110" s="1"/>
      <c r="AJ110" s="1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</row>
    <row r="111" spans="1:47" x14ac:dyDescent="0.25">
      <c r="B111" s="8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9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0"/>
      <c r="AH111" s="1"/>
      <c r="AI111" s="1"/>
      <c r="AJ111" s="1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</row>
    <row r="112" spans="1:47" x14ac:dyDescent="0.25">
      <c r="B112" s="8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9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0"/>
      <c r="AH112" s="1"/>
      <c r="AI112" s="1"/>
      <c r="AJ112" s="1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</row>
    <row r="113" spans="2:47" x14ac:dyDescent="0.25">
      <c r="B113" s="8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9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0"/>
      <c r="AH113" s="1"/>
      <c r="AI113" s="1"/>
      <c r="AJ113" s="1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</row>
    <row r="114" spans="2:47" x14ac:dyDescent="0.25">
      <c r="B114" s="8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9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0"/>
      <c r="AH114" s="1"/>
      <c r="AI114" s="1"/>
      <c r="AJ114" s="1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</row>
    <row r="115" spans="2:47" x14ac:dyDescent="0.25">
      <c r="B115" s="8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9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0"/>
      <c r="AH115" s="1"/>
      <c r="AI115" s="1"/>
      <c r="AJ115" s="1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</row>
    <row r="116" spans="2:47" x14ac:dyDescent="0.25">
      <c r="B116" s="8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0"/>
      <c r="AH116" s="1"/>
      <c r="AI116" s="1"/>
      <c r="AJ116" s="1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</row>
    <row r="117" spans="2:47" x14ac:dyDescent="0.25">
      <c r="B117" s="8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9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0"/>
      <c r="AH117" s="1"/>
      <c r="AI117" s="1"/>
      <c r="AJ117" s="1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</row>
    <row r="118" spans="2:47" x14ac:dyDescent="0.25">
      <c r="B118" s="8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9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0"/>
      <c r="AH118" s="1"/>
      <c r="AI118" s="1"/>
      <c r="AJ118" s="1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</row>
    <row r="119" spans="2:47" x14ac:dyDescent="0.25">
      <c r="B119" s="8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9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0"/>
      <c r="AH119" s="1"/>
      <c r="AI119" s="1"/>
      <c r="AJ119" s="1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</row>
    <row r="120" spans="2:47" x14ac:dyDescent="0.25">
      <c r="B120" s="8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9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0"/>
      <c r="AH120" s="1"/>
      <c r="AI120" s="1"/>
      <c r="AJ120" s="1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</row>
    <row r="121" spans="2:47" x14ac:dyDescent="0.25">
      <c r="B121" s="8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9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0"/>
      <c r="AH121" s="1"/>
      <c r="AI121" s="1"/>
      <c r="AJ121" s="1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</row>
    <row r="122" spans="2:47" x14ac:dyDescent="0.25">
      <c r="B122" s="8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9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0"/>
      <c r="AH122" s="1"/>
      <c r="AI122" s="1"/>
      <c r="AJ122" s="1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</row>
    <row r="123" spans="2:47" x14ac:dyDescent="0.25">
      <c r="B123" s="8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9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0"/>
      <c r="AH123" s="1"/>
      <c r="AI123" s="1"/>
      <c r="AJ123" s="1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</row>
    <row r="124" spans="2:47" x14ac:dyDescent="0.25">
      <c r="B124" s="8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9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0"/>
      <c r="AH124" s="1"/>
      <c r="AI124" s="1"/>
      <c r="AJ124" s="1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</row>
    <row r="125" spans="2:47" x14ac:dyDescent="0.25">
      <c r="B125" s="8"/>
      <c r="C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9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0"/>
      <c r="AH125" s="1"/>
      <c r="AI125" s="1"/>
      <c r="AJ125" s="1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</row>
    <row r="126" spans="2:47" x14ac:dyDescent="0.25">
      <c r="AJ126" s="1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</row>
    <row r="141" spans="17:35" x14ac:dyDescent="0.25">
      <c r="Q141" s="3"/>
      <c r="AG141" s="3"/>
      <c r="AI141" s="3"/>
    </row>
    <row r="142" spans="17:35" x14ac:dyDescent="0.25">
      <c r="Q142" s="3"/>
      <c r="AG142" s="3"/>
      <c r="AI142" s="3"/>
    </row>
    <row r="143" spans="17:35" x14ac:dyDescent="0.25">
      <c r="Q143" s="3"/>
      <c r="AG143" s="3"/>
      <c r="AI143" s="3"/>
    </row>
    <row r="144" spans="17:35" x14ac:dyDescent="0.25">
      <c r="Q144" s="3"/>
      <c r="AG144" s="3"/>
      <c r="AI144" s="3"/>
    </row>
    <row r="145" spans="17:35" x14ac:dyDescent="0.25">
      <c r="Q145" s="3"/>
      <c r="AG145" s="3"/>
      <c r="AI145" s="3"/>
    </row>
    <row r="146" spans="17:35" x14ac:dyDescent="0.25">
      <c r="Q146" s="3"/>
      <c r="AG146" s="3"/>
      <c r="AI146" s="3"/>
    </row>
    <row r="147" spans="17:35" x14ac:dyDescent="0.25">
      <c r="Q147" s="3"/>
      <c r="AG147" s="3"/>
      <c r="AI147" s="3"/>
    </row>
    <row r="148" spans="17:35" x14ac:dyDescent="0.25">
      <c r="Q148" s="3"/>
      <c r="AG148" s="3"/>
      <c r="AI148" s="3"/>
    </row>
    <row r="149" spans="17:35" x14ac:dyDescent="0.25">
      <c r="Q149" s="3"/>
      <c r="AG149" s="3"/>
      <c r="AI149" s="3"/>
    </row>
    <row r="150" spans="17:35" x14ac:dyDescent="0.25">
      <c r="Q150" s="3"/>
      <c r="AG150" s="3"/>
      <c r="AI150" s="3"/>
    </row>
    <row r="151" spans="17:35" x14ac:dyDescent="0.25">
      <c r="Q151" s="3"/>
      <c r="AG151" s="3"/>
      <c r="AI151" s="3"/>
    </row>
    <row r="152" spans="17:35" x14ac:dyDescent="0.25">
      <c r="Q152" s="3"/>
      <c r="AG152" s="3"/>
      <c r="AI152" s="3"/>
    </row>
    <row r="153" spans="17:35" x14ac:dyDescent="0.25">
      <c r="Q153" s="3"/>
      <c r="AG153" s="3"/>
      <c r="AI153" s="3"/>
    </row>
    <row r="154" spans="17:35" x14ac:dyDescent="0.25">
      <c r="Q154" s="3"/>
      <c r="AG154" s="3"/>
      <c r="AI154" s="3"/>
    </row>
  </sheetData>
  <mergeCells count="11">
    <mergeCell ref="A45:AI45"/>
    <mergeCell ref="A2:AI2"/>
    <mergeCell ref="A3:B3"/>
    <mergeCell ref="AK23:AU23"/>
    <mergeCell ref="A26:AI26"/>
    <mergeCell ref="AK42:AU42"/>
    <mergeCell ref="AK64:AU64"/>
    <mergeCell ref="A67:AI67"/>
    <mergeCell ref="AK91:AU91"/>
    <mergeCell ref="A94:AI94"/>
    <mergeCell ref="A95:AI95"/>
  </mergeCells>
  <conditionalFormatting sqref="O46:P51 W46:W51">
    <cfRule type="containsText" dxfId="2051" priority="937" operator="containsText" text="031">
      <formula>NOT(ISERROR(SEARCH("031",O46)))</formula>
    </cfRule>
    <cfRule type="containsText" dxfId="2050" priority="938" operator="containsText" text="028">
      <formula>NOT(ISERROR(SEARCH("028",O46)))</formula>
    </cfRule>
    <cfRule type="containsText" dxfId="2049" priority="939" operator="containsText" text="800">
      <formula>NOT(ISERROR(SEARCH("800",O46)))</formula>
    </cfRule>
    <cfRule type="containsText" dxfId="2048" priority="940" operator="containsText" text="774">
      <formula>NOT(ISERROR(SEARCH("774",O46)))</formula>
    </cfRule>
    <cfRule type="containsText" dxfId="2047" priority="941" operator="containsText" text="748">
      <formula>NOT(ISERROR(SEARCH("748",O46)))</formula>
    </cfRule>
    <cfRule type="containsText" dxfId="2046" priority="942" operator="containsText" text="747">
      <formula>NOT(ISERROR(SEARCH("747",O46)))</formula>
    </cfRule>
    <cfRule type="containsText" dxfId="2045" priority="943" operator="containsText" text="730">
      <formula>NOT(ISERROR(SEARCH("730",O46)))</formula>
    </cfRule>
    <cfRule type="containsText" dxfId="2044" priority="944" operator="containsText" text="710">
      <formula>NOT(ISERROR(SEARCH("710",O46)))</formula>
    </cfRule>
    <cfRule type="containsText" dxfId="2043" priority="945" operator="containsText" text="410">
      <formula>NOT(ISERROR(SEARCH("410",O46)))</formula>
    </cfRule>
    <cfRule type="containsText" dxfId="2042" priority="946" operator="containsText" text="310">
      <formula>NOT(ISERROR(SEARCH("310",O46)))</formula>
    </cfRule>
    <cfRule type="containsText" dxfId="2041" priority="947" operator="containsText" text="210">
      <formula>NOT(ISERROR(SEARCH("210",O46)))</formula>
    </cfRule>
    <cfRule type="containsText" dxfId="2040" priority="948" operator="containsText" text="120">
      <formula>NOT(ISERROR(SEARCH("120",O46)))</formula>
    </cfRule>
    <cfRule type="containsText" dxfId="2039" priority="949" operator="containsText" text="716">
      <formula>NOT(ISERROR(SEARCH("716",O46)))</formula>
    </cfRule>
    <cfRule type="containsText" dxfId="2038" priority="950" operator="containsText" text="416">
      <formula>NOT(ISERROR(SEARCH("416",O46)))</formula>
    </cfRule>
    <cfRule type="containsText" dxfId="2037" priority="951" operator="containsText" text="316">
      <formula>NOT(ISERROR(SEARCH("316",O46)))</formula>
    </cfRule>
    <cfRule type="containsText" dxfId="2036" priority="952" operator="containsText" text="216">
      <formula>NOT(ISERROR(SEARCH("216",O46)))</formula>
    </cfRule>
    <cfRule type="containsText" dxfId="2035" priority="953" operator="containsText" text="126">
      <formula>NOT(ISERROR(SEARCH("126",O46)))</formula>
    </cfRule>
    <cfRule type="containsText" dxfId="2034" priority="954" operator="containsText" text="016">
      <formula>NOT(ISERROR(SEARCH("016",O46)))</formula>
    </cfRule>
    <cfRule type="containsText" dxfId="2033" priority="955" operator="containsText" text="700">
      <formula>NOT(ISERROR(SEARCH("700",O46)))</formula>
    </cfRule>
    <cfRule type="containsText" dxfId="2032" priority="956" operator="containsText" text="REPOS">
      <formula>NOT(ISERROR(SEARCH("REPOS",O46)))</formula>
    </cfRule>
  </conditionalFormatting>
  <conditionalFormatting sqref="F46:J51 M46:Q51 T46:W51 AB46:AB51 AE46:AF51">
    <cfRule type="containsText" dxfId="2031" priority="796" operator="containsText" text="017">
      <formula>NOT(ISERROR(SEARCH("017",F46)))</formula>
    </cfRule>
    <cfRule type="containsText" dxfId="2030" priority="997" operator="containsText" text="031">
      <formula>NOT(ISERROR(SEARCH("031",F46)))</formula>
    </cfRule>
    <cfRule type="containsText" dxfId="2029" priority="998" operator="containsText" text="028">
      <formula>NOT(ISERROR(SEARCH("028",F46)))</formula>
    </cfRule>
    <cfRule type="containsText" dxfId="2028" priority="999" operator="containsText" text="800">
      <formula>NOT(ISERROR(SEARCH("800",F46)))</formula>
    </cfRule>
    <cfRule type="containsText" dxfId="2027" priority="1000" operator="containsText" text="774">
      <formula>NOT(ISERROR(SEARCH("774",F46)))</formula>
    </cfRule>
    <cfRule type="containsText" dxfId="2026" priority="1001" operator="containsText" text="748">
      <formula>NOT(ISERROR(SEARCH("748",F46)))</formula>
    </cfRule>
    <cfRule type="containsText" dxfId="2025" priority="1002" operator="containsText" text="747">
      <formula>NOT(ISERROR(SEARCH("747",F46)))</formula>
    </cfRule>
    <cfRule type="containsText" dxfId="2024" priority="1003" operator="containsText" text="730">
      <formula>NOT(ISERROR(SEARCH("730",F46)))</formula>
    </cfRule>
    <cfRule type="containsText" dxfId="2023" priority="1004" operator="containsText" text="710">
      <formula>NOT(ISERROR(SEARCH("710",F46)))</formula>
    </cfRule>
    <cfRule type="containsText" dxfId="2022" priority="1005" operator="containsText" text="410">
      <formula>NOT(ISERROR(SEARCH("410",F46)))</formula>
    </cfRule>
    <cfRule type="containsText" dxfId="2021" priority="1006" operator="containsText" text="310">
      <formula>NOT(ISERROR(SEARCH("310",F46)))</formula>
    </cfRule>
    <cfRule type="containsText" dxfId="2020" priority="1007" operator="containsText" text="210">
      <formula>NOT(ISERROR(SEARCH("210",F46)))</formula>
    </cfRule>
    <cfRule type="containsText" dxfId="2019" priority="1008" operator="containsText" text="120">
      <formula>NOT(ISERROR(SEARCH("120",F46)))</formula>
    </cfRule>
    <cfRule type="containsText" dxfId="2018" priority="1009" operator="containsText" text="716">
      <formula>NOT(ISERROR(SEARCH("716",F46)))</formula>
    </cfRule>
    <cfRule type="containsText" dxfId="2017" priority="1010" operator="containsText" text="416">
      <formula>NOT(ISERROR(SEARCH("416",F46)))</formula>
    </cfRule>
    <cfRule type="containsText" dxfId="2016" priority="1011" operator="containsText" text="316">
      <formula>NOT(ISERROR(SEARCH("316",F46)))</formula>
    </cfRule>
    <cfRule type="containsText" dxfId="2015" priority="1012" operator="containsText" text="216">
      <formula>NOT(ISERROR(SEARCH("216",F46)))</formula>
    </cfRule>
    <cfRule type="containsText" dxfId="2014" priority="1013" operator="containsText" text="126">
      <formula>NOT(ISERROR(SEARCH("126",F46)))</formula>
    </cfRule>
    <cfRule type="containsText" dxfId="2013" priority="1014" operator="containsText" text="016">
      <formula>NOT(ISERROR(SEARCH("016",F46)))</formula>
    </cfRule>
    <cfRule type="containsText" dxfId="2012" priority="1015" operator="containsText" text="700">
      <formula>NOT(ISERROR(SEARCH("700",F46)))</formula>
    </cfRule>
    <cfRule type="containsText" dxfId="2011" priority="1016" operator="containsText" text="REPOS">
      <formula>NOT(ISERROR(SEARCH("REPOS",F46)))</formula>
    </cfRule>
  </conditionalFormatting>
  <conditionalFormatting sqref="F46:J46 M46:N46 Q46 T46:V46">
    <cfRule type="containsText" dxfId="2010" priority="977" operator="containsText" text="031">
      <formula>NOT(ISERROR(SEARCH("031",F46)))</formula>
    </cfRule>
    <cfRule type="containsText" dxfId="2009" priority="978" operator="containsText" text="028">
      <formula>NOT(ISERROR(SEARCH("028",F46)))</formula>
    </cfRule>
    <cfRule type="containsText" dxfId="2008" priority="979" operator="containsText" text="800">
      <formula>NOT(ISERROR(SEARCH("800",F46)))</formula>
    </cfRule>
    <cfRule type="containsText" dxfId="2007" priority="980" operator="containsText" text="774">
      <formula>NOT(ISERROR(SEARCH("774",F46)))</formula>
    </cfRule>
    <cfRule type="containsText" dxfId="2006" priority="981" operator="containsText" text="748">
      <formula>NOT(ISERROR(SEARCH("748",F46)))</formula>
    </cfRule>
    <cfRule type="containsText" dxfId="2005" priority="982" operator="containsText" text="747">
      <formula>NOT(ISERROR(SEARCH("747",F46)))</formula>
    </cfRule>
    <cfRule type="containsText" dxfId="2004" priority="983" operator="containsText" text="730">
      <formula>NOT(ISERROR(SEARCH("730",F46)))</formula>
    </cfRule>
    <cfRule type="containsText" dxfId="2003" priority="984" operator="containsText" text="710">
      <formula>NOT(ISERROR(SEARCH("710",F46)))</formula>
    </cfRule>
    <cfRule type="containsText" dxfId="2002" priority="985" operator="containsText" text="410">
      <formula>NOT(ISERROR(SEARCH("410",F46)))</formula>
    </cfRule>
    <cfRule type="containsText" dxfId="2001" priority="986" operator="containsText" text="310">
      <formula>NOT(ISERROR(SEARCH("310",F46)))</formula>
    </cfRule>
    <cfRule type="containsText" dxfId="2000" priority="987" operator="containsText" text="210">
      <formula>NOT(ISERROR(SEARCH("210",F46)))</formula>
    </cfRule>
    <cfRule type="containsText" dxfId="1999" priority="988" operator="containsText" text="120">
      <formula>NOT(ISERROR(SEARCH("120",F46)))</formula>
    </cfRule>
    <cfRule type="containsText" dxfId="1998" priority="989" operator="containsText" text="716">
      <formula>NOT(ISERROR(SEARCH("716",F46)))</formula>
    </cfRule>
    <cfRule type="containsText" dxfId="1997" priority="990" operator="containsText" text="416">
      <formula>NOT(ISERROR(SEARCH("416",F46)))</formula>
    </cfRule>
    <cfRule type="containsText" dxfId="1996" priority="991" operator="containsText" text="316">
      <formula>NOT(ISERROR(SEARCH("316",F46)))</formula>
    </cfRule>
    <cfRule type="containsText" dxfId="1995" priority="992" operator="containsText" text="216">
      <formula>NOT(ISERROR(SEARCH("216",F46)))</formula>
    </cfRule>
    <cfRule type="containsText" dxfId="1994" priority="993" operator="containsText" text="126">
      <formula>NOT(ISERROR(SEARCH("126",F46)))</formula>
    </cfRule>
    <cfRule type="containsText" dxfId="1993" priority="994" operator="containsText" text="016">
      <formula>NOT(ISERROR(SEARCH("016",F46)))</formula>
    </cfRule>
    <cfRule type="containsText" dxfId="1992" priority="995" operator="containsText" text="700">
      <formula>NOT(ISERROR(SEARCH("700",F46)))</formula>
    </cfRule>
    <cfRule type="containsText" dxfId="1991" priority="996" operator="containsText" text="REPOS">
      <formula>NOT(ISERROR(SEARCH("REPOS",F46)))</formula>
    </cfRule>
  </conditionalFormatting>
  <conditionalFormatting sqref="F47:J51 M47:N51 Q47:Q51 T47:V51">
    <cfRule type="containsText" dxfId="1990" priority="957" operator="containsText" text="031">
      <formula>NOT(ISERROR(SEARCH("031",F47)))</formula>
    </cfRule>
    <cfRule type="containsText" dxfId="1989" priority="958" operator="containsText" text="028">
      <formula>NOT(ISERROR(SEARCH("028",F47)))</formula>
    </cfRule>
    <cfRule type="containsText" dxfId="1988" priority="959" operator="containsText" text="800">
      <formula>NOT(ISERROR(SEARCH("800",F47)))</formula>
    </cfRule>
    <cfRule type="containsText" dxfId="1987" priority="960" operator="containsText" text="774">
      <formula>NOT(ISERROR(SEARCH("774",F47)))</formula>
    </cfRule>
    <cfRule type="containsText" dxfId="1986" priority="961" operator="containsText" text="748">
      <formula>NOT(ISERROR(SEARCH("748",F47)))</formula>
    </cfRule>
    <cfRule type="containsText" dxfId="1985" priority="962" operator="containsText" text="747">
      <formula>NOT(ISERROR(SEARCH("747",F47)))</formula>
    </cfRule>
    <cfRule type="containsText" dxfId="1984" priority="963" operator="containsText" text="730">
      <formula>NOT(ISERROR(SEARCH("730",F47)))</formula>
    </cfRule>
    <cfRule type="containsText" dxfId="1983" priority="964" operator="containsText" text="710">
      <formula>NOT(ISERROR(SEARCH("710",F47)))</formula>
    </cfRule>
    <cfRule type="containsText" dxfId="1982" priority="965" operator="containsText" text="410">
      <formula>NOT(ISERROR(SEARCH("410",F47)))</formula>
    </cfRule>
    <cfRule type="containsText" dxfId="1981" priority="966" operator="containsText" text="310">
      <formula>NOT(ISERROR(SEARCH("310",F47)))</formula>
    </cfRule>
    <cfRule type="containsText" dxfId="1980" priority="967" operator="containsText" text="210">
      <formula>NOT(ISERROR(SEARCH("210",F47)))</formula>
    </cfRule>
    <cfRule type="containsText" dxfId="1979" priority="968" operator="containsText" text="120">
      <formula>NOT(ISERROR(SEARCH("120",F47)))</formula>
    </cfRule>
    <cfRule type="containsText" dxfId="1978" priority="969" operator="containsText" text="716">
      <formula>NOT(ISERROR(SEARCH("716",F47)))</formula>
    </cfRule>
    <cfRule type="containsText" dxfId="1977" priority="970" operator="containsText" text="416">
      <formula>NOT(ISERROR(SEARCH("416",F47)))</formula>
    </cfRule>
    <cfRule type="containsText" dxfId="1976" priority="971" operator="containsText" text="316">
      <formula>NOT(ISERROR(SEARCH("316",F47)))</formula>
    </cfRule>
    <cfRule type="containsText" dxfId="1975" priority="972" operator="containsText" text="216">
      <formula>NOT(ISERROR(SEARCH("216",F47)))</formula>
    </cfRule>
    <cfRule type="containsText" dxfId="1974" priority="973" operator="containsText" text="126">
      <formula>NOT(ISERROR(SEARCH("126",F47)))</formula>
    </cfRule>
    <cfRule type="containsText" dxfId="1973" priority="974" operator="containsText" text="016">
      <formula>NOT(ISERROR(SEARCH("016",F47)))</formula>
    </cfRule>
    <cfRule type="containsText" dxfId="1972" priority="975" operator="containsText" text="700">
      <formula>NOT(ISERROR(SEARCH("700",F47)))</formula>
    </cfRule>
    <cfRule type="containsText" dxfId="1971" priority="976" operator="containsText" text="REPOS">
      <formula>NOT(ISERROR(SEARCH("REPOS",F47)))</formula>
    </cfRule>
  </conditionalFormatting>
  <conditionalFormatting sqref="O46:P50">
    <cfRule type="containsText" dxfId="1970" priority="897" operator="containsText" text="031">
      <formula>NOT(ISERROR(SEARCH("031",O46)))</formula>
    </cfRule>
    <cfRule type="containsText" dxfId="1969" priority="898" operator="containsText" text="028">
      <formula>NOT(ISERROR(SEARCH("028",O46)))</formula>
    </cfRule>
    <cfRule type="containsText" dxfId="1968" priority="899" operator="containsText" text="800">
      <formula>NOT(ISERROR(SEARCH("800",O46)))</formula>
    </cfRule>
    <cfRule type="containsText" dxfId="1967" priority="900" operator="containsText" text="774">
      <formula>NOT(ISERROR(SEARCH("774",O46)))</formula>
    </cfRule>
    <cfRule type="containsText" dxfId="1966" priority="901" operator="containsText" text="748">
      <formula>NOT(ISERROR(SEARCH("748",O46)))</formula>
    </cfRule>
    <cfRule type="containsText" dxfId="1965" priority="902" operator="containsText" text="747">
      <formula>NOT(ISERROR(SEARCH("747",O46)))</formula>
    </cfRule>
    <cfRule type="containsText" dxfId="1964" priority="903" operator="containsText" text="730">
      <formula>NOT(ISERROR(SEARCH("730",O46)))</formula>
    </cfRule>
    <cfRule type="containsText" dxfId="1963" priority="904" operator="containsText" text="710">
      <formula>NOT(ISERROR(SEARCH("710",O46)))</formula>
    </cfRule>
    <cfRule type="containsText" dxfId="1962" priority="905" operator="containsText" text="410">
      <formula>NOT(ISERROR(SEARCH("410",O46)))</formula>
    </cfRule>
    <cfRule type="containsText" dxfId="1961" priority="906" operator="containsText" text="310">
      <formula>NOT(ISERROR(SEARCH("310",O46)))</formula>
    </cfRule>
    <cfRule type="containsText" dxfId="1960" priority="907" operator="containsText" text="210">
      <formula>NOT(ISERROR(SEARCH("210",O46)))</formula>
    </cfRule>
    <cfRule type="containsText" dxfId="1959" priority="908" operator="containsText" text="120">
      <formula>NOT(ISERROR(SEARCH("120",O46)))</formula>
    </cfRule>
    <cfRule type="containsText" dxfId="1958" priority="909" operator="containsText" text="716">
      <formula>NOT(ISERROR(SEARCH("716",O46)))</formula>
    </cfRule>
    <cfRule type="containsText" dxfId="1957" priority="910" operator="containsText" text="416">
      <formula>NOT(ISERROR(SEARCH("416",O46)))</formula>
    </cfRule>
    <cfRule type="containsText" dxfId="1956" priority="911" operator="containsText" text="316">
      <formula>NOT(ISERROR(SEARCH("316",O46)))</formula>
    </cfRule>
    <cfRule type="containsText" dxfId="1955" priority="912" operator="containsText" text="216">
      <formula>NOT(ISERROR(SEARCH("216",O46)))</formula>
    </cfRule>
    <cfRule type="containsText" dxfId="1954" priority="913" operator="containsText" text="126">
      <formula>NOT(ISERROR(SEARCH("126",O46)))</formula>
    </cfRule>
    <cfRule type="containsText" dxfId="1953" priority="914" operator="containsText" text="016">
      <formula>NOT(ISERROR(SEARCH("016",O46)))</formula>
    </cfRule>
    <cfRule type="containsText" dxfId="1952" priority="915" operator="containsText" text="700">
      <formula>NOT(ISERROR(SEARCH("700",O46)))</formula>
    </cfRule>
    <cfRule type="containsText" dxfId="1951" priority="916" operator="containsText" text="REPOS">
      <formula>NOT(ISERROR(SEARCH("REPOS",O46)))</formula>
    </cfRule>
  </conditionalFormatting>
  <conditionalFormatting sqref="AB46:AB51 AE46:AE51">
    <cfRule type="containsText" dxfId="1950" priority="917" operator="containsText" text="031">
      <formula>NOT(ISERROR(SEARCH("031",AB46)))</formula>
    </cfRule>
    <cfRule type="containsText" dxfId="1949" priority="918" operator="containsText" text="028">
      <formula>NOT(ISERROR(SEARCH("028",AB46)))</formula>
    </cfRule>
    <cfRule type="containsText" dxfId="1948" priority="919" operator="containsText" text="800">
      <formula>NOT(ISERROR(SEARCH("800",AB46)))</formula>
    </cfRule>
    <cfRule type="containsText" dxfId="1947" priority="920" operator="containsText" text="774">
      <formula>NOT(ISERROR(SEARCH("774",AB46)))</formula>
    </cfRule>
    <cfRule type="containsText" dxfId="1946" priority="921" operator="containsText" text="748">
      <formula>NOT(ISERROR(SEARCH("748",AB46)))</formula>
    </cfRule>
    <cfRule type="containsText" dxfId="1945" priority="922" operator="containsText" text="747">
      <formula>NOT(ISERROR(SEARCH("747",AB46)))</formula>
    </cfRule>
    <cfRule type="containsText" dxfId="1944" priority="923" operator="containsText" text="730">
      <formula>NOT(ISERROR(SEARCH("730",AB46)))</formula>
    </cfRule>
    <cfRule type="containsText" dxfId="1943" priority="924" operator="containsText" text="710">
      <formula>NOT(ISERROR(SEARCH("710",AB46)))</formula>
    </cfRule>
    <cfRule type="containsText" dxfId="1942" priority="925" operator="containsText" text="410">
      <formula>NOT(ISERROR(SEARCH("410",AB46)))</formula>
    </cfRule>
    <cfRule type="containsText" dxfId="1941" priority="926" operator="containsText" text="310">
      <formula>NOT(ISERROR(SEARCH("310",AB46)))</formula>
    </cfRule>
    <cfRule type="containsText" dxfId="1940" priority="927" operator="containsText" text="210">
      <formula>NOT(ISERROR(SEARCH("210",AB46)))</formula>
    </cfRule>
    <cfRule type="containsText" dxfId="1939" priority="928" operator="containsText" text="120">
      <formula>NOT(ISERROR(SEARCH("120",AB46)))</formula>
    </cfRule>
    <cfRule type="containsText" dxfId="1938" priority="929" operator="containsText" text="716">
      <formula>NOT(ISERROR(SEARCH("716",AB46)))</formula>
    </cfRule>
    <cfRule type="containsText" dxfId="1937" priority="930" operator="containsText" text="416">
      <formula>NOT(ISERROR(SEARCH("416",AB46)))</formula>
    </cfRule>
    <cfRule type="containsText" dxfId="1936" priority="931" operator="containsText" text="316">
      <formula>NOT(ISERROR(SEARCH("316",AB46)))</formula>
    </cfRule>
    <cfRule type="containsText" dxfId="1935" priority="932" operator="containsText" text="216">
      <formula>NOT(ISERROR(SEARCH("216",AB46)))</formula>
    </cfRule>
    <cfRule type="containsText" dxfId="1934" priority="933" operator="containsText" text="126">
      <formula>NOT(ISERROR(SEARCH("126",AB46)))</formula>
    </cfRule>
    <cfRule type="containsText" dxfId="1933" priority="934" operator="containsText" text="016">
      <formula>NOT(ISERROR(SEARCH("016",AB46)))</formula>
    </cfRule>
    <cfRule type="containsText" dxfId="1932" priority="935" operator="containsText" text="700">
      <formula>NOT(ISERROR(SEARCH("700",AB46)))</formula>
    </cfRule>
    <cfRule type="containsText" dxfId="1931" priority="936" operator="containsText" text="REPOS">
      <formula>NOT(ISERROR(SEARCH("REPOS",AB46)))</formula>
    </cfRule>
  </conditionalFormatting>
  <conditionalFormatting sqref="W46:W51">
    <cfRule type="containsText" dxfId="1930" priority="877" operator="containsText" text="031">
      <formula>NOT(ISERROR(SEARCH("031",W46)))</formula>
    </cfRule>
    <cfRule type="containsText" dxfId="1929" priority="878" operator="containsText" text="028">
      <formula>NOT(ISERROR(SEARCH("028",W46)))</formula>
    </cfRule>
    <cfRule type="containsText" dxfId="1928" priority="879" operator="containsText" text="800">
      <formula>NOT(ISERROR(SEARCH("800",W46)))</formula>
    </cfRule>
    <cfRule type="containsText" dxfId="1927" priority="880" operator="containsText" text="774">
      <formula>NOT(ISERROR(SEARCH("774",W46)))</formula>
    </cfRule>
    <cfRule type="containsText" dxfId="1926" priority="881" operator="containsText" text="748">
      <formula>NOT(ISERROR(SEARCH("748",W46)))</formula>
    </cfRule>
    <cfRule type="containsText" dxfId="1925" priority="882" operator="containsText" text="747">
      <formula>NOT(ISERROR(SEARCH("747",W46)))</formula>
    </cfRule>
    <cfRule type="containsText" dxfId="1924" priority="883" operator="containsText" text="730">
      <formula>NOT(ISERROR(SEARCH("730",W46)))</formula>
    </cfRule>
    <cfRule type="containsText" dxfId="1923" priority="884" operator="containsText" text="710">
      <formula>NOT(ISERROR(SEARCH("710",W46)))</formula>
    </cfRule>
    <cfRule type="containsText" dxfId="1922" priority="885" operator="containsText" text="410">
      <formula>NOT(ISERROR(SEARCH("410",W46)))</formula>
    </cfRule>
    <cfRule type="containsText" dxfId="1921" priority="886" operator="containsText" text="310">
      <formula>NOT(ISERROR(SEARCH("310",W46)))</formula>
    </cfRule>
    <cfRule type="containsText" dxfId="1920" priority="887" operator="containsText" text="210">
      <formula>NOT(ISERROR(SEARCH("210",W46)))</formula>
    </cfRule>
    <cfRule type="containsText" dxfId="1919" priority="888" operator="containsText" text="120">
      <formula>NOT(ISERROR(SEARCH("120",W46)))</formula>
    </cfRule>
    <cfRule type="containsText" dxfId="1918" priority="889" operator="containsText" text="716">
      <formula>NOT(ISERROR(SEARCH("716",W46)))</formula>
    </cfRule>
    <cfRule type="containsText" dxfId="1917" priority="890" operator="containsText" text="416">
      <formula>NOT(ISERROR(SEARCH("416",W46)))</formula>
    </cfRule>
    <cfRule type="containsText" dxfId="1916" priority="891" operator="containsText" text="316">
      <formula>NOT(ISERROR(SEARCH("316",W46)))</formula>
    </cfRule>
    <cfRule type="containsText" dxfId="1915" priority="892" operator="containsText" text="216">
      <formula>NOT(ISERROR(SEARCH("216",W46)))</formula>
    </cfRule>
    <cfRule type="containsText" dxfId="1914" priority="893" operator="containsText" text="126">
      <formula>NOT(ISERROR(SEARCH("126",W46)))</formula>
    </cfRule>
    <cfRule type="containsText" dxfId="1913" priority="894" operator="containsText" text="016">
      <formula>NOT(ISERROR(SEARCH("016",W46)))</formula>
    </cfRule>
    <cfRule type="containsText" dxfId="1912" priority="895" operator="containsText" text="700">
      <formula>NOT(ISERROR(SEARCH("700",W46)))</formula>
    </cfRule>
    <cfRule type="containsText" dxfId="1911" priority="896" operator="containsText" text="REPOS">
      <formula>NOT(ISERROR(SEARCH("REPOS",W46)))</formula>
    </cfRule>
  </conditionalFormatting>
  <conditionalFormatting sqref="AF47:AF51">
    <cfRule type="containsText" dxfId="1910" priority="857" operator="containsText" text="031">
      <formula>NOT(ISERROR(SEARCH("031",AF47)))</formula>
    </cfRule>
    <cfRule type="containsText" dxfId="1909" priority="858" operator="containsText" text="028">
      <formula>NOT(ISERROR(SEARCH("028",AF47)))</formula>
    </cfRule>
    <cfRule type="containsText" dxfId="1908" priority="859" operator="containsText" text="800">
      <formula>NOT(ISERROR(SEARCH("800",AF47)))</formula>
    </cfRule>
    <cfRule type="containsText" dxfId="1907" priority="860" operator="containsText" text="774">
      <formula>NOT(ISERROR(SEARCH("774",AF47)))</formula>
    </cfRule>
    <cfRule type="containsText" dxfId="1906" priority="861" operator="containsText" text="748">
      <formula>NOT(ISERROR(SEARCH("748",AF47)))</formula>
    </cfRule>
    <cfRule type="containsText" dxfId="1905" priority="862" operator="containsText" text="747">
      <formula>NOT(ISERROR(SEARCH("747",AF47)))</formula>
    </cfRule>
    <cfRule type="containsText" dxfId="1904" priority="863" operator="containsText" text="730">
      <formula>NOT(ISERROR(SEARCH("730",AF47)))</formula>
    </cfRule>
    <cfRule type="containsText" dxfId="1903" priority="864" operator="containsText" text="710">
      <formula>NOT(ISERROR(SEARCH("710",AF47)))</formula>
    </cfRule>
    <cfRule type="containsText" dxfId="1902" priority="865" operator="containsText" text="410">
      <formula>NOT(ISERROR(SEARCH("410",AF47)))</formula>
    </cfRule>
    <cfRule type="containsText" dxfId="1901" priority="866" operator="containsText" text="310">
      <formula>NOT(ISERROR(SEARCH("310",AF47)))</formula>
    </cfRule>
    <cfRule type="containsText" dxfId="1900" priority="867" operator="containsText" text="210">
      <formula>NOT(ISERROR(SEARCH("210",AF47)))</formula>
    </cfRule>
    <cfRule type="containsText" dxfId="1899" priority="868" operator="containsText" text="120">
      <formula>NOT(ISERROR(SEARCH("120",AF47)))</formula>
    </cfRule>
    <cfRule type="containsText" dxfId="1898" priority="869" operator="containsText" text="716">
      <formula>NOT(ISERROR(SEARCH("716",AF47)))</formula>
    </cfRule>
    <cfRule type="containsText" dxfId="1897" priority="870" operator="containsText" text="416">
      <formula>NOT(ISERROR(SEARCH("416",AF47)))</formula>
    </cfRule>
    <cfRule type="containsText" dxfId="1896" priority="871" operator="containsText" text="316">
      <formula>NOT(ISERROR(SEARCH("316",AF47)))</formula>
    </cfRule>
    <cfRule type="containsText" dxfId="1895" priority="872" operator="containsText" text="216">
      <formula>NOT(ISERROR(SEARCH("216",AF47)))</formula>
    </cfRule>
    <cfRule type="containsText" dxfId="1894" priority="873" operator="containsText" text="126">
      <formula>NOT(ISERROR(SEARCH("126",AF47)))</formula>
    </cfRule>
    <cfRule type="containsText" dxfId="1893" priority="874" operator="containsText" text="016">
      <formula>NOT(ISERROR(SEARCH("016",AF47)))</formula>
    </cfRule>
    <cfRule type="containsText" dxfId="1892" priority="875" operator="containsText" text="700">
      <formula>NOT(ISERROR(SEARCH("700",AF47)))</formula>
    </cfRule>
    <cfRule type="containsText" dxfId="1891" priority="876" operator="containsText" text="REPOS">
      <formula>NOT(ISERROR(SEARCH("REPOS",AF47)))</formula>
    </cfRule>
  </conditionalFormatting>
  <conditionalFormatting sqref="AF47:AF51">
    <cfRule type="containsText" dxfId="1890" priority="837" operator="containsText" text="031">
      <formula>NOT(ISERROR(SEARCH("031",AF47)))</formula>
    </cfRule>
    <cfRule type="containsText" dxfId="1889" priority="838" operator="containsText" text="028">
      <formula>NOT(ISERROR(SEARCH("028",AF47)))</formula>
    </cfRule>
    <cfRule type="containsText" dxfId="1888" priority="839" operator="containsText" text="800">
      <formula>NOT(ISERROR(SEARCH("800",AF47)))</formula>
    </cfRule>
    <cfRule type="containsText" dxfId="1887" priority="840" operator="containsText" text="774">
      <formula>NOT(ISERROR(SEARCH("774",AF47)))</formula>
    </cfRule>
    <cfRule type="containsText" dxfId="1886" priority="841" operator="containsText" text="748">
      <formula>NOT(ISERROR(SEARCH("748",AF47)))</formula>
    </cfRule>
    <cfRule type="containsText" dxfId="1885" priority="842" operator="containsText" text="747">
      <formula>NOT(ISERROR(SEARCH("747",AF47)))</formula>
    </cfRule>
    <cfRule type="containsText" dxfId="1884" priority="843" operator="containsText" text="730">
      <formula>NOT(ISERROR(SEARCH("730",AF47)))</formula>
    </cfRule>
    <cfRule type="containsText" dxfId="1883" priority="844" operator="containsText" text="710">
      <formula>NOT(ISERROR(SEARCH("710",AF47)))</formula>
    </cfRule>
    <cfRule type="containsText" dxfId="1882" priority="845" operator="containsText" text="410">
      <formula>NOT(ISERROR(SEARCH("410",AF47)))</formula>
    </cfRule>
    <cfRule type="containsText" dxfId="1881" priority="846" operator="containsText" text="310">
      <formula>NOT(ISERROR(SEARCH("310",AF47)))</formula>
    </cfRule>
    <cfRule type="containsText" dxfId="1880" priority="847" operator="containsText" text="210">
      <formula>NOT(ISERROR(SEARCH("210",AF47)))</formula>
    </cfRule>
    <cfRule type="containsText" dxfId="1879" priority="848" operator="containsText" text="120">
      <formula>NOT(ISERROR(SEARCH("120",AF47)))</formula>
    </cfRule>
    <cfRule type="containsText" dxfId="1878" priority="849" operator="containsText" text="716">
      <formula>NOT(ISERROR(SEARCH("716",AF47)))</formula>
    </cfRule>
    <cfRule type="containsText" dxfId="1877" priority="850" operator="containsText" text="416">
      <formula>NOT(ISERROR(SEARCH("416",AF47)))</formula>
    </cfRule>
    <cfRule type="containsText" dxfId="1876" priority="851" operator="containsText" text="316">
      <formula>NOT(ISERROR(SEARCH("316",AF47)))</formula>
    </cfRule>
    <cfRule type="containsText" dxfId="1875" priority="852" operator="containsText" text="216">
      <formula>NOT(ISERROR(SEARCH("216",AF47)))</formula>
    </cfRule>
    <cfRule type="containsText" dxfId="1874" priority="853" operator="containsText" text="126">
      <formula>NOT(ISERROR(SEARCH("126",AF47)))</formula>
    </cfRule>
    <cfRule type="containsText" dxfId="1873" priority="854" operator="containsText" text="016">
      <formula>NOT(ISERROR(SEARCH("016",AF47)))</formula>
    </cfRule>
    <cfRule type="containsText" dxfId="1872" priority="855" operator="containsText" text="700">
      <formula>NOT(ISERROR(SEARCH("700",AF47)))</formula>
    </cfRule>
    <cfRule type="containsText" dxfId="1871" priority="856" operator="containsText" text="REPOS">
      <formula>NOT(ISERROR(SEARCH("REPOS",AF47)))</formula>
    </cfRule>
  </conditionalFormatting>
  <conditionalFormatting sqref="AF46">
    <cfRule type="containsText" dxfId="1870" priority="817" operator="containsText" text="031">
      <formula>NOT(ISERROR(SEARCH("031",AF46)))</formula>
    </cfRule>
    <cfRule type="containsText" dxfId="1869" priority="818" operator="containsText" text="028">
      <formula>NOT(ISERROR(SEARCH("028",AF46)))</formula>
    </cfRule>
    <cfRule type="containsText" dxfId="1868" priority="819" operator="containsText" text="800">
      <formula>NOT(ISERROR(SEARCH("800",AF46)))</formula>
    </cfRule>
    <cfRule type="containsText" dxfId="1867" priority="820" operator="containsText" text="774">
      <formula>NOT(ISERROR(SEARCH("774",AF46)))</formula>
    </cfRule>
    <cfRule type="containsText" dxfId="1866" priority="821" operator="containsText" text="748">
      <formula>NOT(ISERROR(SEARCH("748",AF46)))</formula>
    </cfRule>
    <cfRule type="containsText" dxfId="1865" priority="822" operator="containsText" text="747">
      <formula>NOT(ISERROR(SEARCH("747",AF46)))</formula>
    </cfRule>
    <cfRule type="containsText" dxfId="1864" priority="823" operator="containsText" text="730">
      <formula>NOT(ISERROR(SEARCH("730",AF46)))</formula>
    </cfRule>
    <cfRule type="containsText" dxfId="1863" priority="824" operator="containsText" text="710">
      <formula>NOT(ISERROR(SEARCH("710",AF46)))</formula>
    </cfRule>
    <cfRule type="containsText" dxfId="1862" priority="825" operator="containsText" text="410">
      <formula>NOT(ISERROR(SEARCH("410",AF46)))</formula>
    </cfRule>
    <cfRule type="containsText" dxfId="1861" priority="826" operator="containsText" text="310">
      <formula>NOT(ISERROR(SEARCH("310",AF46)))</formula>
    </cfRule>
    <cfRule type="containsText" dxfId="1860" priority="827" operator="containsText" text="210">
      <formula>NOT(ISERROR(SEARCH("210",AF46)))</formula>
    </cfRule>
    <cfRule type="containsText" dxfId="1859" priority="828" operator="containsText" text="120">
      <formula>NOT(ISERROR(SEARCH("120",AF46)))</formula>
    </cfRule>
    <cfRule type="containsText" dxfId="1858" priority="829" operator="containsText" text="716">
      <formula>NOT(ISERROR(SEARCH("716",AF46)))</formula>
    </cfRule>
    <cfRule type="containsText" dxfId="1857" priority="830" operator="containsText" text="416">
      <formula>NOT(ISERROR(SEARCH("416",AF46)))</formula>
    </cfRule>
    <cfRule type="containsText" dxfId="1856" priority="831" operator="containsText" text="316">
      <formula>NOT(ISERROR(SEARCH("316",AF46)))</formula>
    </cfRule>
    <cfRule type="containsText" dxfId="1855" priority="832" operator="containsText" text="216">
      <formula>NOT(ISERROR(SEARCH("216",AF46)))</formula>
    </cfRule>
    <cfRule type="containsText" dxfId="1854" priority="833" operator="containsText" text="126">
      <formula>NOT(ISERROR(SEARCH("126",AF46)))</formula>
    </cfRule>
    <cfRule type="containsText" dxfId="1853" priority="834" operator="containsText" text="016">
      <formula>NOT(ISERROR(SEARCH("016",AF46)))</formula>
    </cfRule>
    <cfRule type="containsText" dxfId="1852" priority="835" operator="containsText" text="700">
      <formula>NOT(ISERROR(SEARCH("700",AF46)))</formula>
    </cfRule>
    <cfRule type="containsText" dxfId="1851" priority="836" operator="containsText" text="REPOS">
      <formula>NOT(ISERROR(SEARCH("REPOS",AF46)))</formula>
    </cfRule>
  </conditionalFormatting>
  <conditionalFormatting sqref="AF46">
    <cfRule type="containsText" dxfId="1850" priority="797" operator="containsText" text="031">
      <formula>NOT(ISERROR(SEARCH("031",AF46)))</formula>
    </cfRule>
    <cfRule type="containsText" dxfId="1849" priority="798" operator="containsText" text="028">
      <formula>NOT(ISERROR(SEARCH("028",AF46)))</formula>
    </cfRule>
    <cfRule type="containsText" dxfId="1848" priority="799" operator="containsText" text="800">
      <formula>NOT(ISERROR(SEARCH("800",AF46)))</formula>
    </cfRule>
    <cfRule type="containsText" dxfId="1847" priority="800" operator="containsText" text="774">
      <formula>NOT(ISERROR(SEARCH("774",AF46)))</formula>
    </cfRule>
    <cfRule type="containsText" dxfId="1846" priority="801" operator="containsText" text="748">
      <formula>NOT(ISERROR(SEARCH("748",AF46)))</formula>
    </cfRule>
    <cfRule type="containsText" dxfId="1845" priority="802" operator="containsText" text="747">
      <formula>NOT(ISERROR(SEARCH("747",AF46)))</formula>
    </cfRule>
    <cfRule type="containsText" dxfId="1844" priority="803" operator="containsText" text="730">
      <formula>NOT(ISERROR(SEARCH("730",AF46)))</formula>
    </cfRule>
    <cfRule type="containsText" dxfId="1843" priority="804" operator="containsText" text="710">
      <formula>NOT(ISERROR(SEARCH("710",AF46)))</formula>
    </cfRule>
    <cfRule type="containsText" dxfId="1842" priority="805" operator="containsText" text="410">
      <formula>NOT(ISERROR(SEARCH("410",AF46)))</formula>
    </cfRule>
    <cfRule type="containsText" dxfId="1841" priority="806" operator="containsText" text="310">
      <formula>NOT(ISERROR(SEARCH("310",AF46)))</formula>
    </cfRule>
    <cfRule type="containsText" dxfId="1840" priority="807" operator="containsText" text="210">
      <formula>NOT(ISERROR(SEARCH("210",AF46)))</formula>
    </cfRule>
    <cfRule type="containsText" dxfId="1839" priority="808" operator="containsText" text="120">
      <formula>NOT(ISERROR(SEARCH("120",AF46)))</formula>
    </cfRule>
    <cfRule type="containsText" dxfId="1838" priority="809" operator="containsText" text="716">
      <formula>NOT(ISERROR(SEARCH("716",AF46)))</formula>
    </cfRule>
    <cfRule type="containsText" dxfId="1837" priority="810" operator="containsText" text="416">
      <formula>NOT(ISERROR(SEARCH("416",AF46)))</formula>
    </cfRule>
    <cfRule type="containsText" dxfId="1836" priority="811" operator="containsText" text="316">
      <formula>NOT(ISERROR(SEARCH("316",AF46)))</formula>
    </cfRule>
    <cfRule type="containsText" dxfId="1835" priority="812" operator="containsText" text="216">
      <formula>NOT(ISERROR(SEARCH("216",AF46)))</formula>
    </cfRule>
    <cfRule type="containsText" dxfId="1834" priority="813" operator="containsText" text="126">
      <formula>NOT(ISERROR(SEARCH("126",AF46)))</formula>
    </cfRule>
    <cfRule type="containsText" dxfId="1833" priority="814" operator="containsText" text="016">
      <formula>NOT(ISERROR(SEARCH("016",AF46)))</formula>
    </cfRule>
    <cfRule type="containsText" dxfId="1832" priority="815" operator="containsText" text="700">
      <formula>NOT(ISERROR(SEARCH("700",AF46)))</formula>
    </cfRule>
    <cfRule type="containsText" dxfId="1831" priority="816" operator="containsText" text="REPOS">
      <formula>NOT(ISERROR(SEARCH("REPOS",AF46)))</formula>
    </cfRule>
  </conditionalFormatting>
  <conditionalFormatting sqref="F53:J53 M53:Q53 AB53 T53:W53 AE53:AF53 AE55:AF63 T55:W63 AB55:AB63 M55:Q63 F55:J63">
    <cfRule type="containsText" dxfId="1830" priority="775" operator="containsText" text="017">
      <formula>NOT(ISERROR(SEARCH("017",F53)))</formula>
    </cfRule>
    <cfRule type="containsText" dxfId="1829" priority="776" operator="containsText" text="031">
      <formula>NOT(ISERROR(SEARCH("031",F53)))</formula>
    </cfRule>
    <cfRule type="containsText" dxfId="1828" priority="777" operator="containsText" text="028">
      <formula>NOT(ISERROR(SEARCH("028",F53)))</formula>
    </cfRule>
    <cfRule type="containsText" dxfId="1827" priority="778" operator="containsText" text="800">
      <formula>NOT(ISERROR(SEARCH("800",F53)))</formula>
    </cfRule>
    <cfRule type="containsText" dxfId="1826" priority="779" operator="containsText" text="774">
      <formula>NOT(ISERROR(SEARCH("774",F53)))</formula>
    </cfRule>
    <cfRule type="containsText" dxfId="1825" priority="780" operator="containsText" text="748">
      <formula>NOT(ISERROR(SEARCH("748",F53)))</formula>
    </cfRule>
    <cfRule type="containsText" dxfId="1824" priority="781" operator="containsText" text="747">
      <formula>NOT(ISERROR(SEARCH("747",F53)))</formula>
    </cfRule>
    <cfRule type="containsText" dxfId="1823" priority="782" operator="containsText" text="730">
      <formula>NOT(ISERROR(SEARCH("730",F53)))</formula>
    </cfRule>
    <cfRule type="containsText" dxfId="1822" priority="783" operator="containsText" text="710">
      <formula>NOT(ISERROR(SEARCH("710",F53)))</formula>
    </cfRule>
    <cfRule type="containsText" dxfId="1821" priority="784" operator="containsText" text="410">
      <formula>NOT(ISERROR(SEARCH("410",F53)))</formula>
    </cfRule>
    <cfRule type="containsText" dxfId="1820" priority="785" operator="containsText" text="310">
      <formula>NOT(ISERROR(SEARCH("310",F53)))</formula>
    </cfRule>
    <cfRule type="containsText" dxfId="1819" priority="786" operator="containsText" text="210">
      <formula>NOT(ISERROR(SEARCH("210",F53)))</formula>
    </cfRule>
    <cfRule type="containsText" dxfId="1818" priority="787" operator="containsText" text="120">
      <formula>NOT(ISERROR(SEARCH("120",F53)))</formula>
    </cfRule>
    <cfRule type="containsText" dxfId="1817" priority="788" operator="containsText" text="716">
      <formula>NOT(ISERROR(SEARCH("716",F53)))</formula>
    </cfRule>
    <cfRule type="containsText" dxfId="1816" priority="789" operator="containsText" text="416">
      <formula>NOT(ISERROR(SEARCH("416",F53)))</formula>
    </cfRule>
    <cfRule type="containsText" dxfId="1815" priority="790" operator="containsText" text="316">
      <formula>NOT(ISERROR(SEARCH("316",F53)))</formula>
    </cfRule>
    <cfRule type="containsText" dxfId="1814" priority="791" operator="containsText" text="216">
      <formula>NOT(ISERROR(SEARCH("216",F53)))</formula>
    </cfRule>
    <cfRule type="containsText" dxfId="1813" priority="792" operator="containsText" text="126">
      <formula>NOT(ISERROR(SEARCH("126",F53)))</formula>
    </cfRule>
    <cfRule type="containsText" dxfId="1812" priority="793" operator="containsText" text="016">
      <formula>NOT(ISERROR(SEARCH("016",F53)))</formula>
    </cfRule>
    <cfRule type="containsText" dxfId="1811" priority="794" operator="containsText" text="700">
      <formula>NOT(ISERROR(SEARCH("700",F53)))</formula>
    </cfRule>
    <cfRule type="containsText" dxfId="1810" priority="795" operator="containsText" text="REPOS">
      <formula>NOT(ISERROR(SEARCH("REPOS",F53)))</formula>
    </cfRule>
  </conditionalFormatting>
  <conditionalFormatting sqref="C46:C51">
    <cfRule type="containsText" dxfId="1809" priority="754" operator="containsText" text="017">
      <formula>NOT(ISERROR(SEARCH("017",C46)))</formula>
    </cfRule>
    <cfRule type="containsText" dxfId="1808" priority="755" operator="containsText" text="031">
      <formula>NOT(ISERROR(SEARCH("031",C46)))</formula>
    </cfRule>
    <cfRule type="containsText" dxfId="1807" priority="756" operator="containsText" text="028">
      <formula>NOT(ISERROR(SEARCH("028",C46)))</formula>
    </cfRule>
    <cfRule type="containsText" dxfId="1806" priority="757" operator="containsText" text="800">
      <formula>NOT(ISERROR(SEARCH("800",C46)))</formula>
    </cfRule>
    <cfRule type="containsText" dxfId="1805" priority="758" operator="containsText" text="774">
      <formula>NOT(ISERROR(SEARCH("774",C46)))</formula>
    </cfRule>
    <cfRule type="containsText" dxfId="1804" priority="759" operator="containsText" text="748">
      <formula>NOT(ISERROR(SEARCH("748",C46)))</formula>
    </cfRule>
    <cfRule type="containsText" dxfId="1803" priority="760" operator="containsText" text="747">
      <formula>NOT(ISERROR(SEARCH("747",C46)))</formula>
    </cfRule>
    <cfRule type="containsText" dxfId="1802" priority="761" operator="containsText" text="730">
      <formula>NOT(ISERROR(SEARCH("730",C46)))</formula>
    </cfRule>
    <cfRule type="containsText" dxfId="1801" priority="762" operator="containsText" text="710">
      <formula>NOT(ISERROR(SEARCH("710",C46)))</formula>
    </cfRule>
    <cfRule type="containsText" dxfId="1800" priority="763" operator="containsText" text="410">
      <formula>NOT(ISERROR(SEARCH("410",C46)))</formula>
    </cfRule>
    <cfRule type="containsText" dxfId="1799" priority="764" operator="containsText" text="310">
      <formula>NOT(ISERROR(SEARCH("310",C46)))</formula>
    </cfRule>
    <cfRule type="containsText" dxfId="1798" priority="765" operator="containsText" text="210">
      <formula>NOT(ISERROR(SEARCH("210",C46)))</formula>
    </cfRule>
    <cfRule type="containsText" dxfId="1797" priority="766" operator="containsText" text="120">
      <formula>NOT(ISERROR(SEARCH("120",C46)))</formula>
    </cfRule>
    <cfRule type="containsText" dxfId="1796" priority="767" operator="containsText" text="716">
      <formula>NOT(ISERROR(SEARCH("716",C46)))</formula>
    </cfRule>
    <cfRule type="containsText" dxfId="1795" priority="768" operator="containsText" text="416">
      <formula>NOT(ISERROR(SEARCH("416",C46)))</formula>
    </cfRule>
    <cfRule type="containsText" dxfId="1794" priority="769" operator="containsText" text="316">
      <formula>NOT(ISERROR(SEARCH("316",C46)))</formula>
    </cfRule>
    <cfRule type="containsText" dxfId="1793" priority="770" operator="containsText" text="216">
      <formula>NOT(ISERROR(SEARCH("216",C46)))</formula>
    </cfRule>
    <cfRule type="containsText" dxfId="1792" priority="771" operator="containsText" text="126">
      <formula>NOT(ISERROR(SEARCH("126",C46)))</formula>
    </cfRule>
    <cfRule type="containsText" dxfId="1791" priority="772" operator="containsText" text="016">
      <formula>NOT(ISERROR(SEARCH("016",C46)))</formula>
    </cfRule>
    <cfRule type="containsText" dxfId="1790" priority="773" operator="containsText" text="700">
      <formula>NOT(ISERROR(SEARCH("700",C46)))</formula>
    </cfRule>
    <cfRule type="containsText" dxfId="1789" priority="774" operator="containsText" text="REPOS">
      <formula>NOT(ISERROR(SEARCH("REPOS",C46)))</formula>
    </cfRule>
  </conditionalFormatting>
  <conditionalFormatting sqref="C53:AG53 C55:AG63 C46:AG51">
    <cfRule type="containsText" dxfId="1788" priority="733" operator="containsText" text="017">
      <formula>NOT(ISERROR(SEARCH("017",C46)))</formula>
    </cfRule>
    <cfRule type="containsText" dxfId="1787" priority="734" operator="containsText" text="031">
      <formula>NOT(ISERROR(SEARCH("031",C46)))</formula>
    </cfRule>
    <cfRule type="containsText" dxfId="1786" priority="735" operator="containsText" text="028">
      <formula>NOT(ISERROR(SEARCH("028",C46)))</formula>
    </cfRule>
    <cfRule type="containsText" dxfId="1785" priority="736" operator="containsText" text="800">
      <formula>NOT(ISERROR(SEARCH("800",C46)))</formula>
    </cfRule>
    <cfRule type="containsText" dxfId="1784" priority="737" operator="containsText" text="774">
      <formula>NOT(ISERROR(SEARCH("774",C46)))</formula>
    </cfRule>
    <cfRule type="containsText" dxfId="1783" priority="738" operator="containsText" text="748">
      <formula>NOT(ISERROR(SEARCH("748",C46)))</formula>
    </cfRule>
    <cfRule type="containsText" dxfId="1782" priority="739" operator="containsText" text="747">
      <formula>NOT(ISERROR(SEARCH("747",C46)))</formula>
    </cfRule>
    <cfRule type="containsText" dxfId="1781" priority="740" operator="containsText" text="730">
      <formula>NOT(ISERROR(SEARCH("730",C46)))</formula>
    </cfRule>
    <cfRule type="containsText" dxfId="1780" priority="741" operator="containsText" text="710">
      <formula>NOT(ISERROR(SEARCH("710",C46)))</formula>
    </cfRule>
    <cfRule type="containsText" dxfId="1779" priority="742" operator="containsText" text="410">
      <formula>NOT(ISERROR(SEARCH("410",C46)))</formula>
    </cfRule>
    <cfRule type="containsText" dxfId="1778" priority="743" operator="containsText" text="310">
      <formula>NOT(ISERROR(SEARCH("310",C46)))</formula>
    </cfRule>
    <cfRule type="containsText" dxfId="1777" priority="744" operator="containsText" text="210">
      <formula>NOT(ISERROR(SEARCH("210",C46)))</formula>
    </cfRule>
    <cfRule type="containsText" dxfId="1776" priority="745" operator="containsText" text="120">
      <formula>NOT(ISERROR(SEARCH("120",C46)))</formula>
    </cfRule>
    <cfRule type="containsText" dxfId="1775" priority="746" operator="containsText" text="716">
      <formula>NOT(ISERROR(SEARCH("716",C46)))</formula>
    </cfRule>
    <cfRule type="containsText" dxfId="1774" priority="747" operator="containsText" text="416">
      <formula>NOT(ISERROR(SEARCH("416",C46)))</formula>
    </cfRule>
    <cfRule type="containsText" dxfId="1773" priority="748" operator="containsText" text="316">
      <formula>NOT(ISERROR(SEARCH("316",C46)))</formula>
    </cfRule>
    <cfRule type="containsText" dxfId="1772" priority="749" operator="containsText" text="216">
      <formula>NOT(ISERROR(SEARCH("216",C46)))</formula>
    </cfRule>
    <cfRule type="containsText" dxfId="1771" priority="750" operator="containsText" text="126">
      <formula>NOT(ISERROR(SEARCH("126",C46)))</formula>
    </cfRule>
    <cfRule type="containsText" dxfId="1770" priority="751" operator="containsText" text="016">
      <formula>NOT(ISERROR(SEARCH("016",C46)))</formula>
    </cfRule>
    <cfRule type="containsText" dxfId="1769" priority="752" operator="containsText" text="700">
      <formula>NOT(ISERROR(SEARCH("700",C46)))</formula>
    </cfRule>
    <cfRule type="containsText" dxfId="1768" priority="753" operator="containsText" text="REPOS">
      <formula>NOT(ISERROR(SEARCH("REPOS",C46)))</formula>
    </cfRule>
  </conditionalFormatting>
  <conditionalFormatting sqref="X46:X51 AA46:AA51">
    <cfRule type="containsText" dxfId="1767" priority="712" operator="containsText" text="017">
      <formula>NOT(ISERROR(SEARCH("017",X46)))</formula>
    </cfRule>
    <cfRule type="containsText" dxfId="1766" priority="713" operator="containsText" text="031">
      <formula>NOT(ISERROR(SEARCH("031",X46)))</formula>
    </cfRule>
    <cfRule type="containsText" dxfId="1765" priority="714" operator="containsText" text="028">
      <formula>NOT(ISERROR(SEARCH("028",X46)))</formula>
    </cfRule>
    <cfRule type="containsText" dxfId="1764" priority="715" operator="containsText" text="800">
      <formula>NOT(ISERROR(SEARCH("800",X46)))</formula>
    </cfRule>
    <cfRule type="containsText" dxfId="1763" priority="716" operator="containsText" text="774">
      <formula>NOT(ISERROR(SEARCH("774",X46)))</formula>
    </cfRule>
    <cfRule type="containsText" dxfId="1762" priority="717" operator="containsText" text="748">
      <formula>NOT(ISERROR(SEARCH("748",X46)))</formula>
    </cfRule>
    <cfRule type="containsText" dxfId="1761" priority="718" operator="containsText" text="747">
      <formula>NOT(ISERROR(SEARCH("747",X46)))</formula>
    </cfRule>
    <cfRule type="containsText" dxfId="1760" priority="719" operator="containsText" text="730">
      <formula>NOT(ISERROR(SEARCH("730",X46)))</formula>
    </cfRule>
    <cfRule type="containsText" dxfId="1759" priority="720" operator="containsText" text="710">
      <formula>NOT(ISERROR(SEARCH("710",X46)))</formula>
    </cfRule>
    <cfRule type="containsText" dxfId="1758" priority="721" operator="containsText" text="410">
      <formula>NOT(ISERROR(SEARCH("410",X46)))</formula>
    </cfRule>
    <cfRule type="containsText" dxfId="1757" priority="722" operator="containsText" text="310">
      <formula>NOT(ISERROR(SEARCH("310",X46)))</formula>
    </cfRule>
    <cfRule type="containsText" dxfId="1756" priority="723" operator="containsText" text="210">
      <formula>NOT(ISERROR(SEARCH("210",X46)))</formula>
    </cfRule>
    <cfRule type="containsText" dxfId="1755" priority="724" operator="containsText" text="120">
      <formula>NOT(ISERROR(SEARCH("120",X46)))</formula>
    </cfRule>
    <cfRule type="containsText" dxfId="1754" priority="725" operator="containsText" text="716">
      <formula>NOT(ISERROR(SEARCH("716",X46)))</formula>
    </cfRule>
    <cfRule type="containsText" dxfId="1753" priority="726" operator="containsText" text="416">
      <formula>NOT(ISERROR(SEARCH("416",X46)))</formula>
    </cfRule>
    <cfRule type="containsText" dxfId="1752" priority="727" operator="containsText" text="316">
      <formula>NOT(ISERROR(SEARCH("316",X46)))</formula>
    </cfRule>
    <cfRule type="containsText" dxfId="1751" priority="728" operator="containsText" text="216">
      <formula>NOT(ISERROR(SEARCH("216",X46)))</formula>
    </cfRule>
    <cfRule type="containsText" dxfId="1750" priority="729" operator="containsText" text="126">
      <formula>NOT(ISERROR(SEARCH("126",X46)))</formula>
    </cfRule>
    <cfRule type="containsText" dxfId="1749" priority="730" operator="containsText" text="016">
      <formula>NOT(ISERROR(SEARCH("016",X46)))</formula>
    </cfRule>
    <cfRule type="containsText" dxfId="1748" priority="731" operator="containsText" text="700">
      <formula>NOT(ISERROR(SEARCH("700",X46)))</formula>
    </cfRule>
    <cfRule type="containsText" dxfId="1747" priority="732" operator="containsText" text="REPOS">
      <formula>NOT(ISERROR(SEARCH("REPOS",X46)))</formula>
    </cfRule>
  </conditionalFormatting>
  <conditionalFormatting sqref="X53 AA53 AA55:AA63 X55:X63">
    <cfRule type="containsText" dxfId="1746" priority="691" operator="containsText" text="017">
      <formula>NOT(ISERROR(SEARCH("017",X53)))</formula>
    </cfRule>
    <cfRule type="containsText" dxfId="1745" priority="692" operator="containsText" text="031">
      <formula>NOT(ISERROR(SEARCH("031",X53)))</formula>
    </cfRule>
    <cfRule type="containsText" dxfId="1744" priority="693" operator="containsText" text="028">
      <formula>NOT(ISERROR(SEARCH("028",X53)))</formula>
    </cfRule>
    <cfRule type="containsText" dxfId="1743" priority="694" operator="containsText" text="800">
      <formula>NOT(ISERROR(SEARCH("800",X53)))</formula>
    </cfRule>
    <cfRule type="containsText" dxfId="1742" priority="695" operator="containsText" text="774">
      <formula>NOT(ISERROR(SEARCH("774",X53)))</formula>
    </cfRule>
    <cfRule type="containsText" dxfId="1741" priority="696" operator="containsText" text="748">
      <formula>NOT(ISERROR(SEARCH("748",X53)))</formula>
    </cfRule>
    <cfRule type="containsText" dxfId="1740" priority="697" operator="containsText" text="747">
      <formula>NOT(ISERROR(SEARCH("747",X53)))</formula>
    </cfRule>
    <cfRule type="containsText" dxfId="1739" priority="698" operator="containsText" text="730">
      <formula>NOT(ISERROR(SEARCH("730",X53)))</formula>
    </cfRule>
    <cfRule type="containsText" dxfId="1738" priority="699" operator="containsText" text="710">
      <formula>NOT(ISERROR(SEARCH("710",X53)))</formula>
    </cfRule>
    <cfRule type="containsText" dxfId="1737" priority="700" operator="containsText" text="410">
      <formula>NOT(ISERROR(SEARCH("410",X53)))</formula>
    </cfRule>
    <cfRule type="containsText" dxfId="1736" priority="701" operator="containsText" text="310">
      <formula>NOT(ISERROR(SEARCH("310",X53)))</formula>
    </cfRule>
    <cfRule type="containsText" dxfId="1735" priority="702" operator="containsText" text="210">
      <formula>NOT(ISERROR(SEARCH("210",X53)))</formula>
    </cfRule>
    <cfRule type="containsText" dxfId="1734" priority="703" operator="containsText" text="120">
      <formula>NOT(ISERROR(SEARCH("120",X53)))</formula>
    </cfRule>
    <cfRule type="containsText" dxfId="1733" priority="704" operator="containsText" text="716">
      <formula>NOT(ISERROR(SEARCH("716",X53)))</formula>
    </cfRule>
    <cfRule type="containsText" dxfId="1732" priority="705" operator="containsText" text="416">
      <formula>NOT(ISERROR(SEARCH("416",X53)))</formula>
    </cfRule>
    <cfRule type="containsText" dxfId="1731" priority="706" operator="containsText" text="316">
      <formula>NOT(ISERROR(SEARCH("316",X53)))</formula>
    </cfRule>
    <cfRule type="containsText" dxfId="1730" priority="707" operator="containsText" text="216">
      <formula>NOT(ISERROR(SEARCH("216",X53)))</formula>
    </cfRule>
    <cfRule type="containsText" dxfId="1729" priority="708" operator="containsText" text="126">
      <formula>NOT(ISERROR(SEARCH("126",X53)))</formula>
    </cfRule>
    <cfRule type="containsText" dxfId="1728" priority="709" operator="containsText" text="016">
      <formula>NOT(ISERROR(SEARCH("016",X53)))</formula>
    </cfRule>
    <cfRule type="containsText" dxfId="1727" priority="710" operator="containsText" text="700">
      <formula>NOT(ISERROR(SEARCH("700",X53)))</formula>
    </cfRule>
    <cfRule type="containsText" dxfId="1726" priority="711" operator="containsText" text="REPOS">
      <formula>NOT(ISERROR(SEARCH("REPOS",X53)))</formula>
    </cfRule>
  </conditionalFormatting>
  <conditionalFormatting sqref="AG46:AG51">
    <cfRule type="containsText" dxfId="1725" priority="670" operator="containsText" text="017">
      <formula>NOT(ISERROR(SEARCH("017",AG46)))</formula>
    </cfRule>
    <cfRule type="containsText" dxfId="1724" priority="671" operator="containsText" text="031">
      <formula>NOT(ISERROR(SEARCH("031",AG46)))</formula>
    </cfRule>
    <cfRule type="containsText" dxfId="1723" priority="672" operator="containsText" text="028">
      <formula>NOT(ISERROR(SEARCH("028",AG46)))</formula>
    </cfRule>
    <cfRule type="containsText" dxfId="1722" priority="673" operator="containsText" text="800">
      <formula>NOT(ISERROR(SEARCH("800",AG46)))</formula>
    </cfRule>
    <cfRule type="containsText" dxfId="1721" priority="674" operator="containsText" text="774">
      <formula>NOT(ISERROR(SEARCH("774",AG46)))</formula>
    </cfRule>
    <cfRule type="containsText" dxfId="1720" priority="675" operator="containsText" text="748">
      <formula>NOT(ISERROR(SEARCH("748",AG46)))</formula>
    </cfRule>
    <cfRule type="containsText" dxfId="1719" priority="676" operator="containsText" text="747">
      <formula>NOT(ISERROR(SEARCH("747",AG46)))</formula>
    </cfRule>
    <cfRule type="containsText" dxfId="1718" priority="677" operator="containsText" text="730">
      <formula>NOT(ISERROR(SEARCH("730",AG46)))</formula>
    </cfRule>
    <cfRule type="containsText" dxfId="1717" priority="678" operator="containsText" text="710">
      <formula>NOT(ISERROR(SEARCH("710",AG46)))</formula>
    </cfRule>
    <cfRule type="containsText" dxfId="1716" priority="679" operator="containsText" text="410">
      <formula>NOT(ISERROR(SEARCH("410",AG46)))</formula>
    </cfRule>
    <cfRule type="containsText" dxfId="1715" priority="680" operator="containsText" text="310">
      <formula>NOT(ISERROR(SEARCH("310",AG46)))</formula>
    </cfRule>
    <cfRule type="containsText" dxfId="1714" priority="681" operator="containsText" text="210">
      <formula>NOT(ISERROR(SEARCH("210",AG46)))</formula>
    </cfRule>
    <cfRule type="containsText" dxfId="1713" priority="682" operator="containsText" text="120">
      <formula>NOT(ISERROR(SEARCH("120",AG46)))</formula>
    </cfRule>
    <cfRule type="containsText" dxfId="1712" priority="683" operator="containsText" text="716">
      <formula>NOT(ISERROR(SEARCH("716",AG46)))</formula>
    </cfRule>
    <cfRule type="containsText" dxfId="1711" priority="684" operator="containsText" text="416">
      <formula>NOT(ISERROR(SEARCH("416",AG46)))</formula>
    </cfRule>
    <cfRule type="containsText" dxfId="1710" priority="685" operator="containsText" text="316">
      <formula>NOT(ISERROR(SEARCH("316",AG46)))</formula>
    </cfRule>
    <cfRule type="containsText" dxfId="1709" priority="686" operator="containsText" text="216">
      <formula>NOT(ISERROR(SEARCH("216",AG46)))</formula>
    </cfRule>
    <cfRule type="containsText" dxfId="1708" priority="687" operator="containsText" text="126">
      <formula>NOT(ISERROR(SEARCH("126",AG46)))</formula>
    </cfRule>
    <cfRule type="containsText" dxfId="1707" priority="688" operator="containsText" text="016">
      <formula>NOT(ISERROR(SEARCH("016",AG46)))</formula>
    </cfRule>
    <cfRule type="containsText" dxfId="1706" priority="689" operator="containsText" text="700">
      <formula>NOT(ISERROR(SEARCH("700",AG46)))</formula>
    </cfRule>
    <cfRule type="containsText" dxfId="1705" priority="690" operator="containsText" text="REPOS">
      <formula>NOT(ISERROR(SEARCH("REPOS",AG46)))</formula>
    </cfRule>
  </conditionalFormatting>
  <conditionalFormatting sqref="AG53 AG55:AG63">
    <cfRule type="containsText" dxfId="1704" priority="649" operator="containsText" text="017">
      <formula>NOT(ISERROR(SEARCH("017",AG53)))</formula>
    </cfRule>
    <cfRule type="containsText" dxfId="1703" priority="650" operator="containsText" text="031">
      <formula>NOT(ISERROR(SEARCH("031",AG53)))</formula>
    </cfRule>
    <cfRule type="containsText" dxfId="1702" priority="651" operator="containsText" text="028">
      <formula>NOT(ISERROR(SEARCH("028",AG53)))</formula>
    </cfRule>
    <cfRule type="containsText" dxfId="1701" priority="652" operator="containsText" text="800">
      <formula>NOT(ISERROR(SEARCH("800",AG53)))</formula>
    </cfRule>
    <cfRule type="containsText" dxfId="1700" priority="653" operator="containsText" text="774">
      <formula>NOT(ISERROR(SEARCH("774",AG53)))</formula>
    </cfRule>
    <cfRule type="containsText" dxfId="1699" priority="654" operator="containsText" text="748">
      <formula>NOT(ISERROR(SEARCH("748",AG53)))</formula>
    </cfRule>
    <cfRule type="containsText" dxfId="1698" priority="655" operator="containsText" text="747">
      <formula>NOT(ISERROR(SEARCH("747",AG53)))</formula>
    </cfRule>
    <cfRule type="containsText" dxfId="1697" priority="656" operator="containsText" text="730">
      <formula>NOT(ISERROR(SEARCH("730",AG53)))</formula>
    </cfRule>
    <cfRule type="containsText" dxfId="1696" priority="657" operator="containsText" text="710">
      <formula>NOT(ISERROR(SEARCH("710",AG53)))</formula>
    </cfRule>
    <cfRule type="containsText" dxfId="1695" priority="658" operator="containsText" text="410">
      <formula>NOT(ISERROR(SEARCH("410",AG53)))</formula>
    </cfRule>
    <cfRule type="containsText" dxfId="1694" priority="659" operator="containsText" text="310">
      <formula>NOT(ISERROR(SEARCH("310",AG53)))</formula>
    </cfRule>
    <cfRule type="containsText" dxfId="1693" priority="660" operator="containsText" text="210">
      <formula>NOT(ISERROR(SEARCH("210",AG53)))</formula>
    </cfRule>
    <cfRule type="containsText" dxfId="1692" priority="661" operator="containsText" text="120">
      <formula>NOT(ISERROR(SEARCH("120",AG53)))</formula>
    </cfRule>
    <cfRule type="containsText" dxfId="1691" priority="662" operator="containsText" text="716">
      <formula>NOT(ISERROR(SEARCH("716",AG53)))</formula>
    </cfRule>
    <cfRule type="containsText" dxfId="1690" priority="663" operator="containsText" text="416">
      <formula>NOT(ISERROR(SEARCH("416",AG53)))</formula>
    </cfRule>
    <cfRule type="containsText" dxfId="1689" priority="664" operator="containsText" text="316">
      <formula>NOT(ISERROR(SEARCH("316",AG53)))</formula>
    </cfRule>
    <cfRule type="containsText" dxfId="1688" priority="665" operator="containsText" text="216">
      <formula>NOT(ISERROR(SEARCH("216",AG53)))</formula>
    </cfRule>
    <cfRule type="containsText" dxfId="1687" priority="666" operator="containsText" text="126">
      <formula>NOT(ISERROR(SEARCH("126",AG53)))</formula>
    </cfRule>
    <cfRule type="containsText" dxfId="1686" priority="667" operator="containsText" text="016">
      <formula>NOT(ISERROR(SEARCH("016",AG53)))</formula>
    </cfRule>
    <cfRule type="containsText" dxfId="1685" priority="668" operator="containsText" text="700">
      <formula>NOT(ISERROR(SEARCH("700",AG53)))</formula>
    </cfRule>
    <cfRule type="containsText" dxfId="1684" priority="669" operator="containsText" text="REPOS">
      <formula>NOT(ISERROR(SEARCH("REPOS",AG53)))</formula>
    </cfRule>
  </conditionalFormatting>
  <conditionalFormatting sqref="K46:L51">
    <cfRule type="containsText" dxfId="1683" priority="628" operator="containsText" text="017">
      <formula>NOT(ISERROR(SEARCH("017",K46)))</formula>
    </cfRule>
    <cfRule type="containsText" dxfId="1682" priority="629" operator="containsText" text="031">
      <formula>NOT(ISERROR(SEARCH("031",K46)))</formula>
    </cfRule>
    <cfRule type="containsText" dxfId="1681" priority="630" operator="containsText" text="028">
      <formula>NOT(ISERROR(SEARCH("028",K46)))</formula>
    </cfRule>
    <cfRule type="containsText" dxfId="1680" priority="631" operator="containsText" text="800">
      <formula>NOT(ISERROR(SEARCH("800",K46)))</formula>
    </cfRule>
    <cfRule type="containsText" dxfId="1679" priority="632" operator="containsText" text="774">
      <formula>NOT(ISERROR(SEARCH("774",K46)))</formula>
    </cfRule>
    <cfRule type="containsText" dxfId="1678" priority="633" operator="containsText" text="748">
      <formula>NOT(ISERROR(SEARCH("748",K46)))</formula>
    </cfRule>
    <cfRule type="containsText" dxfId="1677" priority="634" operator="containsText" text="747">
      <formula>NOT(ISERROR(SEARCH("747",K46)))</formula>
    </cfRule>
    <cfRule type="containsText" dxfId="1676" priority="635" operator="containsText" text="730">
      <formula>NOT(ISERROR(SEARCH("730",K46)))</formula>
    </cfRule>
    <cfRule type="containsText" dxfId="1675" priority="636" operator="containsText" text="710">
      <formula>NOT(ISERROR(SEARCH("710",K46)))</formula>
    </cfRule>
    <cfRule type="containsText" dxfId="1674" priority="637" operator="containsText" text="410">
      <formula>NOT(ISERROR(SEARCH("410",K46)))</formula>
    </cfRule>
    <cfRule type="containsText" dxfId="1673" priority="638" operator="containsText" text="310">
      <formula>NOT(ISERROR(SEARCH("310",K46)))</formula>
    </cfRule>
    <cfRule type="containsText" dxfId="1672" priority="639" operator="containsText" text="210">
      <formula>NOT(ISERROR(SEARCH("210",K46)))</formula>
    </cfRule>
    <cfRule type="containsText" dxfId="1671" priority="640" operator="containsText" text="120">
      <formula>NOT(ISERROR(SEARCH("120",K46)))</formula>
    </cfRule>
    <cfRule type="containsText" dxfId="1670" priority="641" operator="containsText" text="716">
      <formula>NOT(ISERROR(SEARCH("716",K46)))</formula>
    </cfRule>
    <cfRule type="containsText" dxfId="1669" priority="642" operator="containsText" text="416">
      <formula>NOT(ISERROR(SEARCH("416",K46)))</formula>
    </cfRule>
    <cfRule type="containsText" dxfId="1668" priority="643" operator="containsText" text="316">
      <formula>NOT(ISERROR(SEARCH("316",K46)))</formula>
    </cfRule>
    <cfRule type="containsText" dxfId="1667" priority="644" operator="containsText" text="216">
      <formula>NOT(ISERROR(SEARCH("216",K46)))</formula>
    </cfRule>
    <cfRule type="containsText" dxfId="1666" priority="645" operator="containsText" text="126">
      <formula>NOT(ISERROR(SEARCH("126",K46)))</formula>
    </cfRule>
    <cfRule type="containsText" dxfId="1665" priority="646" operator="containsText" text="016">
      <formula>NOT(ISERROR(SEARCH("016",K46)))</formula>
    </cfRule>
    <cfRule type="containsText" dxfId="1664" priority="647" operator="containsText" text="700">
      <formula>NOT(ISERROR(SEARCH("700",K46)))</formula>
    </cfRule>
    <cfRule type="containsText" dxfId="1663" priority="648" operator="containsText" text="REPOS">
      <formula>NOT(ISERROR(SEARCH("REPOS",K46)))</formula>
    </cfRule>
  </conditionalFormatting>
  <conditionalFormatting sqref="R46:S51">
    <cfRule type="containsText" dxfId="1662" priority="607" operator="containsText" text="017">
      <formula>NOT(ISERROR(SEARCH("017",R46)))</formula>
    </cfRule>
    <cfRule type="containsText" dxfId="1661" priority="608" operator="containsText" text="031">
      <formula>NOT(ISERROR(SEARCH("031",R46)))</formula>
    </cfRule>
    <cfRule type="containsText" dxfId="1660" priority="609" operator="containsText" text="028">
      <formula>NOT(ISERROR(SEARCH("028",R46)))</formula>
    </cfRule>
    <cfRule type="containsText" dxfId="1659" priority="610" operator="containsText" text="800">
      <formula>NOT(ISERROR(SEARCH("800",R46)))</formula>
    </cfRule>
    <cfRule type="containsText" dxfId="1658" priority="611" operator="containsText" text="774">
      <formula>NOT(ISERROR(SEARCH("774",R46)))</formula>
    </cfRule>
    <cfRule type="containsText" dxfId="1657" priority="612" operator="containsText" text="748">
      <formula>NOT(ISERROR(SEARCH("748",R46)))</formula>
    </cfRule>
    <cfRule type="containsText" dxfId="1656" priority="613" operator="containsText" text="747">
      <formula>NOT(ISERROR(SEARCH("747",R46)))</formula>
    </cfRule>
    <cfRule type="containsText" dxfId="1655" priority="614" operator="containsText" text="730">
      <formula>NOT(ISERROR(SEARCH("730",R46)))</formula>
    </cfRule>
    <cfRule type="containsText" dxfId="1654" priority="615" operator="containsText" text="710">
      <formula>NOT(ISERROR(SEARCH("710",R46)))</formula>
    </cfRule>
    <cfRule type="containsText" dxfId="1653" priority="616" operator="containsText" text="410">
      <formula>NOT(ISERROR(SEARCH("410",R46)))</formula>
    </cfRule>
    <cfRule type="containsText" dxfId="1652" priority="617" operator="containsText" text="310">
      <formula>NOT(ISERROR(SEARCH("310",R46)))</formula>
    </cfRule>
    <cfRule type="containsText" dxfId="1651" priority="618" operator="containsText" text="210">
      <formula>NOT(ISERROR(SEARCH("210",R46)))</formula>
    </cfRule>
    <cfRule type="containsText" dxfId="1650" priority="619" operator="containsText" text="120">
      <formula>NOT(ISERROR(SEARCH("120",R46)))</formula>
    </cfRule>
    <cfRule type="containsText" dxfId="1649" priority="620" operator="containsText" text="716">
      <formula>NOT(ISERROR(SEARCH("716",R46)))</formula>
    </cfRule>
    <cfRule type="containsText" dxfId="1648" priority="621" operator="containsText" text="416">
      <formula>NOT(ISERROR(SEARCH("416",R46)))</formula>
    </cfRule>
    <cfRule type="containsText" dxfId="1647" priority="622" operator="containsText" text="316">
      <formula>NOT(ISERROR(SEARCH("316",R46)))</formula>
    </cfRule>
    <cfRule type="containsText" dxfId="1646" priority="623" operator="containsText" text="216">
      <formula>NOT(ISERROR(SEARCH("216",R46)))</formula>
    </cfRule>
    <cfRule type="containsText" dxfId="1645" priority="624" operator="containsText" text="126">
      <formula>NOT(ISERROR(SEARCH("126",R46)))</formula>
    </cfRule>
    <cfRule type="containsText" dxfId="1644" priority="625" operator="containsText" text="016">
      <formula>NOT(ISERROR(SEARCH("016",R46)))</formula>
    </cfRule>
    <cfRule type="containsText" dxfId="1643" priority="626" operator="containsText" text="700">
      <formula>NOT(ISERROR(SEARCH("700",R46)))</formula>
    </cfRule>
    <cfRule type="containsText" dxfId="1642" priority="627" operator="containsText" text="REPOS">
      <formula>NOT(ISERROR(SEARCH("REPOS",R46)))</formula>
    </cfRule>
  </conditionalFormatting>
  <conditionalFormatting sqref="Y46:Z51">
    <cfRule type="containsText" dxfId="1641" priority="586" operator="containsText" text="017">
      <formula>NOT(ISERROR(SEARCH("017",Y46)))</formula>
    </cfRule>
    <cfRule type="containsText" dxfId="1640" priority="587" operator="containsText" text="031">
      <formula>NOT(ISERROR(SEARCH("031",Y46)))</formula>
    </cfRule>
    <cfRule type="containsText" dxfId="1639" priority="588" operator="containsText" text="028">
      <formula>NOT(ISERROR(SEARCH("028",Y46)))</formula>
    </cfRule>
    <cfRule type="containsText" dxfId="1638" priority="589" operator="containsText" text="800">
      <formula>NOT(ISERROR(SEARCH("800",Y46)))</formula>
    </cfRule>
    <cfRule type="containsText" dxfId="1637" priority="590" operator="containsText" text="774">
      <formula>NOT(ISERROR(SEARCH("774",Y46)))</formula>
    </cfRule>
    <cfRule type="containsText" dxfId="1636" priority="591" operator="containsText" text="748">
      <formula>NOT(ISERROR(SEARCH("748",Y46)))</formula>
    </cfRule>
    <cfRule type="containsText" dxfId="1635" priority="592" operator="containsText" text="747">
      <formula>NOT(ISERROR(SEARCH("747",Y46)))</formula>
    </cfRule>
    <cfRule type="containsText" dxfId="1634" priority="593" operator="containsText" text="730">
      <formula>NOT(ISERROR(SEARCH("730",Y46)))</formula>
    </cfRule>
    <cfRule type="containsText" dxfId="1633" priority="594" operator="containsText" text="710">
      <formula>NOT(ISERROR(SEARCH("710",Y46)))</formula>
    </cfRule>
    <cfRule type="containsText" dxfId="1632" priority="595" operator="containsText" text="410">
      <formula>NOT(ISERROR(SEARCH("410",Y46)))</formula>
    </cfRule>
    <cfRule type="containsText" dxfId="1631" priority="596" operator="containsText" text="310">
      <formula>NOT(ISERROR(SEARCH("310",Y46)))</formula>
    </cfRule>
    <cfRule type="containsText" dxfId="1630" priority="597" operator="containsText" text="210">
      <formula>NOT(ISERROR(SEARCH("210",Y46)))</formula>
    </cfRule>
    <cfRule type="containsText" dxfId="1629" priority="598" operator="containsText" text="120">
      <formula>NOT(ISERROR(SEARCH("120",Y46)))</formula>
    </cfRule>
    <cfRule type="containsText" dxfId="1628" priority="599" operator="containsText" text="716">
      <formula>NOT(ISERROR(SEARCH("716",Y46)))</formula>
    </cfRule>
    <cfRule type="containsText" dxfId="1627" priority="600" operator="containsText" text="416">
      <formula>NOT(ISERROR(SEARCH("416",Y46)))</formula>
    </cfRule>
    <cfRule type="containsText" dxfId="1626" priority="601" operator="containsText" text="316">
      <formula>NOT(ISERROR(SEARCH("316",Y46)))</formula>
    </cfRule>
    <cfRule type="containsText" dxfId="1625" priority="602" operator="containsText" text="216">
      <formula>NOT(ISERROR(SEARCH("216",Y46)))</formula>
    </cfRule>
    <cfRule type="containsText" dxfId="1624" priority="603" operator="containsText" text="126">
      <formula>NOT(ISERROR(SEARCH("126",Y46)))</formula>
    </cfRule>
    <cfRule type="containsText" dxfId="1623" priority="604" operator="containsText" text="016">
      <formula>NOT(ISERROR(SEARCH("016",Y46)))</formula>
    </cfRule>
    <cfRule type="containsText" dxfId="1622" priority="605" operator="containsText" text="700">
      <formula>NOT(ISERROR(SEARCH("700",Y46)))</formula>
    </cfRule>
    <cfRule type="containsText" dxfId="1621" priority="606" operator="containsText" text="REPOS">
      <formula>NOT(ISERROR(SEARCH("REPOS",Y46)))</formula>
    </cfRule>
  </conditionalFormatting>
  <conditionalFormatting sqref="AC46:AD51">
    <cfRule type="containsText" dxfId="1620" priority="565" operator="containsText" text="017">
      <formula>NOT(ISERROR(SEARCH("017",AC46)))</formula>
    </cfRule>
    <cfRule type="containsText" dxfId="1619" priority="566" operator="containsText" text="031">
      <formula>NOT(ISERROR(SEARCH("031",AC46)))</formula>
    </cfRule>
    <cfRule type="containsText" dxfId="1618" priority="567" operator="containsText" text="028">
      <formula>NOT(ISERROR(SEARCH("028",AC46)))</formula>
    </cfRule>
    <cfRule type="containsText" dxfId="1617" priority="568" operator="containsText" text="800">
      <formula>NOT(ISERROR(SEARCH("800",AC46)))</formula>
    </cfRule>
    <cfRule type="containsText" dxfId="1616" priority="569" operator="containsText" text="774">
      <formula>NOT(ISERROR(SEARCH("774",AC46)))</formula>
    </cfRule>
    <cfRule type="containsText" dxfId="1615" priority="570" operator="containsText" text="748">
      <formula>NOT(ISERROR(SEARCH("748",AC46)))</formula>
    </cfRule>
    <cfRule type="containsText" dxfId="1614" priority="571" operator="containsText" text="747">
      <formula>NOT(ISERROR(SEARCH("747",AC46)))</formula>
    </cfRule>
    <cfRule type="containsText" dxfId="1613" priority="572" operator="containsText" text="730">
      <formula>NOT(ISERROR(SEARCH("730",AC46)))</formula>
    </cfRule>
    <cfRule type="containsText" dxfId="1612" priority="573" operator="containsText" text="710">
      <formula>NOT(ISERROR(SEARCH("710",AC46)))</formula>
    </cfRule>
    <cfRule type="containsText" dxfId="1611" priority="574" operator="containsText" text="410">
      <formula>NOT(ISERROR(SEARCH("410",AC46)))</formula>
    </cfRule>
    <cfRule type="containsText" dxfId="1610" priority="575" operator="containsText" text="310">
      <formula>NOT(ISERROR(SEARCH("310",AC46)))</formula>
    </cfRule>
    <cfRule type="containsText" dxfId="1609" priority="576" operator="containsText" text="210">
      <formula>NOT(ISERROR(SEARCH("210",AC46)))</formula>
    </cfRule>
    <cfRule type="containsText" dxfId="1608" priority="577" operator="containsText" text="120">
      <formula>NOT(ISERROR(SEARCH("120",AC46)))</formula>
    </cfRule>
    <cfRule type="containsText" dxfId="1607" priority="578" operator="containsText" text="716">
      <formula>NOT(ISERROR(SEARCH("716",AC46)))</formula>
    </cfRule>
    <cfRule type="containsText" dxfId="1606" priority="579" operator="containsText" text="416">
      <formula>NOT(ISERROR(SEARCH("416",AC46)))</formula>
    </cfRule>
    <cfRule type="containsText" dxfId="1605" priority="580" operator="containsText" text="316">
      <formula>NOT(ISERROR(SEARCH("316",AC46)))</formula>
    </cfRule>
    <cfRule type="containsText" dxfId="1604" priority="581" operator="containsText" text="216">
      <formula>NOT(ISERROR(SEARCH("216",AC46)))</formula>
    </cfRule>
    <cfRule type="containsText" dxfId="1603" priority="582" operator="containsText" text="126">
      <formula>NOT(ISERROR(SEARCH("126",AC46)))</formula>
    </cfRule>
    <cfRule type="containsText" dxfId="1602" priority="583" operator="containsText" text="016">
      <formula>NOT(ISERROR(SEARCH("016",AC46)))</formula>
    </cfRule>
    <cfRule type="containsText" dxfId="1601" priority="584" operator="containsText" text="700">
      <formula>NOT(ISERROR(SEARCH("700",AC46)))</formula>
    </cfRule>
    <cfRule type="containsText" dxfId="1600" priority="585" operator="containsText" text="REPOS">
      <formula>NOT(ISERROR(SEARCH("REPOS",AC46)))</formula>
    </cfRule>
  </conditionalFormatting>
  <conditionalFormatting sqref="AC53:AD53 AC55:AD63">
    <cfRule type="containsText" dxfId="1599" priority="544" operator="containsText" text="017">
      <formula>NOT(ISERROR(SEARCH("017",AC53)))</formula>
    </cfRule>
    <cfRule type="containsText" dxfId="1598" priority="545" operator="containsText" text="031">
      <formula>NOT(ISERROR(SEARCH("031",AC53)))</formula>
    </cfRule>
    <cfRule type="containsText" dxfId="1597" priority="546" operator="containsText" text="028">
      <formula>NOT(ISERROR(SEARCH("028",AC53)))</formula>
    </cfRule>
    <cfRule type="containsText" dxfId="1596" priority="547" operator="containsText" text="800">
      <formula>NOT(ISERROR(SEARCH("800",AC53)))</formula>
    </cfRule>
    <cfRule type="containsText" dxfId="1595" priority="548" operator="containsText" text="774">
      <formula>NOT(ISERROR(SEARCH("774",AC53)))</formula>
    </cfRule>
    <cfRule type="containsText" dxfId="1594" priority="549" operator="containsText" text="748">
      <formula>NOT(ISERROR(SEARCH("748",AC53)))</formula>
    </cfRule>
    <cfRule type="containsText" dxfId="1593" priority="550" operator="containsText" text="747">
      <formula>NOT(ISERROR(SEARCH("747",AC53)))</formula>
    </cfRule>
    <cfRule type="containsText" dxfId="1592" priority="551" operator="containsText" text="730">
      <formula>NOT(ISERROR(SEARCH("730",AC53)))</formula>
    </cfRule>
    <cfRule type="containsText" dxfId="1591" priority="552" operator="containsText" text="710">
      <formula>NOT(ISERROR(SEARCH("710",AC53)))</formula>
    </cfRule>
    <cfRule type="containsText" dxfId="1590" priority="553" operator="containsText" text="410">
      <formula>NOT(ISERROR(SEARCH("410",AC53)))</formula>
    </cfRule>
    <cfRule type="containsText" dxfId="1589" priority="554" operator="containsText" text="310">
      <formula>NOT(ISERROR(SEARCH("310",AC53)))</formula>
    </cfRule>
    <cfRule type="containsText" dxfId="1588" priority="555" operator="containsText" text="210">
      <formula>NOT(ISERROR(SEARCH("210",AC53)))</formula>
    </cfRule>
    <cfRule type="containsText" dxfId="1587" priority="556" operator="containsText" text="120">
      <formula>NOT(ISERROR(SEARCH("120",AC53)))</formula>
    </cfRule>
    <cfRule type="containsText" dxfId="1586" priority="557" operator="containsText" text="716">
      <formula>NOT(ISERROR(SEARCH("716",AC53)))</formula>
    </cfRule>
    <cfRule type="containsText" dxfId="1585" priority="558" operator="containsText" text="416">
      <formula>NOT(ISERROR(SEARCH("416",AC53)))</formula>
    </cfRule>
    <cfRule type="containsText" dxfId="1584" priority="559" operator="containsText" text="316">
      <formula>NOT(ISERROR(SEARCH("316",AC53)))</formula>
    </cfRule>
    <cfRule type="containsText" dxfId="1583" priority="560" operator="containsText" text="216">
      <formula>NOT(ISERROR(SEARCH("216",AC53)))</formula>
    </cfRule>
    <cfRule type="containsText" dxfId="1582" priority="561" operator="containsText" text="126">
      <formula>NOT(ISERROR(SEARCH("126",AC53)))</formula>
    </cfRule>
    <cfRule type="containsText" dxfId="1581" priority="562" operator="containsText" text="016">
      <formula>NOT(ISERROR(SEARCH("016",AC53)))</formula>
    </cfRule>
    <cfRule type="containsText" dxfId="1580" priority="563" operator="containsText" text="700">
      <formula>NOT(ISERROR(SEARCH("700",AC53)))</formula>
    </cfRule>
    <cfRule type="containsText" dxfId="1579" priority="564" operator="containsText" text="REPOS">
      <formula>NOT(ISERROR(SEARCH("REPOS",AC53)))</formula>
    </cfRule>
  </conditionalFormatting>
  <conditionalFormatting sqref="R53:S53 R55:S63">
    <cfRule type="containsText" dxfId="1578" priority="523" operator="containsText" text="017">
      <formula>NOT(ISERROR(SEARCH("017",R53)))</formula>
    </cfRule>
    <cfRule type="containsText" dxfId="1577" priority="524" operator="containsText" text="031">
      <formula>NOT(ISERROR(SEARCH("031",R53)))</formula>
    </cfRule>
    <cfRule type="containsText" dxfId="1576" priority="525" operator="containsText" text="028">
      <formula>NOT(ISERROR(SEARCH("028",R53)))</formula>
    </cfRule>
    <cfRule type="containsText" dxfId="1575" priority="526" operator="containsText" text="800">
      <formula>NOT(ISERROR(SEARCH("800",R53)))</formula>
    </cfRule>
    <cfRule type="containsText" dxfId="1574" priority="527" operator="containsText" text="774">
      <formula>NOT(ISERROR(SEARCH("774",R53)))</formula>
    </cfRule>
    <cfRule type="containsText" dxfId="1573" priority="528" operator="containsText" text="748">
      <formula>NOT(ISERROR(SEARCH("748",R53)))</formula>
    </cfRule>
    <cfRule type="containsText" dxfId="1572" priority="529" operator="containsText" text="747">
      <formula>NOT(ISERROR(SEARCH("747",R53)))</formula>
    </cfRule>
    <cfRule type="containsText" dxfId="1571" priority="530" operator="containsText" text="730">
      <formula>NOT(ISERROR(SEARCH("730",R53)))</formula>
    </cfRule>
    <cfRule type="containsText" dxfId="1570" priority="531" operator="containsText" text="710">
      <formula>NOT(ISERROR(SEARCH("710",R53)))</formula>
    </cfRule>
    <cfRule type="containsText" dxfId="1569" priority="532" operator="containsText" text="410">
      <formula>NOT(ISERROR(SEARCH("410",R53)))</formula>
    </cfRule>
    <cfRule type="containsText" dxfId="1568" priority="533" operator="containsText" text="310">
      <formula>NOT(ISERROR(SEARCH("310",R53)))</formula>
    </cfRule>
    <cfRule type="containsText" dxfId="1567" priority="534" operator="containsText" text="210">
      <formula>NOT(ISERROR(SEARCH("210",R53)))</formula>
    </cfRule>
    <cfRule type="containsText" dxfId="1566" priority="535" operator="containsText" text="120">
      <formula>NOT(ISERROR(SEARCH("120",R53)))</formula>
    </cfRule>
    <cfRule type="containsText" dxfId="1565" priority="536" operator="containsText" text="716">
      <formula>NOT(ISERROR(SEARCH("716",R53)))</formula>
    </cfRule>
    <cfRule type="containsText" dxfId="1564" priority="537" operator="containsText" text="416">
      <formula>NOT(ISERROR(SEARCH("416",R53)))</formula>
    </cfRule>
    <cfRule type="containsText" dxfId="1563" priority="538" operator="containsText" text="316">
      <formula>NOT(ISERROR(SEARCH("316",R53)))</formula>
    </cfRule>
    <cfRule type="containsText" dxfId="1562" priority="539" operator="containsText" text="216">
      <formula>NOT(ISERROR(SEARCH("216",R53)))</formula>
    </cfRule>
    <cfRule type="containsText" dxfId="1561" priority="540" operator="containsText" text="126">
      <formula>NOT(ISERROR(SEARCH("126",R53)))</formula>
    </cfRule>
    <cfRule type="containsText" dxfId="1560" priority="541" operator="containsText" text="016">
      <formula>NOT(ISERROR(SEARCH("016",R53)))</formula>
    </cfRule>
    <cfRule type="containsText" dxfId="1559" priority="542" operator="containsText" text="700">
      <formula>NOT(ISERROR(SEARCH("700",R53)))</formula>
    </cfRule>
    <cfRule type="containsText" dxfId="1558" priority="543" operator="containsText" text="REPOS">
      <formula>NOT(ISERROR(SEARCH("REPOS",R53)))</formula>
    </cfRule>
  </conditionalFormatting>
  <conditionalFormatting sqref="Y53:Z53 Y55:Z63">
    <cfRule type="containsText" dxfId="1557" priority="502" operator="containsText" text="017">
      <formula>NOT(ISERROR(SEARCH("017",Y53)))</formula>
    </cfRule>
    <cfRule type="containsText" dxfId="1556" priority="503" operator="containsText" text="031">
      <formula>NOT(ISERROR(SEARCH("031",Y53)))</formula>
    </cfRule>
    <cfRule type="containsText" dxfId="1555" priority="504" operator="containsText" text="028">
      <formula>NOT(ISERROR(SEARCH("028",Y53)))</formula>
    </cfRule>
    <cfRule type="containsText" dxfId="1554" priority="505" operator="containsText" text="800">
      <formula>NOT(ISERROR(SEARCH("800",Y53)))</formula>
    </cfRule>
    <cfRule type="containsText" dxfId="1553" priority="506" operator="containsText" text="774">
      <formula>NOT(ISERROR(SEARCH("774",Y53)))</formula>
    </cfRule>
    <cfRule type="containsText" dxfId="1552" priority="507" operator="containsText" text="748">
      <formula>NOT(ISERROR(SEARCH("748",Y53)))</formula>
    </cfRule>
    <cfRule type="containsText" dxfId="1551" priority="508" operator="containsText" text="747">
      <formula>NOT(ISERROR(SEARCH("747",Y53)))</formula>
    </cfRule>
    <cfRule type="containsText" dxfId="1550" priority="509" operator="containsText" text="730">
      <formula>NOT(ISERROR(SEARCH("730",Y53)))</formula>
    </cfRule>
    <cfRule type="containsText" dxfId="1549" priority="510" operator="containsText" text="710">
      <formula>NOT(ISERROR(SEARCH("710",Y53)))</formula>
    </cfRule>
    <cfRule type="containsText" dxfId="1548" priority="511" operator="containsText" text="410">
      <formula>NOT(ISERROR(SEARCH("410",Y53)))</formula>
    </cfRule>
    <cfRule type="containsText" dxfId="1547" priority="512" operator="containsText" text="310">
      <formula>NOT(ISERROR(SEARCH("310",Y53)))</formula>
    </cfRule>
    <cfRule type="containsText" dxfId="1546" priority="513" operator="containsText" text="210">
      <formula>NOT(ISERROR(SEARCH("210",Y53)))</formula>
    </cfRule>
    <cfRule type="containsText" dxfId="1545" priority="514" operator="containsText" text="120">
      <formula>NOT(ISERROR(SEARCH("120",Y53)))</formula>
    </cfRule>
    <cfRule type="containsText" dxfId="1544" priority="515" operator="containsText" text="716">
      <formula>NOT(ISERROR(SEARCH("716",Y53)))</formula>
    </cfRule>
    <cfRule type="containsText" dxfId="1543" priority="516" operator="containsText" text="416">
      <formula>NOT(ISERROR(SEARCH("416",Y53)))</formula>
    </cfRule>
    <cfRule type="containsText" dxfId="1542" priority="517" operator="containsText" text="316">
      <formula>NOT(ISERROR(SEARCH("316",Y53)))</formula>
    </cfRule>
    <cfRule type="containsText" dxfId="1541" priority="518" operator="containsText" text="216">
      <formula>NOT(ISERROR(SEARCH("216",Y53)))</formula>
    </cfRule>
    <cfRule type="containsText" dxfId="1540" priority="519" operator="containsText" text="126">
      <formula>NOT(ISERROR(SEARCH("126",Y53)))</formula>
    </cfRule>
    <cfRule type="containsText" dxfId="1539" priority="520" operator="containsText" text="016">
      <formula>NOT(ISERROR(SEARCH("016",Y53)))</formula>
    </cfRule>
    <cfRule type="containsText" dxfId="1538" priority="521" operator="containsText" text="700">
      <formula>NOT(ISERROR(SEARCH("700",Y53)))</formula>
    </cfRule>
    <cfRule type="containsText" dxfId="1537" priority="522" operator="containsText" text="REPOS">
      <formula>NOT(ISERROR(SEARCH("REPOS",Y53)))</formula>
    </cfRule>
  </conditionalFormatting>
  <conditionalFormatting sqref="K53:L53 K55:L63">
    <cfRule type="containsText" dxfId="1536" priority="481" operator="containsText" text="017">
      <formula>NOT(ISERROR(SEARCH("017",K53)))</formula>
    </cfRule>
    <cfRule type="containsText" dxfId="1535" priority="482" operator="containsText" text="031">
      <formula>NOT(ISERROR(SEARCH("031",K53)))</formula>
    </cfRule>
    <cfRule type="containsText" dxfId="1534" priority="483" operator="containsText" text="028">
      <formula>NOT(ISERROR(SEARCH("028",K53)))</formula>
    </cfRule>
    <cfRule type="containsText" dxfId="1533" priority="484" operator="containsText" text="800">
      <formula>NOT(ISERROR(SEARCH("800",K53)))</formula>
    </cfRule>
    <cfRule type="containsText" dxfId="1532" priority="485" operator="containsText" text="774">
      <formula>NOT(ISERROR(SEARCH("774",K53)))</formula>
    </cfRule>
    <cfRule type="containsText" dxfId="1531" priority="486" operator="containsText" text="748">
      <formula>NOT(ISERROR(SEARCH("748",K53)))</formula>
    </cfRule>
    <cfRule type="containsText" dxfId="1530" priority="487" operator="containsText" text="747">
      <formula>NOT(ISERROR(SEARCH("747",K53)))</formula>
    </cfRule>
    <cfRule type="containsText" dxfId="1529" priority="488" operator="containsText" text="730">
      <formula>NOT(ISERROR(SEARCH("730",K53)))</formula>
    </cfRule>
    <cfRule type="containsText" dxfId="1528" priority="489" operator="containsText" text="710">
      <formula>NOT(ISERROR(SEARCH("710",K53)))</formula>
    </cfRule>
    <cfRule type="containsText" dxfId="1527" priority="490" operator="containsText" text="410">
      <formula>NOT(ISERROR(SEARCH("410",K53)))</formula>
    </cfRule>
    <cfRule type="containsText" dxfId="1526" priority="491" operator="containsText" text="310">
      <formula>NOT(ISERROR(SEARCH("310",K53)))</formula>
    </cfRule>
    <cfRule type="containsText" dxfId="1525" priority="492" operator="containsText" text="210">
      <formula>NOT(ISERROR(SEARCH("210",K53)))</formula>
    </cfRule>
    <cfRule type="containsText" dxfId="1524" priority="493" operator="containsText" text="120">
      <formula>NOT(ISERROR(SEARCH("120",K53)))</formula>
    </cfRule>
    <cfRule type="containsText" dxfId="1523" priority="494" operator="containsText" text="716">
      <formula>NOT(ISERROR(SEARCH("716",K53)))</formula>
    </cfRule>
    <cfRule type="containsText" dxfId="1522" priority="495" operator="containsText" text="416">
      <formula>NOT(ISERROR(SEARCH("416",K53)))</formula>
    </cfRule>
    <cfRule type="containsText" dxfId="1521" priority="496" operator="containsText" text="316">
      <formula>NOT(ISERROR(SEARCH("316",K53)))</formula>
    </cfRule>
    <cfRule type="containsText" dxfId="1520" priority="497" operator="containsText" text="216">
      <formula>NOT(ISERROR(SEARCH("216",K53)))</formula>
    </cfRule>
    <cfRule type="containsText" dxfId="1519" priority="498" operator="containsText" text="126">
      <formula>NOT(ISERROR(SEARCH("126",K53)))</formula>
    </cfRule>
    <cfRule type="containsText" dxfId="1518" priority="499" operator="containsText" text="016">
      <formula>NOT(ISERROR(SEARCH("016",K53)))</formula>
    </cfRule>
    <cfRule type="containsText" dxfId="1517" priority="500" operator="containsText" text="700">
      <formula>NOT(ISERROR(SEARCH("700",K53)))</formula>
    </cfRule>
    <cfRule type="containsText" dxfId="1516" priority="501" operator="containsText" text="REPOS">
      <formula>NOT(ISERROR(SEARCH("REPOS",K53)))</formula>
    </cfRule>
  </conditionalFormatting>
  <conditionalFormatting sqref="D46:E51">
    <cfRule type="containsText" dxfId="1515" priority="460" operator="containsText" text="017">
      <formula>NOT(ISERROR(SEARCH("017",D46)))</formula>
    </cfRule>
    <cfRule type="containsText" dxfId="1514" priority="461" operator="containsText" text="031">
      <formula>NOT(ISERROR(SEARCH("031",D46)))</formula>
    </cfRule>
    <cfRule type="containsText" dxfId="1513" priority="462" operator="containsText" text="028">
      <formula>NOT(ISERROR(SEARCH("028",D46)))</formula>
    </cfRule>
    <cfRule type="containsText" dxfId="1512" priority="463" operator="containsText" text="800">
      <formula>NOT(ISERROR(SEARCH("800",D46)))</formula>
    </cfRule>
    <cfRule type="containsText" dxfId="1511" priority="464" operator="containsText" text="774">
      <formula>NOT(ISERROR(SEARCH("774",D46)))</formula>
    </cfRule>
    <cfRule type="containsText" dxfId="1510" priority="465" operator="containsText" text="748">
      <formula>NOT(ISERROR(SEARCH("748",D46)))</formula>
    </cfRule>
    <cfRule type="containsText" dxfId="1509" priority="466" operator="containsText" text="747">
      <formula>NOT(ISERROR(SEARCH("747",D46)))</formula>
    </cfRule>
    <cfRule type="containsText" dxfId="1508" priority="467" operator="containsText" text="730">
      <formula>NOT(ISERROR(SEARCH("730",D46)))</formula>
    </cfRule>
    <cfRule type="containsText" dxfId="1507" priority="468" operator="containsText" text="710">
      <formula>NOT(ISERROR(SEARCH("710",D46)))</formula>
    </cfRule>
    <cfRule type="containsText" dxfId="1506" priority="469" operator="containsText" text="410">
      <formula>NOT(ISERROR(SEARCH("410",D46)))</formula>
    </cfRule>
    <cfRule type="containsText" dxfId="1505" priority="470" operator="containsText" text="310">
      <formula>NOT(ISERROR(SEARCH("310",D46)))</formula>
    </cfRule>
    <cfRule type="containsText" dxfId="1504" priority="471" operator="containsText" text="210">
      <formula>NOT(ISERROR(SEARCH("210",D46)))</formula>
    </cfRule>
    <cfRule type="containsText" dxfId="1503" priority="472" operator="containsText" text="120">
      <formula>NOT(ISERROR(SEARCH("120",D46)))</formula>
    </cfRule>
    <cfRule type="containsText" dxfId="1502" priority="473" operator="containsText" text="716">
      <formula>NOT(ISERROR(SEARCH("716",D46)))</formula>
    </cfRule>
    <cfRule type="containsText" dxfId="1501" priority="474" operator="containsText" text="416">
      <formula>NOT(ISERROR(SEARCH("416",D46)))</formula>
    </cfRule>
    <cfRule type="containsText" dxfId="1500" priority="475" operator="containsText" text="316">
      <formula>NOT(ISERROR(SEARCH("316",D46)))</formula>
    </cfRule>
    <cfRule type="containsText" dxfId="1499" priority="476" operator="containsText" text="216">
      <formula>NOT(ISERROR(SEARCH("216",D46)))</formula>
    </cfRule>
    <cfRule type="containsText" dxfId="1498" priority="477" operator="containsText" text="126">
      <formula>NOT(ISERROR(SEARCH("126",D46)))</formula>
    </cfRule>
    <cfRule type="containsText" dxfId="1497" priority="478" operator="containsText" text="016">
      <formula>NOT(ISERROR(SEARCH("016",D46)))</formula>
    </cfRule>
    <cfRule type="containsText" dxfId="1496" priority="479" operator="containsText" text="700">
      <formula>NOT(ISERROR(SEARCH("700",D46)))</formula>
    </cfRule>
    <cfRule type="containsText" dxfId="1495" priority="480" operator="containsText" text="REPOS">
      <formula>NOT(ISERROR(SEARCH("REPOS",D46)))</formula>
    </cfRule>
  </conditionalFormatting>
  <conditionalFormatting sqref="D55:E63 E53">
    <cfRule type="containsText" dxfId="1494" priority="439" operator="containsText" text="017">
      <formula>NOT(ISERROR(SEARCH("017",D53)))</formula>
    </cfRule>
    <cfRule type="containsText" dxfId="1493" priority="440" operator="containsText" text="031">
      <formula>NOT(ISERROR(SEARCH("031",D53)))</formula>
    </cfRule>
    <cfRule type="containsText" dxfId="1492" priority="441" operator="containsText" text="028">
      <formula>NOT(ISERROR(SEARCH("028",D53)))</formula>
    </cfRule>
    <cfRule type="containsText" dxfId="1491" priority="442" operator="containsText" text="800">
      <formula>NOT(ISERROR(SEARCH("800",D53)))</formula>
    </cfRule>
    <cfRule type="containsText" dxfId="1490" priority="443" operator="containsText" text="774">
      <formula>NOT(ISERROR(SEARCH("774",D53)))</formula>
    </cfRule>
    <cfRule type="containsText" dxfId="1489" priority="444" operator="containsText" text="748">
      <formula>NOT(ISERROR(SEARCH("748",D53)))</formula>
    </cfRule>
    <cfRule type="containsText" dxfId="1488" priority="445" operator="containsText" text="747">
      <formula>NOT(ISERROR(SEARCH("747",D53)))</formula>
    </cfRule>
    <cfRule type="containsText" dxfId="1487" priority="446" operator="containsText" text="730">
      <formula>NOT(ISERROR(SEARCH("730",D53)))</formula>
    </cfRule>
    <cfRule type="containsText" dxfId="1486" priority="447" operator="containsText" text="710">
      <formula>NOT(ISERROR(SEARCH("710",D53)))</formula>
    </cfRule>
    <cfRule type="containsText" dxfId="1485" priority="448" operator="containsText" text="410">
      <formula>NOT(ISERROR(SEARCH("410",D53)))</formula>
    </cfRule>
    <cfRule type="containsText" dxfId="1484" priority="449" operator="containsText" text="310">
      <formula>NOT(ISERROR(SEARCH("310",D53)))</formula>
    </cfRule>
    <cfRule type="containsText" dxfId="1483" priority="450" operator="containsText" text="210">
      <formula>NOT(ISERROR(SEARCH("210",D53)))</formula>
    </cfRule>
    <cfRule type="containsText" dxfId="1482" priority="451" operator="containsText" text="120">
      <formula>NOT(ISERROR(SEARCH("120",D53)))</formula>
    </cfRule>
    <cfRule type="containsText" dxfId="1481" priority="452" operator="containsText" text="716">
      <formula>NOT(ISERROR(SEARCH("716",D53)))</formula>
    </cfRule>
    <cfRule type="containsText" dxfId="1480" priority="453" operator="containsText" text="416">
      <formula>NOT(ISERROR(SEARCH("416",D53)))</formula>
    </cfRule>
    <cfRule type="containsText" dxfId="1479" priority="454" operator="containsText" text="316">
      <formula>NOT(ISERROR(SEARCH("316",D53)))</formula>
    </cfRule>
    <cfRule type="containsText" dxfId="1478" priority="455" operator="containsText" text="216">
      <formula>NOT(ISERROR(SEARCH("216",D53)))</formula>
    </cfRule>
    <cfRule type="containsText" dxfId="1477" priority="456" operator="containsText" text="126">
      <formula>NOT(ISERROR(SEARCH("126",D53)))</formula>
    </cfRule>
    <cfRule type="containsText" dxfId="1476" priority="457" operator="containsText" text="016">
      <formula>NOT(ISERROR(SEARCH("016",D53)))</formula>
    </cfRule>
    <cfRule type="containsText" dxfId="1475" priority="458" operator="containsText" text="700">
      <formula>NOT(ISERROR(SEARCH("700",D53)))</formula>
    </cfRule>
    <cfRule type="containsText" dxfId="1474" priority="459" operator="containsText" text="REPOS">
      <formula>NOT(ISERROR(SEARCH("REPOS",D53)))</formula>
    </cfRule>
  </conditionalFormatting>
  <conditionalFormatting sqref="C78:C90">
    <cfRule type="containsText" dxfId="1473" priority="397" operator="containsText" text="017">
      <formula>NOT(ISERROR(SEARCH("017",C78)))</formula>
    </cfRule>
    <cfRule type="containsText" dxfId="1472" priority="398" operator="containsText" text="031">
      <formula>NOT(ISERROR(SEARCH("031",C78)))</formula>
    </cfRule>
    <cfRule type="containsText" dxfId="1471" priority="399" operator="containsText" text="028">
      <formula>NOT(ISERROR(SEARCH("028",C78)))</formula>
    </cfRule>
    <cfRule type="containsText" dxfId="1470" priority="400" operator="containsText" text="800">
      <formula>NOT(ISERROR(SEARCH("800",C78)))</formula>
    </cfRule>
    <cfRule type="containsText" dxfId="1469" priority="401" operator="containsText" text="774">
      <formula>NOT(ISERROR(SEARCH("774",C78)))</formula>
    </cfRule>
    <cfRule type="containsText" dxfId="1468" priority="402" operator="containsText" text="748">
      <formula>NOT(ISERROR(SEARCH("748",C78)))</formula>
    </cfRule>
    <cfRule type="containsText" dxfId="1467" priority="403" operator="containsText" text="747">
      <formula>NOT(ISERROR(SEARCH("747",C78)))</formula>
    </cfRule>
    <cfRule type="containsText" dxfId="1466" priority="404" operator="containsText" text="730">
      <formula>NOT(ISERROR(SEARCH("730",C78)))</formula>
    </cfRule>
    <cfRule type="containsText" dxfId="1465" priority="405" operator="containsText" text="710">
      <formula>NOT(ISERROR(SEARCH("710",C78)))</formula>
    </cfRule>
    <cfRule type="containsText" dxfId="1464" priority="406" operator="containsText" text="410">
      <formula>NOT(ISERROR(SEARCH("410",C78)))</formula>
    </cfRule>
    <cfRule type="containsText" dxfId="1463" priority="407" operator="containsText" text="310">
      <formula>NOT(ISERROR(SEARCH("310",C78)))</formula>
    </cfRule>
    <cfRule type="containsText" dxfId="1462" priority="408" operator="containsText" text="210">
      <formula>NOT(ISERROR(SEARCH("210",C78)))</formula>
    </cfRule>
    <cfRule type="containsText" dxfId="1461" priority="409" operator="containsText" text="120">
      <formula>NOT(ISERROR(SEARCH("120",C78)))</formula>
    </cfRule>
    <cfRule type="containsText" dxfId="1460" priority="410" operator="containsText" text="716">
      <formula>NOT(ISERROR(SEARCH("716",C78)))</formula>
    </cfRule>
    <cfRule type="containsText" dxfId="1459" priority="411" operator="containsText" text="416">
      <formula>NOT(ISERROR(SEARCH("416",C78)))</formula>
    </cfRule>
    <cfRule type="containsText" dxfId="1458" priority="412" operator="containsText" text="316">
      <formula>NOT(ISERROR(SEARCH("316",C78)))</formula>
    </cfRule>
    <cfRule type="containsText" dxfId="1457" priority="413" operator="containsText" text="216">
      <formula>NOT(ISERROR(SEARCH("216",C78)))</formula>
    </cfRule>
    <cfRule type="containsText" dxfId="1456" priority="414" operator="containsText" text="126">
      <formula>NOT(ISERROR(SEARCH("126",C78)))</formula>
    </cfRule>
    <cfRule type="containsText" dxfId="1455" priority="415" operator="containsText" text="016">
      <formula>NOT(ISERROR(SEARCH("016",C78)))</formula>
    </cfRule>
    <cfRule type="containsText" dxfId="1454" priority="416" operator="containsText" text="700">
      <formula>NOT(ISERROR(SEARCH("700",C78)))</formula>
    </cfRule>
    <cfRule type="containsText" dxfId="1453" priority="417" operator="containsText" text="REPOS">
      <formula>NOT(ISERROR(SEARCH("REPOS",C78)))</formula>
    </cfRule>
  </conditionalFormatting>
  <conditionalFormatting sqref="C77:AF90">
    <cfRule type="containsText" dxfId="1452" priority="418" operator="containsText" text="017">
      <formula>NOT(ISERROR(SEARCH("017",C77)))</formula>
    </cfRule>
    <cfRule type="containsText" dxfId="1451" priority="419" operator="containsText" text="031">
      <formula>NOT(ISERROR(SEARCH("031",C77)))</formula>
    </cfRule>
    <cfRule type="containsText" dxfId="1450" priority="420" operator="containsText" text="028">
      <formula>NOT(ISERROR(SEARCH("028",C77)))</formula>
    </cfRule>
    <cfRule type="containsText" dxfId="1449" priority="421" operator="containsText" text="800">
      <formula>NOT(ISERROR(SEARCH("800",C77)))</formula>
    </cfRule>
    <cfRule type="containsText" dxfId="1448" priority="422" operator="containsText" text="774">
      <formula>NOT(ISERROR(SEARCH("774",C77)))</formula>
    </cfRule>
    <cfRule type="containsText" dxfId="1447" priority="423" operator="containsText" text="748">
      <formula>NOT(ISERROR(SEARCH("748",C77)))</formula>
    </cfRule>
    <cfRule type="containsText" dxfId="1446" priority="424" operator="containsText" text="747">
      <formula>NOT(ISERROR(SEARCH("747",C77)))</formula>
    </cfRule>
    <cfRule type="containsText" dxfId="1445" priority="425" operator="containsText" text="730">
      <formula>NOT(ISERROR(SEARCH("730",C77)))</formula>
    </cfRule>
    <cfRule type="containsText" dxfId="1444" priority="426" operator="containsText" text="710">
      <formula>NOT(ISERROR(SEARCH("710",C77)))</formula>
    </cfRule>
    <cfRule type="containsText" dxfId="1443" priority="427" operator="containsText" text="410">
      <formula>NOT(ISERROR(SEARCH("410",C77)))</formula>
    </cfRule>
    <cfRule type="containsText" dxfId="1442" priority="428" operator="containsText" text="310">
      <formula>NOT(ISERROR(SEARCH("310",C77)))</formula>
    </cfRule>
    <cfRule type="containsText" dxfId="1441" priority="429" operator="containsText" text="210">
      <formula>NOT(ISERROR(SEARCH("210",C77)))</formula>
    </cfRule>
    <cfRule type="containsText" dxfId="1440" priority="430" operator="containsText" text="120">
      <formula>NOT(ISERROR(SEARCH("120",C77)))</formula>
    </cfRule>
    <cfRule type="containsText" dxfId="1439" priority="431" operator="containsText" text="716">
      <formula>NOT(ISERROR(SEARCH("716",C77)))</formula>
    </cfRule>
    <cfRule type="containsText" dxfId="1438" priority="432" operator="containsText" text="416">
      <formula>NOT(ISERROR(SEARCH("416",C77)))</formula>
    </cfRule>
    <cfRule type="containsText" dxfId="1437" priority="433" operator="containsText" text="316">
      <formula>NOT(ISERROR(SEARCH("316",C77)))</formula>
    </cfRule>
    <cfRule type="containsText" dxfId="1436" priority="434" operator="containsText" text="216">
      <formula>NOT(ISERROR(SEARCH("216",C77)))</formula>
    </cfRule>
    <cfRule type="containsText" dxfId="1435" priority="435" operator="containsText" text="126">
      <formula>NOT(ISERROR(SEARCH("126",C77)))</formula>
    </cfRule>
    <cfRule type="containsText" dxfId="1434" priority="436" operator="containsText" text="016">
      <formula>NOT(ISERROR(SEARCH("016",C77)))</formula>
    </cfRule>
    <cfRule type="containsText" dxfId="1433" priority="437" operator="containsText" text="700">
      <formula>NOT(ISERROR(SEARCH("700",C77)))</formula>
    </cfRule>
    <cfRule type="containsText" dxfId="1432" priority="438" operator="containsText" text="REPOS">
      <formula>NOT(ISERROR(SEARCH("REPOS",C77)))</formula>
    </cfRule>
  </conditionalFormatting>
  <conditionalFormatting sqref="C53:AG53 C55:AG63 C46:AG51">
    <cfRule type="containsText" dxfId="1431" priority="394" operator="containsText" text="766">
      <formula>NOT(ISERROR(SEARCH("766",C46)))</formula>
    </cfRule>
    <cfRule type="containsText" dxfId="1430" priority="396" operator="containsText" text="661">
      <formula>NOT(ISERROR(SEARCH("661",C46)))</formula>
    </cfRule>
  </conditionalFormatting>
  <conditionalFormatting sqref="E53">
    <cfRule type="containsText" dxfId="1429" priority="395" operator="containsText" text="661">
      <formula>NOT(ISERROR(SEARCH("661",E53)))</formula>
    </cfRule>
  </conditionalFormatting>
  <conditionalFormatting sqref="D53">
    <cfRule type="containsText" dxfId="1428" priority="373" operator="containsText" text="017">
      <formula>NOT(ISERROR(SEARCH("017",D53)))</formula>
    </cfRule>
    <cfRule type="containsText" dxfId="1427" priority="374" operator="containsText" text="031">
      <formula>NOT(ISERROR(SEARCH("031",D53)))</formula>
    </cfRule>
    <cfRule type="containsText" dxfId="1426" priority="375" operator="containsText" text="028">
      <formula>NOT(ISERROR(SEARCH("028",D53)))</formula>
    </cfRule>
    <cfRule type="containsText" dxfId="1425" priority="376" operator="containsText" text="800">
      <formula>NOT(ISERROR(SEARCH("800",D53)))</formula>
    </cfRule>
    <cfRule type="containsText" dxfId="1424" priority="377" operator="containsText" text="774">
      <formula>NOT(ISERROR(SEARCH("774",D53)))</formula>
    </cfRule>
    <cfRule type="containsText" dxfId="1423" priority="378" operator="containsText" text="748">
      <formula>NOT(ISERROR(SEARCH("748",D53)))</formula>
    </cfRule>
    <cfRule type="containsText" dxfId="1422" priority="379" operator="containsText" text="747">
      <formula>NOT(ISERROR(SEARCH("747",D53)))</formula>
    </cfRule>
    <cfRule type="containsText" dxfId="1421" priority="380" operator="containsText" text="730">
      <formula>NOT(ISERROR(SEARCH("730",D53)))</formula>
    </cfRule>
    <cfRule type="containsText" dxfId="1420" priority="381" operator="containsText" text="710">
      <formula>NOT(ISERROR(SEARCH("710",D53)))</formula>
    </cfRule>
    <cfRule type="containsText" dxfId="1419" priority="382" operator="containsText" text="410">
      <formula>NOT(ISERROR(SEARCH("410",D53)))</formula>
    </cfRule>
    <cfRule type="containsText" dxfId="1418" priority="383" operator="containsText" text="310">
      <formula>NOT(ISERROR(SEARCH("310",D53)))</formula>
    </cfRule>
    <cfRule type="containsText" dxfId="1417" priority="384" operator="containsText" text="210">
      <formula>NOT(ISERROR(SEARCH("210",D53)))</formula>
    </cfRule>
    <cfRule type="containsText" dxfId="1416" priority="385" operator="containsText" text="120">
      <formula>NOT(ISERROR(SEARCH("120",D53)))</formula>
    </cfRule>
    <cfRule type="containsText" dxfId="1415" priority="386" operator="containsText" text="716">
      <formula>NOT(ISERROR(SEARCH("716",D53)))</formula>
    </cfRule>
    <cfRule type="containsText" dxfId="1414" priority="387" operator="containsText" text="416">
      <formula>NOT(ISERROR(SEARCH("416",D53)))</formula>
    </cfRule>
    <cfRule type="containsText" dxfId="1413" priority="388" operator="containsText" text="316">
      <formula>NOT(ISERROR(SEARCH("316",D53)))</formula>
    </cfRule>
    <cfRule type="containsText" dxfId="1412" priority="389" operator="containsText" text="216">
      <formula>NOT(ISERROR(SEARCH("216",D53)))</formula>
    </cfRule>
    <cfRule type="containsText" dxfId="1411" priority="390" operator="containsText" text="126">
      <formula>NOT(ISERROR(SEARCH("126",D53)))</formula>
    </cfRule>
    <cfRule type="containsText" dxfId="1410" priority="391" operator="containsText" text="016">
      <formula>NOT(ISERROR(SEARCH("016",D53)))</formula>
    </cfRule>
    <cfRule type="containsText" dxfId="1409" priority="392" operator="containsText" text="700">
      <formula>NOT(ISERROR(SEARCH("700",D53)))</formula>
    </cfRule>
    <cfRule type="containsText" dxfId="1408" priority="393" operator="containsText" text="REPOS">
      <formula>NOT(ISERROR(SEARCH("REPOS",D53)))</formula>
    </cfRule>
  </conditionalFormatting>
  <conditionalFormatting sqref="C12:AG22">
    <cfRule type="containsText" dxfId="1407" priority="352" operator="containsText" text="017">
      <formula>NOT(ISERROR(SEARCH("017",C12)))</formula>
    </cfRule>
    <cfRule type="containsText" dxfId="1406" priority="353" operator="containsText" text="031">
      <formula>NOT(ISERROR(SEARCH("031",C12)))</formula>
    </cfRule>
    <cfRule type="containsText" dxfId="1405" priority="354" operator="containsText" text="028">
      <formula>NOT(ISERROR(SEARCH("028",C12)))</formula>
    </cfRule>
    <cfRule type="containsText" dxfId="1404" priority="355" operator="containsText" text="800">
      <formula>NOT(ISERROR(SEARCH("800",C12)))</formula>
    </cfRule>
    <cfRule type="containsText" dxfId="1403" priority="356" operator="containsText" text="774">
      <formula>NOT(ISERROR(SEARCH("774",C12)))</formula>
    </cfRule>
    <cfRule type="containsText" dxfId="1402" priority="357" operator="containsText" text="748">
      <formula>NOT(ISERROR(SEARCH("748",C12)))</formula>
    </cfRule>
    <cfRule type="containsText" dxfId="1401" priority="358" operator="containsText" text="747">
      <formula>NOT(ISERROR(SEARCH("747",C12)))</formula>
    </cfRule>
    <cfRule type="containsText" dxfId="1400" priority="359" operator="containsText" text="730">
      <formula>NOT(ISERROR(SEARCH("730",C12)))</formula>
    </cfRule>
    <cfRule type="containsText" dxfId="1399" priority="360" operator="containsText" text="710">
      <formula>NOT(ISERROR(SEARCH("710",C12)))</formula>
    </cfRule>
    <cfRule type="containsText" dxfId="1398" priority="361" operator="containsText" text="410">
      <formula>NOT(ISERROR(SEARCH("410",C12)))</formula>
    </cfRule>
    <cfRule type="containsText" dxfId="1397" priority="362" operator="containsText" text="310">
      <formula>NOT(ISERROR(SEARCH("310",C12)))</formula>
    </cfRule>
    <cfRule type="containsText" dxfId="1396" priority="363" operator="containsText" text="210">
      <formula>NOT(ISERROR(SEARCH("210",C12)))</formula>
    </cfRule>
    <cfRule type="containsText" dxfId="1395" priority="364" operator="containsText" text="120">
      <formula>NOT(ISERROR(SEARCH("120",C12)))</formula>
    </cfRule>
    <cfRule type="containsText" dxfId="1394" priority="365" operator="containsText" text="716">
      <formula>NOT(ISERROR(SEARCH("716",C12)))</formula>
    </cfRule>
    <cfRule type="containsText" dxfId="1393" priority="366" operator="containsText" text="416">
      <formula>NOT(ISERROR(SEARCH("416",C12)))</formula>
    </cfRule>
    <cfRule type="containsText" dxfId="1392" priority="367" operator="containsText" text="316">
      <formula>NOT(ISERROR(SEARCH("316",C12)))</formula>
    </cfRule>
    <cfRule type="containsText" dxfId="1391" priority="368" operator="containsText" text="216">
      <formula>NOT(ISERROR(SEARCH("216",C12)))</formula>
    </cfRule>
    <cfRule type="containsText" dxfId="1390" priority="369" operator="containsText" text="126">
      <formula>NOT(ISERROR(SEARCH("126",C12)))</formula>
    </cfRule>
    <cfRule type="containsText" dxfId="1389" priority="370" operator="containsText" text="016">
      <formula>NOT(ISERROR(SEARCH("016",C12)))</formula>
    </cfRule>
    <cfRule type="containsText" dxfId="1388" priority="371" operator="containsText" text="700">
      <formula>NOT(ISERROR(SEARCH("700",C12)))</formula>
    </cfRule>
    <cfRule type="containsText" dxfId="1387" priority="372" operator="containsText" text="REPOS">
      <formula>NOT(ISERROR(SEARCH("REPOS",C12)))</formula>
    </cfRule>
  </conditionalFormatting>
  <conditionalFormatting sqref="C12:AG22">
    <cfRule type="containsText" dxfId="1386" priority="350" operator="containsText" text="766">
      <formula>NOT(ISERROR(SEARCH("766",C12)))</formula>
    </cfRule>
    <cfRule type="containsText" dxfId="1385" priority="351" operator="containsText" text="661">
      <formula>NOT(ISERROR(SEARCH("661",C12)))</formula>
    </cfRule>
  </conditionalFormatting>
  <conditionalFormatting sqref="C4:AG10">
    <cfRule type="containsText" dxfId="1384" priority="329" operator="containsText" text="017">
      <formula>NOT(ISERROR(SEARCH("017",C4)))</formula>
    </cfRule>
    <cfRule type="containsText" dxfId="1383" priority="330" operator="containsText" text="031">
      <formula>NOT(ISERROR(SEARCH("031",C4)))</formula>
    </cfRule>
    <cfRule type="containsText" dxfId="1382" priority="331" operator="containsText" text="028">
      <formula>NOT(ISERROR(SEARCH("028",C4)))</formula>
    </cfRule>
    <cfRule type="containsText" dxfId="1381" priority="332" operator="containsText" text="800">
      <formula>NOT(ISERROR(SEARCH("800",C4)))</formula>
    </cfRule>
    <cfRule type="containsText" dxfId="1380" priority="333" operator="containsText" text="774">
      <formula>NOT(ISERROR(SEARCH("774",C4)))</formula>
    </cfRule>
    <cfRule type="containsText" dxfId="1379" priority="334" operator="containsText" text="748">
      <formula>NOT(ISERROR(SEARCH("748",C4)))</formula>
    </cfRule>
    <cfRule type="containsText" dxfId="1378" priority="335" operator="containsText" text="747">
      <formula>NOT(ISERROR(SEARCH("747",C4)))</formula>
    </cfRule>
    <cfRule type="containsText" dxfId="1377" priority="336" operator="containsText" text="730">
      <formula>NOT(ISERROR(SEARCH("730",C4)))</formula>
    </cfRule>
    <cfRule type="containsText" dxfId="1376" priority="337" operator="containsText" text="710">
      <formula>NOT(ISERROR(SEARCH("710",C4)))</formula>
    </cfRule>
    <cfRule type="containsText" dxfId="1375" priority="338" operator="containsText" text="410">
      <formula>NOT(ISERROR(SEARCH("410",C4)))</formula>
    </cfRule>
    <cfRule type="containsText" dxfId="1374" priority="339" operator="containsText" text="310">
      <formula>NOT(ISERROR(SEARCH("310",C4)))</formula>
    </cfRule>
    <cfRule type="containsText" dxfId="1373" priority="340" operator="containsText" text="210">
      <formula>NOT(ISERROR(SEARCH("210",C4)))</formula>
    </cfRule>
    <cfRule type="containsText" dxfId="1372" priority="341" operator="containsText" text="120">
      <formula>NOT(ISERROR(SEARCH("120",C4)))</formula>
    </cfRule>
    <cfRule type="containsText" dxfId="1371" priority="342" operator="containsText" text="716">
      <formula>NOT(ISERROR(SEARCH("716",C4)))</formula>
    </cfRule>
    <cfRule type="containsText" dxfId="1370" priority="343" operator="containsText" text="416">
      <formula>NOT(ISERROR(SEARCH("416",C4)))</formula>
    </cfRule>
    <cfRule type="containsText" dxfId="1369" priority="344" operator="containsText" text="316">
      <formula>NOT(ISERROR(SEARCH("316",C4)))</formula>
    </cfRule>
    <cfRule type="containsText" dxfId="1368" priority="345" operator="containsText" text="216">
      <formula>NOT(ISERROR(SEARCH("216",C4)))</formula>
    </cfRule>
    <cfRule type="containsText" dxfId="1367" priority="346" operator="containsText" text="126">
      <formula>NOT(ISERROR(SEARCH("126",C4)))</formula>
    </cfRule>
    <cfRule type="containsText" dxfId="1366" priority="347" operator="containsText" text="016">
      <formula>NOT(ISERROR(SEARCH("016",C4)))</formula>
    </cfRule>
    <cfRule type="containsText" dxfId="1365" priority="348" operator="containsText" text="700">
      <formula>NOT(ISERROR(SEARCH("700",C4)))</formula>
    </cfRule>
    <cfRule type="containsText" dxfId="1364" priority="349" operator="containsText" text="REPOS">
      <formula>NOT(ISERROR(SEARCH("REPOS",C4)))</formula>
    </cfRule>
  </conditionalFormatting>
  <conditionalFormatting sqref="C4:AG10">
    <cfRule type="containsText" dxfId="1363" priority="327" operator="containsText" text="766">
      <formula>NOT(ISERROR(SEARCH("766",C4)))</formula>
    </cfRule>
    <cfRule type="containsText" dxfId="1362" priority="328" operator="containsText" text="661">
      <formula>NOT(ISERROR(SEARCH("661",C4)))</formula>
    </cfRule>
  </conditionalFormatting>
  <conditionalFormatting sqref="C27:AG32 C34:AG41">
    <cfRule type="containsText" dxfId="1361" priority="306" operator="containsText" text="017">
      <formula>NOT(ISERROR(SEARCH("017",C27)))</formula>
    </cfRule>
    <cfRule type="containsText" dxfId="1360" priority="307" operator="containsText" text="031">
      <formula>NOT(ISERROR(SEARCH("031",C27)))</formula>
    </cfRule>
    <cfRule type="containsText" dxfId="1359" priority="308" operator="containsText" text="028">
      <formula>NOT(ISERROR(SEARCH("028",C27)))</formula>
    </cfRule>
    <cfRule type="containsText" dxfId="1358" priority="309" operator="containsText" text="800">
      <formula>NOT(ISERROR(SEARCH("800",C27)))</formula>
    </cfRule>
    <cfRule type="containsText" dxfId="1357" priority="310" operator="containsText" text="774">
      <formula>NOT(ISERROR(SEARCH("774",C27)))</formula>
    </cfRule>
    <cfRule type="containsText" dxfId="1356" priority="311" operator="containsText" text="748">
      <formula>NOT(ISERROR(SEARCH("748",C27)))</formula>
    </cfRule>
    <cfRule type="containsText" dxfId="1355" priority="312" operator="containsText" text="747">
      <formula>NOT(ISERROR(SEARCH("747",C27)))</formula>
    </cfRule>
    <cfRule type="containsText" dxfId="1354" priority="313" operator="containsText" text="730">
      <formula>NOT(ISERROR(SEARCH("730",C27)))</formula>
    </cfRule>
    <cfRule type="containsText" dxfId="1353" priority="314" operator="containsText" text="710">
      <formula>NOT(ISERROR(SEARCH("710",C27)))</formula>
    </cfRule>
    <cfRule type="containsText" dxfId="1352" priority="315" operator="containsText" text="410">
      <formula>NOT(ISERROR(SEARCH("410",C27)))</formula>
    </cfRule>
    <cfRule type="containsText" dxfId="1351" priority="316" operator="containsText" text="310">
      <formula>NOT(ISERROR(SEARCH("310",C27)))</formula>
    </cfRule>
    <cfRule type="containsText" dxfId="1350" priority="317" operator="containsText" text="210">
      <formula>NOT(ISERROR(SEARCH("210",C27)))</formula>
    </cfRule>
    <cfRule type="containsText" dxfId="1349" priority="318" operator="containsText" text="120">
      <formula>NOT(ISERROR(SEARCH("120",C27)))</formula>
    </cfRule>
    <cfRule type="containsText" dxfId="1348" priority="319" operator="containsText" text="716">
      <formula>NOT(ISERROR(SEARCH("716",C27)))</formula>
    </cfRule>
    <cfRule type="containsText" dxfId="1347" priority="320" operator="containsText" text="416">
      <formula>NOT(ISERROR(SEARCH("416",C27)))</formula>
    </cfRule>
    <cfRule type="containsText" dxfId="1346" priority="321" operator="containsText" text="316">
      <formula>NOT(ISERROR(SEARCH("316",C27)))</formula>
    </cfRule>
    <cfRule type="containsText" dxfId="1345" priority="322" operator="containsText" text="216">
      <formula>NOT(ISERROR(SEARCH("216",C27)))</formula>
    </cfRule>
    <cfRule type="containsText" dxfId="1344" priority="323" operator="containsText" text="126">
      <formula>NOT(ISERROR(SEARCH("126",C27)))</formula>
    </cfRule>
    <cfRule type="containsText" dxfId="1343" priority="324" operator="containsText" text="016">
      <formula>NOT(ISERROR(SEARCH("016",C27)))</formula>
    </cfRule>
    <cfRule type="containsText" dxfId="1342" priority="325" operator="containsText" text="700">
      <formula>NOT(ISERROR(SEARCH("700",C27)))</formula>
    </cfRule>
    <cfRule type="containsText" dxfId="1341" priority="326" operator="containsText" text="REPOS">
      <formula>NOT(ISERROR(SEARCH("REPOS",C27)))</formula>
    </cfRule>
  </conditionalFormatting>
  <conditionalFormatting sqref="C27:AG32 C34:AG41">
    <cfRule type="containsText" dxfId="1340" priority="304" operator="containsText" text="766">
      <formula>NOT(ISERROR(SEARCH("766",C27)))</formula>
    </cfRule>
    <cfRule type="containsText" dxfId="1339" priority="305" operator="containsText" text="661">
      <formula>NOT(ISERROR(SEARCH("661",C27)))</formula>
    </cfRule>
  </conditionalFormatting>
  <conditionalFormatting sqref="C68:AG75">
    <cfRule type="containsText" dxfId="1338" priority="283" operator="containsText" text="017">
      <formula>NOT(ISERROR(SEARCH("017",C68)))</formula>
    </cfRule>
    <cfRule type="containsText" dxfId="1337" priority="284" operator="containsText" text="031">
      <formula>NOT(ISERROR(SEARCH("031",C68)))</formula>
    </cfRule>
    <cfRule type="containsText" dxfId="1336" priority="285" operator="containsText" text="028">
      <formula>NOT(ISERROR(SEARCH("028",C68)))</formula>
    </cfRule>
    <cfRule type="containsText" dxfId="1335" priority="286" operator="containsText" text="800">
      <formula>NOT(ISERROR(SEARCH("800",C68)))</formula>
    </cfRule>
    <cfRule type="containsText" dxfId="1334" priority="287" operator="containsText" text="774">
      <formula>NOT(ISERROR(SEARCH("774",C68)))</formula>
    </cfRule>
    <cfRule type="containsText" dxfId="1333" priority="288" operator="containsText" text="748">
      <formula>NOT(ISERROR(SEARCH("748",C68)))</formula>
    </cfRule>
    <cfRule type="containsText" dxfId="1332" priority="289" operator="containsText" text="747">
      <formula>NOT(ISERROR(SEARCH("747",C68)))</formula>
    </cfRule>
    <cfRule type="containsText" dxfId="1331" priority="290" operator="containsText" text="730">
      <formula>NOT(ISERROR(SEARCH("730",C68)))</formula>
    </cfRule>
    <cfRule type="containsText" dxfId="1330" priority="291" operator="containsText" text="710">
      <formula>NOT(ISERROR(SEARCH("710",C68)))</formula>
    </cfRule>
    <cfRule type="containsText" dxfId="1329" priority="292" operator="containsText" text="410">
      <formula>NOT(ISERROR(SEARCH("410",C68)))</formula>
    </cfRule>
    <cfRule type="containsText" dxfId="1328" priority="293" operator="containsText" text="310">
      <formula>NOT(ISERROR(SEARCH("310",C68)))</formula>
    </cfRule>
    <cfRule type="containsText" dxfId="1327" priority="294" operator="containsText" text="210">
      <formula>NOT(ISERROR(SEARCH("210",C68)))</formula>
    </cfRule>
    <cfRule type="containsText" dxfId="1326" priority="295" operator="containsText" text="120">
      <formula>NOT(ISERROR(SEARCH("120",C68)))</formula>
    </cfRule>
    <cfRule type="containsText" dxfId="1325" priority="296" operator="containsText" text="716">
      <formula>NOT(ISERROR(SEARCH("716",C68)))</formula>
    </cfRule>
    <cfRule type="containsText" dxfId="1324" priority="297" operator="containsText" text="416">
      <formula>NOT(ISERROR(SEARCH("416",C68)))</formula>
    </cfRule>
    <cfRule type="containsText" dxfId="1323" priority="298" operator="containsText" text="316">
      <formula>NOT(ISERROR(SEARCH("316",C68)))</formula>
    </cfRule>
    <cfRule type="containsText" dxfId="1322" priority="299" operator="containsText" text="216">
      <formula>NOT(ISERROR(SEARCH("216",C68)))</formula>
    </cfRule>
    <cfRule type="containsText" dxfId="1321" priority="300" operator="containsText" text="126">
      <formula>NOT(ISERROR(SEARCH("126",C68)))</formula>
    </cfRule>
    <cfRule type="containsText" dxfId="1320" priority="301" operator="containsText" text="016">
      <formula>NOT(ISERROR(SEARCH("016",C68)))</formula>
    </cfRule>
    <cfRule type="containsText" dxfId="1319" priority="302" operator="containsText" text="700">
      <formula>NOT(ISERROR(SEARCH("700",C68)))</formula>
    </cfRule>
    <cfRule type="containsText" dxfId="1318" priority="303" operator="containsText" text="REPOS">
      <formula>NOT(ISERROR(SEARCH("REPOS",C68)))</formula>
    </cfRule>
  </conditionalFormatting>
  <conditionalFormatting sqref="C68:AG75">
    <cfRule type="containsText" dxfId="1317" priority="281" operator="containsText" text="766">
      <formula>NOT(ISERROR(SEARCH("766",C68)))</formula>
    </cfRule>
    <cfRule type="containsText" dxfId="1316" priority="282" operator="containsText" text="661">
      <formula>NOT(ISERROR(SEARCH("661",C68)))</formula>
    </cfRule>
  </conditionalFormatting>
  <conditionalFormatting sqref="D77:AG90">
    <cfRule type="containsText" dxfId="1315" priority="260" operator="containsText" text="017">
      <formula>NOT(ISERROR(SEARCH("017",D77)))</formula>
    </cfRule>
    <cfRule type="containsText" dxfId="1314" priority="261" operator="containsText" text="031">
      <formula>NOT(ISERROR(SEARCH("031",D77)))</formula>
    </cfRule>
    <cfRule type="containsText" dxfId="1313" priority="262" operator="containsText" text="028">
      <formula>NOT(ISERROR(SEARCH("028",D77)))</formula>
    </cfRule>
    <cfRule type="containsText" dxfId="1312" priority="263" operator="containsText" text="800">
      <formula>NOT(ISERROR(SEARCH("800",D77)))</formula>
    </cfRule>
    <cfRule type="containsText" dxfId="1311" priority="264" operator="containsText" text="774">
      <formula>NOT(ISERROR(SEARCH("774",D77)))</formula>
    </cfRule>
    <cfRule type="containsText" dxfId="1310" priority="265" operator="containsText" text="748">
      <formula>NOT(ISERROR(SEARCH("748",D77)))</formula>
    </cfRule>
    <cfRule type="containsText" dxfId="1309" priority="266" operator="containsText" text="747">
      <formula>NOT(ISERROR(SEARCH("747",D77)))</formula>
    </cfRule>
    <cfRule type="containsText" dxfId="1308" priority="267" operator="containsText" text="730">
      <formula>NOT(ISERROR(SEARCH("730",D77)))</formula>
    </cfRule>
    <cfRule type="containsText" dxfId="1307" priority="268" operator="containsText" text="710">
      <formula>NOT(ISERROR(SEARCH("710",D77)))</formula>
    </cfRule>
    <cfRule type="containsText" dxfId="1306" priority="269" operator="containsText" text="410">
      <formula>NOT(ISERROR(SEARCH("410",D77)))</formula>
    </cfRule>
    <cfRule type="containsText" dxfId="1305" priority="270" operator="containsText" text="310">
      <formula>NOT(ISERROR(SEARCH("310",D77)))</formula>
    </cfRule>
    <cfRule type="containsText" dxfId="1304" priority="271" operator="containsText" text="210">
      <formula>NOT(ISERROR(SEARCH("210",D77)))</formula>
    </cfRule>
    <cfRule type="containsText" dxfId="1303" priority="272" operator="containsText" text="120">
      <formula>NOT(ISERROR(SEARCH("120",D77)))</formula>
    </cfRule>
    <cfRule type="containsText" dxfId="1302" priority="273" operator="containsText" text="716">
      <formula>NOT(ISERROR(SEARCH("716",D77)))</formula>
    </cfRule>
    <cfRule type="containsText" dxfId="1301" priority="274" operator="containsText" text="416">
      <formula>NOT(ISERROR(SEARCH("416",D77)))</formula>
    </cfRule>
    <cfRule type="containsText" dxfId="1300" priority="275" operator="containsText" text="316">
      <formula>NOT(ISERROR(SEARCH("316",D77)))</formula>
    </cfRule>
    <cfRule type="containsText" dxfId="1299" priority="276" operator="containsText" text="216">
      <formula>NOT(ISERROR(SEARCH("216",D77)))</formula>
    </cfRule>
    <cfRule type="containsText" dxfId="1298" priority="277" operator="containsText" text="126">
      <formula>NOT(ISERROR(SEARCH("126",D77)))</formula>
    </cfRule>
    <cfRule type="containsText" dxfId="1297" priority="278" operator="containsText" text="016">
      <formula>NOT(ISERROR(SEARCH("016",D77)))</formula>
    </cfRule>
    <cfRule type="containsText" dxfId="1296" priority="279" operator="containsText" text="700">
      <formula>NOT(ISERROR(SEARCH("700",D77)))</formula>
    </cfRule>
    <cfRule type="containsText" dxfId="1295" priority="280" operator="containsText" text="REPOS">
      <formula>NOT(ISERROR(SEARCH("REPOS",D77)))</formula>
    </cfRule>
  </conditionalFormatting>
  <conditionalFormatting sqref="D77:AG90">
    <cfRule type="containsText" dxfId="1294" priority="258" operator="containsText" text="766">
      <formula>NOT(ISERROR(SEARCH("766",D77)))</formula>
    </cfRule>
    <cfRule type="containsText" dxfId="1293" priority="259" operator="containsText" text="661">
      <formula>NOT(ISERROR(SEARCH("661",D77)))</formula>
    </cfRule>
  </conditionalFormatting>
  <conditionalFormatting sqref="C53">
    <cfRule type="containsText" dxfId="1292" priority="237" operator="containsText" text="017">
      <formula>NOT(ISERROR(SEARCH("017",C53)))</formula>
    </cfRule>
    <cfRule type="containsText" dxfId="1291" priority="238" operator="containsText" text="031">
      <formula>NOT(ISERROR(SEARCH("031",C53)))</formula>
    </cfRule>
    <cfRule type="containsText" dxfId="1290" priority="239" operator="containsText" text="028">
      <formula>NOT(ISERROR(SEARCH("028",C53)))</formula>
    </cfRule>
    <cfRule type="containsText" dxfId="1289" priority="240" operator="containsText" text="800">
      <formula>NOT(ISERROR(SEARCH("800",C53)))</formula>
    </cfRule>
    <cfRule type="containsText" dxfId="1288" priority="241" operator="containsText" text="774">
      <formula>NOT(ISERROR(SEARCH("774",C53)))</formula>
    </cfRule>
    <cfRule type="containsText" dxfId="1287" priority="242" operator="containsText" text="748">
      <formula>NOT(ISERROR(SEARCH("748",C53)))</formula>
    </cfRule>
    <cfRule type="containsText" dxfId="1286" priority="243" operator="containsText" text="747">
      <formula>NOT(ISERROR(SEARCH("747",C53)))</formula>
    </cfRule>
    <cfRule type="containsText" dxfId="1285" priority="244" operator="containsText" text="730">
      <formula>NOT(ISERROR(SEARCH("730",C53)))</formula>
    </cfRule>
    <cfRule type="containsText" dxfId="1284" priority="245" operator="containsText" text="710">
      <formula>NOT(ISERROR(SEARCH("710",C53)))</formula>
    </cfRule>
    <cfRule type="containsText" dxfId="1283" priority="246" operator="containsText" text="410">
      <formula>NOT(ISERROR(SEARCH("410",C53)))</formula>
    </cfRule>
    <cfRule type="containsText" dxfId="1282" priority="247" operator="containsText" text="310">
      <formula>NOT(ISERROR(SEARCH("310",C53)))</formula>
    </cfRule>
    <cfRule type="containsText" dxfId="1281" priority="248" operator="containsText" text="210">
      <formula>NOT(ISERROR(SEARCH("210",C53)))</formula>
    </cfRule>
    <cfRule type="containsText" dxfId="1280" priority="249" operator="containsText" text="120">
      <formula>NOT(ISERROR(SEARCH("120",C53)))</formula>
    </cfRule>
    <cfRule type="containsText" dxfId="1279" priority="250" operator="containsText" text="716">
      <formula>NOT(ISERROR(SEARCH("716",C53)))</formula>
    </cfRule>
    <cfRule type="containsText" dxfId="1278" priority="251" operator="containsText" text="416">
      <formula>NOT(ISERROR(SEARCH("416",C53)))</formula>
    </cfRule>
    <cfRule type="containsText" dxfId="1277" priority="252" operator="containsText" text="316">
      <formula>NOT(ISERROR(SEARCH("316",C53)))</formula>
    </cfRule>
    <cfRule type="containsText" dxfId="1276" priority="253" operator="containsText" text="216">
      <formula>NOT(ISERROR(SEARCH("216",C53)))</formula>
    </cfRule>
    <cfRule type="containsText" dxfId="1275" priority="254" operator="containsText" text="126">
      <formula>NOT(ISERROR(SEARCH("126",C53)))</formula>
    </cfRule>
    <cfRule type="containsText" dxfId="1274" priority="255" operator="containsText" text="016">
      <formula>NOT(ISERROR(SEARCH("016",C53)))</formula>
    </cfRule>
    <cfRule type="containsText" dxfId="1273" priority="256" operator="containsText" text="700">
      <formula>NOT(ISERROR(SEARCH("700",C53)))</formula>
    </cfRule>
    <cfRule type="containsText" dxfId="1272" priority="257" operator="containsText" text="REPOS">
      <formula>NOT(ISERROR(SEARCH("REPOS",C53)))</formula>
    </cfRule>
  </conditionalFormatting>
  <conditionalFormatting sqref="C53">
    <cfRule type="containsText" dxfId="1271" priority="236" operator="containsText" text="661">
      <formula>NOT(ISERROR(SEARCH("661",C53)))</formula>
    </cfRule>
  </conditionalFormatting>
  <conditionalFormatting sqref="C54">
    <cfRule type="containsText" dxfId="1270" priority="1" operator="containsText" text="661">
      <formula>NOT(ISERROR(SEARCH("661",C54)))</formula>
    </cfRule>
  </conditionalFormatting>
  <conditionalFormatting sqref="F54:J54 M54:Q54 AB54 T54:W54 AE54:AF54">
    <cfRule type="containsText" dxfId="1269" priority="215" operator="containsText" text="017">
      <formula>NOT(ISERROR(SEARCH("017",F54)))</formula>
    </cfRule>
    <cfRule type="containsText" dxfId="1268" priority="216" operator="containsText" text="031">
      <formula>NOT(ISERROR(SEARCH("031",F54)))</formula>
    </cfRule>
    <cfRule type="containsText" dxfId="1267" priority="217" operator="containsText" text="028">
      <formula>NOT(ISERROR(SEARCH("028",F54)))</formula>
    </cfRule>
    <cfRule type="containsText" dxfId="1266" priority="218" operator="containsText" text="800">
      <formula>NOT(ISERROR(SEARCH("800",F54)))</formula>
    </cfRule>
    <cfRule type="containsText" dxfId="1265" priority="219" operator="containsText" text="774">
      <formula>NOT(ISERROR(SEARCH("774",F54)))</formula>
    </cfRule>
    <cfRule type="containsText" dxfId="1264" priority="220" operator="containsText" text="748">
      <formula>NOT(ISERROR(SEARCH("748",F54)))</formula>
    </cfRule>
    <cfRule type="containsText" dxfId="1263" priority="221" operator="containsText" text="747">
      <formula>NOT(ISERROR(SEARCH("747",F54)))</formula>
    </cfRule>
    <cfRule type="containsText" dxfId="1262" priority="222" operator="containsText" text="730">
      <formula>NOT(ISERROR(SEARCH("730",F54)))</formula>
    </cfRule>
    <cfRule type="containsText" dxfId="1261" priority="223" operator="containsText" text="710">
      <formula>NOT(ISERROR(SEARCH("710",F54)))</formula>
    </cfRule>
    <cfRule type="containsText" dxfId="1260" priority="224" operator="containsText" text="410">
      <formula>NOT(ISERROR(SEARCH("410",F54)))</formula>
    </cfRule>
    <cfRule type="containsText" dxfId="1259" priority="225" operator="containsText" text="310">
      <formula>NOT(ISERROR(SEARCH("310",F54)))</formula>
    </cfRule>
    <cfRule type="containsText" dxfId="1258" priority="226" operator="containsText" text="210">
      <formula>NOT(ISERROR(SEARCH("210",F54)))</formula>
    </cfRule>
    <cfRule type="containsText" dxfId="1257" priority="227" operator="containsText" text="120">
      <formula>NOT(ISERROR(SEARCH("120",F54)))</formula>
    </cfRule>
    <cfRule type="containsText" dxfId="1256" priority="228" operator="containsText" text="716">
      <formula>NOT(ISERROR(SEARCH("716",F54)))</formula>
    </cfRule>
    <cfRule type="containsText" dxfId="1255" priority="229" operator="containsText" text="416">
      <formula>NOT(ISERROR(SEARCH("416",F54)))</formula>
    </cfRule>
    <cfRule type="containsText" dxfId="1254" priority="230" operator="containsText" text="316">
      <formula>NOT(ISERROR(SEARCH("316",F54)))</formula>
    </cfRule>
    <cfRule type="containsText" dxfId="1253" priority="231" operator="containsText" text="216">
      <formula>NOT(ISERROR(SEARCH("216",F54)))</formula>
    </cfRule>
    <cfRule type="containsText" dxfId="1252" priority="232" operator="containsText" text="126">
      <formula>NOT(ISERROR(SEARCH("126",F54)))</formula>
    </cfRule>
    <cfRule type="containsText" dxfId="1251" priority="233" operator="containsText" text="016">
      <formula>NOT(ISERROR(SEARCH("016",F54)))</formula>
    </cfRule>
    <cfRule type="containsText" dxfId="1250" priority="234" operator="containsText" text="700">
      <formula>NOT(ISERROR(SEARCH("700",F54)))</formula>
    </cfRule>
    <cfRule type="containsText" dxfId="1249" priority="235" operator="containsText" text="REPOS">
      <formula>NOT(ISERROR(SEARCH("REPOS",F54)))</formula>
    </cfRule>
  </conditionalFormatting>
  <conditionalFormatting sqref="C54:AG54">
    <cfRule type="containsText" dxfId="1248" priority="194" operator="containsText" text="017">
      <formula>NOT(ISERROR(SEARCH("017",C54)))</formula>
    </cfRule>
    <cfRule type="containsText" dxfId="1247" priority="195" operator="containsText" text="031">
      <formula>NOT(ISERROR(SEARCH("031",C54)))</formula>
    </cfRule>
    <cfRule type="containsText" dxfId="1246" priority="196" operator="containsText" text="028">
      <formula>NOT(ISERROR(SEARCH("028",C54)))</formula>
    </cfRule>
    <cfRule type="containsText" dxfId="1245" priority="197" operator="containsText" text="800">
      <formula>NOT(ISERROR(SEARCH("800",C54)))</formula>
    </cfRule>
    <cfRule type="containsText" dxfId="1244" priority="198" operator="containsText" text="774">
      <formula>NOT(ISERROR(SEARCH("774",C54)))</formula>
    </cfRule>
    <cfRule type="containsText" dxfId="1243" priority="199" operator="containsText" text="748">
      <formula>NOT(ISERROR(SEARCH("748",C54)))</formula>
    </cfRule>
    <cfRule type="containsText" dxfId="1242" priority="200" operator="containsText" text="747">
      <formula>NOT(ISERROR(SEARCH("747",C54)))</formula>
    </cfRule>
    <cfRule type="containsText" dxfId="1241" priority="201" operator="containsText" text="730">
      <formula>NOT(ISERROR(SEARCH("730",C54)))</formula>
    </cfRule>
    <cfRule type="containsText" dxfId="1240" priority="202" operator="containsText" text="710">
      <formula>NOT(ISERROR(SEARCH("710",C54)))</formula>
    </cfRule>
    <cfRule type="containsText" dxfId="1239" priority="203" operator="containsText" text="410">
      <formula>NOT(ISERROR(SEARCH("410",C54)))</formula>
    </cfRule>
    <cfRule type="containsText" dxfId="1238" priority="204" operator="containsText" text="310">
      <formula>NOT(ISERROR(SEARCH("310",C54)))</formula>
    </cfRule>
    <cfRule type="containsText" dxfId="1237" priority="205" operator="containsText" text="210">
      <formula>NOT(ISERROR(SEARCH("210",C54)))</formula>
    </cfRule>
    <cfRule type="containsText" dxfId="1236" priority="206" operator="containsText" text="120">
      <formula>NOT(ISERROR(SEARCH("120",C54)))</formula>
    </cfRule>
    <cfRule type="containsText" dxfId="1235" priority="207" operator="containsText" text="716">
      <formula>NOT(ISERROR(SEARCH("716",C54)))</formula>
    </cfRule>
    <cfRule type="containsText" dxfId="1234" priority="208" operator="containsText" text="416">
      <formula>NOT(ISERROR(SEARCH("416",C54)))</formula>
    </cfRule>
    <cfRule type="containsText" dxfId="1233" priority="209" operator="containsText" text="316">
      <formula>NOT(ISERROR(SEARCH("316",C54)))</formula>
    </cfRule>
    <cfRule type="containsText" dxfId="1232" priority="210" operator="containsText" text="216">
      <formula>NOT(ISERROR(SEARCH("216",C54)))</formula>
    </cfRule>
    <cfRule type="containsText" dxfId="1231" priority="211" operator="containsText" text="126">
      <formula>NOT(ISERROR(SEARCH("126",C54)))</formula>
    </cfRule>
    <cfRule type="containsText" dxfId="1230" priority="212" operator="containsText" text="016">
      <formula>NOT(ISERROR(SEARCH("016",C54)))</formula>
    </cfRule>
    <cfRule type="containsText" dxfId="1229" priority="213" operator="containsText" text="700">
      <formula>NOT(ISERROR(SEARCH("700",C54)))</formula>
    </cfRule>
    <cfRule type="containsText" dxfId="1228" priority="214" operator="containsText" text="REPOS">
      <formula>NOT(ISERROR(SEARCH("REPOS",C54)))</formula>
    </cfRule>
  </conditionalFormatting>
  <conditionalFormatting sqref="X54 AA54">
    <cfRule type="containsText" dxfId="1227" priority="173" operator="containsText" text="017">
      <formula>NOT(ISERROR(SEARCH("017",X54)))</formula>
    </cfRule>
    <cfRule type="containsText" dxfId="1226" priority="174" operator="containsText" text="031">
      <formula>NOT(ISERROR(SEARCH("031",X54)))</formula>
    </cfRule>
    <cfRule type="containsText" dxfId="1225" priority="175" operator="containsText" text="028">
      <formula>NOT(ISERROR(SEARCH("028",X54)))</formula>
    </cfRule>
    <cfRule type="containsText" dxfId="1224" priority="176" operator="containsText" text="800">
      <formula>NOT(ISERROR(SEARCH("800",X54)))</formula>
    </cfRule>
    <cfRule type="containsText" dxfId="1223" priority="177" operator="containsText" text="774">
      <formula>NOT(ISERROR(SEARCH("774",X54)))</formula>
    </cfRule>
    <cfRule type="containsText" dxfId="1222" priority="178" operator="containsText" text="748">
      <formula>NOT(ISERROR(SEARCH("748",X54)))</formula>
    </cfRule>
    <cfRule type="containsText" dxfId="1221" priority="179" operator="containsText" text="747">
      <formula>NOT(ISERROR(SEARCH("747",X54)))</formula>
    </cfRule>
    <cfRule type="containsText" dxfId="1220" priority="180" operator="containsText" text="730">
      <formula>NOT(ISERROR(SEARCH("730",X54)))</formula>
    </cfRule>
    <cfRule type="containsText" dxfId="1219" priority="181" operator="containsText" text="710">
      <formula>NOT(ISERROR(SEARCH("710",X54)))</formula>
    </cfRule>
    <cfRule type="containsText" dxfId="1218" priority="182" operator="containsText" text="410">
      <formula>NOT(ISERROR(SEARCH("410",X54)))</formula>
    </cfRule>
    <cfRule type="containsText" dxfId="1217" priority="183" operator="containsText" text="310">
      <formula>NOT(ISERROR(SEARCH("310",X54)))</formula>
    </cfRule>
    <cfRule type="containsText" dxfId="1216" priority="184" operator="containsText" text="210">
      <formula>NOT(ISERROR(SEARCH("210",X54)))</formula>
    </cfRule>
    <cfRule type="containsText" dxfId="1215" priority="185" operator="containsText" text="120">
      <formula>NOT(ISERROR(SEARCH("120",X54)))</formula>
    </cfRule>
    <cfRule type="containsText" dxfId="1214" priority="186" operator="containsText" text="716">
      <formula>NOT(ISERROR(SEARCH("716",X54)))</formula>
    </cfRule>
    <cfRule type="containsText" dxfId="1213" priority="187" operator="containsText" text="416">
      <formula>NOT(ISERROR(SEARCH("416",X54)))</formula>
    </cfRule>
    <cfRule type="containsText" dxfId="1212" priority="188" operator="containsText" text="316">
      <formula>NOT(ISERROR(SEARCH("316",X54)))</formula>
    </cfRule>
    <cfRule type="containsText" dxfId="1211" priority="189" operator="containsText" text="216">
      <formula>NOT(ISERROR(SEARCH("216",X54)))</formula>
    </cfRule>
    <cfRule type="containsText" dxfId="1210" priority="190" operator="containsText" text="126">
      <formula>NOT(ISERROR(SEARCH("126",X54)))</formula>
    </cfRule>
    <cfRule type="containsText" dxfId="1209" priority="191" operator="containsText" text="016">
      <formula>NOT(ISERROR(SEARCH("016",X54)))</formula>
    </cfRule>
    <cfRule type="containsText" dxfId="1208" priority="192" operator="containsText" text="700">
      <formula>NOT(ISERROR(SEARCH("700",X54)))</formula>
    </cfRule>
    <cfRule type="containsText" dxfId="1207" priority="193" operator="containsText" text="REPOS">
      <formula>NOT(ISERROR(SEARCH("REPOS",X54)))</formula>
    </cfRule>
  </conditionalFormatting>
  <conditionalFormatting sqref="AG54">
    <cfRule type="containsText" dxfId="1206" priority="152" operator="containsText" text="017">
      <formula>NOT(ISERROR(SEARCH("017",AG54)))</formula>
    </cfRule>
    <cfRule type="containsText" dxfId="1205" priority="153" operator="containsText" text="031">
      <formula>NOT(ISERROR(SEARCH("031",AG54)))</formula>
    </cfRule>
    <cfRule type="containsText" dxfId="1204" priority="154" operator="containsText" text="028">
      <formula>NOT(ISERROR(SEARCH("028",AG54)))</formula>
    </cfRule>
    <cfRule type="containsText" dxfId="1203" priority="155" operator="containsText" text="800">
      <formula>NOT(ISERROR(SEARCH("800",AG54)))</formula>
    </cfRule>
    <cfRule type="containsText" dxfId="1202" priority="156" operator="containsText" text="774">
      <formula>NOT(ISERROR(SEARCH("774",AG54)))</formula>
    </cfRule>
    <cfRule type="containsText" dxfId="1201" priority="157" operator="containsText" text="748">
      <formula>NOT(ISERROR(SEARCH("748",AG54)))</formula>
    </cfRule>
    <cfRule type="containsText" dxfId="1200" priority="158" operator="containsText" text="747">
      <formula>NOT(ISERROR(SEARCH("747",AG54)))</formula>
    </cfRule>
    <cfRule type="containsText" dxfId="1199" priority="159" operator="containsText" text="730">
      <formula>NOT(ISERROR(SEARCH("730",AG54)))</formula>
    </cfRule>
    <cfRule type="containsText" dxfId="1198" priority="160" operator="containsText" text="710">
      <formula>NOT(ISERROR(SEARCH("710",AG54)))</formula>
    </cfRule>
    <cfRule type="containsText" dxfId="1197" priority="161" operator="containsText" text="410">
      <formula>NOT(ISERROR(SEARCH("410",AG54)))</formula>
    </cfRule>
    <cfRule type="containsText" dxfId="1196" priority="162" operator="containsText" text="310">
      <formula>NOT(ISERROR(SEARCH("310",AG54)))</formula>
    </cfRule>
    <cfRule type="containsText" dxfId="1195" priority="163" operator="containsText" text="210">
      <formula>NOT(ISERROR(SEARCH("210",AG54)))</formula>
    </cfRule>
    <cfRule type="containsText" dxfId="1194" priority="164" operator="containsText" text="120">
      <formula>NOT(ISERROR(SEARCH("120",AG54)))</formula>
    </cfRule>
    <cfRule type="containsText" dxfId="1193" priority="165" operator="containsText" text="716">
      <formula>NOT(ISERROR(SEARCH("716",AG54)))</formula>
    </cfRule>
    <cfRule type="containsText" dxfId="1192" priority="166" operator="containsText" text="416">
      <formula>NOT(ISERROR(SEARCH("416",AG54)))</formula>
    </cfRule>
    <cfRule type="containsText" dxfId="1191" priority="167" operator="containsText" text="316">
      <formula>NOT(ISERROR(SEARCH("316",AG54)))</formula>
    </cfRule>
    <cfRule type="containsText" dxfId="1190" priority="168" operator="containsText" text="216">
      <formula>NOT(ISERROR(SEARCH("216",AG54)))</formula>
    </cfRule>
    <cfRule type="containsText" dxfId="1189" priority="169" operator="containsText" text="126">
      <formula>NOT(ISERROR(SEARCH("126",AG54)))</formula>
    </cfRule>
    <cfRule type="containsText" dxfId="1188" priority="170" operator="containsText" text="016">
      <formula>NOT(ISERROR(SEARCH("016",AG54)))</formula>
    </cfRule>
    <cfRule type="containsText" dxfId="1187" priority="171" operator="containsText" text="700">
      <formula>NOT(ISERROR(SEARCH("700",AG54)))</formula>
    </cfRule>
    <cfRule type="containsText" dxfId="1186" priority="172" operator="containsText" text="REPOS">
      <formula>NOT(ISERROR(SEARCH("REPOS",AG54)))</formula>
    </cfRule>
  </conditionalFormatting>
  <conditionalFormatting sqref="AC54:AD54">
    <cfRule type="containsText" dxfId="1185" priority="131" operator="containsText" text="017">
      <formula>NOT(ISERROR(SEARCH("017",AC54)))</formula>
    </cfRule>
    <cfRule type="containsText" dxfId="1184" priority="132" operator="containsText" text="031">
      <formula>NOT(ISERROR(SEARCH("031",AC54)))</formula>
    </cfRule>
    <cfRule type="containsText" dxfId="1183" priority="133" operator="containsText" text="028">
      <formula>NOT(ISERROR(SEARCH("028",AC54)))</formula>
    </cfRule>
    <cfRule type="containsText" dxfId="1182" priority="134" operator="containsText" text="800">
      <formula>NOT(ISERROR(SEARCH("800",AC54)))</formula>
    </cfRule>
    <cfRule type="containsText" dxfId="1181" priority="135" operator="containsText" text="774">
      <formula>NOT(ISERROR(SEARCH("774",AC54)))</formula>
    </cfRule>
    <cfRule type="containsText" dxfId="1180" priority="136" operator="containsText" text="748">
      <formula>NOT(ISERROR(SEARCH("748",AC54)))</formula>
    </cfRule>
    <cfRule type="containsText" dxfId="1179" priority="137" operator="containsText" text="747">
      <formula>NOT(ISERROR(SEARCH("747",AC54)))</formula>
    </cfRule>
    <cfRule type="containsText" dxfId="1178" priority="138" operator="containsText" text="730">
      <formula>NOT(ISERROR(SEARCH("730",AC54)))</formula>
    </cfRule>
    <cfRule type="containsText" dxfId="1177" priority="139" operator="containsText" text="710">
      <formula>NOT(ISERROR(SEARCH("710",AC54)))</formula>
    </cfRule>
    <cfRule type="containsText" dxfId="1176" priority="140" operator="containsText" text="410">
      <formula>NOT(ISERROR(SEARCH("410",AC54)))</formula>
    </cfRule>
    <cfRule type="containsText" dxfId="1175" priority="141" operator="containsText" text="310">
      <formula>NOT(ISERROR(SEARCH("310",AC54)))</formula>
    </cfRule>
    <cfRule type="containsText" dxfId="1174" priority="142" operator="containsText" text="210">
      <formula>NOT(ISERROR(SEARCH("210",AC54)))</formula>
    </cfRule>
    <cfRule type="containsText" dxfId="1173" priority="143" operator="containsText" text="120">
      <formula>NOT(ISERROR(SEARCH("120",AC54)))</formula>
    </cfRule>
    <cfRule type="containsText" dxfId="1172" priority="144" operator="containsText" text="716">
      <formula>NOT(ISERROR(SEARCH("716",AC54)))</formula>
    </cfRule>
    <cfRule type="containsText" dxfId="1171" priority="145" operator="containsText" text="416">
      <formula>NOT(ISERROR(SEARCH("416",AC54)))</formula>
    </cfRule>
    <cfRule type="containsText" dxfId="1170" priority="146" operator="containsText" text="316">
      <formula>NOT(ISERROR(SEARCH("316",AC54)))</formula>
    </cfRule>
    <cfRule type="containsText" dxfId="1169" priority="147" operator="containsText" text="216">
      <formula>NOT(ISERROR(SEARCH("216",AC54)))</formula>
    </cfRule>
    <cfRule type="containsText" dxfId="1168" priority="148" operator="containsText" text="126">
      <formula>NOT(ISERROR(SEARCH("126",AC54)))</formula>
    </cfRule>
    <cfRule type="containsText" dxfId="1167" priority="149" operator="containsText" text="016">
      <formula>NOT(ISERROR(SEARCH("016",AC54)))</formula>
    </cfRule>
    <cfRule type="containsText" dxfId="1166" priority="150" operator="containsText" text="700">
      <formula>NOT(ISERROR(SEARCH("700",AC54)))</formula>
    </cfRule>
    <cfRule type="containsText" dxfId="1165" priority="151" operator="containsText" text="REPOS">
      <formula>NOT(ISERROR(SEARCH("REPOS",AC54)))</formula>
    </cfRule>
  </conditionalFormatting>
  <conditionalFormatting sqref="R54:S54">
    <cfRule type="containsText" dxfId="1164" priority="110" operator="containsText" text="017">
      <formula>NOT(ISERROR(SEARCH("017",R54)))</formula>
    </cfRule>
    <cfRule type="containsText" dxfId="1163" priority="111" operator="containsText" text="031">
      <formula>NOT(ISERROR(SEARCH("031",R54)))</formula>
    </cfRule>
    <cfRule type="containsText" dxfId="1162" priority="112" operator="containsText" text="028">
      <formula>NOT(ISERROR(SEARCH("028",R54)))</formula>
    </cfRule>
    <cfRule type="containsText" dxfId="1161" priority="113" operator="containsText" text="800">
      <formula>NOT(ISERROR(SEARCH("800",R54)))</formula>
    </cfRule>
    <cfRule type="containsText" dxfId="1160" priority="114" operator="containsText" text="774">
      <formula>NOT(ISERROR(SEARCH("774",R54)))</formula>
    </cfRule>
    <cfRule type="containsText" dxfId="1159" priority="115" operator="containsText" text="748">
      <formula>NOT(ISERROR(SEARCH("748",R54)))</formula>
    </cfRule>
    <cfRule type="containsText" dxfId="1158" priority="116" operator="containsText" text="747">
      <formula>NOT(ISERROR(SEARCH("747",R54)))</formula>
    </cfRule>
    <cfRule type="containsText" dxfId="1157" priority="117" operator="containsText" text="730">
      <formula>NOT(ISERROR(SEARCH("730",R54)))</formula>
    </cfRule>
    <cfRule type="containsText" dxfId="1156" priority="118" operator="containsText" text="710">
      <formula>NOT(ISERROR(SEARCH("710",R54)))</formula>
    </cfRule>
    <cfRule type="containsText" dxfId="1155" priority="119" operator="containsText" text="410">
      <formula>NOT(ISERROR(SEARCH("410",R54)))</formula>
    </cfRule>
    <cfRule type="containsText" dxfId="1154" priority="120" operator="containsText" text="310">
      <formula>NOT(ISERROR(SEARCH("310",R54)))</formula>
    </cfRule>
    <cfRule type="containsText" dxfId="1153" priority="121" operator="containsText" text="210">
      <formula>NOT(ISERROR(SEARCH("210",R54)))</formula>
    </cfRule>
    <cfRule type="containsText" dxfId="1152" priority="122" operator="containsText" text="120">
      <formula>NOT(ISERROR(SEARCH("120",R54)))</formula>
    </cfRule>
    <cfRule type="containsText" dxfId="1151" priority="123" operator="containsText" text="716">
      <formula>NOT(ISERROR(SEARCH("716",R54)))</formula>
    </cfRule>
    <cfRule type="containsText" dxfId="1150" priority="124" operator="containsText" text="416">
      <formula>NOT(ISERROR(SEARCH("416",R54)))</formula>
    </cfRule>
    <cfRule type="containsText" dxfId="1149" priority="125" operator="containsText" text="316">
      <formula>NOT(ISERROR(SEARCH("316",R54)))</formula>
    </cfRule>
    <cfRule type="containsText" dxfId="1148" priority="126" operator="containsText" text="216">
      <formula>NOT(ISERROR(SEARCH("216",R54)))</formula>
    </cfRule>
    <cfRule type="containsText" dxfId="1147" priority="127" operator="containsText" text="126">
      <formula>NOT(ISERROR(SEARCH("126",R54)))</formula>
    </cfRule>
    <cfRule type="containsText" dxfId="1146" priority="128" operator="containsText" text="016">
      <formula>NOT(ISERROR(SEARCH("016",R54)))</formula>
    </cfRule>
    <cfRule type="containsText" dxfId="1145" priority="129" operator="containsText" text="700">
      <formula>NOT(ISERROR(SEARCH("700",R54)))</formula>
    </cfRule>
    <cfRule type="containsText" dxfId="1144" priority="130" operator="containsText" text="REPOS">
      <formula>NOT(ISERROR(SEARCH("REPOS",R54)))</formula>
    </cfRule>
  </conditionalFormatting>
  <conditionalFormatting sqref="Y54:Z54">
    <cfRule type="containsText" dxfId="1143" priority="89" operator="containsText" text="017">
      <formula>NOT(ISERROR(SEARCH("017",Y54)))</formula>
    </cfRule>
    <cfRule type="containsText" dxfId="1142" priority="90" operator="containsText" text="031">
      <formula>NOT(ISERROR(SEARCH("031",Y54)))</formula>
    </cfRule>
    <cfRule type="containsText" dxfId="1141" priority="91" operator="containsText" text="028">
      <formula>NOT(ISERROR(SEARCH("028",Y54)))</formula>
    </cfRule>
    <cfRule type="containsText" dxfId="1140" priority="92" operator="containsText" text="800">
      <formula>NOT(ISERROR(SEARCH("800",Y54)))</formula>
    </cfRule>
    <cfRule type="containsText" dxfId="1139" priority="93" operator="containsText" text="774">
      <formula>NOT(ISERROR(SEARCH("774",Y54)))</formula>
    </cfRule>
    <cfRule type="containsText" dxfId="1138" priority="94" operator="containsText" text="748">
      <formula>NOT(ISERROR(SEARCH("748",Y54)))</formula>
    </cfRule>
    <cfRule type="containsText" dxfId="1137" priority="95" operator="containsText" text="747">
      <formula>NOT(ISERROR(SEARCH("747",Y54)))</formula>
    </cfRule>
    <cfRule type="containsText" dxfId="1136" priority="96" operator="containsText" text="730">
      <formula>NOT(ISERROR(SEARCH("730",Y54)))</formula>
    </cfRule>
    <cfRule type="containsText" dxfId="1135" priority="97" operator="containsText" text="710">
      <formula>NOT(ISERROR(SEARCH("710",Y54)))</formula>
    </cfRule>
    <cfRule type="containsText" dxfId="1134" priority="98" operator="containsText" text="410">
      <formula>NOT(ISERROR(SEARCH("410",Y54)))</formula>
    </cfRule>
    <cfRule type="containsText" dxfId="1133" priority="99" operator="containsText" text="310">
      <formula>NOT(ISERROR(SEARCH("310",Y54)))</formula>
    </cfRule>
    <cfRule type="containsText" dxfId="1132" priority="100" operator="containsText" text="210">
      <formula>NOT(ISERROR(SEARCH("210",Y54)))</formula>
    </cfRule>
    <cfRule type="containsText" dxfId="1131" priority="101" operator="containsText" text="120">
      <formula>NOT(ISERROR(SEARCH("120",Y54)))</formula>
    </cfRule>
    <cfRule type="containsText" dxfId="1130" priority="102" operator="containsText" text="716">
      <formula>NOT(ISERROR(SEARCH("716",Y54)))</formula>
    </cfRule>
    <cfRule type="containsText" dxfId="1129" priority="103" operator="containsText" text="416">
      <formula>NOT(ISERROR(SEARCH("416",Y54)))</formula>
    </cfRule>
    <cfRule type="containsText" dxfId="1128" priority="104" operator="containsText" text="316">
      <formula>NOT(ISERROR(SEARCH("316",Y54)))</formula>
    </cfRule>
    <cfRule type="containsText" dxfId="1127" priority="105" operator="containsText" text="216">
      <formula>NOT(ISERROR(SEARCH("216",Y54)))</formula>
    </cfRule>
    <cfRule type="containsText" dxfId="1126" priority="106" operator="containsText" text="126">
      <formula>NOT(ISERROR(SEARCH("126",Y54)))</formula>
    </cfRule>
    <cfRule type="containsText" dxfId="1125" priority="107" operator="containsText" text="016">
      <formula>NOT(ISERROR(SEARCH("016",Y54)))</formula>
    </cfRule>
    <cfRule type="containsText" dxfId="1124" priority="108" operator="containsText" text="700">
      <formula>NOT(ISERROR(SEARCH("700",Y54)))</formula>
    </cfRule>
    <cfRule type="containsText" dxfId="1123" priority="109" operator="containsText" text="REPOS">
      <formula>NOT(ISERROR(SEARCH("REPOS",Y54)))</formula>
    </cfRule>
  </conditionalFormatting>
  <conditionalFormatting sqref="K54:L54">
    <cfRule type="containsText" dxfId="1122" priority="68" operator="containsText" text="017">
      <formula>NOT(ISERROR(SEARCH("017",K54)))</formula>
    </cfRule>
    <cfRule type="containsText" dxfId="1121" priority="69" operator="containsText" text="031">
      <formula>NOT(ISERROR(SEARCH("031",K54)))</formula>
    </cfRule>
    <cfRule type="containsText" dxfId="1120" priority="70" operator="containsText" text="028">
      <formula>NOT(ISERROR(SEARCH("028",K54)))</formula>
    </cfRule>
    <cfRule type="containsText" dxfId="1119" priority="71" operator="containsText" text="800">
      <formula>NOT(ISERROR(SEARCH("800",K54)))</formula>
    </cfRule>
    <cfRule type="containsText" dxfId="1118" priority="72" operator="containsText" text="774">
      <formula>NOT(ISERROR(SEARCH("774",K54)))</formula>
    </cfRule>
    <cfRule type="containsText" dxfId="1117" priority="73" operator="containsText" text="748">
      <formula>NOT(ISERROR(SEARCH("748",K54)))</formula>
    </cfRule>
    <cfRule type="containsText" dxfId="1116" priority="74" operator="containsText" text="747">
      <formula>NOT(ISERROR(SEARCH("747",K54)))</formula>
    </cfRule>
    <cfRule type="containsText" dxfId="1115" priority="75" operator="containsText" text="730">
      <formula>NOT(ISERROR(SEARCH("730",K54)))</formula>
    </cfRule>
    <cfRule type="containsText" dxfId="1114" priority="76" operator="containsText" text="710">
      <formula>NOT(ISERROR(SEARCH("710",K54)))</formula>
    </cfRule>
    <cfRule type="containsText" dxfId="1113" priority="77" operator="containsText" text="410">
      <formula>NOT(ISERROR(SEARCH("410",K54)))</formula>
    </cfRule>
    <cfRule type="containsText" dxfId="1112" priority="78" operator="containsText" text="310">
      <formula>NOT(ISERROR(SEARCH("310",K54)))</formula>
    </cfRule>
    <cfRule type="containsText" dxfId="1111" priority="79" operator="containsText" text="210">
      <formula>NOT(ISERROR(SEARCH("210",K54)))</formula>
    </cfRule>
    <cfRule type="containsText" dxfId="1110" priority="80" operator="containsText" text="120">
      <formula>NOT(ISERROR(SEARCH("120",K54)))</formula>
    </cfRule>
    <cfRule type="containsText" dxfId="1109" priority="81" operator="containsText" text="716">
      <formula>NOT(ISERROR(SEARCH("716",K54)))</formula>
    </cfRule>
    <cfRule type="containsText" dxfId="1108" priority="82" operator="containsText" text="416">
      <formula>NOT(ISERROR(SEARCH("416",K54)))</formula>
    </cfRule>
    <cfRule type="containsText" dxfId="1107" priority="83" operator="containsText" text="316">
      <formula>NOT(ISERROR(SEARCH("316",K54)))</formula>
    </cfRule>
    <cfRule type="containsText" dxfId="1106" priority="84" operator="containsText" text="216">
      <formula>NOT(ISERROR(SEARCH("216",K54)))</formula>
    </cfRule>
    <cfRule type="containsText" dxfId="1105" priority="85" operator="containsText" text="126">
      <formula>NOT(ISERROR(SEARCH("126",K54)))</formula>
    </cfRule>
    <cfRule type="containsText" dxfId="1104" priority="86" operator="containsText" text="016">
      <formula>NOT(ISERROR(SEARCH("016",K54)))</formula>
    </cfRule>
    <cfRule type="containsText" dxfId="1103" priority="87" operator="containsText" text="700">
      <formula>NOT(ISERROR(SEARCH("700",K54)))</formula>
    </cfRule>
    <cfRule type="containsText" dxfId="1102" priority="88" operator="containsText" text="REPOS">
      <formula>NOT(ISERROR(SEARCH("REPOS",K54)))</formula>
    </cfRule>
  </conditionalFormatting>
  <conditionalFormatting sqref="E54">
    <cfRule type="containsText" dxfId="1101" priority="47" operator="containsText" text="017">
      <formula>NOT(ISERROR(SEARCH("017",E54)))</formula>
    </cfRule>
    <cfRule type="containsText" dxfId="1100" priority="48" operator="containsText" text="031">
      <formula>NOT(ISERROR(SEARCH("031",E54)))</formula>
    </cfRule>
    <cfRule type="containsText" dxfId="1099" priority="49" operator="containsText" text="028">
      <formula>NOT(ISERROR(SEARCH("028",E54)))</formula>
    </cfRule>
    <cfRule type="containsText" dxfId="1098" priority="50" operator="containsText" text="800">
      <formula>NOT(ISERROR(SEARCH("800",E54)))</formula>
    </cfRule>
    <cfRule type="containsText" dxfId="1097" priority="51" operator="containsText" text="774">
      <formula>NOT(ISERROR(SEARCH("774",E54)))</formula>
    </cfRule>
    <cfRule type="containsText" dxfId="1096" priority="52" operator="containsText" text="748">
      <formula>NOT(ISERROR(SEARCH("748",E54)))</formula>
    </cfRule>
    <cfRule type="containsText" dxfId="1095" priority="53" operator="containsText" text="747">
      <formula>NOT(ISERROR(SEARCH("747",E54)))</formula>
    </cfRule>
    <cfRule type="containsText" dxfId="1094" priority="54" operator="containsText" text="730">
      <formula>NOT(ISERROR(SEARCH("730",E54)))</formula>
    </cfRule>
    <cfRule type="containsText" dxfId="1093" priority="55" operator="containsText" text="710">
      <formula>NOT(ISERROR(SEARCH("710",E54)))</formula>
    </cfRule>
    <cfRule type="containsText" dxfId="1092" priority="56" operator="containsText" text="410">
      <formula>NOT(ISERROR(SEARCH("410",E54)))</formula>
    </cfRule>
    <cfRule type="containsText" dxfId="1091" priority="57" operator="containsText" text="310">
      <formula>NOT(ISERROR(SEARCH("310",E54)))</formula>
    </cfRule>
    <cfRule type="containsText" dxfId="1090" priority="58" operator="containsText" text="210">
      <formula>NOT(ISERROR(SEARCH("210",E54)))</formula>
    </cfRule>
    <cfRule type="containsText" dxfId="1089" priority="59" operator="containsText" text="120">
      <formula>NOT(ISERROR(SEARCH("120",E54)))</formula>
    </cfRule>
    <cfRule type="containsText" dxfId="1088" priority="60" operator="containsText" text="716">
      <formula>NOT(ISERROR(SEARCH("716",E54)))</formula>
    </cfRule>
    <cfRule type="containsText" dxfId="1087" priority="61" operator="containsText" text="416">
      <formula>NOT(ISERROR(SEARCH("416",E54)))</formula>
    </cfRule>
    <cfRule type="containsText" dxfId="1086" priority="62" operator="containsText" text="316">
      <formula>NOT(ISERROR(SEARCH("316",E54)))</formula>
    </cfRule>
    <cfRule type="containsText" dxfId="1085" priority="63" operator="containsText" text="216">
      <formula>NOT(ISERROR(SEARCH("216",E54)))</formula>
    </cfRule>
    <cfRule type="containsText" dxfId="1084" priority="64" operator="containsText" text="126">
      <formula>NOT(ISERROR(SEARCH("126",E54)))</formula>
    </cfRule>
    <cfRule type="containsText" dxfId="1083" priority="65" operator="containsText" text="016">
      <formula>NOT(ISERROR(SEARCH("016",E54)))</formula>
    </cfRule>
    <cfRule type="containsText" dxfId="1082" priority="66" operator="containsText" text="700">
      <formula>NOT(ISERROR(SEARCH("700",E54)))</formula>
    </cfRule>
    <cfRule type="containsText" dxfId="1081" priority="67" operator="containsText" text="REPOS">
      <formula>NOT(ISERROR(SEARCH("REPOS",E54)))</formula>
    </cfRule>
  </conditionalFormatting>
  <conditionalFormatting sqref="C54:AG54">
    <cfRule type="containsText" dxfId="1080" priority="44" operator="containsText" text="766">
      <formula>NOT(ISERROR(SEARCH("766",C54)))</formula>
    </cfRule>
    <cfRule type="containsText" dxfId="1079" priority="46" operator="containsText" text="661">
      <formula>NOT(ISERROR(SEARCH("661",C54)))</formula>
    </cfRule>
  </conditionalFormatting>
  <conditionalFormatting sqref="E54">
    <cfRule type="containsText" dxfId="1078" priority="45" operator="containsText" text="661">
      <formula>NOT(ISERROR(SEARCH("661",E54)))</formula>
    </cfRule>
  </conditionalFormatting>
  <conditionalFormatting sqref="D54">
    <cfRule type="containsText" dxfId="1077" priority="23" operator="containsText" text="017">
      <formula>NOT(ISERROR(SEARCH("017",D54)))</formula>
    </cfRule>
    <cfRule type="containsText" dxfId="1076" priority="24" operator="containsText" text="031">
      <formula>NOT(ISERROR(SEARCH("031",D54)))</formula>
    </cfRule>
    <cfRule type="containsText" dxfId="1075" priority="25" operator="containsText" text="028">
      <formula>NOT(ISERROR(SEARCH("028",D54)))</formula>
    </cfRule>
    <cfRule type="containsText" dxfId="1074" priority="26" operator="containsText" text="800">
      <formula>NOT(ISERROR(SEARCH("800",D54)))</formula>
    </cfRule>
    <cfRule type="containsText" dxfId="1073" priority="27" operator="containsText" text="774">
      <formula>NOT(ISERROR(SEARCH("774",D54)))</formula>
    </cfRule>
    <cfRule type="containsText" dxfId="1072" priority="28" operator="containsText" text="748">
      <formula>NOT(ISERROR(SEARCH("748",D54)))</formula>
    </cfRule>
    <cfRule type="containsText" dxfId="1071" priority="29" operator="containsText" text="747">
      <formula>NOT(ISERROR(SEARCH("747",D54)))</formula>
    </cfRule>
    <cfRule type="containsText" dxfId="1070" priority="30" operator="containsText" text="730">
      <formula>NOT(ISERROR(SEARCH("730",D54)))</formula>
    </cfRule>
    <cfRule type="containsText" dxfId="1069" priority="31" operator="containsText" text="710">
      <formula>NOT(ISERROR(SEARCH("710",D54)))</formula>
    </cfRule>
    <cfRule type="containsText" dxfId="1068" priority="32" operator="containsText" text="410">
      <formula>NOT(ISERROR(SEARCH("410",D54)))</formula>
    </cfRule>
    <cfRule type="containsText" dxfId="1067" priority="33" operator="containsText" text="310">
      <formula>NOT(ISERROR(SEARCH("310",D54)))</formula>
    </cfRule>
    <cfRule type="containsText" dxfId="1066" priority="34" operator="containsText" text="210">
      <formula>NOT(ISERROR(SEARCH("210",D54)))</formula>
    </cfRule>
    <cfRule type="containsText" dxfId="1065" priority="35" operator="containsText" text="120">
      <formula>NOT(ISERROR(SEARCH("120",D54)))</formula>
    </cfRule>
    <cfRule type="containsText" dxfId="1064" priority="36" operator="containsText" text="716">
      <formula>NOT(ISERROR(SEARCH("716",D54)))</formula>
    </cfRule>
    <cfRule type="containsText" dxfId="1063" priority="37" operator="containsText" text="416">
      <formula>NOT(ISERROR(SEARCH("416",D54)))</formula>
    </cfRule>
    <cfRule type="containsText" dxfId="1062" priority="38" operator="containsText" text="316">
      <formula>NOT(ISERROR(SEARCH("316",D54)))</formula>
    </cfRule>
    <cfRule type="containsText" dxfId="1061" priority="39" operator="containsText" text="216">
      <formula>NOT(ISERROR(SEARCH("216",D54)))</formula>
    </cfRule>
    <cfRule type="containsText" dxfId="1060" priority="40" operator="containsText" text="126">
      <formula>NOT(ISERROR(SEARCH("126",D54)))</formula>
    </cfRule>
    <cfRule type="containsText" dxfId="1059" priority="41" operator="containsText" text="016">
      <formula>NOT(ISERROR(SEARCH("016",D54)))</formula>
    </cfRule>
    <cfRule type="containsText" dxfId="1058" priority="42" operator="containsText" text="700">
      <formula>NOT(ISERROR(SEARCH("700",D54)))</formula>
    </cfRule>
    <cfRule type="containsText" dxfId="1057" priority="43" operator="containsText" text="REPOS">
      <formula>NOT(ISERROR(SEARCH("REPOS",D54)))</formula>
    </cfRule>
  </conditionalFormatting>
  <conditionalFormatting sqref="C54">
    <cfRule type="containsText" dxfId="1056" priority="2" operator="containsText" text="017">
      <formula>NOT(ISERROR(SEARCH("017",C54)))</formula>
    </cfRule>
    <cfRule type="containsText" dxfId="1055" priority="3" operator="containsText" text="031">
      <formula>NOT(ISERROR(SEARCH("031",C54)))</formula>
    </cfRule>
    <cfRule type="containsText" dxfId="1054" priority="4" operator="containsText" text="028">
      <formula>NOT(ISERROR(SEARCH("028",C54)))</formula>
    </cfRule>
    <cfRule type="containsText" dxfId="1053" priority="5" operator="containsText" text="800">
      <formula>NOT(ISERROR(SEARCH("800",C54)))</formula>
    </cfRule>
    <cfRule type="containsText" dxfId="1052" priority="6" operator="containsText" text="774">
      <formula>NOT(ISERROR(SEARCH("774",C54)))</formula>
    </cfRule>
    <cfRule type="containsText" dxfId="1051" priority="7" operator="containsText" text="748">
      <formula>NOT(ISERROR(SEARCH("748",C54)))</formula>
    </cfRule>
    <cfRule type="containsText" dxfId="1050" priority="8" operator="containsText" text="747">
      <formula>NOT(ISERROR(SEARCH("747",C54)))</formula>
    </cfRule>
    <cfRule type="containsText" dxfId="1049" priority="9" operator="containsText" text="730">
      <formula>NOT(ISERROR(SEARCH("730",C54)))</formula>
    </cfRule>
    <cfRule type="containsText" dxfId="1048" priority="10" operator="containsText" text="710">
      <formula>NOT(ISERROR(SEARCH("710",C54)))</formula>
    </cfRule>
    <cfRule type="containsText" dxfId="1047" priority="11" operator="containsText" text="410">
      <formula>NOT(ISERROR(SEARCH("410",C54)))</formula>
    </cfRule>
    <cfRule type="containsText" dxfId="1046" priority="12" operator="containsText" text="310">
      <formula>NOT(ISERROR(SEARCH("310",C54)))</formula>
    </cfRule>
    <cfRule type="containsText" dxfId="1045" priority="13" operator="containsText" text="210">
      <formula>NOT(ISERROR(SEARCH("210",C54)))</formula>
    </cfRule>
    <cfRule type="containsText" dxfId="1044" priority="14" operator="containsText" text="120">
      <formula>NOT(ISERROR(SEARCH("120",C54)))</formula>
    </cfRule>
    <cfRule type="containsText" dxfId="1043" priority="15" operator="containsText" text="716">
      <formula>NOT(ISERROR(SEARCH("716",C54)))</formula>
    </cfRule>
    <cfRule type="containsText" dxfId="1042" priority="16" operator="containsText" text="416">
      <formula>NOT(ISERROR(SEARCH("416",C54)))</formula>
    </cfRule>
    <cfRule type="containsText" dxfId="1041" priority="17" operator="containsText" text="316">
      <formula>NOT(ISERROR(SEARCH("316",C54)))</formula>
    </cfRule>
    <cfRule type="containsText" dxfId="1040" priority="18" operator="containsText" text="216">
      <formula>NOT(ISERROR(SEARCH("216",C54)))</formula>
    </cfRule>
    <cfRule type="containsText" dxfId="1039" priority="19" operator="containsText" text="126">
      <formula>NOT(ISERROR(SEARCH("126",C54)))</formula>
    </cfRule>
    <cfRule type="containsText" dxfId="1038" priority="20" operator="containsText" text="016">
      <formula>NOT(ISERROR(SEARCH("016",C54)))</formula>
    </cfRule>
    <cfRule type="containsText" dxfId="1037" priority="21" operator="containsText" text="700">
      <formula>NOT(ISERROR(SEARCH("700",C54)))</formula>
    </cfRule>
    <cfRule type="containsText" dxfId="1036" priority="22" operator="containsText" text="REPOS">
      <formula>NOT(ISERROR(SEARCH("REPOS",C54)))</formula>
    </cfRule>
  </conditionalFormatting>
  <dataValidations count="1">
    <dataValidation type="list" allowBlank="1" showInputMessage="1" showErrorMessage="1" sqref="C77:AA90 AF46:AG51 C46:AA51 AC46:AD51 AF53:AG53 C53:AA63 AB89:AB90 AF77:AG90 C68:AD75 AC77:AD90 AF68:AG75 AB78:AB87 AG34:AG41 AC53:AD63 C34:AA41 AF54:AF55 AF60:AF63 AF4:AG10 AF34:AF35 AF27:AG32 C12:V22 AF37:AF41 C27:AA32 AG54:AG63 AF15:AG22 C4:Z10 AA10 AF12:AG13 W22:AA22" xr:uid="{27F9A689-5331-4E7A-9CE4-78A1284FE141}">
      <formula1>$D$4:$D$19</formula1>
    </dataValidation>
  </dataValidations>
  <pageMargins left="0.7" right="0.7" top="0.75" bottom="0.75" header="0.3" footer="0.3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0466139-A7B7-4D66-9396-AED8B43F6DB0}">
          <x14:formula1>
            <xm:f>LISTE!$D$4:$D$10</xm:f>
          </x14:formula1>
          <xm:sqref>W12:Z21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730D5-F9D4-4F7F-8F3E-98E00416B564}">
  <sheetPr codeName="Feuil3"/>
  <dimension ref="A1:BO154"/>
  <sheetViews>
    <sheetView showGridLines="0" showZeros="0" workbookViewId="0">
      <pane ySplit="1" topLeftCell="A2" activePane="bottomLeft" state="frozen"/>
      <selection pane="bottomLeft" activeCell="W31" sqref="W31"/>
    </sheetView>
  </sheetViews>
  <sheetFormatPr baseColWidth="10" defaultColWidth="11.42578125" defaultRowHeight="15" x14ac:dyDescent="0.25"/>
  <cols>
    <col min="1" max="1" width="17.7109375" style="7" customWidth="1"/>
    <col min="2" max="2" width="7.7109375" style="7" customWidth="1"/>
    <col min="3" max="16" width="5.5703125" style="3" customWidth="1"/>
    <col min="17" max="17" width="5.5703125" style="11" customWidth="1"/>
    <col min="18" max="32" width="5.5703125" style="3" customWidth="1"/>
    <col min="33" max="33" width="5.5703125" style="12" customWidth="1"/>
    <col min="34" max="34" width="6.5703125" style="3" hidden="1" customWidth="1"/>
    <col min="35" max="35" width="13.140625" style="13" customWidth="1"/>
    <col min="36" max="36" width="1.5703125" style="3" customWidth="1"/>
    <col min="37" max="47" width="3.7109375" style="27" customWidth="1"/>
    <col min="48" max="260" width="11.42578125" style="3"/>
    <col min="261" max="261" width="17.28515625" style="3" customWidth="1"/>
    <col min="262" max="262" width="9" style="3" bestFit="1" customWidth="1"/>
    <col min="263" max="293" width="3.7109375" style="3" customWidth="1"/>
    <col min="294" max="294" width="0" style="3" hidden="1" customWidth="1"/>
    <col min="295" max="295" width="14.5703125" style="3" customWidth="1"/>
    <col min="296" max="516" width="11.42578125" style="3"/>
    <col min="517" max="517" width="17.28515625" style="3" customWidth="1"/>
    <col min="518" max="518" width="9" style="3" bestFit="1" customWidth="1"/>
    <col min="519" max="549" width="3.7109375" style="3" customWidth="1"/>
    <col min="550" max="550" width="0" style="3" hidden="1" customWidth="1"/>
    <col min="551" max="551" width="14.5703125" style="3" customWidth="1"/>
    <col min="552" max="772" width="11.42578125" style="3"/>
    <col min="773" max="773" width="17.28515625" style="3" customWidth="1"/>
    <col min="774" max="774" width="9" style="3" bestFit="1" customWidth="1"/>
    <col min="775" max="805" width="3.7109375" style="3" customWidth="1"/>
    <col min="806" max="806" width="0" style="3" hidden="1" customWidth="1"/>
    <col min="807" max="807" width="14.5703125" style="3" customWidth="1"/>
    <col min="808" max="1028" width="11.42578125" style="3"/>
    <col min="1029" max="1029" width="17.28515625" style="3" customWidth="1"/>
    <col min="1030" max="1030" width="9" style="3" bestFit="1" customWidth="1"/>
    <col min="1031" max="1061" width="3.7109375" style="3" customWidth="1"/>
    <col min="1062" max="1062" width="0" style="3" hidden="1" customWidth="1"/>
    <col min="1063" max="1063" width="14.5703125" style="3" customWidth="1"/>
    <col min="1064" max="1284" width="11.42578125" style="3"/>
    <col min="1285" max="1285" width="17.28515625" style="3" customWidth="1"/>
    <col min="1286" max="1286" width="9" style="3" bestFit="1" customWidth="1"/>
    <col min="1287" max="1317" width="3.7109375" style="3" customWidth="1"/>
    <col min="1318" max="1318" width="0" style="3" hidden="1" customWidth="1"/>
    <col min="1319" max="1319" width="14.5703125" style="3" customWidth="1"/>
    <col min="1320" max="1540" width="11.42578125" style="3"/>
    <col min="1541" max="1541" width="17.28515625" style="3" customWidth="1"/>
    <col min="1542" max="1542" width="9" style="3" bestFit="1" customWidth="1"/>
    <col min="1543" max="1573" width="3.7109375" style="3" customWidth="1"/>
    <col min="1574" max="1574" width="0" style="3" hidden="1" customWidth="1"/>
    <col min="1575" max="1575" width="14.5703125" style="3" customWidth="1"/>
    <col min="1576" max="1796" width="11.42578125" style="3"/>
    <col min="1797" max="1797" width="17.28515625" style="3" customWidth="1"/>
    <col min="1798" max="1798" width="9" style="3" bestFit="1" customWidth="1"/>
    <col min="1799" max="1829" width="3.7109375" style="3" customWidth="1"/>
    <col min="1830" max="1830" width="0" style="3" hidden="1" customWidth="1"/>
    <col min="1831" max="1831" width="14.5703125" style="3" customWidth="1"/>
    <col min="1832" max="2052" width="11.42578125" style="3"/>
    <col min="2053" max="2053" width="17.28515625" style="3" customWidth="1"/>
    <col min="2054" max="2054" width="9" style="3" bestFit="1" customWidth="1"/>
    <col min="2055" max="2085" width="3.7109375" style="3" customWidth="1"/>
    <col min="2086" max="2086" width="0" style="3" hidden="1" customWidth="1"/>
    <col min="2087" max="2087" width="14.5703125" style="3" customWidth="1"/>
    <col min="2088" max="2308" width="11.42578125" style="3"/>
    <col min="2309" max="2309" width="17.28515625" style="3" customWidth="1"/>
    <col min="2310" max="2310" width="9" style="3" bestFit="1" customWidth="1"/>
    <col min="2311" max="2341" width="3.7109375" style="3" customWidth="1"/>
    <col min="2342" max="2342" width="0" style="3" hidden="1" customWidth="1"/>
    <col min="2343" max="2343" width="14.5703125" style="3" customWidth="1"/>
    <col min="2344" max="2564" width="11.42578125" style="3"/>
    <col min="2565" max="2565" width="17.28515625" style="3" customWidth="1"/>
    <col min="2566" max="2566" width="9" style="3" bestFit="1" customWidth="1"/>
    <col min="2567" max="2597" width="3.7109375" style="3" customWidth="1"/>
    <col min="2598" max="2598" width="0" style="3" hidden="1" customWidth="1"/>
    <col min="2599" max="2599" width="14.5703125" style="3" customWidth="1"/>
    <col min="2600" max="2820" width="11.42578125" style="3"/>
    <col min="2821" max="2821" width="17.28515625" style="3" customWidth="1"/>
    <col min="2822" max="2822" width="9" style="3" bestFit="1" customWidth="1"/>
    <col min="2823" max="2853" width="3.7109375" style="3" customWidth="1"/>
    <col min="2854" max="2854" width="0" style="3" hidden="1" customWidth="1"/>
    <col min="2855" max="2855" width="14.5703125" style="3" customWidth="1"/>
    <col min="2856" max="3076" width="11.42578125" style="3"/>
    <col min="3077" max="3077" width="17.28515625" style="3" customWidth="1"/>
    <col min="3078" max="3078" width="9" style="3" bestFit="1" customWidth="1"/>
    <col min="3079" max="3109" width="3.7109375" style="3" customWidth="1"/>
    <col min="3110" max="3110" width="0" style="3" hidden="1" customWidth="1"/>
    <col min="3111" max="3111" width="14.5703125" style="3" customWidth="1"/>
    <col min="3112" max="3332" width="11.42578125" style="3"/>
    <col min="3333" max="3333" width="17.28515625" style="3" customWidth="1"/>
    <col min="3334" max="3334" width="9" style="3" bestFit="1" customWidth="1"/>
    <col min="3335" max="3365" width="3.7109375" style="3" customWidth="1"/>
    <col min="3366" max="3366" width="0" style="3" hidden="1" customWidth="1"/>
    <col min="3367" max="3367" width="14.5703125" style="3" customWidth="1"/>
    <col min="3368" max="3588" width="11.42578125" style="3"/>
    <col min="3589" max="3589" width="17.28515625" style="3" customWidth="1"/>
    <col min="3590" max="3590" width="9" style="3" bestFit="1" customWidth="1"/>
    <col min="3591" max="3621" width="3.7109375" style="3" customWidth="1"/>
    <col min="3622" max="3622" width="0" style="3" hidden="1" customWidth="1"/>
    <col min="3623" max="3623" width="14.5703125" style="3" customWidth="1"/>
    <col min="3624" max="3844" width="11.42578125" style="3"/>
    <col min="3845" max="3845" width="17.28515625" style="3" customWidth="1"/>
    <col min="3846" max="3846" width="9" style="3" bestFit="1" customWidth="1"/>
    <col min="3847" max="3877" width="3.7109375" style="3" customWidth="1"/>
    <col min="3878" max="3878" width="0" style="3" hidden="1" customWidth="1"/>
    <col min="3879" max="3879" width="14.5703125" style="3" customWidth="1"/>
    <col min="3880" max="4100" width="11.42578125" style="3"/>
    <col min="4101" max="4101" width="17.28515625" style="3" customWidth="1"/>
    <col min="4102" max="4102" width="9" style="3" bestFit="1" customWidth="1"/>
    <col min="4103" max="4133" width="3.7109375" style="3" customWidth="1"/>
    <col min="4134" max="4134" width="0" style="3" hidden="1" customWidth="1"/>
    <col min="4135" max="4135" width="14.5703125" style="3" customWidth="1"/>
    <col min="4136" max="4356" width="11.42578125" style="3"/>
    <col min="4357" max="4357" width="17.28515625" style="3" customWidth="1"/>
    <col min="4358" max="4358" width="9" style="3" bestFit="1" customWidth="1"/>
    <col min="4359" max="4389" width="3.7109375" style="3" customWidth="1"/>
    <col min="4390" max="4390" width="0" style="3" hidden="1" customWidth="1"/>
    <col min="4391" max="4391" width="14.5703125" style="3" customWidth="1"/>
    <col min="4392" max="4612" width="11.42578125" style="3"/>
    <col min="4613" max="4613" width="17.28515625" style="3" customWidth="1"/>
    <col min="4614" max="4614" width="9" style="3" bestFit="1" customWidth="1"/>
    <col min="4615" max="4645" width="3.7109375" style="3" customWidth="1"/>
    <col min="4646" max="4646" width="0" style="3" hidden="1" customWidth="1"/>
    <col min="4647" max="4647" width="14.5703125" style="3" customWidth="1"/>
    <col min="4648" max="4868" width="11.42578125" style="3"/>
    <col min="4869" max="4869" width="17.28515625" style="3" customWidth="1"/>
    <col min="4870" max="4870" width="9" style="3" bestFit="1" customWidth="1"/>
    <col min="4871" max="4901" width="3.7109375" style="3" customWidth="1"/>
    <col min="4902" max="4902" width="0" style="3" hidden="1" customWidth="1"/>
    <col min="4903" max="4903" width="14.5703125" style="3" customWidth="1"/>
    <col min="4904" max="5124" width="11.42578125" style="3"/>
    <col min="5125" max="5125" width="17.28515625" style="3" customWidth="1"/>
    <col min="5126" max="5126" width="9" style="3" bestFit="1" customWidth="1"/>
    <col min="5127" max="5157" width="3.7109375" style="3" customWidth="1"/>
    <col min="5158" max="5158" width="0" style="3" hidden="1" customWidth="1"/>
    <col min="5159" max="5159" width="14.5703125" style="3" customWidth="1"/>
    <col min="5160" max="5380" width="11.42578125" style="3"/>
    <col min="5381" max="5381" width="17.28515625" style="3" customWidth="1"/>
    <col min="5382" max="5382" width="9" style="3" bestFit="1" customWidth="1"/>
    <col min="5383" max="5413" width="3.7109375" style="3" customWidth="1"/>
    <col min="5414" max="5414" width="0" style="3" hidden="1" customWidth="1"/>
    <col min="5415" max="5415" width="14.5703125" style="3" customWidth="1"/>
    <col min="5416" max="5636" width="11.42578125" style="3"/>
    <col min="5637" max="5637" width="17.28515625" style="3" customWidth="1"/>
    <col min="5638" max="5638" width="9" style="3" bestFit="1" customWidth="1"/>
    <col min="5639" max="5669" width="3.7109375" style="3" customWidth="1"/>
    <col min="5670" max="5670" width="0" style="3" hidden="1" customWidth="1"/>
    <col min="5671" max="5671" width="14.5703125" style="3" customWidth="1"/>
    <col min="5672" max="5892" width="11.42578125" style="3"/>
    <col min="5893" max="5893" width="17.28515625" style="3" customWidth="1"/>
    <col min="5894" max="5894" width="9" style="3" bestFit="1" customWidth="1"/>
    <col min="5895" max="5925" width="3.7109375" style="3" customWidth="1"/>
    <col min="5926" max="5926" width="0" style="3" hidden="1" customWidth="1"/>
    <col min="5927" max="5927" width="14.5703125" style="3" customWidth="1"/>
    <col min="5928" max="6148" width="11.42578125" style="3"/>
    <col min="6149" max="6149" width="17.28515625" style="3" customWidth="1"/>
    <col min="6150" max="6150" width="9" style="3" bestFit="1" customWidth="1"/>
    <col min="6151" max="6181" width="3.7109375" style="3" customWidth="1"/>
    <col min="6182" max="6182" width="0" style="3" hidden="1" customWidth="1"/>
    <col min="6183" max="6183" width="14.5703125" style="3" customWidth="1"/>
    <col min="6184" max="6404" width="11.42578125" style="3"/>
    <col min="6405" max="6405" width="17.28515625" style="3" customWidth="1"/>
    <col min="6406" max="6406" width="9" style="3" bestFit="1" customWidth="1"/>
    <col min="6407" max="6437" width="3.7109375" style="3" customWidth="1"/>
    <col min="6438" max="6438" width="0" style="3" hidden="1" customWidth="1"/>
    <col min="6439" max="6439" width="14.5703125" style="3" customWidth="1"/>
    <col min="6440" max="6660" width="11.42578125" style="3"/>
    <col min="6661" max="6661" width="17.28515625" style="3" customWidth="1"/>
    <col min="6662" max="6662" width="9" style="3" bestFit="1" customWidth="1"/>
    <col min="6663" max="6693" width="3.7109375" style="3" customWidth="1"/>
    <col min="6694" max="6694" width="0" style="3" hidden="1" customWidth="1"/>
    <col min="6695" max="6695" width="14.5703125" style="3" customWidth="1"/>
    <col min="6696" max="6916" width="11.42578125" style="3"/>
    <col min="6917" max="6917" width="17.28515625" style="3" customWidth="1"/>
    <col min="6918" max="6918" width="9" style="3" bestFit="1" customWidth="1"/>
    <col min="6919" max="6949" width="3.7109375" style="3" customWidth="1"/>
    <col min="6950" max="6950" width="0" style="3" hidden="1" customWidth="1"/>
    <col min="6951" max="6951" width="14.5703125" style="3" customWidth="1"/>
    <col min="6952" max="7172" width="11.42578125" style="3"/>
    <col min="7173" max="7173" width="17.28515625" style="3" customWidth="1"/>
    <col min="7174" max="7174" width="9" style="3" bestFit="1" customWidth="1"/>
    <col min="7175" max="7205" width="3.7109375" style="3" customWidth="1"/>
    <col min="7206" max="7206" width="0" style="3" hidden="1" customWidth="1"/>
    <col min="7207" max="7207" width="14.5703125" style="3" customWidth="1"/>
    <col min="7208" max="7428" width="11.42578125" style="3"/>
    <col min="7429" max="7429" width="17.28515625" style="3" customWidth="1"/>
    <col min="7430" max="7430" width="9" style="3" bestFit="1" customWidth="1"/>
    <col min="7431" max="7461" width="3.7109375" style="3" customWidth="1"/>
    <col min="7462" max="7462" width="0" style="3" hidden="1" customWidth="1"/>
    <col min="7463" max="7463" width="14.5703125" style="3" customWidth="1"/>
    <col min="7464" max="7684" width="11.42578125" style="3"/>
    <col min="7685" max="7685" width="17.28515625" style="3" customWidth="1"/>
    <col min="7686" max="7686" width="9" style="3" bestFit="1" customWidth="1"/>
    <col min="7687" max="7717" width="3.7109375" style="3" customWidth="1"/>
    <col min="7718" max="7718" width="0" style="3" hidden="1" customWidth="1"/>
    <col min="7719" max="7719" width="14.5703125" style="3" customWidth="1"/>
    <col min="7720" max="7940" width="11.42578125" style="3"/>
    <col min="7941" max="7941" width="17.28515625" style="3" customWidth="1"/>
    <col min="7942" max="7942" width="9" style="3" bestFit="1" customWidth="1"/>
    <col min="7943" max="7973" width="3.7109375" style="3" customWidth="1"/>
    <col min="7974" max="7974" width="0" style="3" hidden="1" customWidth="1"/>
    <col min="7975" max="7975" width="14.5703125" style="3" customWidth="1"/>
    <col min="7976" max="8196" width="11.42578125" style="3"/>
    <col min="8197" max="8197" width="17.28515625" style="3" customWidth="1"/>
    <col min="8198" max="8198" width="9" style="3" bestFit="1" customWidth="1"/>
    <col min="8199" max="8229" width="3.7109375" style="3" customWidth="1"/>
    <col min="8230" max="8230" width="0" style="3" hidden="1" customWidth="1"/>
    <col min="8231" max="8231" width="14.5703125" style="3" customWidth="1"/>
    <col min="8232" max="8452" width="11.42578125" style="3"/>
    <col min="8453" max="8453" width="17.28515625" style="3" customWidth="1"/>
    <col min="8454" max="8454" width="9" style="3" bestFit="1" customWidth="1"/>
    <col min="8455" max="8485" width="3.7109375" style="3" customWidth="1"/>
    <col min="8486" max="8486" width="0" style="3" hidden="1" customWidth="1"/>
    <col min="8487" max="8487" width="14.5703125" style="3" customWidth="1"/>
    <col min="8488" max="8708" width="11.42578125" style="3"/>
    <col min="8709" max="8709" width="17.28515625" style="3" customWidth="1"/>
    <col min="8710" max="8710" width="9" style="3" bestFit="1" customWidth="1"/>
    <col min="8711" max="8741" width="3.7109375" style="3" customWidth="1"/>
    <col min="8742" max="8742" width="0" style="3" hidden="1" customWidth="1"/>
    <col min="8743" max="8743" width="14.5703125" style="3" customWidth="1"/>
    <col min="8744" max="8964" width="11.42578125" style="3"/>
    <col min="8965" max="8965" width="17.28515625" style="3" customWidth="1"/>
    <col min="8966" max="8966" width="9" style="3" bestFit="1" customWidth="1"/>
    <col min="8967" max="8997" width="3.7109375" style="3" customWidth="1"/>
    <col min="8998" max="8998" width="0" style="3" hidden="1" customWidth="1"/>
    <col min="8999" max="8999" width="14.5703125" style="3" customWidth="1"/>
    <col min="9000" max="9220" width="11.42578125" style="3"/>
    <col min="9221" max="9221" width="17.28515625" style="3" customWidth="1"/>
    <col min="9222" max="9222" width="9" style="3" bestFit="1" customWidth="1"/>
    <col min="9223" max="9253" width="3.7109375" style="3" customWidth="1"/>
    <col min="9254" max="9254" width="0" style="3" hidden="1" customWidth="1"/>
    <col min="9255" max="9255" width="14.5703125" style="3" customWidth="1"/>
    <col min="9256" max="9476" width="11.42578125" style="3"/>
    <col min="9477" max="9477" width="17.28515625" style="3" customWidth="1"/>
    <col min="9478" max="9478" width="9" style="3" bestFit="1" customWidth="1"/>
    <col min="9479" max="9509" width="3.7109375" style="3" customWidth="1"/>
    <col min="9510" max="9510" width="0" style="3" hidden="1" customWidth="1"/>
    <col min="9511" max="9511" width="14.5703125" style="3" customWidth="1"/>
    <col min="9512" max="9732" width="11.42578125" style="3"/>
    <col min="9733" max="9733" width="17.28515625" style="3" customWidth="1"/>
    <col min="9734" max="9734" width="9" style="3" bestFit="1" customWidth="1"/>
    <col min="9735" max="9765" width="3.7109375" style="3" customWidth="1"/>
    <col min="9766" max="9766" width="0" style="3" hidden="1" customWidth="1"/>
    <col min="9767" max="9767" width="14.5703125" style="3" customWidth="1"/>
    <col min="9768" max="9988" width="11.42578125" style="3"/>
    <col min="9989" max="9989" width="17.28515625" style="3" customWidth="1"/>
    <col min="9990" max="9990" width="9" style="3" bestFit="1" customWidth="1"/>
    <col min="9991" max="10021" width="3.7109375" style="3" customWidth="1"/>
    <col min="10022" max="10022" width="0" style="3" hidden="1" customWidth="1"/>
    <col min="10023" max="10023" width="14.5703125" style="3" customWidth="1"/>
    <col min="10024" max="10244" width="11.42578125" style="3"/>
    <col min="10245" max="10245" width="17.28515625" style="3" customWidth="1"/>
    <col min="10246" max="10246" width="9" style="3" bestFit="1" customWidth="1"/>
    <col min="10247" max="10277" width="3.7109375" style="3" customWidth="1"/>
    <col min="10278" max="10278" width="0" style="3" hidden="1" customWidth="1"/>
    <col min="10279" max="10279" width="14.5703125" style="3" customWidth="1"/>
    <col min="10280" max="10500" width="11.42578125" style="3"/>
    <col min="10501" max="10501" width="17.28515625" style="3" customWidth="1"/>
    <col min="10502" max="10502" width="9" style="3" bestFit="1" customWidth="1"/>
    <col min="10503" max="10533" width="3.7109375" style="3" customWidth="1"/>
    <col min="10534" max="10534" width="0" style="3" hidden="1" customWidth="1"/>
    <col min="10535" max="10535" width="14.5703125" style="3" customWidth="1"/>
    <col min="10536" max="10756" width="11.42578125" style="3"/>
    <col min="10757" max="10757" width="17.28515625" style="3" customWidth="1"/>
    <col min="10758" max="10758" width="9" style="3" bestFit="1" customWidth="1"/>
    <col min="10759" max="10789" width="3.7109375" style="3" customWidth="1"/>
    <col min="10790" max="10790" width="0" style="3" hidden="1" customWidth="1"/>
    <col min="10791" max="10791" width="14.5703125" style="3" customWidth="1"/>
    <col min="10792" max="11012" width="11.42578125" style="3"/>
    <col min="11013" max="11013" width="17.28515625" style="3" customWidth="1"/>
    <col min="11014" max="11014" width="9" style="3" bestFit="1" customWidth="1"/>
    <col min="11015" max="11045" width="3.7109375" style="3" customWidth="1"/>
    <col min="11046" max="11046" width="0" style="3" hidden="1" customWidth="1"/>
    <col min="11047" max="11047" width="14.5703125" style="3" customWidth="1"/>
    <col min="11048" max="11268" width="11.42578125" style="3"/>
    <col min="11269" max="11269" width="17.28515625" style="3" customWidth="1"/>
    <col min="11270" max="11270" width="9" style="3" bestFit="1" customWidth="1"/>
    <col min="11271" max="11301" width="3.7109375" style="3" customWidth="1"/>
    <col min="11302" max="11302" width="0" style="3" hidden="1" customWidth="1"/>
    <col min="11303" max="11303" width="14.5703125" style="3" customWidth="1"/>
    <col min="11304" max="11524" width="11.42578125" style="3"/>
    <col min="11525" max="11525" width="17.28515625" style="3" customWidth="1"/>
    <col min="11526" max="11526" width="9" style="3" bestFit="1" customWidth="1"/>
    <col min="11527" max="11557" width="3.7109375" style="3" customWidth="1"/>
    <col min="11558" max="11558" width="0" style="3" hidden="1" customWidth="1"/>
    <col min="11559" max="11559" width="14.5703125" style="3" customWidth="1"/>
    <col min="11560" max="11780" width="11.42578125" style="3"/>
    <col min="11781" max="11781" width="17.28515625" style="3" customWidth="1"/>
    <col min="11782" max="11782" width="9" style="3" bestFit="1" customWidth="1"/>
    <col min="11783" max="11813" width="3.7109375" style="3" customWidth="1"/>
    <col min="11814" max="11814" width="0" style="3" hidden="1" customWidth="1"/>
    <col min="11815" max="11815" width="14.5703125" style="3" customWidth="1"/>
    <col min="11816" max="12036" width="11.42578125" style="3"/>
    <col min="12037" max="12037" width="17.28515625" style="3" customWidth="1"/>
    <col min="12038" max="12038" width="9" style="3" bestFit="1" customWidth="1"/>
    <col min="12039" max="12069" width="3.7109375" style="3" customWidth="1"/>
    <col min="12070" max="12070" width="0" style="3" hidden="1" customWidth="1"/>
    <col min="12071" max="12071" width="14.5703125" style="3" customWidth="1"/>
    <col min="12072" max="12292" width="11.42578125" style="3"/>
    <col min="12293" max="12293" width="17.28515625" style="3" customWidth="1"/>
    <col min="12294" max="12294" width="9" style="3" bestFit="1" customWidth="1"/>
    <col min="12295" max="12325" width="3.7109375" style="3" customWidth="1"/>
    <col min="12326" max="12326" width="0" style="3" hidden="1" customWidth="1"/>
    <col min="12327" max="12327" width="14.5703125" style="3" customWidth="1"/>
    <col min="12328" max="12548" width="11.42578125" style="3"/>
    <col min="12549" max="12549" width="17.28515625" style="3" customWidth="1"/>
    <col min="12550" max="12550" width="9" style="3" bestFit="1" customWidth="1"/>
    <col min="12551" max="12581" width="3.7109375" style="3" customWidth="1"/>
    <col min="12582" max="12582" width="0" style="3" hidden="1" customWidth="1"/>
    <col min="12583" max="12583" width="14.5703125" style="3" customWidth="1"/>
    <col min="12584" max="12804" width="11.42578125" style="3"/>
    <col min="12805" max="12805" width="17.28515625" style="3" customWidth="1"/>
    <col min="12806" max="12806" width="9" style="3" bestFit="1" customWidth="1"/>
    <col min="12807" max="12837" width="3.7109375" style="3" customWidth="1"/>
    <col min="12838" max="12838" width="0" style="3" hidden="1" customWidth="1"/>
    <col min="12839" max="12839" width="14.5703125" style="3" customWidth="1"/>
    <col min="12840" max="13060" width="11.42578125" style="3"/>
    <col min="13061" max="13061" width="17.28515625" style="3" customWidth="1"/>
    <col min="13062" max="13062" width="9" style="3" bestFit="1" customWidth="1"/>
    <col min="13063" max="13093" width="3.7109375" style="3" customWidth="1"/>
    <col min="13094" max="13094" width="0" style="3" hidden="1" customWidth="1"/>
    <col min="13095" max="13095" width="14.5703125" style="3" customWidth="1"/>
    <col min="13096" max="13316" width="11.42578125" style="3"/>
    <col min="13317" max="13317" width="17.28515625" style="3" customWidth="1"/>
    <col min="13318" max="13318" width="9" style="3" bestFit="1" customWidth="1"/>
    <col min="13319" max="13349" width="3.7109375" style="3" customWidth="1"/>
    <col min="13350" max="13350" width="0" style="3" hidden="1" customWidth="1"/>
    <col min="13351" max="13351" width="14.5703125" style="3" customWidth="1"/>
    <col min="13352" max="13572" width="11.42578125" style="3"/>
    <col min="13573" max="13573" width="17.28515625" style="3" customWidth="1"/>
    <col min="13574" max="13574" width="9" style="3" bestFit="1" customWidth="1"/>
    <col min="13575" max="13605" width="3.7109375" style="3" customWidth="1"/>
    <col min="13606" max="13606" width="0" style="3" hidden="1" customWidth="1"/>
    <col min="13607" max="13607" width="14.5703125" style="3" customWidth="1"/>
    <col min="13608" max="13828" width="11.42578125" style="3"/>
    <col min="13829" max="13829" width="17.28515625" style="3" customWidth="1"/>
    <col min="13830" max="13830" width="9" style="3" bestFit="1" customWidth="1"/>
    <col min="13831" max="13861" width="3.7109375" style="3" customWidth="1"/>
    <col min="13862" max="13862" width="0" style="3" hidden="1" customWidth="1"/>
    <col min="13863" max="13863" width="14.5703125" style="3" customWidth="1"/>
    <col min="13864" max="14084" width="11.42578125" style="3"/>
    <col min="14085" max="14085" width="17.28515625" style="3" customWidth="1"/>
    <col min="14086" max="14086" width="9" style="3" bestFit="1" customWidth="1"/>
    <col min="14087" max="14117" width="3.7109375" style="3" customWidth="1"/>
    <col min="14118" max="14118" width="0" style="3" hidden="1" customWidth="1"/>
    <col min="14119" max="14119" width="14.5703125" style="3" customWidth="1"/>
    <col min="14120" max="14340" width="11.42578125" style="3"/>
    <col min="14341" max="14341" width="17.28515625" style="3" customWidth="1"/>
    <col min="14342" max="14342" width="9" style="3" bestFit="1" customWidth="1"/>
    <col min="14343" max="14373" width="3.7109375" style="3" customWidth="1"/>
    <col min="14374" max="14374" width="0" style="3" hidden="1" customWidth="1"/>
    <col min="14375" max="14375" width="14.5703125" style="3" customWidth="1"/>
    <col min="14376" max="14596" width="11.42578125" style="3"/>
    <col min="14597" max="14597" width="17.28515625" style="3" customWidth="1"/>
    <col min="14598" max="14598" width="9" style="3" bestFit="1" customWidth="1"/>
    <col min="14599" max="14629" width="3.7109375" style="3" customWidth="1"/>
    <col min="14630" max="14630" width="0" style="3" hidden="1" customWidth="1"/>
    <col min="14631" max="14631" width="14.5703125" style="3" customWidth="1"/>
    <col min="14632" max="14852" width="11.42578125" style="3"/>
    <col min="14853" max="14853" width="17.28515625" style="3" customWidth="1"/>
    <col min="14854" max="14854" width="9" style="3" bestFit="1" customWidth="1"/>
    <col min="14855" max="14885" width="3.7109375" style="3" customWidth="1"/>
    <col min="14886" max="14886" width="0" style="3" hidden="1" customWidth="1"/>
    <col min="14887" max="14887" width="14.5703125" style="3" customWidth="1"/>
    <col min="14888" max="15108" width="11.42578125" style="3"/>
    <col min="15109" max="15109" width="17.28515625" style="3" customWidth="1"/>
    <col min="15110" max="15110" width="9" style="3" bestFit="1" customWidth="1"/>
    <col min="15111" max="15141" width="3.7109375" style="3" customWidth="1"/>
    <col min="15142" max="15142" width="0" style="3" hidden="1" customWidth="1"/>
    <col min="15143" max="15143" width="14.5703125" style="3" customWidth="1"/>
    <col min="15144" max="15364" width="11.42578125" style="3"/>
    <col min="15365" max="15365" width="17.28515625" style="3" customWidth="1"/>
    <col min="15366" max="15366" width="9" style="3" bestFit="1" customWidth="1"/>
    <col min="15367" max="15397" width="3.7109375" style="3" customWidth="1"/>
    <col min="15398" max="15398" width="0" style="3" hidden="1" customWidth="1"/>
    <col min="15399" max="15399" width="14.5703125" style="3" customWidth="1"/>
    <col min="15400" max="15620" width="11.42578125" style="3"/>
    <col min="15621" max="15621" width="17.28515625" style="3" customWidth="1"/>
    <col min="15622" max="15622" width="9" style="3" bestFit="1" customWidth="1"/>
    <col min="15623" max="15653" width="3.7109375" style="3" customWidth="1"/>
    <col min="15654" max="15654" width="0" style="3" hidden="1" customWidth="1"/>
    <col min="15655" max="15655" width="14.5703125" style="3" customWidth="1"/>
    <col min="15656" max="15876" width="11.42578125" style="3"/>
    <col min="15877" max="15877" width="17.28515625" style="3" customWidth="1"/>
    <col min="15878" max="15878" width="9" style="3" bestFit="1" customWidth="1"/>
    <col min="15879" max="15909" width="3.7109375" style="3" customWidth="1"/>
    <col min="15910" max="15910" width="0" style="3" hidden="1" customWidth="1"/>
    <col min="15911" max="15911" width="14.5703125" style="3" customWidth="1"/>
    <col min="15912" max="16132" width="11.42578125" style="3"/>
    <col min="16133" max="16133" width="17.28515625" style="3" customWidth="1"/>
    <col min="16134" max="16134" width="9" style="3" bestFit="1" customWidth="1"/>
    <col min="16135" max="16165" width="3.7109375" style="3" customWidth="1"/>
    <col min="16166" max="16166" width="0" style="3" hidden="1" customWidth="1"/>
    <col min="16167" max="16167" width="14.5703125" style="3" customWidth="1"/>
    <col min="16168" max="16384" width="11.42578125" style="3"/>
  </cols>
  <sheetData>
    <row r="1" spans="1:67" x14ac:dyDescent="0.25">
      <c r="A1" s="31" t="s">
        <v>0</v>
      </c>
      <c r="B1" s="31" t="s">
        <v>1</v>
      </c>
      <c r="C1" s="62">
        <v>44013</v>
      </c>
      <c r="D1" s="62">
        <v>44014</v>
      </c>
      <c r="E1" s="62">
        <v>44015</v>
      </c>
      <c r="F1" s="62">
        <v>44016</v>
      </c>
      <c r="G1" s="62">
        <v>44017</v>
      </c>
      <c r="H1" s="62">
        <v>44018</v>
      </c>
      <c r="I1" s="62">
        <v>44019</v>
      </c>
      <c r="J1" s="62">
        <v>44020</v>
      </c>
      <c r="K1" s="62">
        <v>44021</v>
      </c>
      <c r="L1" s="62">
        <v>44022</v>
      </c>
      <c r="M1" s="62">
        <v>44023</v>
      </c>
      <c r="N1" s="62">
        <v>44024</v>
      </c>
      <c r="O1" s="62">
        <v>44025</v>
      </c>
      <c r="P1" s="62">
        <v>44026</v>
      </c>
      <c r="Q1" s="62">
        <v>44027</v>
      </c>
      <c r="R1" s="62">
        <v>44028</v>
      </c>
      <c r="S1" s="62">
        <v>44029</v>
      </c>
      <c r="T1" s="62">
        <v>44030</v>
      </c>
      <c r="U1" s="62">
        <v>44031</v>
      </c>
      <c r="V1" s="62">
        <v>44032</v>
      </c>
      <c r="W1" s="62">
        <v>44033</v>
      </c>
      <c r="X1" s="62">
        <v>44034</v>
      </c>
      <c r="Y1" s="62">
        <v>44035</v>
      </c>
      <c r="Z1" s="62">
        <v>44036</v>
      </c>
      <c r="AA1" s="62">
        <v>44037</v>
      </c>
      <c r="AB1" s="62">
        <v>44038</v>
      </c>
      <c r="AC1" s="62">
        <v>44039</v>
      </c>
      <c r="AD1" s="62">
        <v>44040</v>
      </c>
      <c r="AE1" s="62">
        <v>44041</v>
      </c>
      <c r="AF1" s="62">
        <v>44042</v>
      </c>
      <c r="AG1" s="62">
        <v>44043</v>
      </c>
      <c r="AH1" s="24">
        <v>44044</v>
      </c>
      <c r="AI1" s="32"/>
    </row>
    <row r="2" spans="1:67" x14ac:dyDescent="0.25">
      <c r="A2" s="102" t="s">
        <v>2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4"/>
    </row>
    <row r="3" spans="1:67" s="16" customFormat="1" x14ac:dyDescent="0.25">
      <c r="A3" s="105" t="s">
        <v>3</v>
      </c>
      <c r="B3" s="106"/>
      <c r="C3" s="62">
        <v>44013</v>
      </c>
      <c r="D3" s="62">
        <v>44014</v>
      </c>
      <c r="E3" s="62">
        <v>44015</v>
      </c>
      <c r="F3" s="62">
        <v>44016</v>
      </c>
      <c r="G3" s="62">
        <v>44017</v>
      </c>
      <c r="H3" s="62">
        <v>44018</v>
      </c>
      <c r="I3" s="62">
        <v>44019</v>
      </c>
      <c r="J3" s="62">
        <v>44020</v>
      </c>
      <c r="K3" s="62">
        <v>44021</v>
      </c>
      <c r="L3" s="62">
        <v>44022</v>
      </c>
      <c r="M3" s="62">
        <v>44023</v>
      </c>
      <c r="N3" s="62">
        <v>44024</v>
      </c>
      <c r="O3" s="62">
        <v>44025</v>
      </c>
      <c r="P3" s="62">
        <v>44026</v>
      </c>
      <c r="Q3" s="62">
        <v>44027</v>
      </c>
      <c r="R3" s="62">
        <v>44028</v>
      </c>
      <c r="S3" s="62">
        <v>44029</v>
      </c>
      <c r="T3" s="62">
        <v>44030</v>
      </c>
      <c r="U3" s="62">
        <v>44031</v>
      </c>
      <c r="V3" s="62">
        <v>44032</v>
      </c>
      <c r="W3" s="62">
        <v>44033</v>
      </c>
      <c r="X3" s="62">
        <v>44034</v>
      </c>
      <c r="Y3" s="62">
        <v>44035</v>
      </c>
      <c r="Z3" s="62">
        <v>44036</v>
      </c>
      <c r="AA3" s="62">
        <v>44037</v>
      </c>
      <c r="AB3" s="62">
        <v>44038</v>
      </c>
      <c r="AC3" s="62">
        <v>44039</v>
      </c>
      <c r="AD3" s="62">
        <v>44040</v>
      </c>
      <c r="AE3" s="62">
        <v>44041</v>
      </c>
      <c r="AF3" s="62">
        <v>44042</v>
      </c>
      <c r="AG3" s="62">
        <v>44043</v>
      </c>
      <c r="AH3" s="5"/>
      <c r="AI3" s="6"/>
      <c r="AJ3" s="14"/>
      <c r="AK3" s="28" t="s">
        <v>4</v>
      </c>
      <c r="AL3" s="28" t="s">
        <v>5</v>
      </c>
      <c r="AM3" s="28" t="s">
        <v>6</v>
      </c>
      <c r="AN3" s="28" t="s">
        <v>7</v>
      </c>
      <c r="AO3" s="28" t="s">
        <v>8</v>
      </c>
      <c r="AP3" s="28" t="s">
        <v>9</v>
      </c>
      <c r="AQ3" s="28" t="s">
        <v>10</v>
      </c>
      <c r="AR3" s="28" t="s">
        <v>11</v>
      </c>
      <c r="AS3" s="28" t="s">
        <v>12</v>
      </c>
      <c r="AT3" s="28" t="s">
        <v>13</v>
      </c>
      <c r="AU3" s="28" t="s">
        <v>14</v>
      </c>
      <c r="AV3" s="52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</row>
    <row r="4" spans="1:67" ht="12" customHeight="1" x14ac:dyDescent="0.25">
      <c r="A4" s="33" t="s">
        <v>15</v>
      </c>
      <c r="B4" s="33">
        <v>220272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20"/>
      <c r="AI4" s="25" t="s">
        <v>16</v>
      </c>
      <c r="AJ4" s="1"/>
      <c r="AK4" s="29">
        <f>COUNTIF(C4:AG4,16)</f>
        <v>0</v>
      </c>
      <c r="AL4" s="55">
        <f>COUNTIF(C4:AG4,17)</f>
        <v>0</v>
      </c>
      <c r="AM4" s="55">
        <f>COUNTIF(C4:AG4,31)</f>
        <v>0</v>
      </c>
      <c r="AN4" s="55">
        <f>COUNTIF(C4:AG4,79)</f>
        <v>0</v>
      </c>
      <c r="AO4" s="55">
        <f>COUNTIF(C4:AG4,126)</f>
        <v>0</v>
      </c>
      <c r="AP4" s="55">
        <f>COUNTIF(C4:AH4,661)</f>
        <v>0</v>
      </c>
      <c r="AQ4" s="55">
        <f>COUNTIF(C4:AG4,700)</f>
        <v>0</v>
      </c>
      <c r="AR4" s="55">
        <f>COUNTIF(C4:AG4,730)</f>
        <v>0</v>
      </c>
      <c r="AS4" s="55">
        <f>COUNTIF(D4:AI4,748)</f>
        <v>0</v>
      </c>
      <c r="AT4" s="55">
        <f>COUNTIF(D4:AH4,766)</f>
        <v>0</v>
      </c>
      <c r="AU4" s="55">
        <f>COUNTIF(C4:AG4,774)</f>
        <v>0</v>
      </c>
      <c r="AV4" s="58" t="s">
        <v>15</v>
      </c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</row>
    <row r="5" spans="1:67" ht="12" customHeight="1" x14ac:dyDescent="0.25">
      <c r="A5" s="33" t="s">
        <v>17</v>
      </c>
      <c r="B5" s="33">
        <v>214128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20"/>
      <c r="AI5" s="25" t="s">
        <v>16</v>
      </c>
      <c r="AJ5" s="1"/>
      <c r="AK5" s="29">
        <f t="shared" ref="AK5:AK10" si="0">COUNTIF(C5:AG5,16)</f>
        <v>0</v>
      </c>
      <c r="AL5" s="55">
        <f t="shared" ref="AL5:AL10" si="1">COUNTIF(C5:AG5,17)</f>
        <v>0</v>
      </c>
      <c r="AM5" s="55">
        <f t="shared" ref="AM5:AM10" si="2">COUNTIF(C5:AG5,31)</f>
        <v>0</v>
      </c>
      <c r="AN5" s="55">
        <f t="shared" ref="AN5:AN10" si="3">COUNTIF(C5:AG5,79)</f>
        <v>0</v>
      </c>
      <c r="AO5" s="55">
        <f t="shared" ref="AO5:AO10" si="4">COUNTIF(C5:AG5,126)</f>
        <v>0</v>
      </c>
      <c r="AP5" s="55">
        <f t="shared" ref="AP5:AP10" si="5">COUNTIF(C5:AH5,661)</f>
        <v>0</v>
      </c>
      <c r="AQ5" s="55">
        <f t="shared" ref="AQ5:AQ10" si="6">COUNTIF(C5:AG5,700)</f>
        <v>0</v>
      </c>
      <c r="AR5" s="55">
        <f t="shared" ref="AR5:AR10" si="7">COUNTIF(C5:AG5,730)</f>
        <v>0</v>
      </c>
      <c r="AS5" s="55">
        <f t="shared" ref="AS5:AS10" si="8">COUNTIF(D5:AI5,748)</f>
        <v>0</v>
      </c>
      <c r="AT5" s="55">
        <f t="shared" ref="AT5:AT10" si="9">COUNTIF(D5:AH5,766)</f>
        <v>0</v>
      </c>
      <c r="AU5" s="55">
        <f t="shared" ref="AU5:AU10" si="10">COUNTIF(C5:AG5,774)</f>
        <v>0</v>
      </c>
      <c r="AV5" s="58" t="s">
        <v>17</v>
      </c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</row>
    <row r="6" spans="1:67" ht="12" customHeight="1" x14ac:dyDescent="0.25">
      <c r="A6" s="33" t="s">
        <v>18</v>
      </c>
      <c r="B6" s="33">
        <v>213297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20"/>
      <c r="AI6" s="25" t="s">
        <v>16</v>
      </c>
      <c r="AJ6" s="1"/>
      <c r="AK6" s="29">
        <f t="shared" si="0"/>
        <v>0</v>
      </c>
      <c r="AL6" s="55">
        <f t="shared" si="1"/>
        <v>0</v>
      </c>
      <c r="AM6" s="55">
        <f t="shared" si="2"/>
        <v>0</v>
      </c>
      <c r="AN6" s="55">
        <f t="shared" si="3"/>
        <v>0</v>
      </c>
      <c r="AO6" s="55">
        <f t="shared" si="4"/>
        <v>0</v>
      </c>
      <c r="AP6" s="55">
        <f t="shared" si="5"/>
        <v>0</v>
      </c>
      <c r="AQ6" s="55">
        <f t="shared" si="6"/>
        <v>0</v>
      </c>
      <c r="AR6" s="55">
        <f t="shared" si="7"/>
        <v>0</v>
      </c>
      <c r="AS6" s="55">
        <f t="shared" si="8"/>
        <v>0</v>
      </c>
      <c r="AT6" s="55">
        <f t="shared" si="9"/>
        <v>0</v>
      </c>
      <c r="AU6" s="55">
        <f t="shared" si="10"/>
        <v>0</v>
      </c>
      <c r="AV6" s="58" t="s">
        <v>18</v>
      </c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</row>
    <row r="7" spans="1:67" ht="12" customHeight="1" x14ac:dyDescent="0.25">
      <c r="A7" s="33" t="s">
        <v>19</v>
      </c>
      <c r="B7" s="33">
        <v>231870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20"/>
      <c r="AI7" s="25" t="s">
        <v>16</v>
      </c>
      <c r="AJ7" s="1"/>
      <c r="AK7" s="29">
        <f t="shared" si="0"/>
        <v>0</v>
      </c>
      <c r="AL7" s="55">
        <f t="shared" si="1"/>
        <v>0</v>
      </c>
      <c r="AM7" s="55">
        <f t="shared" si="2"/>
        <v>0</v>
      </c>
      <c r="AN7" s="55">
        <f t="shared" si="3"/>
        <v>0</v>
      </c>
      <c r="AO7" s="55">
        <f t="shared" si="4"/>
        <v>0</v>
      </c>
      <c r="AP7" s="55">
        <f t="shared" si="5"/>
        <v>0</v>
      </c>
      <c r="AQ7" s="55">
        <f t="shared" si="6"/>
        <v>0</v>
      </c>
      <c r="AR7" s="55">
        <f t="shared" si="7"/>
        <v>0</v>
      </c>
      <c r="AS7" s="55">
        <f t="shared" si="8"/>
        <v>0</v>
      </c>
      <c r="AT7" s="55">
        <f t="shared" si="9"/>
        <v>0</v>
      </c>
      <c r="AU7" s="55">
        <f t="shared" si="10"/>
        <v>0</v>
      </c>
      <c r="AV7" s="58" t="s">
        <v>19</v>
      </c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</row>
    <row r="8" spans="1:67" s="2" customFormat="1" ht="12" customHeight="1" x14ac:dyDescent="0.25">
      <c r="A8" s="33" t="s">
        <v>20</v>
      </c>
      <c r="B8" s="33">
        <v>225732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20"/>
      <c r="AI8" s="25" t="s">
        <v>16</v>
      </c>
      <c r="AJ8" s="1"/>
      <c r="AK8" s="29">
        <f t="shared" si="0"/>
        <v>0</v>
      </c>
      <c r="AL8" s="55">
        <f t="shared" si="1"/>
        <v>0</v>
      </c>
      <c r="AM8" s="55">
        <f t="shared" si="2"/>
        <v>0</v>
      </c>
      <c r="AN8" s="55">
        <f t="shared" si="3"/>
        <v>0</v>
      </c>
      <c r="AO8" s="55">
        <f t="shared" si="4"/>
        <v>0</v>
      </c>
      <c r="AP8" s="55">
        <f t="shared" si="5"/>
        <v>0</v>
      </c>
      <c r="AQ8" s="55">
        <f t="shared" si="6"/>
        <v>0</v>
      </c>
      <c r="AR8" s="55">
        <f t="shared" si="7"/>
        <v>0</v>
      </c>
      <c r="AS8" s="55">
        <f t="shared" si="8"/>
        <v>0</v>
      </c>
      <c r="AT8" s="55">
        <f t="shared" si="9"/>
        <v>0</v>
      </c>
      <c r="AU8" s="55">
        <f t="shared" si="10"/>
        <v>0</v>
      </c>
      <c r="AV8" s="58" t="s">
        <v>20</v>
      </c>
    </row>
    <row r="9" spans="1:67" ht="12" customHeight="1" x14ac:dyDescent="0.25">
      <c r="A9" s="33" t="s">
        <v>21</v>
      </c>
      <c r="B9" s="33">
        <v>229296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  <c r="AI9" s="25" t="s">
        <v>16</v>
      </c>
      <c r="AJ9" s="1"/>
      <c r="AK9" s="29">
        <f t="shared" si="0"/>
        <v>0</v>
      </c>
      <c r="AL9" s="55">
        <f t="shared" si="1"/>
        <v>0</v>
      </c>
      <c r="AM9" s="55">
        <f t="shared" si="2"/>
        <v>0</v>
      </c>
      <c r="AN9" s="55">
        <f t="shared" si="3"/>
        <v>0</v>
      </c>
      <c r="AO9" s="55">
        <f t="shared" si="4"/>
        <v>0</v>
      </c>
      <c r="AP9" s="55">
        <f t="shared" si="5"/>
        <v>0</v>
      </c>
      <c r="AQ9" s="55">
        <f t="shared" si="6"/>
        <v>0</v>
      </c>
      <c r="AR9" s="55">
        <f t="shared" si="7"/>
        <v>0</v>
      </c>
      <c r="AS9" s="55">
        <f t="shared" si="8"/>
        <v>0</v>
      </c>
      <c r="AT9" s="55">
        <f t="shared" si="9"/>
        <v>0</v>
      </c>
      <c r="AU9" s="55">
        <f t="shared" si="10"/>
        <v>0</v>
      </c>
      <c r="AV9" s="58" t="s">
        <v>21</v>
      </c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</row>
    <row r="10" spans="1:67" ht="12" customHeight="1" x14ac:dyDescent="0.25">
      <c r="A10" s="33" t="s">
        <v>22</v>
      </c>
      <c r="B10" s="33">
        <v>214217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20"/>
      <c r="AI10" s="17" t="s">
        <v>23</v>
      </c>
      <c r="AJ10" s="1"/>
      <c r="AK10" s="29">
        <f t="shared" si="0"/>
        <v>0</v>
      </c>
      <c r="AL10" s="55">
        <f t="shared" si="1"/>
        <v>0</v>
      </c>
      <c r="AM10" s="55">
        <f t="shared" si="2"/>
        <v>0</v>
      </c>
      <c r="AN10" s="55">
        <f t="shared" si="3"/>
        <v>0</v>
      </c>
      <c r="AO10" s="55">
        <f t="shared" si="4"/>
        <v>0</v>
      </c>
      <c r="AP10" s="55">
        <f t="shared" si="5"/>
        <v>0</v>
      </c>
      <c r="AQ10" s="55">
        <f t="shared" si="6"/>
        <v>0</v>
      </c>
      <c r="AR10" s="55">
        <f t="shared" si="7"/>
        <v>0</v>
      </c>
      <c r="AS10" s="55">
        <f t="shared" si="8"/>
        <v>0</v>
      </c>
      <c r="AT10" s="55">
        <f t="shared" si="9"/>
        <v>0</v>
      </c>
      <c r="AU10" s="55">
        <f t="shared" si="10"/>
        <v>0</v>
      </c>
      <c r="AV10" s="58" t="s">
        <v>22</v>
      </c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</row>
    <row r="11" spans="1:67" ht="12.75" customHeight="1" x14ac:dyDescent="0.25">
      <c r="AI11" s="46"/>
      <c r="AK11" s="28" t="s">
        <v>4</v>
      </c>
      <c r="AL11" s="28" t="s">
        <v>5</v>
      </c>
      <c r="AM11" s="28" t="s">
        <v>6</v>
      </c>
      <c r="AN11" s="28" t="s">
        <v>7</v>
      </c>
      <c r="AO11" s="28" t="s">
        <v>8</v>
      </c>
      <c r="AP11" s="28" t="s">
        <v>9</v>
      </c>
      <c r="AQ11" s="28" t="s">
        <v>10</v>
      </c>
      <c r="AR11" s="28" t="s">
        <v>11</v>
      </c>
      <c r="AS11" s="28" t="s">
        <v>12</v>
      </c>
      <c r="AT11" s="28" t="s">
        <v>13</v>
      </c>
      <c r="AU11" s="28" t="s">
        <v>14</v>
      </c>
      <c r="AV11" s="60"/>
    </row>
    <row r="12" spans="1:67" ht="12" customHeight="1" x14ac:dyDescent="0.25">
      <c r="A12" s="21" t="s">
        <v>24</v>
      </c>
      <c r="B12" s="21">
        <v>226797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20"/>
      <c r="AI12" s="25" t="s">
        <v>16</v>
      </c>
      <c r="AJ12" s="1"/>
      <c r="AK12" s="29">
        <f t="shared" ref="AK12" si="11">COUNTIF(C12:AG12,16)</f>
        <v>0</v>
      </c>
      <c r="AL12" s="55">
        <f t="shared" ref="AL12" si="12">COUNTIF(C12:AG12,17)</f>
        <v>0</v>
      </c>
      <c r="AM12" s="55">
        <f t="shared" ref="AM12" si="13">COUNTIF(C12:AG12,31)</f>
        <v>0</v>
      </c>
      <c r="AN12" s="55">
        <f t="shared" ref="AN12" si="14">COUNTIF(C12:AG12,79)</f>
        <v>0</v>
      </c>
      <c r="AO12" s="55">
        <f>COUNTIF(C12:AG12,120)</f>
        <v>0</v>
      </c>
      <c r="AP12" s="55">
        <f>COUNTIF(C12:AH12,661)</f>
        <v>0</v>
      </c>
      <c r="AQ12" s="55">
        <f t="shared" ref="AQ12" si="15">COUNTIF(C12:AG12,700)</f>
        <v>0</v>
      </c>
      <c r="AR12" s="55">
        <f t="shared" ref="AR12" si="16">COUNTIF(C12:AG12,730)</f>
        <v>0</v>
      </c>
      <c r="AS12" s="55">
        <f t="shared" ref="AS12" si="17">COUNTIF(D12:AI12,748)</f>
        <v>0</v>
      </c>
      <c r="AT12" s="55">
        <f t="shared" ref="AT12" si="18">COUNTIF(D12:AH12,766)</f>
        <v>0</v>
      </c>
      <c r="AU12" s="55">
        <f t="shared" ref="AU12" si="19">COUNTIF(C12:AG12,774)</f>
        <v>0</v>
      </c>
      <c r="AV12" s="58" t="s">
        <v>24</v>
      </c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</row>
    <row r="13" spans="1:67" ht="12" customHeight="1" x14ac:dyDescent="0.25">
      <c r="A13" s="21" t="s">
        <v>25</v>
      </c>
      <c r="B13" s="21">
        <v>235813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20"/>
      <c r="AI13" s="25" t="s">
        <v>16</v>
      </c>
      <c r="AJ13" s="1"/>
      <c r="AK13" s="29">
        <f t="shared" ref="AK13:AK22" si="20">COUNTIF(C13:AG13,16)</f>
        <v>0</v>
      </c>
      <c r="AL13" s="55">
        <f t="shared" ref="AL13:AL22" si="21">COUNTIF(C13:AG13,17)</f>
        <v>0</v>
      </c>
      <c r="AM13" s="55">
        <f t="shared" ref="AM13:AM22" si="22">COUNTIF(C13:AG13,31)</f>
        <v>0</v>
      </c>
      <c r="AN13" s="55">
        <f t="shared" ref="AN13:AN22" si="23">COUNTIF(C13:AG13,79)</f>
        <v>0</v>
      </c>
      <c r="AO13" s="55">
        <f t="shared" ref="AO13:AO22" si="24">COUNTIF(C13:AG13,120)</f>
        <v>0</v>
      </c>
      <c r="AP13" s="55">
        <f t="shared" ref="AP13:AP22" si="25">COUNTIF(C13:AH13,661)</f>
        <v>0</v>
      </c>
      <c r="AQ13" s="55">
        <f t="shared" ref="AQ13:AQ22" si="26">COUNTIF(C13:AG13,700)</f>
        <v>0</v>
      </c>
      <c r="AR13" s="55">
        <f t="shared" ref="AR13:AR22" si="27">COUNTIF(C13:AG13,730)</f>
        <v>0</v>
      </c>
      <c r="AS13" s="55">
        <f t="shared" ref="AS13:AS22" si="28">COUNTIF(D13:AI13,748)</f>
        <v>0</v>
      </c>
      <c r="AT13" s="55">
        <f t="shared" ref="AT13:AT22" si="29">COUNTIF(D13:AH13,766)</f>
        <v>0</v>
      </c>
      <c r="AU13" s="55">
        <f t="shared" ref="AU13:AU22" si="30">COUNTIF(C13:AG13,774)</f>
        <v>0</v>
      </c>
      <c r="AV13" s="58" t="s">
        <v>25</v>
      </c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</row>
    <row r="14" spans="1:67" ht="12" customHeight="1" x14ac:dyDescent="0.25">
      <c r="A14" s="21" t="s">
        <v>26</v>
      </c>
      <c r="B14" s="21">
        <v>239734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20"/>
      <c r="AI14" s="25" t="s">
        <v>16</v>
      </c>
      <c r="AJ14" s="1"/>
      <c r="AK14" s="29">
        <f t="shared" si="20"/>
        <v>0</v>
      </c>
      <c r="AL14" s="55">
        <f t="shared" si="21"/>
        <v>0</v>
      </c>
      <c r="AM14" s="55">
        <f t="shared" si="22"/>
        <v>0</v>
      </c>
      <c r="AN14" s="55">
        <f t="shared" si="23"/>
        <v>0</v>
      </c>
      <c r="AO14" s="55">
        <f t="shared" si="24"/>
        <v>0</v>
      </c>
      <c r="AP14" s="55">
        <f t="shared" si="25"/>
        <v>0</v>
      </c>
      <c r="AQ14" s="55">
        <f t="shared" si="26"/>
        <v>0</v>
      </c>
      <c r="AR14" s="55">
        <f t="shared" si="27"/>
        <v>0</v>
      </c>
      <c r="AS14" s="55">
        <f t="shared" si="28"/>
        <v>0</v>
      </c>
      <c r="AT14" s="55">
        <f t="shared" si="29"/>
        <v>0</v>
      </c>
      <c r="AU14" s="55">
        <f t="shared" si="30"/>
        <v>0</v>
      </c>
      <c r="AV14" s="58" t="s">
        <v>26</v>
      </c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</row>
    <row r="15" spans="1:67" ht="12" customHeight="1" x14ac:dyDescent="0.25">
      <c r="A15" s="21" t="s">
        <v>27</v>
      </c>
      <c r="B15" s="21">
        <v>232190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0"/>
      <c r="AI15" s="25" t="s">
        <v>16</v>
      </c>
      <c r="AJ15" s="1"/>
      <c r="AK15" s="29">
        <f t="shared" si="20"/>
        <v>0</v>
      </c>
      <c r="AL15" s="55">
        <f t="shared" si="21"/>
        <v>0</v>
      </c>
      <c r="AM15" s="55">
        <f t="shared" si="22"/>
        <v>0</v>
      </c>
      <c r="AN15" s="55">
        <f t="shared" si="23"/>
        <v>0</v>
      </c>
      <c r="AO15" s="55">
        <f t="shared" si="24"/>
        <v>0</v>
      </c>
      <c r="AP15" s="55">
        <f t="shared" si="25"/>
        <v>0</v>
      </c>
      <c r="AQ15" s="55">
        <f t="shared" si="26"/>
        <v>0</v>
      </c>
      <c r="AR15" s="55">
        <f t="shared" si="27"/>
        <v>0</v>
      </c>
      <c r="AS15" s="55">
        <f t="shared" si="28"/>
        <v>0</v>
      </c>
      <c r="AT15" s="55">
        <f t="shared" si="29"/>
        <v>0</v>
      </c>
      <c r="AU15" s="55">
        <f t="shared" si="30"/>
        <v>0</v>
      </c>
      <c r="AV15" s="58" t="s">
        <v>27</v>
      </c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</row>
    <row r="16" spans="1:67" ht="12" customHeight="1" x14ac:dyDescent="0.25">
      <c r="A16" s="21" t="s">
        <v>28</v>
      </c>
      <c r="B16" s="21">
        <v>229486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20"/>
      <c r="AI16" s="25" t="s">
        <v>16</v>
      </c>
      <c r="AJ16" s="1"/>
      <c r="AK16" s="29">
        <f t="shared" si="20"/>
        <v>0</v>
      </c>
      <c r="AL16" s="55">
        <f t="shared" si="21"/>
        <v>0</v>
      </c>
      <c r="AM16" s="55">
        <f t="shared" si="22"/>
        <v>0</v>
      </c>
      <c r="AN16" s="55">
        <f t="shared" si="23"/>
        <v>0</v>
      </c>
      <c r="AO16" s="55">
        <f t="shared" si="24"/>
        <v>0</v>
      </c>
      <c r="AP16" s="55">
        <f t="shared" si="25"/>
        <v>0</v>
      </c>
      <c r="AQ16" s="55">
        <f t="shared" si="26"/>
        <v>0</v>
      </c>
      <c r="AR16" s="55">
        <f t="shared" si="27"/>
        <v>0</v>
      </c>
      <c r="AS16" s="55">
        <f t="shared" si="28"/>
        <v>0</v>
      </c>
      <c r="AT16" s="55">
        <f t="shared" si="29"/>
        <v>0</v>
      </c>
      <c r="AU16" s="55">
        <f t="shared" si="30"/>
        <v>0</v>
      </c>
      <c r="AV16" s="58" t="s">
        <v>28</v>
      </c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</row>
    <row r="17" spans="1:67" ht="12" customHeight="1" x14ac:dyDescent="0.25">
      <c r="A17" s="21" t="s">
        <v>29</v>
      </c>
      <c r="B17" s="21">
        <v>730812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20"/>
      <c r="AI17" s="25" t="s">
        <v>16</v>
      </c>
      <c r="AJ17" s="1"/>
      <c r="AK17" s="29">
        <f t="shared" si="20"/>
        <v>0</v>
      </c>
      <c r="AL17" s="55">
        <f t="shared" si="21"/>
        <v>0</v>
      </c>
      <c r="AM17" s="55">
        <f t="shared" si="22"/>
        <v>0</v>
      </c>
      <c r="AN17" s="55">
        <f t="shared" si="23"/>
        <v>0</v>
      </c>
      <c r="AO17" s="55">
        <f t="shared" si="24"/>
        <v>0</v>
      </c>
      <c r="AP17" s="55">
        <f t="shared" si="25"/>
        <v>0</v>
      </c>
      <c r="AQ17" s="55">
        <f t="shared" si="26"/>
        <v>0</v>
      </c>
      <c r="AR17" s="55">
        <f t="shared" si="27"/>
        <v>0</v>
      </c>
      <c r="AS17" s="55">
        <f t="shared" si="28"/>
        <v>0</v>
      </c>
      <c r="AT17" s="55">
        <f t="shared" si="29"/>
        <v>0</v>
      </c>
      <c r="AU17" s="55">
        <f t="shared" si="30"/>
        <v>0</v>
      </c>
      <c r="AV17" s="58" t="s">
        <v>29</v>
      </c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</row>
    <row r="18" spans="1:67" ht="12" customHeight="1" x14ac:dyDescent="0.25">
      <c r="A18" s="21" t="s">
        <v>30</v>
      </c>
      <c r="B18" s="21">
        <v>719622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20"/>
      <c r="AI18" s="25" t="s">
        <v>16</v>
      </c>
      <c r="AJ18" s="1"/>
      <c r="AK18" s="29">
        <f t="shared" si="20"/>
        <v>0</v>
      </c>
      <c r="AL18" s="55">
        <f t="shared" si="21"/>
        <v>0</v>
      </c>
      <c r="AM18" s="55">
        <f t="shared" si="22"/>
        <v>0</v>
      </c>
      <c r="AN18" s="55">
        <f t="shared" si="23"/>
        <v>0</v>
      </c>
      <c r="AO18" s="55">
        <f t="shared" si="24"/>
        <v>0</v>
      </c>
      <c r="AP18" s="55">
        <f t="shared" si="25"/>
        <v>0</v>
      </c>
      <c r="AQ18" s="55">
        <f t="shared" si="26"/>
        <v>0</v>
      </c>
      <c r="AR18" s="55">
        <f t="shared" si="27"/>
        <v>0</v>
      </c>
      <c r="AS18" s="55">
        <f t="shared" si="28"/>
        <v>0</v>
      </c>
      <c r="AT18" s="55">
        <f t="shared" si="29"/>
        <v>0</v>
      </c>
      <c r="AU18" s="55">
        <f t="shared" si="30"/>
        <v>0</v>
      </c>
      <c r="AV18" s="58" t="s">
        <v>30</v>
      </c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</row>
    <row r="19" spans="1:67" ht="12" customHeight="1" x14ac:dyDescent="0.25">
      <c r="A19" s="21" t="s">
        <v>31</v>
      </c>
      <c r="B19" s="21">
        <v>723146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20"/>
      <c r="AI19" s="25" t="s">
        <v>16</v>
      </c>
      <c r="AJ19" s="1"/>
      <c r="AK19" s="29">
        <f t="shared" si="20"/>
        <v>0</v>
      </c>
      <c r="AL19" s="55">
        <f t="shared" si="21"/>
        <v>0</v>
      </c>
      <c r="AM19" s="55">
        <f t="shared" si="22"/>
        <v>0</v>
      </c>
      <c r="AN19" s="55">
        <f t="shared" si="23"/>
        <v>0</v>
      </c>
      <c r="AO19" s="55">
        <f t="shared" si="24"/>
        <v>0</v>
      </c>
      <c r="AP19" s="55">
        <f t="shared" si="25"/>
        <v>0</v>
      </c>
      <c r="AQ19" s="55">
        <f t="shared" si="26"/>
        <v>0</v>
      </c>
      <c r="AR19" s="55">
        <f t="shared" si="27"/>
        <v>0</v>
      </c>
      <c r="AS19" s="55">
        <f t="shared" si="28"/>
        <v>0</v>
      </c>
      <c r="AT19" s="55">
        <f t="shared" si="29"/>
        <v>0</v>
      </c>
      <c r="AU19" s="55">
        <f t="shared" si="30"/>
        <v>0</v>
      </c>
      <c r="AV19" s="58" t="s">
        <v>31</v>
      </c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</row>
    <row r="20" spans="1:67" ht="12" customHeight="1" x14ac:dyDescent="0.25">
      <c r="A20" s="21" t="s">
        <v>32</v>
      </c>
      <c r="B20" s="21">
        <v>233827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20"/>
      <c r="AI20" s="25" t="s">
        <v>16</v>
      </c>
      <c r="AJ20" s="1"/>
      <c r="AK20" s="29">
        <f t="shared" si="20"/>
        <v>0</v>
      </c>
      <c r="AL20" s="55">
        <f t="shared" si="21"/>
        <v>0</v>
      </c>
      <c r="AM20" s="55">
        <f t="shared" si="22"/>
        <v>0</v>
      </c>
      <c r="AN20" s="55">
        <f t="shared" si="23"/>
        <v>0</v>
      </c>
      <c r="AO20" s="55">
        <f t="shared" si="24"/>
        <v>0</v>
      </c>
      <c r="AP20" s="55">
        <f t="shared" si="25"/>
        <v>0</v>
      </c>
      <c r="AQ20" s="55">
        <f t="shared" si="26"/>
        <v>0</v>
      </c>
      <c r="AR20" s="55">
        <f t="shared" si="27"/>
        <v>0</v>
      </c>
      <c r="AS20" s="55">
        <f t="shared" si="28"/>
        <v>0</v>
      </c>
      <c r="AT20" s="55">
        <f t="shared" si="29"/>
        <v>0</v>
      </c>
      <c r="AU20" s="55">
        <f t="shared" si="30"/>
        <v>0</v>
      </c>
      <c r="AV20" s="58" t="s">
        <v>32</v>
      </c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</row>
    <row r="21" spans="1:67" ht="12" customHeight="1" x14ac:dyDescent="0.25">
      <c r="A21" s="21" t="s">
        <v>33</v>
      </c>
      <c r="B21" s="21">
        <v>237284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20"/>
      <c r="AI21" s="25" t="s">
        <v>16</v>
      </c>
      <c r="AJ21" s="1"/>
      <c r="AK21" s="29">
        <f t="shared" si="20"/>
        <v>0</v>
      </c>
      <c r="AL21" s="55">
        <f t="shared" si="21"/>
        <v>0</v>
      </c>
      <c r="AM21" s="55">
        <f t="shared" si="22"/>
        <v>0</v>
      </c>
      <c r="AN21" s="55">
        <f t="shared" si="23"/>
        <v>0</v>
      </c>
      <c r="AO21" s="55">
        <f t="shared" si="24"/>
        <v>0</v>
      </c>
      <c r="AP21" s="55">
        <f t="shared" si="25"/>
        <v>0</v>
      </c>
      <c r="AQ21" s="55">
        <f t="shared" si="26"/>
        <v>0</v>
      </c>
      <c r="AR21" s="55">
        <f t="shared" si="27"/>
        <v>0</v>
      </c>
      <c r="AS21" s="55">
        <f t="shared" si="28"/>
        <v>0</v>
      </c>
      <c r="AT21" s="55">
        <f t="shared" si="29"/>
        <v>0</v>
      </c>
      <c r="AU21" s="55">
        <f t="shared" si="30"/>
        <v>0</v>
      </c>
      <c r="AV21" s="58" t="s">
        <v>33</v>
      </c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</row>
    <row r="22" spans="1:67" ht="12" customHeight="1" x14ac:dyDescent="0.25">
      <c r="A22" s="21" t="s">
        <v>34</v>
      </c>
      <c r="B22" s="21">
        <v>229296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20"/>
      <c r="AI22" s="17" t="s">
        <v>23</v>
      </c>
      <c r="AJ22" s="1"/>
      <c r="AK22" s="29">
        <f t="shared" si="20"/>
        <v>0</v>
      </c>
      <c r="AL22" s="55">
        <f t="shared" si="21"/>
        <v>0</v>
      </c>
      <c r="AM22" s="55">
        <f t="shared" si="22"/>
        <v>0</v>
      </c>
      <c r="AN22" s="55">
        <f t="shared" si="23"/>
        <v>0</v>
      </c>
      <c r="AO22" s="55">
        <f t="shared" si="24"/>
        <v>0</v>
      </c>
      <c r="AP22" s="55">
        <f t="shared" si="25"/>
        <v>0</v>
      </c>
      <c r="AQ22" s="55">
        <f t="shared" si="26"/>
        <v>0</v>
      </c>
      <c r="AR22" s="55">
        <f t="shared" si="27"/>
        <v>0</v>
      </c>
      <c r="AS22" s="55">
        <f t="shared" si="28"/>
        <v>0</v>
      </c>
      <c r="AT22" s="55">
        <f t="shared" si="29"/>
        <v>0</v>
      </c>
      <c r="AU22" s="55">
        <f t="shared" si="30"/>
        <v>0</v>
      </c>
      <c r="AV22" s="58" t="s">
        <v>34</v>
      </c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</row>
    <row r="23" spans="1:67" ht="12" customHeight="1" x14ac:dyDescent="0.25">
      <c r="A23" s="48" t="s">
        <v>35</v>
      </c>
      <c r="B23" s="47"/>
      <c r="C23" s="47">
        <f>COUNTIF(C4:C10,126)</f>
        <v>0</v>
      </c>
      <c r="D23" s="47">
        <f t="shared" ref="D23:AG23" si="31">COUNTIF(D4:D10,126)</f>
        <v>0</v>
      </c>
      <c r="E23" s="47">
        <f t="shared" si="31"/>
        <v>0</v>
      </c>
      <c r="F23" s="47">
        <f t="shared" si="31"/>
        <v>0</v>
      </c>
      <c r="G23" s="47">
        <f t="shared" si="31"/>
        <v>0</v>
      </c>
      <c r="H23" s="47">
        <f t="shared" si="31"/>
        <v>0</v>
      </c>
      <c r="I23" s="47">
        <f t="shared" si="31"/>
        <v>0</v>
      </c>
      <c r="J23" s="47">
        <f t="shared" si="31"/>
        <v>0</v>
      </c>
      <c r="K23" s="47">
        <f t="shared" si="31"/>
        <v>0</v>
      </c>
      <c r="L23" s="47">
        <f t="shared" si="31"/>
        <v>0</v>
      </c>
      <c r="M23" s="47">
        <f t="shared" si="31"/>
        <v>0</v>
      </c>
      <c r="N23" s="47">
        <f t="shared" si="31"/>
        <v>0</v>
      </c>
      <c r="O23" s="47">
        <f t="shared" si="31"/>
        <v>0</v>
      </c>
      <c r="P23" s="47">
        <f t="shared" si="31"/>
        <v>0</v>
      </c>
      <c r="Q23" s="47">
        <f t="shared" si="31"/>
        <v>0</v>
      </c>
      <c r="R23" s="47">
        <f t="shared" si="31"/>
        <v>0</v>
      </c>
      <c r="S23" s="47">
        <f t="shared" si="31"/>
        <v>0</v>
      </c>
      <c r="T23" s="47">
        <f t="shared" si="31"/>
        <v>0</v>
      </c>
      <c r="U23" s="47">
        <f t="shared" si="31"/>
        <v>0</v>
      </c>
      <c r="V23" s="47">
        <f t="shared" si="31"/>
        <v>0</v>
      </c>
      <c r="W23" s="47">
        <f t="shared" si="31"/>
        <v>0</v>
      </c>
      <c r="X23" s="47">
        <f t="shared" si="31"/>
        <v>0</v>
      </c>
      <c r="Y23" s="47">
        <f t="shared" si="31"/>
        <v>0</v>
      </c>
      <c r="Z23" s="47">
        <f t="shared" si="31"/>
        <v>0</v>
      </c>
      <c r="AA23" s="47">
        <f t="shared" si="31"/>
        <v>0</v>
      </c>
      <c r="AB23" s="47">
        <f t="shared" si="31"/>
        <v>0</v>
      </c>
      <c r="AC23" s="47">
        <f t="shared" si="31"/>
        <v>0</v>
      </c>
      <c r="AD23" s="47">
        <f t="shared" si="31"/>
        <v>0</v>
      </c>
      <c r="AE23" s="47">
        <f t="shared" si="31"/>
        <v>0</v>
      </c>
      <c r="AF23" s="47">
        <f t="shared" si="31"/>
        <v>0</v>
      </c>
      <c r="AG23" s="47">
        <f t="shared" si="31"/>
        <v>0</v>
      </c>
      <c r="AH23" s="49"/>
      <c r="AI23" s="47"/>
      <c r="AJ23" s="1"/>
      <c r="AK23" s="94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59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</row>
    <row r="24" spans="1:67" ht="12" customHeight="1" x14ac:dyDescent="0.25">
      <c r="A24" s="48" t="s">
        <v>36</v>
      </c>
      <c r="B24" s="47"/>
      <c r="C24" s="47">
        <f>COUNTIF(C12:C22,120)</f>
        <v>0</v>
      </c>
      <c r="D24" s="47">
        <f t="shared" ref="D24:AG24" si="32">COUNTIF(D12:D22,120)</f>
        <v>0</v>
      </c>
      <c r="E24" s="47">
        <f t="shared" si="32"/>
        <v>0</v>
      </c>
      <c r="F24" s="47">
        <f t="shared" si="32"/>
        <v>0</v>
      </c>
      <c r="G24" s="47">
        <f t="shared" si="32"/>
        <v>0</v>
      </c>
      <c r="H24" s="47">
        <f t="shared" si="32"/>
        <v>0</v>
      </c>
      <c r="I24" s="47">
        <f t="shared" si="32"/>
        <v>0</v>
      </c>
      <c r="J24" s="47">
        <f t="shared" si="32"/>
        <v>0</v>
      </c>
      <c r="K24" s="47">
        <f t="shared" si="32"/>
        <v>0</v>
      </c>
      <c r="L24" s="47">
        <f t="shared" si="32"/>
        <v>0</v>
      </c>
      <c r="M24" s="47">
        <f t="shared" si="32"/>
        <v>0</v>
      </c>
      <c r="N24" s="47">
        <f t="shared" si="32"/>
        <v>0</v>
      </c>
      <c r="O24" s="47">
        <f t="shared" si="32"/>
        <v>0</v>
      </c>
      <c r="P24" s="47">
        <f t="shared" si="32"/>
        <v>0</v>
      </c>
      <c r="Q24" s="47">
        <f t="shared" si="32"/>
        <v>0</v>
      </c>
      <c r="R24" s="47">
        <f t="shared" si="32"/>
        <v>0</v>
      </c>
      <c r="S24" s="47">
        <f t="shared" si="32"/>
        <v>0</v>
      </c>
      <c r="T24" s="47">
        <f t="shared" si="32"/>
        <v>0</v>
      </c>
      <c r="U24" s="47">
        <f t="shared" si="32"/>
        <v>0</v>
      </c>
      <c r="V24" s="47">
        <f t="shared" si="32"/>
        <v>0</v>
      </c>
      <c r="W24" s="47">
        <f t="shared" si="32"/>
        <v>0</v>
      </c>
      <c r="X24" s="47">
        <f t="shared" si="32"/>
        <v>0</v>
      </c>
      <c r="Y24" s="47">
        <f t="shared" si="32"/>
        <v>0</v>
      </c>
      <c r="Z24" s="47">
        <f t="shared" si="32"/>
        <v>0</v>
      </c>
      <c r="AA24" s="47">
        <f t="shared" si="32"/>
        <v>0</v>
      </c>
      <c r="AB24" s="47">
        <f t="shared" si="32"/>
        <v>0</v>
      </c>
      <c r="AC24" s="47">
        <f t="shared" si="32"/>
        <v>0</v>
      </c>
      <c r="AD24" s="47">
        <f t="shared" si="32"/>
        <v>0</v>
      </c>
      <c r="AE24" s="47">
        <f t="shared" si="32"/>
        <v>0</v>
      </c>
      <c r="AF24" s="47">
        <f t="shared" si="32"/>
        <v>0</v>
      </c>
      <c r="AG24" s="47">
        <f t="shared" si="32"/>
        <v>0</v>
      </c>
      <c r="AH24" s="43"/>
      <c r="AI24" s="47"/>
      <c r="AJ24" s="4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61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</row>
    <row r="25" spans="1:67" ht="12" customHeight="1" x14ac:dyDescent="0.25">
      <c r="A25" s="50" t="s">
        <v>37</v>
      </c>
      <c r="B25" s="50"/>
      <c r="C25" s="50">
        <f t="shared" ref="C25:AG25" si="33">C23+C24</f>
        <v>0</v>
      </c>
      <c r="D25" s="50">
        <f t="shared" si="33"/>
        <v>0</v>
      </c>
      <c r="E25" s="50">
        <f t="shared" si="33"/>
        <v>0</v>
      </c>
      <c r="F25" s="50">
        <f t="shared" si="33"/>
        <v>0</v>
      </c>
      <c r="G25" s="50">
        <f t="shared" si="33"/>
        <v>0</v>
      </c>
      <c r="H25" s="50">
        <f t="shared" si="33"/>
        <v>0</v>
      </c>
      <c r="I25" s="50">
        <f t="shared" si="33"/>
        <v>0</v>
      </c>
      <c r="J25" s="50">
        <f t="shared" si="33"/>
        <v>0</v>
      </c>
      <c r="K25" s="50">
        <f t="shared" si="33"/>
        <v>0</v>
      </c>
      <c r="L25" s="50">
        <f t="shared" si="33"/>
        <v>0</v>
      </c>
      <c r="M25" s="50">
        <f t="shared" si="33"/>
        <v>0</v>
      </c>
      <c r="N25" s="50">
        <f t="shared" si="33"/>
        <v>0</v>
      </c>
      <c r="O25" s="50">
        <f t="shared" si="33"/>
        <v>0</v>
      </c>
      <c r="P25" s="50">
        <f t="shared" si="33"/>
        <v>0</v>
      </c>
      <c r="Q25" s="50">
        <f t="shared" si="33"/>
        <v>0</v>
      </c>
      <c r="R25" s="50">
        <f t="shared" si="33"/>
        <v>0</v>
      </c>
      <c r="S25" s="50">
        <f t="shared" si="33"/>
        <v>0</v>
      </c>
      <c r="T25" s="50">
        <f t="shared" si="33"/>
        <v>0</v>
      </c>
      <c r="U25" s="50">
        <f t="shared" si="33"/>
        <v>0</v>
      </c>
      <c r="V25" s="50">
        <f t="shared" si="33"/>
        <v>0</v>
      </c>
      <c r="W25" s="50">
        <f t="shared" si="33"/>
        <v>0</v>
      </c>
      <c r="X25" s="50">
        <f t="shared" si="33"/>
        <v>0</v>
      </c>
      <c r="Y25" s="50">
        <f t="shared" si="33"/>
        <v>0</v>
      </c>
      <c r="Z25" s="50">
        <f t="shared" si="33"/>
        <v>0</v>
      </c>
      <c r="AA25" s="50">
        <f t="shared" si="33"/>
        <v>0</v>
      </c>
      <c r="AB25" s="50">
        <f t="shared" si="33"/>
        <v>0</v>
      </c>
      <c r="AC25" s="50">
        <f t="shared" si="33"/>
        <v>0</v>
      </c>
      <c r="AD25" s="50">
        <f t="shared" si="33"/>
        <v>0</v>
      </c>
      <c r="AE25" s="50">
        <f t="shared" si="33"/>
        <v>0</v>
      </c>
      <c r="AF25" s="44">
        <f t="shared" si="33"/>
        <v>0</v>
      </c>
      <c r="AG25" s="44">
        <f t="shared" si="33"/>
        <v>0</v>
      </c>
      <c r="AH25" s="43"/>
      <c r="AI25" s="44"/>
      <c r="AJ25" s="4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61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</row>
    <row r="26" spans="1:67" x14ac:dyDescent="0.25">
      <c r="A26" s="96" t="s">
        <v>38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8"/>
      <c r="AJ26" s="4"/>
      <c r="AK26" s="28" t="s">
        <v>4</v>
      </c>
      <c r="AL26" s="28" t="s">
        <v>5</v>
      </c>
      <c r="AM26" s="28" t="s">
        <v>6</v>
      </c>
      <c r="AN26" s="28" t="s">
        <v>7</v>
      </c>
      <c r="AO26" s="28" t="s">
        <v>8</v>
      </c>
      <c r="AP26" s="28" t="s">
        <v>9</v>
      </c>
      <c r="AQ26" s="28" t="s">
        <v>10</v>
      </c>
      <c r="AR26" s="28" t="s">
        <v>11</v>
      </c>
      <c r="AS26" s="28" t="s">
        <v>12</v>
      </c>
      <c r="AT26" s="28" t="s">
        <v>13</v>
      </c>
      <c r="AU26" s="28" t="s">
        <v>14</v>
      </c>
      <c r="AV26" s="56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</row>
    <row r="27" spans="1:67" ht="12" customHeight="1" x14ac:dyDescent="0.25">
      <c r="A27" s="35" t="s">
        <v>39</v>
      </c>
      <c r="B27" s="35">
        <v>219689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20"/>
      <c r="AI27" s="25" t="s">
        <v>40</v>
      </c>
      <c r="AJ27" s="4"/>
      <c r="AK27" s="29">
        <f t="shared" ref="AK27" si="34">COUNTIF(C27:AG27,16)</f>
        <v>0</v>
      </c>
      <c r="AL27" s="55">
        <f t="shared" ref="AL27" si="35">COUNTIF(C27:AG27,17)</f>
        <v>0</v>
      </c>
      <c r="AM27" s="55">
        <f t="shared" ref="AM27" si="36">COUNTIF(C27:AG27,31)</f>
        <v>0</v>
      </c>
      <c r="AN27" s="55">
        <f t="shared" ref="AN27" si="37">COUNTIF(C27:AG27,79)</f>
        <v>0</v>
      </c>
      <c r="AO27" s="55">
        <f>COUNTIF(C27:AG27,316)</f>
        <v>0</v>
      </c>
      <c r="AP27" s="55">
        <f t="shared" ref="AP27" si="38">COUNTIF(C27:AH27,661)</f>
        <v>0</v>
      </c>
      <c r="AQ27" s="55">
        <f>COUNTIF(C27:AG27,700)</f>
        <v>0</v>
      </c>
      <c r="AR27" s="55">
        <f t="shared" ref="AR27" si="39">COUNTIF(C27:AG27,730)</f>
        <v>0</v>
      </c>
      <c r="AS27" s="55">
        <f t="shared" ref="AS27" si="40">COUNTIF(D27:AI27,748)</f>
        <v>0</v>
      </c>
      <c r="AT27" s="55">
        <f t="shared" ref="AT27" si="41">COUNTIF(D27:AH27,766)</f>
        <v>0</v>
      </c>
      <c r="AU27" s="55">
        <f t="shared" ref="AU27" si="42">COUNTIF(C27:AG27,774)</f>
        <v>0</v>
      </c>
      <c r="AV27" s="56" t="s">
        <v>39</v>
      </c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</row>
    <row r="28" spans="1:67" ht="12" customHeight="1" x14ac:dyDescent="0.25">
      <c r="A28" s="35" t="s">
        <v>41</v>
      </c>
      <c r="B28" s="35">
        <v>229341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20"/>
      <c r="AI28" s="25" t="s">
        <v>40</v>
      </c>
      <c r="AJ28" s="4"/>
      <c r="AK28" s="29">
        <f t="shared" ref="AK28:AK32" si="43">COUNTIF(C28:AG28,16)</f>
        <v>0</v>
      </c>
      <c r="AL28" s="55">
        <f t="shared" ref="AL28:AL32" si="44">COUNTIF(C28:AG28,17)</f>
        <v>0</v>
      </c>
      <c r="AM28" s="55">
        <f t="shared" ref="AM28:AM32" si="45">COUNTIF(C28:AG28,31)</f>
        <v>0</v>
      </c>
      <c r="AN28" s="55">
        <f t="shared" ref="AN28:AN32" si="46">COUNTIF(C28:AG28,79)</f>
        <v>0</v>
      </c>
      <c r="AO28" s="55">
        <f t="shared" ref="AO28:AO32" si="47">COUNTIF(C28:AG28,316)</f>
        <v>0</v>
      </c>
      <c r="AP28" s="55">
        <f t="shared" ref="AP28:AP32" si="48">COUNTIF(C28:AH28,661)</f>
        <v>0</v>
      </c>
      <c r="AQ28" s="55">
        <f t="shared" ref="AQ28:AQ32" si="49">COUNTIF(C28:AG28,700)</f>
        <v>0</v>
      </c>
      <c r="AR28" s="55">
        <f t="shared" ref="AR28:AR32" si="50">COUNTIF(C28:AG28,730)</f>
        <v>0</v>
      </c>
      <c r="AS28" s="55">
        <f t="shared" ref="AS28:AS32" si="51">COUNTIF(D28:AI28,748)</f>
        <v>0</v>
      </c>
      <c r="AT28" s="55">
        <f t="shared" ref="AT28:AT32" si="52">COUNTIF(D28:AH28,766)</f>
        <v>0</v>
      </c>
      <c r="AU28" s="55">
        <f t="shared" ref="AU28:AU32" si="53">COUNTIF(C28:AG28,774)</f>
        <v>0</v>
      </c>
      <c r="AV28" s="56" t="s">
        <v>41</v>
      </c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</row>
    <row r="29" spans="1:67" ht="12" customHeight="1" x14ac:dyDescent="0.25">
      <c r="A29" s="35" t="s">
        <v>42</v>
      </c>
      <c r="B29" s="35">
        <v>224349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20"/>
      <c r="AI29" s="25" t="s">
        <v>40</v>
      </c>
      <c r="AJ29" s="4"/>
      <c r="AK29" s="29">
        <f t="shared" si="43"/>
        <v>0</v>
      </c>
      <c r="AL29" s="55">
        <f t="shared" si="44"/>
        <v>0</v>
      </c>
      <c r="AM29" s="55">
        <f t="shared" si="45"/>
        <v>0</v>
      </c>
      <c r="AN29" s="55">
        <f t="shared" si="46"/>
        <v>0</v>
      </c>
      <c r="AO29" s="55">
        <f t="shared" si="47"/>
        <v>0</v>
      </c>
      <c r="AP29" s="55">
        <f t="shared" si="48"/>
        <v>0</v>
      </c>
      <c r="AQ29" s="55">
        <f t="shared" si="49"/>
        <v>0</v>
      </c>
      <c r="AR29" s="55">
        <f t="shared" si="50"/>
        <v>0</v>
      </c>
      <c r="AS29" s="55">
        <f t="shared" si="51"/>
        <v>0</v>
      </c>
      <c r="AT29" s="55">
        <f t="shared" si="52"/>
        <v>0</v>
      </c>
      <c r="AU29" s="55">
        <f t="shared" si="53"/>
        <v>0</v>
      </c>
      <c r="AV29" s="56" t="s">
        <v>42</v>
      </c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</row>
    <row r="30" spans="1:67" ht="12" customHeight="1" x14ac:dyDescent="0.25">
      <c r="A30" s="35" t="s">
        <v>43</v>
      </c>
      <c r="B30" s="35">
        <v>235644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20"/>
      <c r="AI30" s="25" t="s">
        <v>40</v>
      </c>
      <c r="AJ30" s="4"/>
      <c r="AK30" s="29">
        <f t="shared" si="43"/>
        <v>0</v>
      </c>
      <c r="AL30" s="55">
        <f t="shared" si="44"/>
        <v>0</v>
      </c>
      <c r="AM30" s="55">
        <f t="shared" si="45"/>
        <v>0</v>
      </c>
      <c r="AN30" s="55">
        <f t="shared" si="46"/>
        <v>0</v>
      </c>
      <c r="AO30" s="55">
        <f t="shared" si="47"/>
        <v>0</v>
      </c>
      <c r="AP30" s="55">
        <f t="shared" si="48"/>
        <v>0</v>
      </c>
      <c r="AQ30" s="55">
        <f t="shared" si="49"/>
        <v>0</v>
      </c>
      <c r="AR30" s="55">
        <f t="shared" si="50"/>
        <v>0</v>
      </c>
      <c r="AS30" s="55">
        <f t="shared" si="51"/>
        <v>0</v>
      </c>
      <c r="AT30" s="55">
        <f t="shared" si="52"/>
        <v>0</v>
      </c>
      <c r="AU30" s="55">
        <f t="shared" si="53"/>
        <v>0</v>
      </c>
      <c r="AV30" s="56" t="s">
        <v>43</v>
      </c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</row>
    <row r="31" spans="1:67" s="2" customFormat="1" ht="12" customHeight="1" x14ac:dyDescent="0.25">
      <c r="A31" s="35" t="s">
        <v>44</v>
      </c>
      <c r="B31" s="35">
        <v>217321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20"/>
      <c r="AI31" s="25" t="s">
        <v>40</v>
      </c>
      <c r="AJ31" s="4"/>
      <c r="AK31" s="29">
        <f t="shared" si="43"/>
        <v>0</v>
      </c>
      <c r="AL31" s="55">
        <f t="shared" si="44"/>
        <v>0</v>
      </c>
      <c r="AM31" s="55">
        <f t="shared" si="45"/>
        <v>0</v>
      </c>
      <c r="AN31" s="55">
        <f t="shared" si="46"/>
        <v>0</v>
      </c>
      <c r="AO31" s="55">
        <f t="shared" si="47"/>
        <v>0</v>
      </c>
      <c r="AP31" s="55">
        <f t="shared" si="48"/>
        <v>0</v>
      </c>
      <c r="AQ31" s="55">
        <f t="shared" si="49"/>
        <v>0</v>
      </c>
      <c r="AR31" s="55">
        <f t="shared" si="50"/>
        <v>0</v>
      </c>
      <c r="AS31" s="55">
        <f t="shared" si="51"/>
        <v>0</v>
      </c>
      <c r="AT31" s="55">
        <f t="shared" si="52"/>
        <v>0</v>
      </c>
      <c r="AU31" s="55">
        <f t="shared" si="53"/>
        <v>0</v>
      </c>
      <c r="AV31" s="56" t="s">
        <v>44</v>
      </c>
    </row>
    <row r="32" spans="1:67" ht="12" customHeight="1" x14ac:dyDescent="0.25">
      <c r="A32" s="35" t="s">
        <v>45</v>
      </c>
      <c r="B32" s="35">
        <v>235865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20"/>
      <c r="AI32" s="25" t="s">
        <v>40</v>
      </c>
      <c r="AJ32" s="4"/>
      <c r="AK32" s="29">
        <f t="shared" si="43"/>
        <v>0</v>
      </c>
      <c r="AL32" s="55">
        <f t="shared" si="44"/>
        <v>0</v>
      </c>
      <c r="AM32" s="55">
        <f t="shared" si="45"/>
        <v>0</v>
      </c>
      <c r="AN32" s="55">
        <f t="shared" si="46"/>
        <v>0</v>
      </c>
      <c r="AO32" s="55">
        <f t="shared" si="47"/>
        <v>0</v>
      </c>
      <c r="AP32" s="55">
        <f t="shared" si="48"/>
        <v>0</v>
      </c>
      <c r="AQ32" s="55">
        <f t="shared" si="49"/>
        <v>0</v>
      </c>
      <c r="AR32" s="55">
        <f t="shared" si="50"/>
        <v>0</v>
      </c>
      <c r="AS32" s="55">
        <f t="shared" si="51"/>
        <v>0</v>
      </c>
      <c r="AT32" s="55">
        <f t="shared" si="52"/>
        <v>0</v>
      </c>
      <c r="AU32" s="55">
        <f t="shared" si="53"/>
        <v>0</v>
      </c>
      <c r="AV32" s="56" t="s">
        <v>45</v>
      </c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</row>
    <row r="33" spans="1:67" ht="12.75" customHeight="1" x14ac:dyDescent="0.25">
      <c r="AI33" s="46"/>
      <c r="AK33" s="28" t="s">
        <v>4</v>
      </c>
      <c r="AL33" s="28" t="s">
        <v>5</v>
      </c>
      <c r="AM33" s="28" t="s">
        <v>6</v>
      </c>
      <c r="AN33" s="28" t="s">
        <v>7</v>
      </c>
      <c r="AO33" s="28" t="s">
        <v>8</v>
      </c>
      <c r="AP33" s="28" t="s">
        <v>9</v>
      </c>
      <c r="AQ33" s="28" t="s">
        <v>10</v>
      </c>
      <c r="AR33" s="28" t="s">
        <v>11</v>
      </c>
      <c r="AS33" s="28" t="s">
        <v>12</v>
      </c>
      <c r="AT33" s="28" t="s">
        <v>13</v>
      </c>
      <c r="AU33" s="28" t="s">
        <v>14</v>
      </c>
      <c r="AV33" s="60"/>
    </row>
    <row r="34" spans="1:67" ht="12" customHeight="1" x14ac:dyDescent="0.25">
      <c r="A34" s="21" t="s">
        <v>46</v>
      </c>
      <c r="B34" s="21">
        <v>222504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20"/>
      <c r="AI34" s="25" t="s">
        <v>40</v>
      </c>
      <c r="AJ34" s="1"/>
      <c r="AK34" s="29">
        <f t="shared" ref="AK34" si="54">COUNTIF(C34:AG34,16)</f>
        <v>0</v>
      </c>
      <c r="AL34" s="55">
        <f t="shared" ref="AL34" si="55">COUNTIF(C34:AG34,17)</f>
        <v>0</v>
      </c>
      <c r="AM34" s="55">
        <f t="shared" ref="AM34" si="56">COUNTIF(C34:AG34,31)</f>
        <v>0</v>
      </c>
      <c r="AN34" s="55">
        <f t="shared" ref="AN34" si="57">COUNTIF(C34:AG34,79)</f>
        <v>0</v>
      </c>
      <c r="AO34" s="55">
        <f>COUNTIF(C34:AG34,310)</f>
        <v>0</v>
      </c>
      <c r="AP34" s="55">
        <f t="shared" ref="AP34" si="58">COUNTIF(C34:AH34,661)</f>
        <v>0</v>
      </c>
      <c r="AQ34" s="55">
        <f t="shared" ref="AQ34" si="59">COUNTIF(C34:AG34,700)</f>
        <v>0</v>
      </c>
      <c r="AR34" s="55">
        <f t="shared" ref="AR34" si="60">COUNTIF(C34:AG34,730)</f>
        <v>0</v>
      </c>
      <c r="AS34" s="55">
        <f t="shared" ref="AS34" si="61">COUNTIF(D34:AI34,748)</f>
        <v>0</v>
      </c>
      <c r="AT34" s="55">
        <f t="shared" ref="AT34" si="62">COUNTIF(D34:AH34,766)</f>
        <v>0</v>
      </c>
      <c r="AU34" s="55">
        <f t="shared" ref="AU34" si="63">COUNTIF(C34:AG34,774)</f>
        <v>0</v>
      </c>
      <c r="AV34" s="58" t="s">
        <v>46</v>
      </c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</row>
    <row r="35" spans="1:67" ht="12" customHeight="1" x14ac:dyDescent="0.25">
      <c r="A35" s="21" t="s">
        <v>47</v>
      </c>
      <c r="B35" s="21">
        <v>223135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20"/>
      <c r="AI35" s="25" t="s">
        <v>40</v>
      </c>
      <c r="AJ35" s="1"/>
      <c r="AK35" s="29">
        <f t="shared" ref="AK35:AK41" si="64">COUNTIF(C35:AG35,16)</f>
        <v>0</v>
      </c>
      <c r="AL35" s="55">
        <f t="shared" ref="AL35:AL41" si="65">COUNTIF(C35:AG35,17)</f>
        <v>0</v>
      </c>
      <c r="AM35" s="55">
        <f t="shared" ref="AM35:AM41" si="66">COUNTIF(C35:AG35,31)</f>
        <v>0</v>
      </c>
      <c r="AN35" s="55">
        <f t="shared" ref="AN35:AN41" si="67">COUNTIF(C35:AG35,79)</f>
        <v>0</v>
      </c>
      <c r="AO35" s="55">
        <f t="shared" ref="AO35:AO41" si="68">COUNTIF(C35:AG35,310)</f>
        <v>0</v>
      </c>
      <c r="AP35" s="55">
        <f t="shared" ref="AP35:AP41" si="69">COUNTIF(C35:AH35,661)</f>
        <v>0</v>
      </c>
      <c r="AQ35" s="55">
        <f t="shared" ref="AQ35:AQ41" si="70">COUNTIF(C35:AG35,700)</f>
        <v>0</v>
      </c>
      <c r="AR35" s="55">
        <f t="shared" ref="AR35:AR41" si="71">COUNTIF(C35:AG35,730)</f>
        <v>0</v>
      </c>
      <c r="AS35" s="55">
        <f t="shared" ref="AS35:AS41" si="72">COUNTIF(D35:AI35,748)</f>
        <v>0</v>
      </c>
      <c r="AT35" s="55">
        <f t="shared" ref="AT35:AT41" si="73">COUNTIF(D35:AH35,766)</f>
        <v>0</v>
      </c>
      <c r="AU35" s="55">
        <f t="shared" ref="AU35:AU41" si="74">COUNTIF(C35:AG35,774)</f>
        <v>0</v>
      </c>
      <c r="AV35" s="58" t="s">
        <v>47</v>
      </c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</row>
    <row r="36" spans="1:67" ht="12" customHeight="1" x14ac:dyDescent="0.25">
      <c r="A36" s="21" t="s">
        <v>48</v>
      </c>
      <c r="B36" s="21">
        <v>714951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20"/>
      <c r="AI36" s="25" t="s">
        <v>40</v>
      </c>
      <c r="AJ36" s="1"/>
      <c r="AK36" s="29">
        <f t="shared" si="64"/>
        <v>0</v>
      </c>
      <c r="AL36" s="55">
        <f t="shared" si="65"/>
        <v>0</v>
      </c>
      <c r="AM36" s="55">
        <f t="shared" si="66"/>
        <v>0</v>
      </c>
      <c r="AN36" s="55">
        <f t="shared" si="67"/>
        <v>0</v>
      </c>
      <c r="AO36" s="55">
        <f t="shared" si="68"/>
        <v>0</v>
      </c>
      <c r="AP36" s="55">
        <f t="shared" si="69"/>
        <v>0</v>
      </c>
      <c r="AQ36" s="55">
        <f t="shared" si="70"/>
        <v>0</v>
      </c>
      <c r="AR36" s="55">
        <f t="shared" si="71"/>
        <v>0</v>
      </c>
      <c r="AS36" s="55">
        <f t="shared" si="72"/>
        <v>0</v>
      </c>
      <c r="AT36" s="55">
        <f t="shared" si="73"/>
        <v>0</v>
      </c>
      <c r="AU36" s="55">
        <f t="shared" si="74"/>
        <v>0</v>
      </c>
      <c r="AV36" s="58" t="s">
        <v>48</v>
      </c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</row>
    <row r="37" spans="1:67" ht="12" customHeight="1" x14ac:dyDescent="0.25">
      <c r="A37" s="21" t="s">
        <v>49</v>
      </c>
      <c r="B37" s="21">
        <v>702822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20"/>
      <c r="AI37" s="25" t="s">
        <v>40</v>
      </c>
      <c r="AJ37" s="1"/>
      <c r="AK37" s="29">
        <f t="shared" si="64"/>
        <v>0</v>
      </c>
      <c r="AL37" s="55">
        <f t="shared" si="65"/>
        <v>0</v>
      </c>
      <c r="AM37" s="55">
        <f t="shared" si="66"/>
        <v>0</v>
      </c>
      <c r="AN37" s="55">
        <f t="shared" si="67"/>
        <v>0</v>
      </c>
      <c r="AO37" s="55">
        <f t="shared" si="68"/>
        <v>0</v>
      </c>
      <c r="AP37" s="55">
        <f t="shared" si="69"/>
        <v>0</v>
      </c>
      <c r="AQ37" s="55">
        <f t="shared" si="70"/>
        <v>0</v>
      </c>
      <c r="AR37" s="55">
        <f t="shared" si="71"/>
        <v>0</v>
      </c>
      <c r="AS37" s="55">
        <f t="shared" si="72"/>
        <v>0</v>
      </c>
      <c r="AT37" s="55">
        <f t="shared" si="73"/>
        <v>0</v>
      </c>
      <c r="AU37" s="55">
        <f t="shared" si="74"/>
        <v>0</v>
      </c>
      <c r="AV37" s="58" t="s">
        <v>49</v>
      </c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</row>
    <row r="38" spans="1:67" ht="12" customHeight="1" x14ac:dyDescent="0.25">
      <c r="A38" s="21" t="s">
        <v>50</v>
      </c>
      <c r="B38" s="21">
        <v>237820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20"/>
      <c r="AI38" s="25" t="s">
        <v>40</v>
      </c>
      <c r="AJ38" s="1"/>
      <c r="AK38" s="29">
        <f t="shared" si="64"/>
        <v>0</v>
      </c>
      <c r="AL38" s="55">
        <f t="shared" si="65"/>
        <v>0</v>
      </c>
      <c r="AM38" s="55">
        <f t="shared" si="66"/>
        <v>0</v>
      </c>
      <c r="AN38" s="55">
        <f t="shared" si="67"/>
        <v>0</v>
      </c>
      <c r="AO38" s="55">
        <f t="shared" si="68"/>
        <v>0</v>
      </c>
      <c r="AP38" s="55">
        <f t="shared" si="69"/>
        <v>0</v>
      </c>
      <c r="AQ38" s="55">
        <f t="shared" si="70"/>
        <v>0</v>
      </c>
      <c r="AR38" s="55">
        <f t="shared" si="71"/>
        <v>0</v>
      </c>
      <c r="AS38" s="55">
        <f t="shared" si="72"/>
        <v>0</v>
      </c>
      <c r="AT38" s="55">
        <f t="shared" si="73"/>
        <v>0</v>
      </c>
      <c r="AU38" s="55">
        <f t="shared" si="74"/>
        <v>0</v>
      </c>
      <c r="AV38" s="58" t="s">
        <v>50</v>
      </c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</row>
    <row r="39" spans="1:67" ht="12" customHeight="1" x14ac:dyDescent="0.25">
      <c r="A39" s="21" t="s">
        <v>51</v>
      </c>
      <c r="B39" s="21">
        <v>719945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20"/>
      <c r="AI39" s="25" t="s">
        <v>40</v>
      </c>
      <c r="AJ39" s="1"/>
      <c r="AK39" s="29">
        <f t="shared" si="64"/>
        <v>0</v>
      </c>
      <c r="AL39" s="55">
        <f t="shared" si="65"/>
        <v>0</v>
      </c>
      <c r="AM39" s="55">
        <f t="shared" si="66"/>
        <v>0</v>
      </c>
      <c r="AN39" s="55">
        <f t="shared" si="67"/>
        <v>0</v>
      </c>
      <c r="AO39" s="55">
        <f t="shared" si="68"/>
        <v>0</v>
      </c>
      <c r="AP39" s="55">
        <f t="shared" si="69"/>
        <v>0</v>
      </c>
      <c r="AQ39" s="55">
        <f t="shared" si="70"/>
        <v>0</v>
      </c>
      <c r="AR39" s="55">
        <f t="shared" si="71"/>
        <v>0</v>
      </c>
      <c r="AS39" s="55">
        <f t="shared" si="72"/>
        <v>0</v>
      </c>
      <c r="AT39" s="55">
        <f t="shared" si="73"/>
        <v>0</v>
      </c>
      <c r="AU39" s="55">
        <f t="shared" si="74"/>
        <v>0</v>
      </c>
      <c r="AV39" s="58" t="s">
        <v>51</v>
      </c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</row>
    <row r="40" spans="1:67" ht="12" customHeight="1" x14ac:dyDescent="0.25">
      <c r="A40" s="21" t="s">
        <v>52</v>
      </c>
      <c r="B40" s="21">
        <v>703876</v>
      </c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20"/>
      <c r="AI40" s="25" t="s">
        <v>40</v>
      </c>
      <c r="AJ40" s="1"/>
      <c r="AK40" s="29">
        <f t="shared" si="64"/>
        <v>0</v>
      </c>
      <c r="AL40" s="55">
        <f t="shared" si="65"/>
        <v>0</v>
      </c>
      <c r="AM40" s="55">
        <f t="shared" si="66"/>
        <v>0</v>
      </c>
      <c r="AN40" s="55">
        <f t="shared" si="67"/>
        <v>0</v>
      </c>
      <c r="AO40" s="55">
        <f t="shared" si="68"/>
        <v>0</v>
      </c>
      <c r="AP40" s="55">
        <f t="shared" si="69"/>
        <v>0</v>
      </c>
      <c r="AQ40" s="55">
        <f t="shared" si="70"/>
        <v>0</v>
      </c>
      <c r="AR40" s="55">
        <f t="shared" si="71"/>
        <v>0</v>
      </c>
      <c r="AS40" s="55">
        <f t="shared" si="72"/>
        <v>0</v>
      </c>
      <c r="AT40" s="55">
        <f t="shared" si="73"/>
        <v>0</v>
      </c>
      <c r="AU40" s="55">
        <f t="shared" si="74"/>
        <v>0</v>
      </c>
      <c r="AV40" s="58" t="s">
        <v>52</v>
      </c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</row>
    <row r="41" spans="1:67" ht="12" customHeight="1" x14ac:dyDescent="0.25">
      <c r="A41" s="21" t="s">
        <v>53</v>
      </c>
      <c r="B41" s="21">
        <v>212574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20"/>
      <c r="AI41" s="25" t="s">
        <v>40</v>
      </c>
      <c r="AJ41" s="1"/>
      <c r="AK41" s="29">
        <f t="shared" si="64"/>
        <v>0</v>
      </c>
      <c r="AL41" s="55">
        <f t="shared" si="65"/>
        <v>0</v>
      </c>
      <c r="AM41" s="55">
        <f t="shared" si="66"/>
        <v>0</v>
      </c>
      <c r="AN41" s="55">
        <f t="shared" si="67"/>
        <v>0</v>
      </c>
      <c r="AO41" s="55">
        <f t="shared" si="68"/>
        <v>0</v>
      </c>
      <c r="AP41" s="55">
        <f t="shared" si="69"/>
        <v>0</v>
      </c>
      <c r="AQ41" s="55">
        <f t="shared" si="70"/>
        <v>0</v>
      </c>
      <c r="AR41" s="55">
        <f t="shared" si="71"/>
        <v>0</v>
      </c>
      <c r="AS41" s="55">
        <f t="shared" si="72"/>
        <v>0</v>
      </c>
      <c r="AT41" s="55">
        <f t="shared" si="73"/>
        <v>0</v>
      </c>
      <c r="AU41" s="55">
        <f t="shared" si="74"/>
        <v>0</v>
      </c>
      <c r="AV41" s="58" t="s">
        <v>53</v>
      </c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</row>
    <row r="42" spans="1:67" ht="12" customHeight="1" x14ac:dyDescent="0.25">
      <c r="A42" s="48" t="s">
        <v>35</v>
      </c>
      <c r="B42" s="47"/>
      <c r="C42" s="47">
        <f>COUNTIF(C27:C32,316)</f>
        <v>0</v>
      </c>
      <c r="D42" s="47">
        <f t="shared" ref="D42:AG42" si="75">COUNTIF(D27:D32,316)</f>
        <v>0</v>
      </c>
      <c r="E42" s="47">
        <f t="shared" si="75"/>
        <v>0</v>
      </c>
      <c r="F42" s="47">
        <f t="shared" si="75"/>
        <v>0</v>
      </c>
      <c r="G42" s="47">
        <f t="shared" si="75"/>
        <v>0</v>
      </c>
      <c r="H42" s="47">
        <f t="shared" si="75"/>
        <v>0</v>
      </c>
      <c r="I42" s="47">
        <f t="shared" si="75"/>
        <v>0</v>
      </c>
      <c r="J42" s="47">
        <f t="shared" si="75"/>
        <v>0</v>
      </c>
      <c r="K42" s="47">
        <f t="shared" si="75"/>
        <v>0</v>
      </c>
      <c r="L42" s="47">
        <f t="shared" si="75"/>
        <v>0</v>
      </c>
      <c r="M42" s="47">
        <f t="shared" si="75"/>
        <v>0</v>
      </c>
      <c r="N42" s="47">
        <f t="shared" si="75"/>
        <v>0</v>
      </c>
      <c r="O42" s="47">
        <f t="shared" si="75"/>
        <v>0</v>
      </c>
      <c r="P42" s="47">
        <f t="shared" si="75"/>
        <v>0</v>
      </c>
      <c r="Q42" s="47">
        <f t="shared" si="75"/>
        <v>0</v>
      </c>
      <c r="R42" s="47">
        <f t="shared" si="75"/>
        <v>0</v>
      </c>
      <c r="S42" s="47">
        <f t="shared" si="75"/>
        <v>0</v>
      </c>
      <c r="T42" s="47">
        <f t="shared" si="75"/>
        <v>0</v>
      </c>
      <c r="U42" s="47">
        <f t="shared" si="75"/>
        <v>0</v>
      </c>
      <c r="V42" s="47">
        <f t="shared" si="75"/>
        <v>0</v>
      </c>
      <c r="W42" s="47">
        <f t="shared" si="75"/>
        <v>0</v>
      </c>
      <c r="X42" s="47">
        <f t="shared" si="75"/>
        <v>0</v>
      </c>
      <c r="Y42" s="47">
        <f t="shared" si="75"/>
        <v>0</v>
      </c>
      <c r="Z42" s="47">
        <f t="shared" si="75"/>
        <v>0</v>
      </c>
      <c r="AA42" s="47">
        <f t="shared" si="75"/>
        <v>0</v>
      </c>
      <c r="AB42" s="47">
        <f t="shared" si="75"/>
        <v>0</v>
      </c>
      <c r="AC42" s="47">
        <f t="shared" si="75"/>
        <v>0</v>
      </c>
      <c r="AD42" s="47">
        <f t="shared" si="75"/>
        <v>0</v>
      </c>
      <c r="AE42" s="47">
        <f t="shared" si="75"/>
        <v>0</v>
      </c>
      <c r="AF42" s="47">
        <f t="shared" si="75"/>
        <v>0</v>
      </c>
      <c r="AG42" s="41">
        <f t="shared" si="75"/>
        <v>0</v>
      </c>
      <c r="AH42" s="42"/>
      <c r="AI42" s="41"/>
      <c r="AJ42" s="1"/>
      <c r="AK42" s="94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59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</row>
    <row r="43" spans="1:67" ht="12" customHeight="1" x14ac:dyDescent="0.25">
      <c r="A43" s="48" t="s">
        <v>36</v>
      </c>
      <c r="B43" s="47"/>
      <c r="C43" s="47">
        <f>COUNTIF(C34:C41,310)</f>
        <v>0</v>
      </c>
      <c r="D43" s="47">
        <f t="shared" ref="D43:AG43" si="76">COUNTIF(D34:D41,310)</f>
        <v>0</v>
      </c>
      <c r="E43" s="47">
        <f t="shared" si="76"/>
        <v>0</v>
      </c>
      <c r="F43" s="47">
        <f t="shared" si="76"/>
        <v>0</v>
      </c>
      <c r="G43" s="47">
        <f t="shared" si="76"/>
        <v>0</v>
      </c>
      <c r="H43" s="47">
        <f t="shared" si="76"/>
        <v>0</v>
      </c>
      <c r="I43" s="47">
        <f t="shared" si="76"/>
        <v>0</v>
      </c>
      <c r="J43" s="47">
        <f t="shared" si="76"/>
        <v>0</v>
      </c>
      <c r="K43" s="47">
        <f t="shared" si="76"/>
        <v>0</v>
      </c>
      <c r="L43" s="47">
        <f t="shared" si="76"/>
        <v>0</v>
      </c>
      <c r="M43" s="47">
        <f t="shared" si="76"/>
        <v>0</v>
      </c>
      <c r="N43" s="47">
        <f t="shared" si="76"/>
        <v>0</v>
      </c>
      <c r="O43" s="47">
        <f t="shared" si="76"/>
        <v>0</v>
      </c>
      <c r="P43" s="47">
        <f t="shared" si="76"/>
        <v>0</v>
      </c>
      <c r="Q43" s="47">
        <f t="shared" si="76"/>
        <v>0</v>
      </c>
      <c r="R43" s="47">
        <f t="shared" si="76"/>
        <v>0</v>
      </c>
      <c r="S43" s="47">
        <f t="shared" si="76"/>
        <v>0</v>
      </c>
      <c r="T43" s="47">
        <f t="shared" si="76"/>
        <v>0</v>
      </c>
      <c r="U43" s="47">
        <f t="shared" si="76"/>
        <v>0</v>
      </c>
      <c r="V43" s="47">
        <f t="shared" si="76"/>
        <v>0</v>
      </c>
      <c r="W43" s="47">
        <f t="shared" si="76"/>
        <v>0</v>
      </c>
      <c r="X43" s="47">
        <f t="shared" si="76"/>
        <v>0</v>
      </c>
      <c r="Y43" s="47">
        <f t="shared" si="76"/>
        <v>0</v>
      </c>
      <c r="Z43" s="47">
        <f t="shared" si="76"/>
        <v>0</v>
      </c>
      <c r="AA43" s="47">
        <f t="shared" si="76"/>
        <v>0</v>
      </c>
      <c r="AB43" s="47">
        <f t="shared" si="76"/>
        <v>0</v>
      </c>
      <c r="AC43" s="47">
        <f t="shared" si="76"/>
        <v>0</v>
      </c>
      <c r="AD43" s="47">
        <f t="shared" si="76"/>
        <v>0</v>
      </c>
      <c r="AE43" s="47">
        <f t="shared" si="76"/>
        <v>0</v>
      </c>
      <c r="AF43" s="47">
        <f t="shared" si="76"/>
        <v>0</v>
      </c>
      <c r="AG43" s="41">
        <f t="shared" si="76"/>
        <v>0</v>
      </c>
      <c r="AH43" s="43"/>
      <c r="AI43" s="41"/>
      <c r="AJ43" s="1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59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</row>
    <row r="44" spans="1:67" ht="12" customHeight="1" x14ac:dyDescent="0.25">
      <c r="A44" s="50" t="s">
        <v>37</v>
      </c>
      <c r="B44" s="50"/>
      <c r="C44" s="50">
        <f t="shared" ref="C44:AG44" si="77">C42+C43</f>
        <v>0</v>
      </c>
      <c r="D44" s="50">
        <f t="shared" si="77"/>
        <v>0</v>
      </c>
      <c r="E44" s="50">
        <f t="shared" si="77"/>
        <v>0</v>
      </c>
      <c r="F44" s="50">
        <f t="shared" si="77"/>
        <v>0</v>
      </c>
      <c r="G44" s="50">
        <f t="shared" si="77"/>
        <v>0</v>
      </c>
      <c r="H44" s="50">
        <f t="shared" si="77"/>
        <v>0</v>
      </c>
      <c r="I44" s="50">
        <f t="shared" si="77"/>
        <v>0</v>
      </c>
      <c r="J44" s="50">
        <f t="shared" si="77"/>
        <v>0</v>
      </c>
      <c r="K44" s="50">
        <f t="shared" si="77"/>
        <v>0</v>
      </c>
      <c r="L44" s="50">
        <f t="shared" si="77"/>
        <v>0</v>
      </c>
      <c r="M44" s="50">
        <f t="shared" si="77"/>
        <v>0</v>
      </c>
      <c r="N44" s="50">
        <f t="shared" si="77"/>
        <v>0</v>
      </c>
      <c r="O44" s="50">
        <f t="shared" si="77"/>
        <v>0</v>
      </c>
      <c r="P44" s="50">
        <f t="shared" si="77"/>
        <v>0</v>
      </c>
      <c r="Q44" s="50">
        <f t="shared" si="77"/>
        <v>0</v>
      </c>
      <c r="R44" s="50">
        <f t="shared" si="77"/>
        <v>0</v>
      </c>
      <c r="S44" s="50">
        <f t="shared" si="77"/>
        <v>0</v>
      </c>
      <c r="T44" s="50">
        <f t="shared" si="77"/>
        <v>0</v>
      </c>
      <c r="U44" s="50">
        <f t="shared" si="77"/>
        <v>0</v>
      </c>
      <c r="V44" s="50">
        <f t="shared" si="77"/>
        <v>0</v>
      </c>
      <c r="W44" s="50">
        <f t="shared" si="77"/>
        <v>0</v>
      </c>
      <c r="X44" s="50">
        <f t="shared" si="77"/>
        <v>0</v>
      </c>
      <c r="Y44" s="50">
        <f t="shared" si="77"/>
        <v>0</v>
      </c>
      <c r="Z44" s="50">
        <f t="shared" si="77"/>
        <v>0</v>
      </c>
      <c r="AA44" s="50">
        <f t="shared" si="77"/>
        <v>0</v>
      </c>
      <c r="AB44" s="50">
        <f t="shared" si="77"/>
        <v>0</v>
      </c>
      <c r="AC44" s="50">
        <f t="shared" si="77"/>
        <v>0</v>
      </c>
      <c r="AD44" s="50">
        <f t="shared" si="77"/>
        <v>0</v>
      </c>
      <c r="AE44" s="50">
        <f t="shared" si="77"/>
        <v>0</v>
      </c>
      <c r="AF44" s="50">
        <f t="shared" si="77"/>
        <v>0</v>
      </c>
      <c r="AG44" s="44">
        <f t="shared" si="77"/>
        <v>0</v>
      </c>
      <c r="AH44" s="43"/>
      <c r="AI44" s="44"/>
      <c r="AJ44" s="1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59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</row>
    <row r="45" spans="1:67" x14ac:dyDescent="0.25">
      <c r="A45" s="96" t="s">
        <v>54</v>
      </c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8"/>
      <c r="AJ45" s="1"/>
      <c r="AK45" s="28" t="s">
        <v>4</v>
      </c>
      <c r="AL45" s="28" t="s">
        <v>5</v>
      </c>
      <c r="AM45" s="28" t="s">
        <v>6</v>
      </c>
      <c r="AN45" s="28" t="s">
        <v>7</v>
      </c>
      <c r="AO45" s="28" t="s">
        <v>8</v>
      </c>
      <c r="AP45" s="28" t="s">
        <v>9</v>
      </c>
      <c r="AQ45" s="28" t="s">
        <v>10</v>
      </c>
      <c r="AR45" s="28" t="s">
        <v>11</v>
      </c>
      <c r="AS45" s="28" t="s">
        <v>12</v>
      </c>
      <c r="AT45" s="28" t="s">
        <v>13</v>
      </c>
      <c r="AU45" s="28" t="s">
        <v>14</v>
      </c>
      <c r="AV45" s="59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</row>
    <row r="46" spans="1:67" ht="12" customHeight="1" x14ac:dyDescent="0.25">
      <c r="A46" s="33" t="s">
        <v>55</v>
      </c>
      <c r="B46" s="33">
        <v>225728</v>
      </c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20"/>
      <c r="AI46" s="25" t="s">
        <v>56</v>
      </c>
      <c r="AJ46" s="4"/>
      <c r="AK46" s="29">
        <f t="shared" ref="AK46" si="78">COUNTIF(C46:AG46,16)</f>
        <v>0</v>
      </c>
      <c r="AL46" s="55">
        <f t="shared" ref="AL46" si="79">COUNTIF(C46:AG46,17)</f>
        <v>0</v>
      </c>
      <c r="AM46" s="55">
        <f t="shared" ref="AM46" si="80">COUNTIF(C46:AG46,31)</f>
        <v>0</v>
      </c>
      <c r="AN46" s="55">
        <f t="shared" ref="AN46" si="81">COUNTIF(C46:AG46,79)</f>
        <v>0</v>
      </c>
      <c r="AO46" s="55">
        <f>COUNTIF(C46:AG46,216)</f>
        <v>0</v>
      </c>
      <c r="AP46" s="55">
        <f t="shared" ref="AP46" si="82">COUNTIF(C46:AH46,661)</f>
        <v>0</v>
      </c>
      <c r="AQ46" s="55">
        <f>COUNTIF(C46:AG46,700)</f>
        <v>0</v>
      </c>
      <c r="AR46" s="55">
        <f t="shared" ref="AR46" si="83">COUNTIF(C46:AG46,730)</f>
        <v>0</v>
      </c>
      <c r="AS46" s="55">
        <f t="shared" ref="AS46" si="84">COUNTIF(D46:AI46,748)</f>
        <v>0</v>
      </c>
      <c r="AT46" s="55">
        <f t="shared" ref="AT46" si="85">COUNTIF(D46:AH46,766)</f>
        <v>0</v>
      </c>
      <c r="AU46" s="55">
        <f t="shared" ref="AU46" si="86">COUNTIF(C46:AG46,774)</f>
        <v>0</v>
      </c>
      <c r="AV46" s="56" t="s">
        <v>55</v>
      </c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</row>
    <row r="47" spans="1:67" ht="12" customHeight="1" x14ac:dyDescent="0.25">
      <c r="A47" s="33" t="s">
        <v>57</v>
      </c>
      <c r="B47" s="33">
        <v>229309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20"/>
      <c r="AI47" s="25" t="s">
        <v>56</v>
      </c>
      <c r="AJ47" s="4"/>
      <c r="AK47" s="29">
        <f t="shared" ref="AK47:AK51" si="87">COUNTIF(C47:AG47,16)</f>
        <v>0</v>
      </c>
      <c r="AL47" s="55">
        <f t="shared" ref="AL47:AL51" si="88">COUNTIF(C47:AG47,17)</f>
        <v>0</v>
      </c>
      <c r="AM47" s="55">
        <f t="shared" ref="AM47:AM51" si="89">COUNTIF(C47:AG47,31)</f>
        <v>0</v>
      </c>
      <c r="AN47" s="55">
        <f t="shared" ref="AN47:AN51" si="90">COUNTIF(C47:AG47,79)</f>
        <v>0</v>
      </c>
      <c r="AO47" s="55">
        <f t="shared" ref="AO47:AO51" si="91">COUNTIF(C47:AG47,216)</f>
        <v>0</v>
      </c>
      <c r="AP47" s="55">
        <f t="shared" ref="AP47:AP51" si="92">COUNTIF(C47:AH47,661)</f>
        <v>0</v>
      </c>
      <c r="AQ47" s="55">
        <f t="shared" ref="AQ47:AQ51" si="93">COUNTIF(C47:AG47,700)</f>
        <v>0</v>
      </c>
      <c r="AR47" s="55">
        <f t="shared" ref="AR47:AR51" si="94">COUNTIF(C47:AG47,730)</f>
        <v>0</v>
      </c>
      <c r="AS47" s="55">
        <f t="shared" ref="AS47:AS51" si="95">COUNTIF(D47:AI47,748)</f>
        <v>0</v>
      </c>
      <c r="AT47" s="55">
        <f t="shared" ref="AT47:AT51" si="96">COUNTIF(D47:AH47,766)</f>
        <v>0</v>
      </c>
      <c r="AU47" s="55">
        <f t="shared" ref="AU47:AU51" si="97">COUNTIF(C47:AG47,774)</f>
        <v>0</v>
      </c>
      <c r="AV47" s="56" t="s">
        <v>57</v>
      </c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</row>
    <row r="48" spans="1:67" ht="12" customHeight="1" x14ac:dyDescent="0.25">
      <c r="A48" s="33" t="s">
        <v>58</v>
      </c>
      <c r="B48" s="33">
        <v>238607</v>
      </c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20"/>
      <c r="AI48" s="25" t="s">
        <v>56</v>
      </c>
      <c r="AJ48" s="4"/>
      <c r="AK48" s="29">
        <f t="shared" si="87"/>
        <v>0</v>
      </c>
      <c r="AL48" s="55">
        <f t="shared" si="88"/>
        <v>0</v>
      </c>
      <c r="AM48" s="55">
        <f t="shared" si="89"/>
        <v>0</v>
      </c>
      <c r="AN48" s="55">
        <f t="shared" si="90"/>
        <v>0</v>
      </c>
      <c r="AO48" s="55">
        <f t="shared" si="91"/>
        <v>0</v>
      </c>
      <c r="AP48" s="55">
        <f t="shared" si="92"/>
        <v>0</v>
      </c>
      <c r="AQ48" s="55">
        <f t="shared" si="93"/>
        <v>0</v>
      </c>
      <c r="AR48" s="55">
        <f t="shared" si="94"/>
        <v>0</v>
      </c>
      <c r="AS48" s="55">
        <f t="shared" si="95"/>
        <v>0</v>
      </c>
      <c r="AT48" s="55">
        <f t="shared" si="96"/>
        <v>0</v>
      </c>
      <c r="AU48" s="55">
        <f t="shared" si="97"/>
        <v>0</v>
      </c>
      <c r="AV48" s="56" t="s">
        <v>58</v>
      </c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</row>
    <row r="49" spans="1:67" ht="12" customHeight="1" x14ac:dyDescent="0.25">
      <c r="A49" s="33" t="s">
        <v>59</v>
      </c>
      <c r="B49" s="33">
        <v>239687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20"/>
      <c r="AI49" s="25"/>
      <c r="AJ49" s="4"/>
      <c r="AK49" s="29">
        <f t="shared" si="87"/>
        <v>0</v>
      </c>
      <c r="AL49" s="55">
        <f t="shared" si="88"/>
        <v>0</v>
      </c>
      <c r="AM49" s="55">
        <f t="shared" si="89"/>
        <v>0</v>
      </c>
      <c r="AN49" s="55">
        <f t="shared" si="90"/>
        <v>0</v>
      </c>
      <c r="AO49" s="55">
        <f t="shared" si="91"/>
        <v>0</v>
      </c>
      <c r="AP49" s="55">
        <f t="shared" si="92"/>
        <v>0</v>
      </c>
      <c r="AQ49" s="55">
        <f t="shared" si="93"/>
        <v>0</v>
      </c>
      <c r="AR49" s="55">
        <f t="shared" si="94"/>
        <v>0</v>
      </c>
      <c r="AS49" s="55">
        <f t="shared" si="95"/>
        <v>0</v>
      </c>
      <c r="AT49" s="55">
        <f t="shared" si="96"/>
        <v>0</v>
      </c>
      <c r="AU49" s="55">
        <f t="shared" si="97"/>
        <v>0</v>
      </c>
      <c r="AV49" s="56" t="s">
        <v>59</v>
      </c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</row>
    <row r="50" spans="1:67" ht="12" customHeight="1" x14ac:dyDescent="0.25">
      <c r="A50" s="33" t="s">
        <v>60</v>
      </c>
      <c r="B50" s="33">
        <v>232772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20"/>
      <c r="AI50" s="25" t="s">
        <v>56</v>
      </c>
      <c r="AJ50" s="4"/>
      <c r="AK50" s="29">
        <f t="shared" si="87"/>
        <v>0</v>
      </c>
      <c r="AL50" s="55">
        <f t="shared" si="88"/>
        <v>0</v>
      </c>
      <c r="AM50" s="55">
        <f t="shared" si="89"/>
        <v>0</v>
      </c>
      <c r="AN50" s="55">
        <f t="shared" si="90"/>
        <v>0</v>
      </c>
      <c r="AO50" s="55">
        <f t="shared" si="91"/>
        <v>0</v>
      </c>
      <c r="AP50" s="55">
        <f t="shared" si="92"/>
        <v>0</v>
      </c>
      <c r="AQ50" s="55">
        <f t="shared" si="93"/>
        <v>0</v>
      </c>
      <c r="AR50" s="55">
        <f t="shared" si="94"/>
        <v>0</v>
      </c>
      <c r="AS50" s="55">
        <f t="shared" si="95"/>
        <v>0</v>
      </c>
      <c r="AT50" s="55">
        <f t="shared" si="96"/>
        <v>0</v>
      </c>
      <c r="AU50" s="55">
        <f t="shared" si="97"/>
        <v>0</v>
      </c>
      <c r="AV50" s="56" t="s">
        <v>60</v>
      </c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</row>
    <row r="51" spans="1:67" s="2" customFormat="1" ht="12" customHeight="1" x14ac:dyDescent="0.25">
      <c r="A51" s="33" t="s">
        <v>61</v>
      </c>
      <c r="B51" s="33">
        <v>234574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20"/>
      <c r="AI51" s="25" t="s">
        <v>56</v>
      </c>
      <c r="AJ51" s="4"/>
      <c r="AK51" s="29">
        <f t="shared" si="87"/>
        <v>0</v>
      </c>
      <c r="AL51" s="55">
        <f t="shared" si="88"/>
        <v>0</v>
      </c>
      <c r="AM51" s="55">
        <f t="shared" si="89"/>
        <v>0</v>
      </c>
      <c r="AN51" s="55">
        <f t="shared" si="90"/>
        <v>0</v>
      </c>
      <c r="AO51" s="55">
        <f t="shared" si="91"/>
        <v>0</v>
      </c>
      <c r="AP51" s="55">
        <f t="shared" si="92"/>
        <v>0</v>
      </c>
      <c r="AQ51" s="55">
        <f t="shared" si="93"/>
        <v>0</v>
      </c>
      <c r="AR51" s="55">
        <f t="shared" si="94"/>
        <v>0</v>
      </c>
      <c r="AS51" s="55">
        <f t="shared" si="95"/>
        <v>0</v>
      </c>
      <c r="AT51" s="55">
        <f t="shared" si="96"/>
        <v>0</v>
      </c>
      <c r="AU51" s="55">
        <f t="shared" si="97"/>
        <v>0</v>
      </c>
      <c r="AV51" s="56" t="s">
        <v>61</v>
      </c>
    </row>
    <row r="52" spans="1:67" ht="12.75" customHeight="1" x14ac:dyDescent="0.25">
      <c r="AI52" s="46"/>
      <c r="AK52" s="28" t="s">
        <v>4</v>
      </c>
      <c r="AL52" s="28" t="s">
        <v>5</v>
      </c>
      <c r="AM52" s="28" t="s">
        <v>6</v>
      </c>
      <c r="AN52" s="28" t="s">
        <v>7</v>
      </c>
      <c r="AO52" s="28" t="s">
        <v>8</v>
      </c>
      <c r="AP52" s="28" t="s">
        <v>9</v>
      </c>
      <c r="AQ52" s="28" t="s">
        <v>10</v>
      </c>
      <c r="AR52" s="28" t="s">
        <v>11</v>
      </c>
      <c r="AS52" s="28" t="s">
        <v>12</v>
      </c>
      <c r="AT52" s="28" t="s">
        <v>13</v>
      </c>
      <c r="AU52" s="28" t="s">
        <v>14</v>
      </c>
      <c r="AV52" s="57"/>
    </row>
    <row r="53" spans="1:67" ht="12" customHeight="1" x14ac:dyDescent="0.25">
      <c r="A53" s="21" t="s">
        <v>62</v>
      </c>
      <c r="B53" s="21">
        <v>702131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20"/>
      <c r="AI53" s="25" t="s">
        <v>56</v>
      </c>
      <c r="AJ53" s="1"/>
      <c r="AK53" s="29">
        <f t="shared" ref="AK53" si="98">COUNTIF(C53:AG53,16)</f>
        <v>0</v>
      </c>
      <c r="AL53" s="55">
        <f t="shared" ref="AL53" si="99">COUNTIF(C53:AG53,17)</f>
        <v>0</v>
      </c>
      <c r="AM53" s="55">
        <f t="shared" ref="AM53" si="100">COUNTIF(C53:AG53,31)</f>
        <v>0</v>
      </c>
      <c r="AN53" s="55">
        <f t="shared" ref="AN53" si="101">COUNTIF(C53:AG53,79)</f>
        <v>0</v>
      </c>
      <c r="AO53" s="55">
        <f>COUNTIF(C53:AG53,210)</f>
        <v>0</v>
      </c>
      <c r="AP53" s="55">
        <f t="shared" ref="AP53" si="102">COUNTIF(C53:AH53,661)</f>
        <v>0</v>
      </c>
      <c r="AQ53" s="55">
        <f t="shared" ref="AQ53" si="103">COUNTIF(C53:AG53,700)</f>
        <v>0</v>
      </c>
      <c r="AR53" s="55">
        <f t="shared" ref="AR53" si="104">COUNTIF(C53:AG53,730)</f>
        <v>0</v>
      </c>
      <c r="AS53" s="55">
        <f t="shared" ref="AS53" si="105">COUNTIF(D53:AI53,748)</f>
        <v>0</v>
      </c>
      <c r="AT53" s="55">
        <f t="shared" ref="AT53" si="106">COUNTIF(D53:AH53,766)</f>
        <v>0</v>
      </c>
      <c r="AU53" s="55">
        <f t="shared" ref="AU53" si="107">COUNTIF(C53:AG53,774)</f>
        <v>0</v>
      </c>
      <c r="AV53" s="58" t="s">
        <v>62</v>
      </c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</row>
    <row r="54" spans="1:67" ht="12" customHeight="1" x14ac:dyDescent="0.25">
      <c r="A54" s="21" t="s">
        <v>63</v>
      </c>
      <c r="B54" s="21">
        <v>704037</v>
      </c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20"/>
      <c r="AI54" s="25" t="s">
        <v>56</v>
      </c>
      <c r="AJ54" s="1"/>
      <c r="AK54" s="29">
        <f t="shared" ref="AK54:AK63" si="108">COUNTIF(C54:AG54,16)</f>
        <v>0</v>
      </c>
      <c r="AL54" s="55">
        <f t="shared" ref="AL54:AL63" si="109">COUNTIF(C54:AG54,17)</f>
        <v>0</v>
      </c>
      <c r="AM54" s="55">
        <f t="shared" ref="AM54:AM63" si="110">COUNTIF(C54:AG54,31)</f>
        <v>0</v>
      </c>
      <c r="AN54" s="55">
        <f t="shared" ref="AN54:AN63" si="111">COUNTIF(C54:AG54,79)</f>
        <v>0</v>
      </c>
      <c r="AO54" s="55">
        <f t="shared" ref="AO54:AO63" si="112">COUNTIF(C54:AG54,210)</f>
        <v>0</v>
      </c>
      <c r="AP54" s="55">
        <f t="shared" ref="AP54:AP63" si="113">COUNTIF(C54:AH54,661)</f>
        <v>0</v>
      </c>
      <c r="AQ54" s="55">
        <f t="shared" ref="AQ54:AQ63" si="114">COUNTIF(C54:AG54,700)</f>
        <v>0</v>
      </c>
      <c r="AR54" s="55">
        <f t="shared" ref="AR54:AR63" si="115">COUNTIF(C54:AG54,730)</f>
        <v>0</v>
      </c>
      <c r="AS54" s="55">
        <f t="shared" ref="AS54:AS63" si="116">COUNTIF(D54:AI54,748)</f>
        <v>0</v>
      </c>
      <c r="AT54" s="55">
        <f t="shared" ref="AT54:AT63" si="117">COUNTIF(D54:AH54,766)</f>
        <v>0</v>
      </c>
      <c r="AU54" s="55">
        <f t="shared" ref="AU54:AU63" si="118">COUNTIF(C54:AG54,774)</f>
        <v>0</v>
      </c>
      <c r="AV54" s="58" t="s">
        <v>63</v>
      </c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</row>
    <row r="55" spans="1:67" ht="12" customHeight="1" x14ac:dyDescent="0.25">
      <c r="A55" s="21" t="s">
        <v>64</v>
      </c>
      <c r="B55" s="21">
        <v>716226</v>
      </c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20"/>
      <c r="AI55" s="25" t="s">
        <v>56</v>
      </c>
      <c r="AJ55" s="1"/>
      <c r="AK55" s="29">
        <f t="shared" si="108"/>
        <v>0</v>
      </c>
      <c r="AL55" s="55">
        <f t="shared" si="109"/>
        <v>0</v>
      </c>
      <c r="AM55" s="55">
        <f t="shared" si="110"/>
        <v>0</v>
      </c>
      <c r="AN55" s="55">
        <f t="shared" si="111"/>
        <v>0</v>
      </c>
      <c r="AO55" s="55">
        <f t="shared" si="112"/>
        <v>0</v>
      </c>
      <c r="AP55" s="55">
        <f t="shared" si="113"/>
        <v>0</v>
      </c>
      <c r="AQ55" s="55">
        <f t="shared" si="114"/>
        <v>0</v>
      </c>
      <c r="AR55" s="55">
        <f t="shared" si="115"/>
        <v>0</v>
      </c>
      <c r="AS55" s="55">
        <f t="shared" si="116"/>
        <v>0</v>
      </c>
      <c r="AT55" s="55">
        <f t="shared" si="117"/>
        <v>0</v>
      </c>
      <c r="AU55" s="55">
        <f t="shared" si="118"/>
        <v>0</v>
      </c>
      <c r="AV55" s="58" t="s">
        <v>64</v>
      </c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</row>
    <row r="56" spans="1:67" ht="12" customHeight="1" x14ac:dyDescent="0.25">
      <c r="A56" s="21" t="s">
        <v>65</v>
      </c>
      <c r="B56" s="21">
        <v>234148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20"/>
      <c r="AI56" s="25" t="s">
        <v>56</v>
      </c>
      <c r="AJ56" s="1"/>
      <c r="AK56" s="29">
        <f t="shared" si="108"/>
        <v>0</v>
      </c>
      <c r="AL56" s="55">
        <f t="shared" si="109"/>
        <v>0</v>
      </c>
      <c r="AM56" s="55">
        <f t="shared" si="110"/>
        <v>0</v>
      </c>
      <c r="AN56" s="55">
        <f t="shared" si="111"/>
        <v>0</v>
      </c>
      <c r="AO56" s="55">
        <f t="shared" si="112"/>
        <v>0</v>
      </c>
      <c r="AP56" s="55">
        <f t="shared" si="113"/>
        <v>0</v>
      </c>
      <c r="AQ56" s="55">
        <f t="shared" si="114"/>
        <v>0</v>
      </c>
      <c r="AR56" s="55">
        <f t="shared" si="115"/>
        <v>0</v>
      </c>
      <c r="AS56" s="55">
        <f t="shared" si="116"/>
        <v>0</v>
      </c>
      <c r="AT56" s="55">
        <f t="shared" si="117"/>
        <v>0</v>
      </c>
      <c r="AU56" s="55">
        <f t="shared" si="118"/>
        <v>0</v>
      </c>
      <c r="AV56" s="58" t="s">
        <v>65</v>
      </c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</row>
    <row r="57" spans="1:67" ht="12" customHeight="1" x14ac:dyDescent="0.25">
      <c r="A57" s="21" t="s">
        <v>66</v>
      </c>
      <c r="B57" s="21">
        <v>735384</v>
      </c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20"/>
      <c r="AI57" s="25" t="s">
        <v>56</v>
      </c>
      <c r="AJ57" s="1"/>
      <c r="AK57" s="29">
        <f t="shared" si="108"/>
        <v>0</v>
      </c>
      <c r="AL57" s="55">
        <f t="shared" si="109"/>
        <v>0</v>
      </c>
      <c r="AM57" s="55">
        <f t="shared" si="110"/>
        <v>0</v>
      </c>
      <c r="AN57" s="55">
        <f t="shared" si="111"/>
        <v>0</v>
      </c>
      <c r="AO57" s="55">
        <f t="shared" si="112"/>
        <v>0</v>
      </c>
      <c r="AP57" s="55">
        <f t="shared" si="113"/>
        <v>0</v>
      </c>
      <c r="AQ57" s="55">
        <f t="shared" si="114"/>
        <v>0</v>
      </c>
      <c r="AR57" s="55">
        <f t="shared" si="115"/>
        <v>0</v>
      </c>
      <c r="AS57" s="55">
        <f t="shared" si="116"/>
        <v>0</v>
      </c>
      <c r="AT57" s="55">
        <f t="shared" si="117"/>
        <v>0</v>
      </c>
      <c r="AU57" s="55">
        <f t="shared" si="118"/>
        <v>0</v>
      </c>
      <c r="AV57" s="58" t="s">
        <v>66</v>
      </c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</row>
    <row r="58" spans="1:67" ht="12" customHeight="1" x14ac:dyDescent="0.25">
      <c r="A58" s="21" t="s">
        <v>67</v>
      </c>
      <c r="B58" s="21">
        <v>239022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20"/>
      <c r="AI58" s="25" t="s">
        <v>56</v>
      </c>
      <c r="AJ58" s="1"/>
      <c r="AK58" s="29">
        <f t="shared" si="108"/>
        <v>0</v>
      </c>
      <c r="AL58" s="55">
        <f t="shared" si="109"/>
        <v>0</v>
      </c>
      <c r="AM58" s="55">
        <f t="shared" si="110"/>
        <v>0</v>
      </c>
      <c r="AN58" s="55">
        <f t="shared" si="111"/>
        <v>0</v>
      </c>
      <c r="AO58" s="55">
        <f t="shared" si="112"/>
        <v>0</v>
      </c>
      <c r="AP58" s="55">
        <f t="shared" si="113"/>
        <v>0</v>
      </c>
      <c r="AQ58" s="55">
        <f t="shared" si="114"/>
        <v>0</v>
      </c>
      <c r="AR58" s="55">
        <f t="shared" si="115"/>
        <v>0</v>
      </c>
      <c r="AS58" s="55">
        <f t="shared" si="116"/>
        <v>0</v>
      </c>
      <c r="AT58" s="55">
        <f t="shared" si="117"/>
        <v>0</v>
      </c>
      <c r="AU58" s="55">
        <f t="shared" si="118"/>
        <v>0</v>
      </c>
      <c r="AV58" s="58" t="s">
        <v>67</v>
      </c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</row>
    <row r="59" spans="1:67" ht="12" customHeight="1" x14ac:dyDescent="0.25">
      <c r="A59" s="21" t="s">
        <v>68</v>
      </c>
      <c r="B59" s="21">
        <v>723307</v>
      </c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20"/>
      <c r="AI59" s="25" t="s">
        <v>56</v>
      </c>
      <c r="AJ59" s="1"/>
      <c r="AK59" s="29">
        <f t="shared" si="108"/>
        <v>0</v>
      </c>
      <c r="AL59" s="55">
        <f t="shared" si="109"/>
        <v>0</v>
      </c>
      <c r="AM59" s="55">
        <f t="shared" si="110"/>
        <v>0</v>
      </c>
      <c r="AN59" s="55">
        <f t="shared" si="111"/>
        <v>0</v>
      </c>
      <c r="AO59" s="55">
        <f t="shared" si="112"/>
        <v>0</v>
      </c>
      <c r="AP59" s="55">
        <f t="shared" si="113"/>
        <v>0</v>
      </c>
      <c r="AQ59" s="55">
        <f t="shared" si="114"/>
        <v>0</v>
      </c>
      <c r="AR59" s="55">
        <f t="shared" si="115"/>
        <v>0</v>
      </c>
      <c r="AS59" s="55">
        <f t="shared" si="116"/>
        <v>0</v>
      </c>
      <c r="AT59" s="55">
        <f t="shared" si="117"/>
        <v>0</v>
      </c>
      <c r="AU59" s="55">
        <f t="shared" si="118"/>
        <v>0</v>
      </c>
      <c r="AV59" s="58" t="s">
        <v>68</v>
      </c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</row>
    <row r="60" spans="1:67" ht="12" customHeight="1" x14ac:dyDescent="0.25">
      <c r="A60" s="21" t="s">
        <v>69</v>
      </c>
      <c r="B60" s="21">
        <v>239679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20"/>
      <c r="AI60" s="25" t="s">
        <v>56</v>
      </c>
      <c r="AJ60" s="1"/>
      <c r="AK60" s="29">
        <f t="shared" si="108"/>
        <v>0</v>
      </c>
      <c r="AL60" s="55">
        <f t="shared" si="109"/>
        <v>0</v>
      </c>
      <c r="AM60" s="55">
        <f t="shared" si="110"/>
        <v>0</v>
      </c>
      <c r="AN60" s="55">
        <f t="shared" si="111"/>
        <v>0</v>
      </c>
      <c r="AO60" s="55">
        <f t="shared" si="112"/>
        <v>0</v>
      </c>
      <c r="AP60" s="55">
        <f t="shared" si="113"/>
        <v>0</v>
      </c>
      <c r="AQ60" s="55">
        <f t="shared" si="114"/>
        <v>0</v>
      </c>
      <c r="AR60" s="55">
        <f t="shared" si="115"/>
        <v>0</v>
      </c>
      <c r="AS60" s="55">
        <f t="shared" si="116"/>
        <v>0</v>
      </c>
      <c r="AT60" s="55">
        <f t="shared" si="117"/>
        <v>0</v>
      </c>
      <c r="AU60" s="55">
        <f t="shared" si="118"/>
        <v>0</v>
      </c>
      <c r="AV60" s="58" t="s">
        <v>69</v>
      </c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</row>
    <row r="61" spans="1:67" ht="12" customHeight="1" x14ac:dyDescent="0.25">
      <c r="A61" s="21" t="s">
        <v>70</v>
      </c>
      <c r="B61" s="21">
        <v>731526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20"/>
      <c r="AI61" s="25" t="s">
        <v>56</v>
      </c>
      <c r="AJ61" s="1"/>
      <c r="AK61" s="29">
        <f t="shared" si="108"/>
        <v>0</v>
      </c>
      <c r="AL61" s="55">
        <f t="shared" si="109"/>
        <v>0</v>
      </c>
      <c r="AM61" s="55">
        <f t="shared" si="110"/>
        <v>0</v>
      </c>
      <c r="AN61" s="55">
        <f t="shared" si="111"/>
        <v>0</v>
      </c>
      <c r="AO61" s="55">
        <f t="shared" si="112"/>
        <v>0</v>
      </c>
      <c r="AP61" s="55">
        <f t="shared" si="113"/>
        <v>0</v>
      </c>
      <c r="AQ61" s="55">
        <f t="shared" si="114"/>
        <v>0</v>
      </c>
      <c r="AR61" s="55">
        <f t="shared" si="115"/>
        <v>0</v>
      </c>
      <c r="AS61" s="55">
        <f t="shared" si="116"/>
        <v>0</v>
      </c>
      <c r="AT61" s="55">
        <f t="shared" si="117"/>
        <v>0</v>
      </c>
      <c r="AU61" s="55">
        <f t="shared" si="118"/>
        <v>0</v>
      </c>
      <c r="AV61" s="58" t="s">
        <v>70</v>
      </c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</row>
    <row r="62" spans="1:67" ht="12" customHeight="1" x14ac:dyDescent="0.25">
      <c r="A62" s="21" t="s">
        <v>71</v>
      </c>
      <c r="B62" s="21">
        <v>742727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20"/>
      <c r="AI62" s="25" t="s">
        <v>56</v>
      </c>
      <c r="AJ62" s="1"/>
      <c r="AK62" s="29">
        <f t="shared" si="108"/>
        <v>0</v>
      </c>
      <c r="AL62" s="55">
        <f t="shared" si="109"/>
        <v>0</v>
      </c>
      <c r="AM62" s="55">
        <f t="shared" si="110"/>
        <v>0</v>
      </c>
      <c r="AN62" s="55">
        <f t="shared" si="111"/>
        <v>0</v>
      </c>
      <c r="AO62" s="55">
        <f t="shared" si="112"/>
        <v>0</v>
      </c>
      <c r="AP62" s="55">
        <f t="shared" si="113"/>
        <v>0</v>
      </c>
      <c r="AQ62" s="55">
        <f t="shared" si="114"/>
        <v>0</v>
      </c>
      <c r="AR62" s="55">
        <f t="shared" si="115"/>
        <v>0</v>
      </c>
      <c r="AS62" s="55">
        <f t="shared" si="116"/>
        <v>0</v>
      </c>
      <c r="AT62" s="55">
        <f t="shared" si="117"/>
        <v>0</v>
      </c>
      <c r="AU62" s="55">
        <f t="shared" si="118"/>
        <v>0</v>
      </c>
      <c r="AV62" s="58" t="s">
        <v>71</v>
      </c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</row>
    <row r="63" spans="1:67" ht="12" customHeight="1" x14ac:dyDescent="0.25">
      <c r="A63" s="21" t="s">
        <v>72</v>
      </c>
      <c r="B63" s="21">
        <v>742730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20"/>
      <c r="AI63" s="25" t="s">
        <v>56</v>
      </c>
      <c r="AJ63" s="1"/>
      <c r="AK63" s="29">
        <f t="shared" si="108"/>
        <v>0</v>
      </c>
      <c r="AL63" s="55">
        <f t="shared" si="109"/>
        <v>0</v>
      </c>
      <c r="AM63" s="55">
        <f t="shared" si="110"/>
        <v>0</v>
      </c>
      <c r="AN63" s="55">
        <f t="shared" si="111"/>
        <v>0</v>
      </c>
      <c r="AO63" s="55">
        <f t="shared" si="112"/>
        <v>0</v>
      </c>
      <c r="AP63" s="55">
        <f t="shared" si="113"/>
        <v>0</v>
      </c>
      <c r="AQ63" s="55">
        <f t="shared" si="114"/>
        <v>0</v>
      </c>
      <c r="AR63" s="55">
        <f t="shared" si="115"/>
        <v>0</v>
      </c>
      <c r="AS63" s="55">
        <f t="shared" si="116"/>
        <v>0</v>
      </c>
      <c r="AT63" s="55">
        <f t="shared" si="117"/>
        <v>0</v>
      </c>
      <c r="AU63" s="55">
        <f t="shared" si="118"/>
        <v>0</v>
      </c>
      <c r="AV63" s="58" t="s">
        <v>72</v>
      </c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</row>
    <row r="64" spans="1:67" ht="12" customHeight="1" x14ac:dyDescent="0.25">
      <c r="A64" s="48" t="s">
        <v>35</v>
      </c>
      <c r="B64" s="47"/>
      <c r="C64" s="47">
        <f t="shared" ref="C64:AG64" si="119">COUNTIF(C46:C51,216)</f>
        <v>0</v>
      </c>
      <c r="D64" s="47">
        <f t="shared" si="119"/>
        <v>0</v>
      </c>
      <c r="E64" s="47">
        <f t="shared" si="119"/>
        <v>0</v>
      </c>
      <c r="F64" s="47">
        <f t="shared" si="119"/>
        <v>0</v>
      </c>
      <c r="G64" s="47">
        <f t="shared" si="119"/>
        <v>0</v>
      </c>
      <c r="H64" s="47">
        <f t="shared" si="119"/>
        <v>0</v>
      </c>
      <c r="I64" s="47">
        <f t="shared" si="119"/>
        <v>0</v>
      </c>
      <c r="J64" s="47">
        <f t="shared" si="119"/>
        <v>0</v>
      </c>
      <c r="K64" s="47">
        <f t="shared" si="119"/>
        <v>0</v>
      </c>
      <c r="L64" s="47">
        <f t="shared" si="119"/>
        <v>0</v>
      </c>
      <c r="M64" s="47">
        <f t="shared" si="119"/>
        <v>0</v>
      </c>
      <c r="N64" s="47">
        <f t="shared" si="119"/>
        <v>0</v>
      </c>
      <c r="O64" s="47">
        <f t="shared" si="119"/>
        <v>0</v>
      </c>
      <c r="P64" s="47">
        <f t="shared" si="119"/>
        <v>0</v>
      </c>
      <c r="Q64" s="47">
        <f t="shared" si="119"/>
        <v>0</v>
      </c>
      <c r="R64" s="47">
        <f t="shared" si="119"/>
        <v>0</v>
      </c>
      <c r="S64" s="47">
        <f t="shared" si="119"/>
        <v>0</v>
      </c>
      <c r="T64" s="47">
        <f t="shared" si="119"/>
        <v>0</v>
      </c>
      <c r="U64" s="47">
        <f t="shared" si="119"/>
        <v>0</v>
      </c>
      <c r="V64" s="47">
        <f t="shared" si="119"/>
        <v>0</v>
      </c>
      <c r="W64" s="47">
        <f t="shared" si="119"/>
        <v>0</v>
      </c>
      <c r="X64" s="47">
        <f t="shared" si="119"/>
        <v>0</v>
      </c>
      <c r="Y64" s="47">
        <f t="shared" si="119"/>
        <v>0</v>
      </c>
      <c r="Z64" s="47">
        <f t="shared" si="119"/>
        <v>0</v>
      </c>
      <c r="AA64" s="47">
        <f t="shared" si="119"/>
        <v>0</v>
      </c>
      <c r="AB64" s="47">
        <f t="shared" si="119"/>
        <v>0</v>
      </c>
      <c r="AC64" s="47">
        <f t="shared" si="119"/>
        <v>0</v>
      </c>
      <c r="AD64" s="47">
        <f t="shared" si="119"/>
        <v>0</v>
      </c>
      <c r="AE64" s="47">
        <f t="shared" si="119"/>
        <v>0</v>
      </c>
      <c r="AF64" s="47">
        <f t="shared" si="119"/>
        <v>0</v>
      </c>
      <c r="AG64" s="47">
        <f t="shared" si="119"/>
        <v>0</v>
      </c>
      <c r="AH64" s="42"/>
      <c r="AI64" s="41"/>
      <c r="AJ64" s="1"/>
      <c r="AK64" s="94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59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</row>
    <row r="65" spans="1:67" ht="12" customHeight="1" x14ac:dyDescent="0.25">
      <c r="A65" s="48" t="s">
        <v>36</v>
      </c>
      <c r="B65" s="47"/>
      <c r="C65" s="47">
        <f>COUNTIF(C53:C63,210)</f>
        <v>0</v>
      </c>
      <c r="D65" s="47">
        <f t="shared" ref="D65:AG65" si="120">COUNTIF(D53:D63,210)</f>
        <v>0</v>
      </c>
      <c r="E65" s="47">
        <f t="shared" si="120"/>
        <v>0</v>
      </c>
      <c r="F65" s="47">
        <f t="shared" si="120"/>
        <v>0</v>
      </c>
      <c r="G65" s="47">
        <f t="shared" si="120"/>
        <v>0</v>
      </c>
      <c r="H65" s="47">
        <f t="shared" si="120"/>
        <v>0</v>
      </c>
      <c r="I65" s="47">
        <f t="shared" si="120"/>
        <v>0</v>
      </c>
      <c r="J65" s="47">
        <f t="shared" si="120"/>
        <v>0</v>
      </c>
      <c r="K65" s="47">
        <f t="shared" si="120"/>
        <v>0</v>
      </c>
      <c r="L65" s="47">
        <f t="shared" si="120"/>
        <v>0</v>
      </c>
      <c r="M65" s="47">
        <f t="shared" si="120"/>
        <v>0</v>
      </c>
      <c r="N65" s="47">
        <f t="shared" si="120"/>
        <v>0</v>
      </c>
      <c r="O65" s="47">
        <f t="shared" si="120"/>
        <v>0</v>
      </c>
      <c r="P65" s="47">
        <f t="shared" si="120"/>
        <v>0</v>
      </c>
      <c r="Q65" s="47">
        <f t="shared" si="120"/>
        <v>0</v>
      </c>
      <c r="R65" s="47">
        <f t="shared" si="120"/>
        <v>0</v>
      </c>
      <c r="S65" s="47">
        <f t="shared" si="120"/>
        <v>0</v>
      </c>
      <c r="T65" s="47">
        <f t="shared" si="120"/>
        <v>0</v>
      </c>
      <c r="U65" s="47">
        <f t="shared" si="120"/>
        <v>0</v>
      </c>
      <c r="V65" s="47">
        <f t="shared" si="120"/>
        <v>0</v>
      </c>
      <c r="W65" s="47">
        <f t="shared" si="120"/>
        <v>0</v>
      </c>
      <c r="X65" s="47">
        <f t="shared" si="120"/>
        <v>0</v>
      </c>
      <c r="Y65" s="47">
        <f t="shared" si="120"/>
        <v>0</v>
      </c>
      <c r="Z65" s="47">
        <f t="shared" si="120"/>
        <v>0</v>
      </c>
      <c r="AA65" s="47">
        <f t="shared" si="120"/>
        <v>0</v>
      </c>
      <c r="AB65" s="47">
        <f t="shared" si="120"/>
        <v>0</v>
      </c>
      <c r="AC65" s="47">
        <f t="shared" si="120"/>
        <v>0</v>
      </c>
      <c r="AD65" s="47">
        <f t="shared" si="120"/>
        <v>0</v>
      </c>
      <c r="AE65" s="47">
        <f t="shared" si="120"/>
        <v>0</v>
      </c>
      <c r="AF65" s="47">
        <f t="shared" si="120"/>
        <v>0</v>
      </c>
      <c r="AG65" s="47">
        <f t="shared" si="120"/>
        <v>0</v>
      </c>
      <c r="AH65" s="43"/>
      <c r="AI65" s="41"/>
      <c r="AJ65" s="1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59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</row>
    <row r="66" spans="1:67" ht="12" customHeight="1" x14ac:dyDescent="0.25">
      <c r="A66" s="51" t="s">
        <v>37</v>
      </c>
      <c r="B66" s="51"/>
      <c r="C66" s="51">
        <f t="shared" ref="C66:AG66" si="121">C64+C65</f>
        <v>0</v>
      </c>
      <c r="D66" s="51">
        <f t="shared" si="121"/>
        <v>0</v>
      </c>
      <c r="E66" s="51">
        <f t="shared" si="121"/>
        <v>0</v>
      </c>
      <c r="F66" s="51">
        <f t="shared" si="121"/>
        <v>0</v>
      </c>
      <c r="G66" s="51">
        <f t="shared" si="121"/>
        <v>0</v>
      </c>
      <c r="H66" s="51">
        <f t="shared" si="121"/>
        <v>0</v>
      </c>
      <c r="I66" s="51">
        <f t="shared" si="121"/>
        <v>0</v>
      </c>
      <c r="J66" s="51">
        <f t="shared" si="121"/>
        <v>0</v>
      </c>
      <c r="K66" s="51">
        <f t="shared" si="121"/>
        <v>0</v>
      </c>
      <c r="L66" s="51">
        <f t="shared" si="121"/>
        <v>0</v>
      </c>
      <c r="M66" s="51">
        <f t="shared" si="121"/>
        <v>0</v>
      </c>
      <c r="N66" s="51">
        <f t="shared" si="121"/>
        <v>0</v>
      </c>
      <c r="O66" s="51">
        <f t="shared" si="121"/>
        <v>0</v>
      </c>
      <c r="P66" s="51">
        <f t="shared" si="121"/>
        <v>0</v>
      </c>
      <c r="Q66" s="51">
        <f t="shared" si="121"/>
        <v>0</v>
      </c>
      <c r="R66" s="51">
        <f t="shared" si="121"/>
        <v>0</v>
      </c>
      <c r="S66" s="51">
        <f t="shared" si="121"/>
        <v>0</v>
      </c>
      <c r="T66" s="51">
        <f t="shared" si="121"/>
        <v>0</v>
      </c>
      <c r="U66" s="51">
        <f t="shared" si="121"/>
        <v>0</v>
      </c>
      <c r="V66" s="51">
        <f t="shared" si="121"/>
        <v>0</v>
      </c>
      <c r="W66" s="51">
        <f t="shared" si="121"/>
        <v>0</v>
      </c>
      <c r="X66" s="51">
        <f t="shared" si="121"/>
        <v>0</v>
      </c>
      <c r="Y66" s="51">
        <f t="shared" si="121"/>
        <v>0</v>
      </c>
      <c r="Z66" s="51">
        <f t="shared" si="121"/>
        <v>0</v>
      </c>
      <c r="AA66" s="51">
        <f t="shared" si="121"/>
        <v>0</v>
      </c>
      <c r="AB66" s="51">
        <f t="shared" si="121"/>
        <v>0</v>
      </c>
      <c r="AC66" s="51">
        <f t="shared" si="121"/>
        <v>0</v>
      </c>
      <c r="AD66" s="51">
        <f t="shared" si="121"/>
        <v>0</v>
      </c>
      <c r="AE66" s="51">
        <f t="shared" si="121"/>
        <v>0</v>
      </c>
      <c r="AF66" s="51">
        <f t="shared" si="121"/>
        <v>0</v>
      </c>
      <c r="AG66" s="51">
        <f t="shared" si="121"/>
        <v>0</v>
      </c>
      <c r="AH66" s="43"/>
      <c r="AI66" s="45"/>
      <c r="AJ66" s="1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59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</row>
    <row r="67" spans="1:67" x14ac:dyDescent="0.25">
      <c r="A67" s="96" t="s">
        <v>73</v>
      </c>
      <c r="B67" s="97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/>
      <c r="AI67" s="98"/>
      <c r="AJ67" s="1"/>
      <c r="AK67" s="28" t="s">
        <v>4</v>
      </c>
      <c r="AL67" s="28" t="s">
        <v>5</v>
      </c>
      <c r="AM67" s="28" t="s">
        <v>6</v>
      </c>
      <c r="AN67" s="28" t="s">
        <v>7</v>
      </c>
      <c r="AO67" s="28" t="s">
        <v>8</v>
      </c>
      <c r="AP67" s="28" t="s">
        <v>9</v>
      </c>
      <c r="AQ67" s="28" t="s">
        <v>10</v>
      </c>
      <c r="AR67" s="28" t="s">
        <v>11</v>
      </c>
      <c r="AS67" s="28" t="s">
        <v>12</v>
      </c>
      <c r="AT67" s="28" t="s">
        <v>13</v>
      </c>
      <c r="AU67" s="28" t="s">
        <v>14</v>
      </c>
      <c r="AV67" s="59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</row>
    <row r="68" spans="1:67" ht="12" customHeight="1" x14ac:dyDescent="0.25">
      <c r="A68" s="33" t="s">
        <v>74</v>
      </c>
      <c r="B68" s="33">
        <v>230679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20"/>
      <c r="AI68" s="25" t="s">
        <v>75</v>
      </c>
      <c r="AJ68" s="4"/>
      <c r="AK68" s="29">
        <f>COUNTIF(C68:AG68,16)</f>
        <v>0</v>
      </c>
      <c r="AL68" s="55">
        <f t="shared" ref="AL68" si="122">COUNTIF(C68:AG68,17)</f>
        <v>0</v>
      </c>
      <c r="AM68" s="55">
        <f t="shared" ref="AM68" si="123">COUNTIF(C68:AG68,31)</f>
        <v>0</v>
      </c>
      <c r="AN68" s="55">
        <f t="shared" ref="AN68" si="124">COUNTIF(C68:AG68,79)</f>
        <v>0</v>
      </c>
      <c r="AO68" s="55">
        <f>COUNTIF(C68:AG68,416)</f>
        <v>0</v>
      </c>
      <c r="AP68" s="55">
        <f t="shared" ref="AP68:AP77" si="125">COUNTIF(C68:AH68,661)</f>
        <v>0</v>
      </c>
      <c r="AQ68" s="55">
        <f>COUNTIF(C68:AG68,700)</f>
        <v>0</v>
      </c>
      <c r="AR68" s="55">
        <f t="shared" ref="AR68" si="126">COUNTIF(C68:AG68,730)</f>
        <v>0</v>
      </c>
      <c r="AS68" s="55">
        <f t="shared" ref="AS68" si="127">COUNTIF(D68:AI68,748)</f>
        <v>0</v>
      </c>
      <c r="AT68" s="55">
        <f t="shared" ref="AT68" si="128">COUNTIF(D68:AH68,766)</f>
        <v>0</v>
      </c>
      <c r="AU68" s="55">
        <f t="shared" ref="AU68" si="129">COUNTIF(C68:AG68,774)</f>
        <v>0</v>
      </c>
      <c r="AV68" s="56" t="s">
        <v>74</v>
      </c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</row>
    <row r="69" spans="1:67" ht="12" customHeight="1" x14ac:dyDescent="0.25">
      <c r="A69" s="33" t="s">
        <v>76</v>
      </c>
      <c r="B69" s="33">
        <v>214284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20"/>
      <c r="AI69" s="25" t="s">
        <v>75</v>
      </c>
      <c r="AJ69" s="4"/>
      <c r="AK69" s="29">
        <f t="shared" ref="AK69:AK75" si="130">COUNTIF(C69:AG69,16)</f>
        <v>0</v>
      </c>
      <c r="AL69" s="55">
        <f t="shared" ref="AL69:AL75" si="131">COUNTIF(C69:AG69,17)</f>
        <v>0</v>
      </c>
      <c r="AM69" s="55">
        <f t="shared" ref="AM69:AM75" si="132">COUNTIF(C69:AG69,31)</f>
        <v>0</v>
      </c>
      <c r="AN69" s="55">
        <f t="shared" ref="AN69:AN75" si="133">COUNTIF(C69:AG69,79)</f>
        <v>0</v>
      </c>
      <c r="AO69" s="55">
        <f t="shared" ref="AO69:AO75" si="134">COUNTIF(C69:AG69,416)</f>
        <v>0</v>
      </c>
      <c r="AP69" s="55">
        <f t="shared" ref="AP69:AP75" si="135">COUNTIF(C69:AH69,661)</f>
        <v>0</v>
      </c>
      <c r="AQ69" s="55">
        <f t="shared" ref="AQ69:AQ75" si="136">COUNTIF(C69:AG69,700)</f>
        <v>0</v>
      </c>
      <c r="AR69" s="55">
        <f t="shared" ref="AR69:AR75" si="137">COUNTIF(C69:AG69,730)</f>
        <v>0</v>
      </c>
      <c r="AS69" s="55">
        <f t="shared" ref="AS69:AS75" si="138">COUNTIF(D69:AI69,748)</f>
        <v>0</v>
      </c>
      <c r="AT69" s="55">
        <f t="shared" ref="AT69:AT75" si="139">COUNTIF(D69:AH69,766)</f>
        <v>0</v>
      </c>
      <c r="AU69" s="55">
        <f t="shared" ref="AU69:AU75" si="140">COUNTIF(C69:AG69,774)</f>
        <v>0</v>
      </c>
      <c r="AV69" s="56" t="s">
        <v>76</v>
      </c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</row>
    <row r="70" spans="1:67" ht="12" customHeight="1" x14ac:dyDescent="0.25">
      <c r="A70" s="33" t="s">
        <v>77</v>
      </c>
      <c r="B70" s="33">
        <v>231718</v>
      </c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20"/>
      <c r="AI70" s="25" t="s">
        <v>75</v>
      </c>
      <c r="AJ70" s="4"/>
      <c r="AK70" s="29">
        <f t="shared" si="130"/>
        <v>0</v>
      </c>
      <c r="AL70" s="55">
        <f t="shared" si="131"/>
        <v>0</v>
      </c>
      <c r="AM70" s="55">
        <f t="shared" si="132"/>
        <v>0</v>
      </c>
      <c r="AN70" s="55">
        <f t="shared" si="133"/>
        <v>0</v>
      </c>
      <c r="AO70" s="55">
        <f t="shared" si="134"/>
        <v>0</v>
      </c>
      <c r="AP70" s="55">
        <f t="shared" si="135"/>
        <v>0</v>
      </c>
      <c r="AQ70" s="55">
        <f t="shared" si="136"/>
        <v>0</v>
      </c>
      <c r="AR70" s="55">
        <f t="shared" si="137"/>
        <v>0</v>
      </c>
      <c r="AS70" s="55">
        <f t="shared" si="138"/>
        <v>0</v>
      </c>
      <c r="AT70" s="55">
        <f t="shared" si="139"/>
        <v>0</v>
      </c>
      <c r="AU70" s="55">
        <f t="shared" si="140"/>
        <v>0</v>
      </c>
      <c r="AV70" s="56" t="s">
        <v>77</v>
      </c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</row>
    <row r="71" spans="1:67" ht="12" customHeight="1" x14ac:dyDescent="0.25">
      <c r="A71" s="33" t="s">
        <v>78</v>
      </c>
      <c r="B71" s="33">
        <v>226796</v>
      </c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20"/>
      <c r="AI71" s="25" t="s">
        <v>75</v>
      </c>
      <c r="AJ71" s="4"/>
      <c r="AK71" s="29">
        <f t="shared" si="130"/>
        <v>0</v>
      </c>
      <c r="AL71" s="55">
        <f t="shared" si="131"/>
        <v>0</v>
      </c>
      <c r="AM71" s="55">
        <f t="shared" si="132"/>
        <v>0</v>
      </c>
      <c r="AN71" s="55">
        <f t="shared" si="133"/>
        <v>0</v>
      </c>
      <c r="AO71" s="55">
        <f t="shared" si="134"/>
        <v>0</v>
      </c>
      <c r="AP71" s="55">
        <f t="shared" si="135"/>
        <v>0</v>
      </c>
      <c r="AQ71" s="55">
        <f t="shared" si="136"/>
        <v>0</v>
      </c>
      <c r="AR71" s="55">
        <f t="shared" si="137"/>
        <v>0</v>
      </c>
      <c r="AS71" s="55">
        <f t="shared" si="138"/>
        <v>0</v>
      </c>
      <c r="AT71" s="55">
        <f t="shared" si="139"/>
        <v>0</v>
      </c>
      <c r="AU71" s="55">
        <f t="shared" si="140"/>
        <v>0</v>
      </c>
      <c r="AV71" s="56" t="s">
        <v>78</v>
      </c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</row>
    <row r="72" spans="1:67" s="2" customFormat="1" ht="12" customHeight="1" x14ac:dyDescent="0.25">
      <c r="A72" s="33" t="s">
        <v>79</v>
      </c>
      <c r="B72" s="33">
        <v>207741</v>
      </c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20"/>
      <c r="AI72" s="25" t="s">
        <v>75</v>
      </c>
      <c r="AJ72" s="4"/>
      <c r="AK72" s="29">
        <f t="shared" si="130"/>
        <v>0</v>
      </c>
      <c r="AL72" s="55">
        <f t="shared" si="131"/>
        <v>0</v>
      </c>
      <c r="AM72" s="55">
        <f t="shared" si="132"/>
        <v>0</v>
      </c>
      <c r="AN72" s="55">
        <f t="shared" si="133"/>
        <v>0</v>
      </c>
      <c r="AO72" s="55">
        <f t="shared" si="134"/>
        <v>0</v>
      </c>
      <c r="AP72" s="55">
        <f t="shared" si="135"/>
        <v>0</v>
      </c>
      <c r="AQ72" s="55">
        <f t="shared" si="136"/>
        <v>0</v>
      </c>
      <c r="AR72" s="55">
        <f t="shared" si="137"/>
        <v>0</v>
      </c>
      <c r="AS72" s="55">
        <f t="shared" si="138"/>
        <v>0</v>
      </c>
      <c r="AT72" s="55">
        <f t="shared" si="139"/>
        <v>0</v>
      </c>
      <c r="AU72" s="55">
        <f t="shared" si="140"/>
        <v>0</v>
      </c>
      <c r="AV72" s="56" t="s">
        <v>79</v>
      </c>
    </row>
    <row r="73" spans="1:67" ht="12" customHeight="1" x14ac:dyDescent="0.25">
      <c r="A73" s="33" t="s">
        <v>59</v>
      </c>
      <c r="B73" s="33">
        <v>239687</v>
      </c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20"/>
      <c r="AI73" s="25" t="s">
        <v>75</v>
      </c>
      <c r="AJ73" s="4"/>
      <c r="AK73" s="29">
        <f t="shared" si="130"/>
        <v>0</v>
      </c>
      <c r="AL73" s="55">
        <f t="shared" si="131"/>
        <v>0</v>
      </c>
      <c r="AM73" s="55">
        <f t="shared" si="132"/>
        <v>0</v>
      </c>
      <c r="AN73" s="55">
        <f t="shared" si="133"/>
        <v>0</v>
      </c>
      <c r="AO73" s="55">
        <f t="shared" si="134"/>
        <v>0</v>
      </c>
      <c r="AP73" s="55">
        <f t="shared" si="135"/>
        <v>0</v>
      </c>
      <c r="AQ73" s="55">
        <f t="shared" si="136"/>
        <v>0</v>
      </c>
      <c r="AR73" s="55">
        <f t="shared" si="137"/>
        <v>0</v>
      </c>
      <c r="AS73" s="55">
        <f t="shared" si="138"/>
        <v>0</v>
      </c>
      <c r="AT73" s="55">
        <f t="shared" si="139"/>
        <v>0</v>
      </c>
      <c r="AU73" s="55">
        <f t="shared" si="140"/>
        <v>0</v>
      </c>
      <c r="AV73" s="56" t="s">
        <v>59</v>
      </c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</row>
    <row r="74" spans="1:67" ht="12" customHeight="1" x14ac:dyDescent="0.25">
      <c r="A74" s="33" t="s">
        <v>80</v>
      </c>
      <c r="B74" s="33">
        <v>210013</v>
      </c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20"/>
      <c r="AI74" s="25" t="s">
        <v>75</v>
      </c>
      <c r="AJ74" s="4"/>
      <c r="AK74" s="29">
        <f t="shared" si="130"/>
        <v>0</v>
      </c>
      <c r="AL74" s="55">
        <f t="shared" si="131"/>
        <v>0</v>
      </c>
      <c r="AM74" s="55">
        <f t="shared" si="132"/>
        <v>0</v>
      </c>
      <c r="AN74" s="55">
        <f t="shared" si="133"/>
        <v>0</v>
      </c>
      <c r="AO74" s="55">
        <f t="shared" si="134"/>
        <v>0</v>
      </c>
      <c r="AP74" s="55">
        <f t="shared" si="135"/>
        <v>0</v>
      </c>
      <c r="AQ74" s="55">
        <f t="shared" si="136"/>
        <v>0</v>
      </c>
      <c r="AR74" s="55">
        <f t="shared" si="137"/>
        <v>0</v>
      </c>
      <c r="AS74" s="55">
        <f t="shared" si="138"/>
        <v>0</v>
      </c>
      <c r="AT74" s="55">
        <f t="shared" si="139"/>
        <v>0</v>
      </c>
      <c r="AU74" s="55">
        <f t="shared" si="140"/>
        <v>0</v>
      </c>
      <c r="AV74" s="56" t="s">
        <v>80</v>
      </c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</row>
    <row r="75" spans="1:67" s="2" customFormat="1" ht="12" customHeight="1" x14ac:dyDescent="0.25">
      <c r="A75" s="33" t="s">
        <v>81</v>
      </c>
      <c r="B75" s="33">
        <v>219754</v>
      </c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20"/>
      <c r="AI75" s="25" t="s">
        <v>75</v>
      </c>
      <c r="AJ75" s="4"/>
      <c r="AK75" s="29">
        <f t="shared" si="130"/>
        <v>0</v>
      </c>
      <c r="AL75" s="55">
        <f t="shared" si="131"/>
        <v>0</v>
      </c>
      <c r="AM75" s="55">
        <f t="shared" si="132"/>
        <v>0</v>
      </c>
      <c r="AN75" s="55">
        <f t="shared" si="133"/>
        <v>0</v>
      </c>
      <c r="AO75" s="55">
        <f t="shared" si="134"/>
        <v>0</v>
      </c>
      <c r="AP75" s="55">
        <f t="shared" si="135"/>
        <v>0</v>
      </c>
      <c r="AQ75" s="55">
        <f t="shared" si="136"/>
        <v>0</v>
      </c>
      <c r="AR75" s="55">
        <f t="shared" si="137"/>
        <v>0</v>
      </c>
      <c r="AS75" s="55">
        <f t="shared" si="138"/>
        <v>0</v>
      </c>
      <c r="AT75" s="55">
        <f t="shared" si="139"/>
        <v>0</v>
      </c>
      <c r="AU75" s="55">
        <f t="shared" si="140"/>
        <v>0</v>
      </c>
      <c r="AV75" s="56" t="s">
        <v>81</v>
      </c>
    </row>
    <row r="76" spans="1:67" x14ac:dyDescent="0.25">
      <c r="AI76" s="46"/>
      <c r="AJ76" s="1"/>
      <c r="AK76" s="28" t="s">
        <v>4</v>
      </c>
      <c r="AL76" s="28" t="s">
        <v>5</v>
      </c>
      <c r="AM76" s="28" t="s">
        <v>6</v>
      </c>
      <c r="AN76" s="28" t="s">
        <v>7</v>
      </c>
      <c r="AO76" s="28" t="s">
        <v>8</v>
      </c>
      <c r="AP76" s="28" t="s">
        <v>9</v>
      </c>
      <c r="AQ76" s="28" t="s">
        <v>10</v>
      </c>
      <c r="AR76" s="28" t="s">
        <v>11</v>
      </c>
      <c r="AS76" s="28" t="s">
        <v>12</v>
      </c>
      <c r="AT76" s="28" t="s">
        <v>13</v>
      </c>
      <c r="AU76" s="28" t="s">
        <v>14</v>
      </c>
      <c r="AV76" s="58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</row>
    <row r="77" spans="1:67" ht="12" customHeight="1" x14ac:dyDescent="0.25">
      <c r="A77" s="21" t="s">
        <v>82</v>
      </c>
      <c r="B77" s="21">
        <v>714516</v>
      </c>
      <c r="C77" s="19"/>
      <c r="D77" s="19"/>
      <c r="E77" s="19"/>
      <c r="F77" s="34"/>
      <c r="G77" s="34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20"/>
      <c r="AI77" s="25" t="s">
        <v>75</v>
      </c>
      <c r="AJ77" s="1"/>
      <c r="AK77" s="29">
        <f t="shared" ref="AK77" si="141">COUNTIF(C77:AG77,16)</f>
        <v>0</v>
      </c>
      <c r="AL77" s="55">
        <f t="shared" ref="AL77" si="142">COUNTIF(C77:AG77,17)</f>
        <v>0</v>
      </c>
      <c r="AM77" s="55">
        <f t="shared" ref="AM77" si="143">COUNTIF(C77:AG77,31)</f>
        <v>0</v>
      </c>
      <c r="AN77" s="55">
        <f t="shared" ref="AN77" si="144">COUNTIF(C77:AG77,79)</f>
        <v>0</v>
      </c>
      <c r="AO77" s="55">
        <f>COUNTIF(C77:AG77,410)</f>
        <v>0</v>
      </c>
      <c r="AP77" s="55">
        <f t="shared" si="125"/>
        <v>0</v>
      </c>
      <c r="AQ77" s="55">
        <f t="shared" ref="AQ77" si="145">COUNTIF(C77:AG77,700)</f>
        <v>0</v>
      </c>
      <c r="AR77" s="55">
        <f t="shared" ref="AR77" si="146">COUNTIF(C77:AG77,730)</f>
        <v>0</v>
      </c>
      <c r="AS77" s="55">
        <f t="shared" ref="AS77" si="147">COUNTIF(D77:AI77,748)</f>
        <v>0</v>
      </c>
      <c r="AT77" s="55">
        <f t="shared" ref="AT77" si="148">COUNTIF(D77:AH77,766)</f>
        <v>0</v>
      </c>
      <c r="AU77" s="55">
        <f t="shared" ref="AU77" si="149">COUNTIF(C77:AG77,774)</f>
        <v>0</v>
      </c>
      <c r="AV77" s="58" t="s">
        <v>82</v>
      </c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</row>
    <row r="78" spans="1:67" ht="12" customHeight="1" x14ac:dyDescent="0.25">
      <c r="A78" s="21" t="s">
        <v>83</v>
      </c>
      <c r="B78" s="21">
        <v>702781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20"/>
      <c r="AI78" s="25" t="s">
        <v>75</v>
      </c>
      <c r="AJ78" s="1"/>
      <c r="AK78" s="29">
        <f t="shared" ref="AK78:AK90" si="150">COUNTIF(C78:AG78,16)</f>
        <v>0</v>
      </c>
      <c r="AL78" s="55">
        <f t="shared" ref="AL78:AL90" si="151">COUNTIF(C78:AG78,17)</f>
        <v>0</v>
      </c>
      <c r="AM78" s="55">
        <f t="shared" ref="AM78:AM90" si="152">COUNTIF(C78:AG78,31)</f>
        <v>0</v>
      </c>
      <c r="AN78" s="55">
        <f t="shared" ref="AN78:AN90" si="153">COUNTIF(C78:AG78,79)</f>
        <v>0</v>
      </c>
      <c r="AO78" s="55">
        <f t="shared" ref="AO78:AO90" si="154">COUNTIF(C78:AG78,410)</f>
        <v>0</v>
      </c>
      <c r="AP78" s="55">
        <f t="shared" ref="AP78:AP90" si="155">COUNTIF(C78:AH78,661)</f>
        <v>0</v>
      </c>
      <c r="AQ78" s="55">
        <f t="shared" ref="AQ78:AQ90" si="156">COUNTIF(C78:AG78,700)</f>
        <v>0</v>
      </c>
      <c r="AR78" s="55">
        <f t="shared" ref="AR78:AR90" si="157">COUNTIF(C78:AG78,730)</f>
        <v>0</v>
      </c>
      <c r="AS78" s="55">
        <f t="shared" ref="AS78:AS90" si="158">COUNTIF(D78:AI78,748)</f>
        <v>0</v>
      </c>
      <c r="AT78" s="55">
        <f t="shared" ref="AT78:AT90" si="159">COUNTIF(D78:AH78,766)</f>
        <v>0</v>
      </c>
      <c r="AU78" s="55">
        <f t="shared" ref="AU78:AU90" si="160">COUNTIF(C78:AG78,774)</f>
        <v>0</v>
      </c>
      <c r="AV78" s="58" t="s">
        <v>83</v>
      </c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</row>
    <row r="79" spans="1:67" ht="12" customHeight="1" x14ac:dyDescent="0.25">
      <c r="A79" s="21" t="s">
        <v>84</v>
      </c>
      <c r="B79" s="21">
        <v>731541</v>
      </c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20"/>
      <c r="AI79" s="25" t="s">
        <v>75</v>
      </c>
      <c r="AJ79" s="1"/>
      <c r="AK79" s="29">
        <f t="shared" si="150"/>
        <v>0</v>
      </c>
      <c r="AL79" s="55">
        <f t="shared" si="151"/>
        <v>0</v>
      </c>
      <c r="AM79" s="55">
        <f t="shared" si="152"/>
        <v>0</v>
      </c>
      <c r="AN79" s="55">
        <f t="shared" si="153"/>
        <v>0</v>
      </c>
      <c r="AO79" s="55">
        <f t="shared" si="154"/>
        <v>0</v>
      </c>
      <c r="AP79" s="55">
        <f t="shared" si="155"/>
        <v>0</v>
      </c>
      <c r="AQ79" s="55">
        <f t="shared" si="156"/>
        <v>0</v>
      </c>
      <c r="AR79" s="55">
        <f t="shared" si="157"/>
        <v>0</v>
      </c>
      <c r="AS79" s="55">
        <f t="shared" si="158"/>
        <v>0</v>
      </c>
      <c r="AT79" s="55">
        <f t="shared" si="159"/>
        <v>0</v>
      </c>
      <c r="AU79" s="55">
        <f t="shared" si="160"/>
        <v>0</v>
      </c>
      <c r="AV79" s="58" t="s">
        <v>84</v>
      </c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</row>
    <row r="80" spans="1:67" ht="12" customHeight="1" x14ac:dyDescent="0.25">
      <c r="A80" s="21" t="s">
        <v>85</v>
      </c>
      <c r="B80" s="21">
        <v>731818</v>
      </c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20"/>
      <c r="AI80" s="25" t="s">
        <v>75</v>
      </c>
      <c r="AJ80" s="1"/>
      <c r="AK80" s="29">
        <f t="shared" si="150"/>
        <v>0</v>
      </c>
      <c r="AL80" s="55">
        <f t="shared" si="151"/>
        <v>0</v>
      </c>
      <c r="AM80" s="55">
        <f t="shared" si="152"/>
        <v>0</v>
      </c>
      <c r="AN80" s="55">
        <f t="shared" si="153"/>
        <v>0</v>
      </c>
      <c r="AO80" s="55">
        <f t="shared" si="154"/>
        <v>0</v>
      </c>
      <c r="AP80" s="55">
        <f t="shared" si="155"/>
        <v>0</v>
      </c>
      <c r="AQ80" s="55">
        <f t="shared" si="156"/>
        <v>0</v>
      </c>
      <c r="AR80" s="55">
        <f t="shared" si="157"/>
        <v>0</v>
      </c>
      <c r="AS80" s="55">
        <f t="shared" si="158"/>
        <v>0</v>
      </c>
      <c r="AT80" s="55">
        <f t="shared" si="159"/>
        <v>0</v>
      </c>
      <c r="AU80" s="55">
        <f t="shared" si="160"/>
        <v>0</v>
      </c>
      <c r="AV80" s="58" t="s">
        <v>85</v>
      </c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</row>
    <row r="81" spans="1:67" ht="12" customHeight="1" x14ac:dyDescent="0.25">
      <c r="A81" s="21" t="s">
        <v>86</v>
      </c>
      <c r="B81" s="21">
        <v>213554</v>
      </c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20"/>
      <c r="AI81" s="25" t="s">
        <v>75</v>
      </c>
      <c r="AJ81" s="1"/>
      <c r="AK81" s="29">
        <f t="shared" si="150"/>
        <v>0</v>
      </c>
      <c r="AL81" s="55">
        <f t="shared" si="151"/>
        <v>0</v>
      </c>
      <c r="AM81" s="55">
        <f t="shared" si="152"/>
        <v>0</v>
      </c>
      <c r="AN81" s="55">
        <f t="shared" si="153"/>
        <v>0</v>
      </c>
      <c r="AO81" s="55">
        <f t="shared" si="154"/>
        <v>0</v>
      </c>
      <c r="AP81" s="55">
        <f t="shared" si="155"/>
        <v>0</v>
      </c>
      <c r="AQ81" s="55">
        <f t="shared" si="156"/>
        <v>0</v>
      </c>
      <c r="AR81" s="55">
        <f t="shared" si="157"/>
        <v>0</v>
      </c>
      <c r="AS81" s="55">
        <f t="shared" si="158"/>
        <v>0</v>
      </c>
      <c r="AT81" s="55">
        <f t="shared" si="159"/>
        <v>0</v>
      </c>
      <c r="AU81" s="55">
        <f t="shared" si="160"/>
        <v>0</v>
      </c>
      <c r="AV81" s="58" t="s">
        <v>86</v>
      </c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</row>
    <row r="82" spans="1:67" ht="12" customHeight="1" x14ac:dyDescent="0.25">
      <c r="A82" s="21" t="s">
        <v>87</v>
      </c>
      <c r="B82" s="21">
        <v>238585</v>
      </c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20"/>
      <c r="AI82" s="25" t="s">
        <v>75</v>
      </c>
      <c r="AJ82" s="1"/>
      <c r="AK82" s="29">
        <f t="shared" si="150"/>
        <v>0</v>
      </c>
      <c r="AL82" s="55">
        <f t="shared" si="151"/>
        <v>0</v>
      </c>
      <c r="AM82" s="55">
        <f t="shared" si="152"/>
        <v>0</v>
      </c>
      <c r="AN82" s="55">
        <f t="shared" si="153"/>
        <v>0</v>
      </c>
      <c r="AO82" s="55">
        <f t="shared" si="154"/>
        <v>0</v>
      </c>
      <c r="AP82" s="55">
        <f t="shared" si="155"/>
        <v>0</v>
      </c>
      <c r="AQ82" s="55">
        <f t="shared" si="156"/>
        <v>0</v>
      </c>
      <c r="AR82" s="55">
        <f t="shared" si="157"/>
        <v>0</v>
      </c>
      <c r="AS82" s="55">
        <f t="shared" si="158"/>
        <v>0</v>
      </c>
      <c r="AT82" s="55">
        <f t="shared" si="159"/>
        <v>0</v>
      </c>
      <c r="AU82" s="55">
        <f t="shared" si="160"/>
        <v>0</v>
      </c>
      <c r="AV82" s="58" t="s">
        <v>87</v>
      </c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</row>
    <row r="83" spans="1:67" ht="12" customHeight="1" x14ac:dyDescent="0.25">
      <c r="A83" s="21" t="s">
        <v>88</v>
      </c>
      <c r="B83" s="21">
        <v>713669</v>
      </c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20"/>
      <c r="AI83" s="25" t="s">
        <v>75</v>
      </c>
      <c r="AJ83" s="1"/>
      <c r="AK83" s="29">
        <f t="shared" si="150"/>
        <v>0</v>
      </c>
      <c r="AL83" s="55">
        <f t="shared" si="151"/>
        <v>0</v>
      </c>
      <c r="AM83" s="55">
        <f t="shared" si="152"/>
        <v>0</v>
      </c>
      <c r="AN83" s="55">
        <f t="shared" si="153"/>
        <v>0</v>
      </c>
      <c r="AO83" s="55">
        <f t="shared" si="154"/>
        <v>0</v>
      </c>
      <c r="AP83" s="55">
        <f t="shared" si="155"/>
        <v>0</v>
      </c>
      <c r="AQ83" s="55">
        <f t="shared" si="156"/>
        <v>0</v>
      </c>
      <c r="AR83" s="55">
        <f t="shared" si="157"/>
        <v>0</v>
      </c>
      <c r="AS83" s="55">
        <f t="shared" si="158"/>
        <v>0</v>
      </c>
      <c r="AT83" s="55">
        <f t="shared" si="159"/>
        <v>0</v>
      </c>
      <c r="AU83" s="55">
        <f t="shared" si="160"/>
        <v>0</v>
      </c>
      <c r="AV83" s="58" t="s">
        <v>88</v>
      </c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</row>
    <row r="84" spans="1:67" ht="12" customHeight="1" x14ac:dyDescent="0.25">
      <c r="A84" s="21" t="s">
        <v>89</v>
      </c>
      <c r="B84" s="21">
        <v>720240</v>
      </c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20"/>
      <c r="AI84" s="25" t="s">
        <v>75</v>
      </c>
      <c r="AJ84" s="1"/>
      <c r="AK84" s="29">
        <f t="shared" si="150"/>
        <v>0</v>
      </c>
      <c r="AL84" s="55">
        <f t="shared" si="151"/>
        <v>0</v>
      </c>
      <c r="AM84" s="55">
        <f t="shared" si="152"/>
        <v>0</v>
      </c>
      <c r="AN84" s="55">
        <f t="shared" si="153"/>
        <v>0</v>
      </c>
      <c r="AO84" s="55">
        <f t="shared" si="154"/>
        <v>0</v>
      </c>
      <c r="AP84" s="55">
        <f t="shared" si="155"/>
        <v>0</v>
      </c>
      <c r="AQ84" s="55">
        <f t="shared" si="156"/>
        <v>0</v>
      </c>
      <c r="AR84" s="55">
        <f t="shared" si="157"/>
        <v>0</v>
      </c>
      <c r="AS84" s="55">
        <f t="shared" si="158"/>
        <v>0</v>
      </c>
      <c r="AT84" s="55">
        <f t="shared" si="159"/>
        <v>0</v>
      </c>
      <c r="AU84" s="55">
        <f t="shared" si="160"/>
        <v>0</v>
      </c>
      <c r="AV84" s="58" t="s">
        <v>89</v>
      </c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</row>
    <row r="85" spans="1:67" ht="12" customHeight="1" x14ac:dyDescent="0.25">
      <c r="A85" s="21" t="s">
        <v>90</v>
      </c>
      <c r="B85" s="21">
        <v>713780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20"/>
      <c r="AI85" s="25" t="s">
        <v>75</v>
      </c>
      <c r="AJ85" s="1"/>
      <c r="AK85" s="29">
        <f t="shared" si="150"/>
        <v>0</v>
      </c>
      <c r="AL85" s="55">
        <f t="shared" si="151"/>
        <v>0</v>
      </c>
      <c r="AM85" s="55">
        <f t="shared" si="152"/>
        <v>0</v>
      </c>
      <c r="AN85" s="55">
        <f t="shared" si="153"/>
        <v>0</v>
      </c>
      <c r="AO85" s="55">
        <f t="shared" si="154"/>
        <v>0</v>
      </c>
      <c r="AP85" s="55">
        <f t="shared" si="155"/>
        <v>0</v>
      </c>
      <c r="AQ85" s="55">
        <f t="shared" si="156"/>
        <v>0</v>
      </c>
      <c r="AR85" s="55">
        <f t="shared" si="157"/>
        <v>0</v>
      </c>
      <c r="AS85" s="55">
        <f t="shared" si="158"/>
        <v>0</v>
      </c>
      <c r="AT85" s="55">
        <f t="shared" si="159"/>
        <v>0</v>
      </c>
      <c r="AU85" s="55">
        <f t="shared" si="160"/>
        <v>0</v>
      </c>
      <c r="AV85" s="58" t="s">
        <v>90</v>
      </c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</row>
    <row r="86" spans="1:67" ht="12" customHeight="1" x14ac:dyDescent="0.25">
      <c r="A86" s="21" t="s">
        <v>91</v>
      </c>
      <c r="B86" s="21">
        <v>701357</v>
      </c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20"/>
      <c r="AI86" s="25" t="s">
        <v>75</v>
      </c>
      <c r="AJ86" s="1"/>
      <c r="AK86" s="29">
        <f t="shared" si="150"/>
        <v>0</v>
      </c>
      <c r="AL86" s="55">
        <f t="shared" si="151"/>
        <v>0</v>
      </c>
      <c r="AM86" s="55">
        <f t="shared" si="152"/>
        <v>0</v>
      </c>
      <c r="AN86" s="55">
        <f t="shared" si="153"/>
        <v>0</v>
      </c>
      <c r="AO86" s="55">
        <f t="shared" si="154"/>
        <v>0</v>
      </c>
      <c r="AP86" s="55">
        <f t="shared" si="155"/>
        <v>0</v>
      </c>
      <c r="AQ86" s="55">
        <f t="shared" si="156"/>
        <v>0</v>
      </c>
      <c r="AR86" s="55">
        <f t="shared" si="157"/>
        <v>0</v>
      </c>
      <c r="AS86" s="55">
        <f t="shared" si="158"/>
        <v>0</v>
      </c>
      <c r="AT86" s="55">
        <f t="shared" si="159"/>
        <v>0</v>
      </c>
      <c r="AU86" s="55">
        <f t="shared" si="160"/>
        <v>0</v>
      </c>
      <c r="AV86" s="58" t="s">
        <v>91</v>
      </c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</row>
    <row r="87" spans="1:67" ht="12" customHeight="1" x14ac:dyDescent="0.25">
      <c r="A87" s="21" t="s">
        <v>92</v>
      </c>
      <c r="B87" s="21">
        <v>239993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20"/>
      <c r="AI87" s="25" t="s">
        <v>75</v>
      </c>
      <c r="AJ87" s="1"/>
      <c r="AK87" s="29">
        <f t="shared" si="150"/>
        <v>0</v>
      </c>
      <c r="AL87" s="55">
        <f t="shared" si="151"/>
        <v>0</v>
      </c>
      <c r="AM87" s="55">
        <f t="shared" si="152"/>
        <v>0</v>
      </c>
      <c r="AN87" s="55">
        <f t="shared" si="153"/>
        <v>0</v>
      </c>
      <c r="AO87" s="55">
        <f t="shared" si="154"/>
        <v>0</v>
      </c>
      <c r="AP87" s="55">
        <f t="shared" si="155"/>
        <v>0</v>
      </c>
      <c r="AQ87" s="55">
        <f t="shared" si="156"/>
        <v>0</v>
      </c>
      <c r="AR87" s="55">
        <f t="shared" si="157"/>
        <v>0</v>
      </c>
      <c r="AS87" s="55">
        <f t="shared" si="158"/>
        <v>0</v>
      </c>
      <c r="AT87" s="55">
        <f t="shared" si="159"/>
        <v>0</v>
      </c>
      <c r="AU87" s="55">
        <f t="shared" si="160"/>
        <v>0</v>
      </c>
      <c r="AV87" s="58" t="s">
        <v>92</v>
      </c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</row>
    <row r="88" spans="1:67" ht="12" customHeight="1" x14ac:dyDescent="0.25">
      <c r="A88" s="21" t="s">
        <v>93</v>
      </c>
      <c r="B88" s="21">
        <v>732453</v>
      </c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20"/>
      <c r="AI88" s="25" t="s">
        <v>75</v>
      </c>
      <c r="AJ88" s="1"/>
      <c r="AK88" s="29">
        <f t="shared" si="150"/>
        <v>0</v>
      </c>
      <c r="AL88" s="55">
        <f t="shared" si="151"/>
        <v>0</v>
      </c>
      <c r="AM88" s="55">
        <f t="shared" si="152"/>
        <v>0</v>
      </c>
      <c r="AN88" s="55">
        <f t="shared" si="153"/>
        <v>0</v>
      </c>
      <c r="AO88" s="55">
        <f t="shared" si="154"/>
        <v>0</v>
      </c>
      <c r="AP88" s="55">
        <f t="shared" si="155"/>
        <v>0</v>
      </c>
      <c r="AQ88" s="55">
        <f t="shared" si="156"/>
        <v>0</v>
      </c>
      <c r="AR88" s="55">
        <f t="shared" si="157"/>
        <v>0</v>
      </c>
      <c r="AS88" s="55">
        <f t="shared" si="158"/>
        <v>0</v>
      </c>
      <c r="AT88" s="55">
        <f t="shared" si="159"/>
        <v>0</v>
      </c>
      <c r="AU88" s="55">
        <f t="shared" si="160"/>
        <v>0</v>
      </c>
      <c r="AV88" s="58" t="s">
        <v>93</v>
      </c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</row>
    <row r="89" spans="1:67" ht="12" customHeight="1" x14ac:dyDescent="0.25">
      <c r="A89" s="21" t="s">
        <v>94</v>
      </c>
      <c r="B89" s="21">
        <v>727154</v>
      </c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20"/>
      <c r="AI89" s="25" t="s">
        <v>75</v>
      </c>
      <c r="AJ89" s="1"/>
      <c r="AK89" s="29">
        <f t="shared" si="150"/>
        <v>0</v>
      </c>
      <c r="AL89" s="55">
        <f t="shared" si="151"/>
        <v>0</v>
      </c>
      <c r="AM89" s="55">
        <f t="shared" si="152"/>
        <v>0</v>
      </c>
      <c r="AN89" s="55">
        <f t="shared" si="153"/>
        <v>0</v>
      </c>
      <c r="AO89" s="55">
        <f t="shared" si="154"/>
        <v>0</v>
      </c>
      <c r="AP89" s="55">
        <f t="shared" si="155"/>
        <v>0</v>
      </c>
      <c r="AQ89" s="55">
        <f t="shared" si="156"/>
        <v>0</v>
      </c>
      <c r="AR89" s="55">
        <f t="shared" si="157"/>
        <v>0</v>
      </c>
      <c r="AS89" s="55">
        <f t="shared" si="158"/>
        <v>0</v>
      </c>
      <c r="AT89" s="55">
        <f t="shared" si="159"/>
        <v>0</v>
      </c>
      <c r="AU89" s="55">
        <f t="shared" si="160"/>
        <v>0</v>
      </c>
      <c r="AV89" s="58" t="s">
        <v>94</v>
      </c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spans="1:67" ht="12" customHeight="1" x14ac:dyDescent="0.25">
      <c r="A90" s="21" t="s">
        <v>95</v>
      </c>
      <c r="B90" s="21">
        <v>734598</v>
      </c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20"/>
      <c r="AI90" s="25" t="s">
        <v>75</v>
      </c>
      <c r="AJ90" s="1"/>
      <c r="AK90" s="29">
        <f t="shared" si="150"/>
        <v>0</v>
      </c>
      <c r="AL90" s="55">
        <f t="shared" si="151"/>
        <v>0</v>
      </c>
      <c r="AM90" s="55">
        <f t="shared" si="152"/>
        <v>0</v>
      </c>
      <c r="AN90" s="55">
        <f t="shared" si="153"/>
        <v>0</v>
      </c>
      <c r="AO90" s="55">
        <f t="shared" si="154"/>
        <v>0</v>
      </c>
      <c r="AP90" s="55">
        <f t="shared" si="155"/>
        <v>0</v>
      </c>
      <c r="AQ90" s="55">
        <f t="shared" si="156"/>
        <v>0</v>
      </c>
      <c r="AR90" s="55">
        <f t="shared" si="157"/>
        <v>0</v>
      </c>
      <c r="AS90" s="55">
        <f t="shared" si="158"/>
        <v>0</v>
      </c>
      <c r="AT90" s="55">
        <f t="shared" si="159"/>
        <v>0</v>
      </c>
      <c r="AU90" s="55">
        <f t="shared" si="160"/>
        <v>0</v>
      </c>
      <c r="AV90" s="58" t="s">
        <v>95</v>
      </c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</row>
    <row r="91" spans="1:67" ht="12" customHeight="1" x14ac:dyDescent="0.25">
      <c r="A91" s="48" t="s">
        <v>35</v>
      </c>
      <c r="B91" s="47"/>
      <c r="C91" s="47">
        <f>COUNTIF(C68:C75,416)</f>
        <v>0</v>
      </c>
      <c r="D91" s="47">
        <f t="shared" ref="D91:AH91" si="161">COUNTIF(D68:D75,416)</f>
        <v>0</v>
      </c>
      <c r="E91" s="47">
        <f t="shared" si="161"/>
        <v>0</v>
      </c>
      <c r="F91" s="47">
        <f t="shared" si="161"/>
        <v>0</v>
      </c>
      <c r="G91" s="47">
        <f t="shared" si="161"/>
        <v>0</v>
      </c>
      <c r="H91" s="47">
        <f t="shared" si="161"/>
        <v>0</v>
      </c>
      <c r="I91" s="47">
        <f t="shared" si="161"/>
        <v>0</v>
      </c>
      <c r="J91" s="47">
        <f t="shared" si="161"/>
        <v>0</v>
      </c>
      <c r="K91" s="47">
        <f t="shared" si="161"/>
        <v>0</v>
      </c>
      <c r="L91" s="47">
        <f t="shared" si="161"/>
        <v>0</v>
      </c>
      <c r="M91" s="47">
        <f t="shared" si="161"/>
        <v>0</v>
      </c>
      <c r="N91" s="47">
        <f t="shared" si="161"/>
        <v>0</v>
      </c>
      <c r="O91" s="47">
        <f t="shared" si="161"/>
        <v>0</v>
      </c>
      <c r="P91" s="47">
        <f t="shared" si="161"/>
        <v>0</v>
      </c>
      <c r="Q91" s="47">
        <f t="shared" si="161"/>
        <v>0</v>
      </c>
      <c r="R91" s="47">
        <f t="shared" si="161"/>
        <v>0</v>
      </c>
      <c r="S91" s="47">
        <f t="shared" si="161"/>
        <v>0</v>
      </c>
      <c r="T91" s="47">
        <f t="shared" si="161"/>
        <v>0</v>
      </c>
      <c r="U91" s="47">
        <f t="shared" si="161"/>
        <v>0</v>
      </c>
      <c r="V91" s="47">
        <f t="shared" si="161"/>
        <v>0</v>
      </c>
      <c r="W91" s="47">
        <f t="shared" si="161"/>
        <v>0</v>
      </c>
      <c r="X91" s="47">
        <f t="shared" si="161"/>
        <v>0</v>
      </c>
      <c r="Y91" s="47">
        <f t="shared" si="161"/>
        <v>0</v>
      </c>
      <c r="Z91" s="47">
        <f t="shared" si="161"/>
        <v>0</v>
      </c>
      <c r="AA91" s="47">
        <f t="shared" si="161"/>
        <v>0</v>
      </c>
      <c r="AB91" s="47">
        <f t="shared" si="161"/>
        <v>0</v>
      </c>
      <c r="AC91" s="47">
        <f t="shared" si="161"/>
        <v>0</v>
      </c>
      <c r="AD91" s="47">
        <f t="shared" si="161"/>
        <v>0</v>
      </c>
      <c r="AE91" s="47">
        <f t="shared" si="161"/>
        <v>0</v>
      </c>
      <c r="AF91" s="47">
        <f t="shared" si="161"/>
        <v>0</v>
      </c>
      <c r="AG91" s="47">
        <f t="shared" si="161"/>
        <v>0</v>
      </c>
      <c r="AH91" s="41">
        <f t="shared" si="161"/>
        <v>0</v>
      </c>
      <c r="AI91" s="41"/>
      <c r="AJ91" s="1"/>
      <c r="AK91" s="94"/>
      <c r="AL91" s="95"/>
      <c r="AM91" s="95"/>
      <c r="AN91" s="95"/>
      <c r="AO91" s="95"/>
      <c r="AP91" s="95"/>
      <c r="AQ91" s="95"/>
      <c r="AR91" s="95"/>
      <c r="AS91" s="95"/>
      <c r="AT91" s="95"/>
      <c r="AU91" s="95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</row>
    <row r="92" spans="1:67" ht="12" customHeight="1" x14ac:dyDescent="0.25">
      <c r="A92" s="48" t="s">
        <v>36</v>
      </c>
      <c r="B92" s="47"/>
      <c r="C92" s="47">
        <f>COUNTIF(C77:C90,410)</f>
        <v>0</v>
      </c>
      <c r="D92" s="47">
        <f t="shared" ref="D92:AG92" si="162">COUNTIF(D77:D90,410)</f>
        <v>0</v>
      </c>
      <c r="E92" s="47">
        <f t="shared" si="162"/>
        <v>0</v>
      </c>
      <c r="F92" s="47">
        <f t="shared" si="162"/>
        <v>0</v>
      </c>
      <c r="G92" s="47">
        <f t="shared" si="162"/>
        <v>0</v>
      </c>
      <c r="H92" s="47">
        <f t="shared" si="162"/>
        <v>0</v>
      </c>
      <c r="I92" s="47">
        <f t="shared" si="162"/>
        <v>0</v>
      </c>
      <c r="J92" s="47">
        <f t="shared" si="162"/>
        <v>0</v>
      </c>
      <c r="K92" s="47">
        <f t="shared" si="162"/>
        <v>0</v>
      </c>
      <c r="L92" s="47">
        <f t="shared" si="162"/>
        <v>0</v>
      </c>
      <c r="M92" s="47">
        <f t="shared" si="162"/>
        <v>0</v>
      </c>
      <c r="N92" s="47">
        <f t="shared" si="162"/>
        <v>0</v>
      </c>
      <c r="O92" s="47">
        <f t="shared" si="162"/>
        <v>0</v>
      </c>
      <c r="P92" s="47">
        <f t="shared" si="162"/>
        <v>0</v>
      </c>
      <c r="Q92" s="47">
        <f t="shared" si="162"/>
        <v>0</v>
      </c>
      <c r="R92" s="47">
        <f t="shared" si="162"/>
        <v>0</v>
      </c>
      <c r="S92" s="47">
        <f t="shared" si="162"/>
        <v>0</v>
      </c>
      <c r="T92" s="47">
        <f t="shared" si="162"/>
        <v>0</v>
      </c>
      <c r="U92" s="47">
        <f t="shared" si="162"/>
        <v>0</v>
      </c>
      <c r="V92" s="47">
        <f t="shared" si="162"/>
        <v>0</v>
      </c>
      <c r="W92" s="47">
        <f t="shared" si="162"/>
        <v>0</v>
      </c>
      <c r="X92" s="47">
        <f t="shared" si="162"/>
        <v>0</v>
      </c>
      <c r="Y92" s="47">
        <f t="shared" si="162"/>
        <v>0</v>
      </c>
      <c r="Z92" s="47">
        <f t="shared" si="162"/>
        <v>0</v>
      </c>
      <c r="AA92" s="47">
        <f t="shared" si="162"/>
        <v>0</v>
      </c>
      <c r="AB92" s="47">
        <f t="shared" si="162"/>
        <v>0</v>
      </c>
      <c r="AC92" s="47">
        <f t="shared" si="162"/>
        <v>0</v>
      </c>
      <c r="AD92" s="47">
        <f t="shared" si="162"/>
        <v>0</v>
      </c>
      <c r="AE92" s="47">
        <f t="shared" si="162"/>
        <v>0</v>
      </c>
      <c r="AF92" s="47">
        <f t="shared" si="162"/>
        <v>0</v>
      </c>
      <c r="AG92" s="47">
        <f t="shared" si="162"/>
        <v>0</v>
      </c>
      <c r="AH92" s="43"/>
      <c r="AI92" s="41"/>
      <c r="AJ92" s="1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</row>
    <row r="93" spans="1:67" ht="12" customHeight="1" x14ac:dyDescent="0.25">
      <c r="A93" s="51" t="s">
        <v>37</v>
      </c>
      <c r="B93" s="51"/>
      <c r="C93" s="51">
        <f t="shared" ref="C93:AG93" si="163">C91+C92</f>
        <v>0</v>
      </c>
      <c r="D93" s="51">
        <f t="shared" si="163"/>
        <v>0</v>
      </c>
      <c r="E93" s="51">
        <f t="shared" si="163"/>
        <v>0</v>
      </c>
      <c r="F93" s="51">
        <f t="shared" si="163"/>
        <v>0</v>
      </c>
      <c r="G93" s="51">
        <f t="shared" si="163"/>
        <v>0</v>
      </c>
      <c r="H93" s="51">
        <f t="shared" si="163"/>
        <v>0</v>
      </c>
      <c r="I93" s="51">
        <f t="shared" si="163"/>
        <v>0</v>
      </c>
      <c r="J93" s="51">
        <f t="shared" si="163"/>
        <v>0</v>
      </c>
      <c r="K93" s="51">
        <f t="shared" si="163"/>
        <v>0</v>
      </c>
      <c r="L93" s="51">
        <f t="shared" si="163"/>
        <v>0</v>
      </c>
      <c r="M93" s="51">
        <f t="shared" si="163"/>
        <v>0</v>
      </c>
      <c r="N93" s="51">
        <f t="shared" si="163"/>
        <v>0</v>
      </c>
      <c r="O93" s="51">
        <f t="shared" si="163"/>
        <v>0</v>
      </c>
      <c r="P93" s="51">
        <f t="shared" si="163"/>
        <v>0</v>
      </c>
      <c r="Q93" s="51">
        <f t="shared" si="163"/>
        <v>0</v>
      </c>
      <c r="R93" s="51">
        <f t="shared" si="163"/>
        <v>0</v>
      </c>
      <c r="S93" s="51">
        <f t="shared" si="163"/>
        <v>0</v>
      </c>
      <c r="T93" s="51">
        <f t="shared" si="163"/>
        <v>0</v>
      </c>
      <c r="U93" s="51">
        <f t="shared" si="163"/>
        <v>0</v>
      </c>
      <c r="V93" s="51">
        <f t="shared" si="163"/>
        <v>0</v>
      </c>
      <c r="W93" s="51">
        <f t="shared" si="163"/>
        <v>0</v>
      </c>
      <c r="X93" s="51">
        <f t="shared" si="163"/>
        <v>0</v>
      </c>
      <c r="Y93" s="51">
        <f t="shared" si="163"/>
        <v>0</v>
      </c>
      <c r="Z93" s="51">
        <f t="shared" si="163"/>
        <v>0</v>
      </c>
      <c r="AA93" s="51">
        <f t="shared" si="163"/>
        <v>0</v>
      </c>
      <c r="AB93" s="51">
        <f t="shared" si="163"/>
        <v>0</v>
      </c>
      <c r="AC93" s="51">
        <f t="shared" si="163"/>
        <v>0</v>
      </c>
      <c r="AD93" s="51">
        <f t="shared" si="163"/>
        <v>0</v>
      </c>
      <c r="AE93" s="51">
        <f t="shared" si="163"/>
        <v>0</v>
      </c>
      <c r="AF93" s="51">
        <f t="shared" si="163"/>
        <v>0</v>
      </c>
      <c r="AG93" s="51">
        <f t="shared" si="163"/>
        <v>0</v>
      </c>
      <c r="AH93" s="43"/>
      <c r="AI93" s="45"/>
      <c r="AJ93" s="1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</row>
    <row r="94" spans="1:67" x14ac:dyDescent="0.25">
      <c r="A94" s="99" t="s">
        <v>96</v>
      </c>
      <c r="B94" s="100"/>
      <c r="C94" s="100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1"/>
      <c r="AJ94" s="1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</row>
    <row r="95" spans="1:67" x14ac:dyDescent="0.25">
      <c r="A95" s="96" t="s">
        <v>97</v>
      </c>
      <c r="B95" s="97"/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7"/>
      <c r="AH95" s="97"/>
      <c r="AI95" s="98"/>
      <c r="AJ95" s="1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</row>
    <row r="96" spans="1:67" ht="15.75" x14ac:dyDescent="0.25">
      <c r="A96" s="36" t="s">
        <v>35</v>
      </c>
      <c r="B96" s="36"/>
      <c r="C96" s="37">
        <f t="shared" ref="C96:AG96" si="164">C91+C64+C42+C23</f>
        <v>0</v>
      </c>
      <c r="D96" s="37">
        <f t="shared" si="164"/>
        <v>0</v>
      </c>
      <c r="E96" s="37">
        <f t="shared" si="164"/>
        <v>0</v>
      </c>
      <c r="F96" s="37">
        <f t="shared" si="164"/>
        <v>0</v>
      </c>
      <c r="G96" s="37">
        <f t="shared" si="164"/>
        <v>0</v>
      </c>
      <c r="H96" s="37">
        <f t="shared" si="164"/>
        <v>0</v>
      </c>
      <c r="I96" s="37">
        <f t="shared" si="164"/>
        <v>0</v>
      </c>
      <c r="J96" s="37">
        <f t="shared" si="164"/>
        <v>0</v>
      </c>
      <c r="K96" s="37">
        <f t="shared" si="164"/>
        <v>0</v>
      </c>
      <c r="L96" s="37">
        <f t="shared" si="164"/>
        <v>0</v>
      </c>
      <c r="M96" s="37">
        <f t="shared" si="164"/>
        <v>0</v>
      </c>
      <c r="N96" s="37">
        <f t="shared" si="164"/>
        <v>0</v>
      </c>
      <c r="O96" s="37">
        <f t="shared" si="164"/>
        <v>0</v>
      </c>
      <c r="P96" s="37">
        <f t="shared" si="164"/>
        <v>0</v>
      </c>
      <c r="Q96" s="37">
        <f t="shared" si="164"/>
        <v>0</v>
      </c>
      <c r="R96" s="37">
        <f t="shared" si="164"/>
        <v>0</v>
      </c>
      <c r="S96" s="37">
        <f t="shared" si="164"/>
        <v>0</v>
      </c>
      <c r="T96" s="37">
        <f t="shared" si="164"/>
        <v>0</v>
      </c>
      <c r="U96" s="37">
        <f t="shared" si="164"/>
        <v>0</v>
      </c>
      <c r="V96" s="37">
        <f t="shared" si="164"/>
        <v>0</v>
      </c>
      <c r="W96" s="37">
        <f t="shared" si="164"/>
        <v>0</v>
      </c>
      <c r="X96" s="37">
        <f t="shared" si="164"/>
        <v>0</v>
      </c>
      <c r="Y96" s="37">
        <f t="shared" si="164"/>
        <v>0</v>
      </c>
      <c r="Z96" s="37">
        <f t="shared" si="164"/>
        <v>0</v>
      </c>
      <c r="AA96" s="37">
        <f t="shared" si="164"/>
        <v>0</v>
      </c>
      <c r="AB96" s="37">
        <f t="shared" si="164"/>
        <v>0</v>
      </c>
      <c r="AC96" s="37">
        <f t="shared" si="164"/>
        <v>0</v>
      </c>
      <c r="AD96" s="37">
        <f t="shared" si="164"/>
        <v>0</v>
      </c>
      <c r="AE96" s="37">
        <f t="shared" si="164"/>
        <v>0</v>
      </c>
      <c r="AF96" s="37">
        <f t="shared" si="164"/>
        <v>0</v>
      </c>
      <c r="AG96" s="37">
        <f t="shared" si="164"/>
        <v>0</v>
      </c>
      <c r="AH96" s="37"/>
      <c r="AI96" s="37"/>
      <c r="AJ96" s="1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</row>
    <row r="97" spans="1:47" ht="15.75" x14ac:dyDescent="0.25">
      <c r="A97" s="36" t="s">
        <v>36</v>
      </c>
      <c r="B97" s="36"/>
      <c r="C97" s="37">
        <f>C92+C65+C43+C24</f>
        <v>0</v>
      </c>
      <c r="D97" s="37"/>
      <c r="E97" s="37"/>
      <c r="F97" s="37">
        <f t="shared" ref="F97:AG97" si="165">F92+F65+F43+F24</f>
        <v>0</v>
      </c>
      <c r="G97" s="37">
        <f t="shared" si="165"/>
        <v>0</v>
      </c>
      <c r="H97" s="37">
        <f t="shared" si="165"/>
        <v>0</v>
      </c>
      <c r="I97" s="37">
        <f t="shared" si="165"/>
        <v>0</v>
      </c>
      <c r="J97" s="37">
        <f t="shared" si="165"/>
        <v>0</v>
      </c>
      <c r="K97" s="37">
        <f t="shared" si="165"/>
        <v>0</v>
      </c>
      <c r="L97" s="37">
        <f t="shared" si="165"/>
        <v>0</v>
      </c>
      <c r="M97" s="37">
        <f t="shared" si="165"/>
        <v>0</v>
      </c>
      <c r="N97" s="37">
        <f t="shared" si="165"/>
        <v>0</v>
      </c>
      <c r="O97" s="37">
        <f t="shared" si="165"/>
        <v>0</v>
      </c>
      <c r="P97" s="37">
        <f t="shared" si="165"/>
        <v>0</v>
      </c>
      <c r="Q97" s="37">
        <f t="shared" si="165"/>
        <v>0</v>
      </c>
      <c r="R97" s="37">
        <f t="shared" si="165"/>
        <v>0</v>
      </c>
      <c r="S97" s="37">
        <f t="shared" si="165"/>
        <v>0</v>
      </c>
      <c r="T97" s="37">
        <f t="shared" si="165"/>
        <v>0</v>
      </c>
      <c r="U97" s="37">
        <f t="shared" si="165"/>
        <v>0</v>
      </c>
      <c r="V97" s="37">
        <f t="shared" si="165"/>
        <v>0</v>
      </c>
      <c r="W97" s="37">
        <f t="shared" si="165"/>
        <v>0</v>
      </c>
      <c r="X97" s="37">
        <f t="shared" si="165"/>
        <v>0</v>
      </c>
      <c r="Y97" s="37">
        <f t="shared" si="165"/>
        <v>0</v>
      </c>
      <c r="Z97" s="37">
        <f t="shared" si="165"/>
        <v>0</v>
      </c>
      <c r="AA97" s="37">
        <f t="shared" si="165"/>
        <v>0</v>
      </c>
      <c r="AB97" s="37">
        <f t="shared" si="165"/>
        <v>0</v>
      </c>
      <c r="AC97" s="37">
        <f t="shared" si="165"/>
        <v>0</v>
      </c>
      <c r="AD97" s="37">
        <f t="shared" si="165"/>
        <v>0</v>
      </c>
      <c r="AE97" s="37">
        <f t="shared" si="165"/>
        <v>0</v>
      </c>
      <c r="AF97" s="37">
        <f t="shared" si="165"/>
        <v>0</v>
      </c>
      <c r="AG97" s="37">
        <f t="shared" si="165"/>
        <v>0</v>
      </c>
      <c r="AH97" s="38"/>
      <c r="AI97" s="37"/>
      <c r="AJ97" s="1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</row>
    <row r="98" spans="1:47" ht="15.75" x14ac:dyDescent="0.25">
      <c r="A98" s="39" t="s">
        <v>98</v>
      </c>
      <c r="B98" s="39"/>
      <c r="C98" s="40">
        <f t="shared" ref="C98:AG98" si="166">C96+C97</f>
        <v>0</v>
      </c>
      <c r="D98" s="40">
        <f t="shared" si="166"/>
        <v>0</v>
      </c>
      <c r="E98" s="40">
        <f t="shared" si="166"/>
        <v>0</v>
      </c>
      <c r="F98" s="40">
        <f t="shared" si="166"/>
        <v>0</v>
      </c>
      <c r="G98" s="40">
        <f t="shared" si="166"/>
        <v>0</v>
      </c>
      <c r="H98" s="40">
        <f t="shared" si="166"/>
        <v>0</v>
      </c>
      <c r="I98" s="40">
        <f t="shared" si="166"/>
        <v>0</v>
      </c>
      <c r="J98" s="40">
        <f t="shared" si="166"/>
        <v>0</v>
      </c>
      <c r="K98" s="40">
        <f t="shared" si="166"/>
        <v>0</v>
      </c>
      <c r="L98" s="40">
        <f t="shared" si="166"/>
        <v>0</v>
      </c>
      <c r="M98" s="40">
        <f t="shared" si="166"/>
        <v>0</v>
      </c>
      <c r="N98" s="40">
        <f t="shared" si="166"/>
        <v>0</v>
      </c>
      <c r="O98" s="40">
        <f t="shared" si="166"/>
        <v>0</v>
      </c>
      <c r="P98" s="40">
        <f t="shared" si="166"/>
        <v>0</v>
      </c>
      <c r="Q98" s="40">
        <f t="shared" si="166"/>
        <v>0</v>
      </c>
      <c r="R98" s="40">
        <f t="shared" si="166"/>
        <v>0</v>
      </c>
      <c r="S98" s="40">
        <f t="shared" si="166"/>
        <v>0</v>
      </c>
      <c r="T98" s="40">
        <f t="shared" si="166"/>
        <v>0</v>
      </c>
      <c r="U98" s="40">
        <f t="shared" si="166"/>
        <v>0</v>
      </c>
      <c r="V98" s="40">
        <f t="shared" si="166"/>
        <v>0</v>
      </c>
      <c r="W98" s="40">
        <f t="shared" si="166"/>
        <v>0</v>
      </c>
      <c r="X98" s="40">
        <f t="shared" si="166"/>
        <v>0</v>
      </c>
      <c r="Y98" s="40">
        <f t="shared" si="166"/>
        <v>0</v>
      </c>
      <c r="Z98" s="40">
        <f t="shared" si="166"/>
        <v>0</v>
      </c>
      <c r="AA98" s="40">
        <f t="shared" si="166"/>
        <v>0</v>
      </c>
      <c r="AB98" s="40">
        <f t="shared" si="166"/>
        <v>0</v>
      </c>
      <c r="AC98" s="40">
        <f t="shared" si="166"/>
        <v>0</v>
      </c>
      <c r="AD98" s="40">
        <f t="shared" si="166"/>
        <v>0</v>
      </c>
      <c r="AE98" s="40">
        <f t="shared" si="166"/>
        <v>0</v>
      </c>
      <c r="AF98" s="40">
        <f t="shared" si="166"/>
        <v>0</v>
      </c>
      <c r="AG98" s="40">
        <f t="shared" si="166"/>
        <v>0</v>
      </c>
      <c r="AH98" s="38"/>
      <c r="AI98" s="40"/>
      <c r="AJ98" s="1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</row>
    <row r="99" spans="1:47" x14ac:dyDescent="0.25">
      <c r="B99" s="8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9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0"/>
      <c r="AH99" s="1"/>
      <c r="AI99" s="1"/>
      <c r="AJ99" s="1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</row>
    <row r="100" spans="1:47" x14ac:dyDescent="0.25">
      <c r="B100" s="8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9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0"/>
      <c r="AH100" s="1"/>
      <c r="AI100" s="1"/>
      <c r="AJ100" s="1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</row>
    <row r="101" spans="1:47" x14ac:dyDescent="0.25">
      <c r="B101" s="8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9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0"/>
      <c r="AH101" s="1"/>
      <c r="AI101" s="1"/>
      <c r="AJ101" s="1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</row>
    <row r="102" spans="1:47" x14ac:dyDescent="0.25">
      <c r="B102" s="8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9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0"/>
      <c r="AH102" s="1"/>
      <c r="AI102" s="1"/>
      <c r="AJ102" s="1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</row>
    <row r="103" spans="1:47" x14ac:dyDescent="0.25">
      <c r="B103" s="8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9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0"/>
      <c r="AH103" s="1"/>
      <c r="AI103" s="1"/>
      <c r="AJ103" s="1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</row>
    <row r="104" spans="1:47" x14ac:dyDescent="0.25">
      <c r="B104" s="8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9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0"/>
      <c r="AH104" s="1"/>
      <c r="AI104" s="1"/>
      <c r="AJ104" s="1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</row>
    <row r="105" spans="1:47" x14ac:dyDescent="0.25">
      <c r="B105" s="8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9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0"/>
      <c r="AH105" s="1"/>
      <c r="AI105" s="1"/>
      <c r="AJ105" s="1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</row>
    <row r="106" spans="1:47" x14ac:dyDescent="0.25">
      <c r="B106" s="8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9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0"/>
      <c r="AH106" s="1"/>
      <c r="AI106" s="1"/>
      <c r="AJ106" s="1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</row>
    <row r="107" spans="1:47" x14ac:dyDescent="0.25">
      <c r="B107" s="8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9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0"/>
      <c r="AH107" s="1"/>
      <c r="AI107" s="1"/>
      <c r="AJ107" s="1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</row>
    <row r="108" spans="1:47" x14ac:dyDescent="0.25">
      <c r="B108" s="8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9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0"/>
      <c r="AH108" s="1"/>
      <c r="AI108" s="1"/>
      <c r="AJ108" s="1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</row>
    <row r="109" spans="1:47" x14ac:dyDescent="0.25">
      <c r="B109" s="8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9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0"/>
      <c r="AH109" s="1"/>
      <c r="AI109" s="1"/>
      <c r="AJ109" s="1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</row>
    <row r="110" spans="1:47" x14ac:dyDescent="0.25">
      <c r="B110" s="8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9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0"/>
      <c r="AH110" s="1"/>
      <c r="AI110" s="1"/>
      <c r="AJ110" s="1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</row>
    <row r="111" spans="1:47" x14ac:dyDescent="0.25">
      <c r="B111" s="8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9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0"/>
      <c r="AH111" s="1"/>
      <c r="AI111" s="1"/>
      <c r="AJ111" s="1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</row>
    <row r="112" spans="1:47" x14ac:dyDescent="0.25">
      <c r="B112" s="8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9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0"/>
      <c r="AH112" s="1"/>
      <c r="AI112" s="1"/>
      <c r="AJ112" s="1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</row>
    <row r="113" spans="2:47" x14ac:dyDescent="0.25">
      <c r="B113" s="8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9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0"/>
      <c r="AH113" s="1"/>
      <c r="AI113" s="1"/>
      <c r="AJ113" s="1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</row>
    <row r="114" spans="2:47" x14ac:dyDescent="0.25">
      <c r="B114" s="8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9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0"/>
      <c r="AH114" s="1"/>
      <c r="AI114" s="1"/>
      <c r="AJ114" s="1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</row>
    <row r="115" spans="2:47" x14ac:dyDescent="0.25">
      <c r="B115" s="8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9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0"/>
      <c r="AH115" s="1"/>
      <c r="AI115" s="1"/>
      <c r="AJ115" s="1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</row>
    <row r="116" spans="2:47" x14ac:dyDescent="0.25">
      <c r="B116" s="8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0"/>
      <c r="AH116" s="1"/>
      <c r="AI116" s="1"/>
      <c r="AJ116" s="1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</row>
    <row r="117" spans="2:47" x14ac:dyDescent="0.25">
      <c r="B117" s="8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9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0"/>
      <c r="AH117" s="1"/>
      <c r="AI117" s="1"/>
      <c r="AJ117" s="1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</row>
    <row r="118" spans="2:47" x14ac:dyDescent="0.25">
      <c r="B118" s="8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9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0"/>
      <c r="AH118" s="1"/>
      <c r="AI118" s="1"/>
      <c r="AJ118" s="1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</row>
    <row r="119" spans="2:47" x14ac:dyDescent="0.25">
      <c r="B119" s="8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9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0"/>
      <c r="AH119" s="1"/>
      <c r="AI119" s="1"/>
      <c r="AJ119" s="1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</row>
    <row r="120" spans="2:47" x14ac:dyDescent="0.25">
      <c r="B120" s="8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9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0"/>
      <c r="AH120" s="1"/>
      <c r="AI120" s="1"/>
      <c r="AJ120" s="1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</row>
    <row r="121" spans="2:47" x14ac:dyDescent="0.25">
      <c r="B121" s="8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9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0"/>
      <c r="AH121" s="1"/>
      <c r="AI121" s="1"/>
      <c r="AJ121" s="1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</row>
    <row r="122" spans="2:47" x14ac:dyDescent="0.25">
      <c r="B122" s="8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9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0"/>
      <c r="AH122" s="1"/>
      <c r="AI122" s="1"/>
      <c r="AJ122" s="1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</row>
    <row r="123" spans="2:47" x14ac:dyDescent="0.25">
      <c r="B123" s="8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9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0"/>
      <c r="AH123" s="1"/>
      <c r="AI123" s="1"/>
      <c r="AJ123" s="1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</row>
    <row r="124" spans="2:47" x14ac:dyDescent="0.25">
      <c r="B124" s="8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9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0"/>
      <c r="AH124" s="1"/>
      <c r="AI124" s="1"/>
      <c r="AJ124" s="1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</row>
    <row r="125" spans="2:47" x14ac:dyDescent="0.25">
      <c r="B125" s="8"/>
      <c r="C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9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0"/>
      <c r="AH125" s="1"/>
      <c r="AI125" s="1"/>
      <c r="AJ125" s="1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</row>
    <row r="126" spans="2:47" x14ac:dyDescent="0.25">
      <c r="AJ126" s="1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</row>
    <row r="141" spans="17:35" x14ac:dyDescent="0.25">
      <c r="Q141" s="3"/>
      <c r="AG141" s="3"/>
      <c r="AI141" s="3"/>
    </row>
    <row r="142" spans="17:35" x14ac:dyDescent="0.25">
      <c r="Q142" s="3"/>
      <c r="AG142" s="3"/>
      <c r="AI142" s="3"/>
    </row>
    <row r="143" spans="17:35" x14ac:dyDescent="0.25">
      <c r="Q143" s="3"/>
      <c r="AG143" s="3"/>
      <c r="AI143" s="3"/>
    </row>
    <row r="144" spans="17:35" x14ac:dyDescent="0.25">
      <c r="Q144" s="3"/>
      <c r="AG144" s="3"/>
      <c r="AI144" s="3"/>
    </row>
    <row r="145" spans="17:35" x14ac:dyDescent="0.25">
      <c r="Q145" s="3"/>
      <c r="AG145" s="3"/>
      <c r="AI145" s="3"/>
    </row>
    <row r="146" spans="17:35" x14ac:dyDescent="0.25">
      <c r="Q146" s="3"/>
      <c r="AG146" s="3"/>
      <c r="AI146" s="3"/>
    </row>
    <row r="147" spans="17:35" x14ac:dyDescent="0.25">
      <c r="Q147" s="3"/>
      <c r="AG147" s="3"/>
      <c r="AI147" s="3"/>
    </row>
    <row r="148" spans="17:35" x14ac:dyDescent="0.25">
      <c r="Q148" s="3"/>
      <c r="AG148" s="3"/>
      <c r="AI148" s="3"/>
    </row>
    <row r="149" spans="17:35" x14ac:dyDescent="0.25">
      <c r="Q149" s="3"/>
      <c r="AG149" s="3"/>
      <c r="AI149" s="3"/>
    </row>
    <row r="150" spans="17:35" x14ac:dyDescent="0.25">
      <c r="Q150" s="3"/>
      <c r="AG150" s="3"/>
      <c r="AI150" s="3"/>
    </row>
    <row r="151" spans="17:35" x14ac:dyDescent="0.25">
      <c r="Q151" s="3"/>
      <c r="AG151" s="3"/>
      <c r="AI151" s="3"/>
    </row>
    <row r="152" spans="17:35" x14ac:dyDescent="0.25">
      <c r="Q152" s="3"/>
      <c r="AG152" s="3"/>
      <c r="AI152" s="3"/>
    </row>
    <row r="153" spans="17:35" x14ac:dyDescent="0.25">
      <c r="Q153" s="3"/>
      <c r="AG153" s="3"/>
      <c r="AI153" s="3"/>
    </row>
    <row r="154" spans="17:35" x14ac:dyDescent="0.25">
      <c r="Q154" s="3"/>
      <c r="AG154" s="3"/>
      <c r="AI154" s="3"/>
    </row>
  </sheetData>
  <mergeCells count="11">
    <mergeCell ref="A45:AI45"/>
    <mergeCell ref="A2:AI2"/>
    <mergeCell ref="A3:B3"/>
    <mergeCell ref="AK23:AU23"/>
    <mergeCell ref="A26:AI26"/>
    <mergeCell ref="AK42:AU42"/>
    <mergeCell ref="AK64:AU64"/>
    <mergeCell ref="A67:AI67"/>
    <mergeCell ref="AK91:AU91"/>
    <mergeCell ref="A94:AI94"/>
    <mergeCell ref="A95:AI95"/>
  </mergeCells>
  <conditionalFormatting sqref="O46:P51 W46:W51">
    <cfRule type="containsText" dxfId="1035" priority="937" operator="containsText" text="031">
      <formula>NOT(ISERROR(SEARCH("031",O46)))</formula>
    </cfRule>
    <cfRule type="containsText" dxfId="1034" priority="938" operator="containsText" text="028">
      <formula>NOT(ISERROR(SEARCH("028",O46)))</formula>
    </cfRule>
    <cfRule type="containsText" dxfId="1033" priority="939" operator="containsText" text="800">
      <formula>NOT(ISERROR(SEARCH("800",O46)))</formula>
    </cfRule>
    <cfRule type="containsText" dxfId="1032" priority="940" operator="containsText" text="774">
      <formula>NOT(ISERROR(SEARCH("774",O46)))</formula>
    </cfRule>
    <cfRule type="containsText" dxfId="1031" priority="941" operator="containsText" text="748">
      <formula>NOT(ISERROR(SEARCH("748",O46)))</formula>
    </cfRule>
    <cfRule type="containsText" dxfId="1030" priority="942" operator="containsText" text="747">
      <formula>NOT(ISERROR(SEARCH("747",O46)))</formula>
    </cfRule>
    <cfRule type="containsText" dxfId="1029" priority="943" operator="containsText" text="730">
      <formula>NOT(ISERROR(SEARCH("730",O46)))</formula>
    </cfRule>
    <cfRule type="containsText" dxfId="1028" priority="944" operator="containsText" text="710">
      <formula>NOT(ISERROR(SEARCH("710",O46)))</formula>
    </cfRule>
    <cfRule type="containsText" dxfId="1027" priority="945" operator="containsText" text="410">
      <formula>NOT(ISERROR(SEARCH("410",O46)))</formula>
    </cfRule>
    <cfRule type="containsText" dxfId="1026" priority="946" operator="containsText" text="310">
      <formula>NOT(ISERROR(SEARCH("310",O46)))</formula>
    </cfRule>
    <cfRule type="containsText" dxfId="1025" priority="947" operator="containsText" text="210">
      <formula>NOT(ISERROR(SEARCH("210",O46)))</formula>
    </cfRule>
    <cfRule type="containsText" dxfId="1024" priority="948" operator="containsText" text="120">
      <formula>NOT(ISERROR(SEARCH("120",O46)))</formula>
    </cfRule>
    <cfRule type="containsText" dxfId="1023" priority="949" operator="containsText" text="716">
      <formula>NOT(ISERROR(SEARCH("716",O46)))</formula>
    </cfRule>
    <cfRule type="containsText" dxfId="1022" priority="950" operator="containsText" text="416">
      <formula>NOT(ISERROR(SEARCH("416",O46)))</formula>
    </cfRule>
    <cfRule type="containsText" dxfId="1021" priority="951" operator="containsText" text="316">
      <formula>NOT(ISERROR(SEARCH("316",O46)))</formula>
    </cfRule>
    <cfRule type="containsText" dxfId="1020" priority="952" operator="containsText" text="216">
      <formula>NOT(ISERROR(SEARCH("216",O46)))</formula>
    </cfRule>
    <cfRule type="containsText" dxfId="1019" priority="953" operator="containsText" text="126">
      <formula>NOT(ISERROR(SEARCH("126",O46)))</formula>
    </cfRule>
    <cfRule type="containsText" dxfId="1018" priority="954" operator="containsText" text="016">
      <formula>NOT(ISERROR(SEARCH("016",O46)))</formula>
    </cfRule>
    <cfRule type="containsText" dxfId="1017" priority="955" operator="containsText" text="700">
      <formula>NOT(ISERROR(SEARCH("700",O46)))</formula>
    </cfRule>
    <cfRule type="containsText" dxfId="1016" priority="956" operator="containsText" text="REPOS">
      <formula>NOT(ISERROR(SEARCH("REPOS",O46)))</formula>
    </cfRule>
  </conditionalFormatting>
  <conditionalFormatting sqref="F46:J51 M46:Q51 T46:W51 AB46:AB51 AE46:AF51">
    <cfRule type="containsText" dxfId="1015" priority="796" operator="containsText" text="017">
      <formula>NOT(ISERROR(SEARCH("017",F46)))</formula>
    </cfRule>
    <cfRule type="containsText" dxfId="1014" priority="997" operator="containsText" text="031">
      <formula>NOT(ISERROR(SEARCH("031",F46)))</formula>
    </cfRule>
    <cfRule type="containsText" dxfId="1013" priority="998" operator="containsText" text="028">
      <formula>NOT(ISERROR(SEARCH("028",F46)))</formula>
    </cfRule>
    <cfRule type="containsText" dxfId="1012" priority="999" operator="containsText" text="800">
      <formula>NOT(ISERROR(SEARCH("800",F46)))</formula>
    </cfRule>
    <cfRule type="containsText" dxfId="1011" priority="1000" operator="containsText" text="774">
      <formula>NOT(ISERROR(SEARCH("774",F46)))</formula>
    </cfRule>
    <cfRule type="containsText" dxfId="1010" priority="1001" operator="containsText" text="748">
      <formula>NOT(ISERROR(SEARCH("748",F46)))</formula>
    </cfRule>
    <cfRule type="containsText" dxfId="1009" priority="1002" operator="containsText" text="747">
      <formula>NOT(ISERROR(SEARCH("747",F46)))</formula>
    </cfRule>
    <cfRule type="containsText" dxfId="1008" priority="1003" operator="containsText" text="730">
      <formula>NOT(ISERROR(SEARCH("730",F46)))</formula>
    </cfRule>
    <cfRule type="containsText" dxfId="1007" priority="1004" operator="containsText" text="710">
      <formula>NOT(ISERROR(SEARCH("710",F46)))</formula>
    </cfRule>
    <cfRule type="containsText" dxfId="1006" priority="1005" operator="containsText" text="410">
      <formula>NOT(ISERROR(SEARCH("410",F46)))</formula>
    </cfRule>
    <cfRule type="containsText" dxfId="1005" priority="1006" operator="containsText" text="310">
      <formula>NOT(ISERROR(SEARCH("310",F46)))</formula>
    </cfRule>
    <cfRule type="containsText" dxfId="1004" priority="1007" operator="containsText" text="210">
      <formula>NOT(ISERROR(SEARCH("210",F46)))</formula>
    </cfRule>
    <cfRule type="containsText" dxfId="1003" priority="1008" operator="containsText" text="120">
      <formula>NOT(ISERROR(SEARCH("120",F46)))</formula>
    </cfRule>
    <cfRule type="containsText" dxfId="1002" priority="1009" operator="containsText" text="716">
      <formula>NOT(ISERROR(SEARCH("716",F46)))</formula>
    </cfRule>
    <cfRule type="containsText" dxfId="1001" priority="1010" operator="containsText" text="416">
      <formula>NOT(ISERROR(SEARCH("416",F46)))</formula>
    </cfRule>
    <cfRule type="containsText" dxfId="1000" priority="1011" operator="containsText" text="316">
      <formula>NOT(ISERROR(SEARCH("316",F46)))</formula>
    </cfRule>
    <cfRule type="containsText" dxfId="999" priority="1012" operator="containsText" text="216">
      <formula>NOT(ISERROR(SEARCH("216",F46)))</formula>
    </cfRule>
    <cfRule type="containsText" dxfId="998" priority="1013" operator="containsText" text="126">
      <formula>NOT(ISERROR(SEARCH("126",F46)))</formula>
    </cfRule>
    <cfRule type="containsText" dxfId="997" priority="1014" operator="containsText" text="016">
      <formula>NOT(ISERROR(SEARCH("016",F46)))</formula>
    </cfRule>
    <cfRule type="containsText" dxfId="996" priority="1015" operator="containsText" text="700">
      <formula>NOT(ISERROR(SEARCH("700",F46)))</formula>
    </cfRule>
    <cfRule type="containsText" dxfId="995" priority="1016" operator="containsText" text="REPOS">
      <formula>NOT(ISERROR(SEARCH("REPOS",F46)))</formula>
    </cfRule>
  </conditionalFormatting>
  <conditionalFormatting sqref="F46:J46 M46:N46 Q46 T46:V46">
    <cfRule type="containsText" dxfId="994" priority="977" operator="containsText" text="031">
      <formula>NOT(ISERROR(SEARCH("031",F46)))</formula>
    </cfRule>
    <cfRule type="containsText" dxfId="993" priority="978" operator="containsText" text="028">
      <formula>NOT(ISERROR(SEARCH("028",F46)))</formula>
    </cfRule>
    <cfRule type="containsText" dxfId="992" priority="979" operator="containsText" text="800">
      <formula>NOT(ISERROR(SEARCH("800",F46)))</formula>
    </cfRule>
    <cfRule type="containsText" dxfId="991" priority="980" operator="containsText" text="774">
      <formula>NOT(ISERROR(SEARCH("774",F46)))</formula>
    </cfRule>
    <cfRule type="containsText" dxfId="990" priority="981" operator="containsText" text="748">
      <formula>NOT(ISERROR(SEARCH("748",F46)))</formula>
    </cfRule>
    <cfRule type="containsText" dxfId="989" priority="982" operator="containsText" text="747">
      <formula>NOT(ISERROR(SEARCH("747",F46)))</formula>
    </cfRule>
    <cfRule type="containsText" dxfId="988" priority="983" operator="containsText" text="730">
      <formula>NOT(ISERROR(SEARCH("730",F46)))</formula>
    </cfRule>
    <cfRule type="containsText" dxfId="987" priority="984" operator="containsText" text="710">
      <formula>NOT(ISERROR(SEARCH("710",F46)))</formula>
    </cfRule>
    <cfRule type="containsText" dxfId="986" priority="985" operator="containsText" text="410">
      <formula>NOT(ISERROR(SEARCH("410",F46)))</formula>
    </cfRule>
    <cfRule type="containsText" dxfId="985" priority="986" operator="containsText" text="310">
      <formula>NOT(ISERROR(SEARCH("310",F46)))</formula>
    </cfRule>
    <cfRule type="containsText" dxfId="984" priority="987" operator="containsText" text="210">
      <formula>NOT(ISERROR(SEARCH("210",F46)))</formula>
    </cfRule>
    <cfRule type="containsText" dxfId="983" priority="988" operator="containsText" text="120">
      <formula>NOT(ISERROR(SEARCH("120",F46)))</formula>
    </cfRule>
    <cfRule type="containsText" dxfId="982" priority="989" operator="containsText" text="716">
      <formula>NOT(ISERROR(SEARCH("716",F46)))</formula>
    </cfRule>
    <cfRule type="containsText" dxfId="981" priority="990" operator="containsText" text="416">
      <formula>NOT(ISERROR(SEARCH("416",F46)))</formula>
    </cfRule>
    <cfRule type="containsText" dxfId="980" priority="991" operator="containsText" text="316">
      <formula>NOT(ISERROR(SEARCH("316",F46)))</formula>
    </cfRule>
    <cfRule type="containsText" dxfId="979" priority="992" operator="containsText" text="216">
      <formula>NOT(ISERROR(SEARCH("216",F46)))</formula>
    </cfRule>
    <cfRule type="containsText" dxfId="978" priority="993" operator="containsText" text="126">
      <formula>NOT(ISERROR(SEARCH("126",F46)))</formula>
    </cfRule>
    <cfRule type="containsText" dxfId="977" priority="994" operator="containsText" text="016">
      <formula>NOT(ISERROR(SEARCH("016",F46)))</formula>
    </cfRule>
    <cfRule type="containsText" dxfId="976" priority="995" operator="containsText" text="700">
      <formula>NOT(ISERROR(SEARCH("700",F46)))</formula>
    </cfRule>
    <cfRule type="containsText" dxfId="975" priority="996" operator="containsText" text="REPOS">
      <formula>NOT(ISERROR(SEARCH("REPOS",F46)))</formula>
    </cfRule>
  </conditionalFormatting>
  <conditionalFormatting sqref="F47:J51 M47:N51 Q47:Q51 T47:V51">
    <cfRule type="containsText" dxfId="974" priority="957" operator="containsText" text="031">
      <formula>NOT(ISERROR(SEARCH("031",F47)))</formula>
    </cfRule>
    <cfRule type="containsText" dxfId="973" priority="958" operator="containsText" text="028">
      <formula>NOT(ISERROR(SEARCH("028",F47)))</formula>
    </cfRule>
    <cfRule type="containsText" dxfId="972" priority="959" operator="containsText" text="800">
      <formula>NOT(ISERROR(SEARCH("800",F47)))</formula>
    </cfRule>
    <cfRule type="containsText" dxfId="971" priority="960" operator="containsText" text="774">
      <formula>NOT(ISERROR(SEARCH("774",F47)))</formula>
    </cfRule>
    <cfRule type="containsText" dxfId="970" priority="961" operator="containsText" text="748">
      <formula>NOT(ISERROR(SEARCH("748",F47)))</formula>
    </cfRule>
    <cfRule type="containsText" dxfId="969" priority="962" operator="containsText" text="747">
      <formula>NOT(ISERROR(SEARCH("747",F47)))</formula>
    </cfRule>
    <cfRule type="containsText" dxfId="968" priority="963" operator="containsText" text="730">
      <formula>NOT(ISERROR(SEARCH("730",F47)))</formula>
    </cfRule>
    <cfRule type="containsText" dxfId="967" priority="964" operator="containsText" text="710">
      <formula>NOT(ISERROR(SEARCH("710",F47)))</formula>
    </cfRule>
    <cfRule type="containsText" dxfId="966" priority="965" operator="containsText" text="410">
      <formula>NOT(ISERROR(SEARCH("410",F47)))</formula>
    </cfRule>
    <cfRule type="containsText" dxfId="965" priority="966" operator="containsText" text="310">
      <formula>NOT(ISERROR(SEARCH("310",F47)))</formula>
    </cfRule>
    <cfRule type="containsText" dxfId="964" priority="967" operator="containsText" text="210">
      <formula>NOT(ISERROR(SEARCH("210",F47)))</formula>
    </cfRule>
    <cfRule type="containsText" dxfId="963" priority="968" operator="containsText" text="120">
      <formula>NOT(ISERROR(SEARCH("120",F47)))</formula>
    </cfRule>
    <cfRule type="containsText" dxfId="962" priority="969" operator="containsText" text="716">
      <formula>NOT(ISERROR(SEARCH("716",F47)))</formula>
    </cfRule>
    <cfRule type="containsText" dxfId="961" priority="970" operator="containsText" text="416">
      <formula>NOT(ISERROR(SEARCH("416",F47)))</formula>
    </cfRule>
    <cfRule type="containsText" dxfId="960" priority="971" operator="containsText" text="316">
      <formula>NOT(ISERROR(SEARCH("316",F47)))</formula>
    </cfRule>
    <cfRule type="containsText" dxfId="959" priority="972" operator="containsText" text="216">
      <formula>NOT(ISERROR(SEARCH("216",F47)))</formula>
    </cfRule>
    <cfRule type="containsText" dxfId="958" priority="973" operator="containsText" text="126">
      <formula>NOT(ISERROR(SEARCH("126",F47)))</formula>
    </cfRule>
    <cfRule type="containsText" dxfId="957" priority="974" operator="containsText" text="016">
      <formula>NOT(ISERROR(SEARCH("016",F47)))</formula>
    </cfRule>
    <cfRule type="containsText" dxfId="956" priority="975" operator="containsText" text="700">
      <formula>NOT(ISERROR(SEARCH("700",F47)))</formula>
    </cfRule>
    <cfRule type="containsText" dxfId="955" priority="976" operator="containsText" text="REPOS">
      <formula>NOT(ISERROR(SEARCH("REPOS",F47)))</formula>
    </cfRule>
  </conditionalFormatting>
  <conditionalFormatting sqref="O46:P50">
    <cfRule type="containsText" dxfId="954" priority="897" operator="containsText" text="031">
      <formula>NOT(ISERROR(SEARCH("031",O46)))</formula>
    </cfRule>
    <cfRule type="containsText" dxfId="953" priority="898" operator="containsText" text="028">
      <formula>NOT(ISERROR(SEARCH("028",O46)))</formula>
    </cfRule>
    <cfRule type="containsText" dxfId="952" priority="899" operator="containsText" text="800">
      <formula>NOT(ISERROR(SEARCH("800",O46)))</formula>
    </cfRule>
    <cfRule type="containsText" dxfId="951" priority="900" operator="containsText" text="774">
      <formula>NOT(ISERROR(SEARCH("774",O46)))</formula>
    </cfRule>
    <cfRule type="containsText" dxfId="950" priority="901" operator="containsText" text="748">
      <formula>NOT(ISERROR(SEARCH("748",O46)))</formula>
    </cfRule>
    <cfRule type="containsText" dxfId="949" priority="902" operator="containsText" text="747">
      <formula>NOT(ISERROR(SEARCH("747",O46)))</formula>
    </cfRule>
    <cfRule type="containsText" dxfId="948" priority="903" operator="containsText" text="730">
      <formula>NOT(ISERROR(SEARCH("730",O46)))</formula>
    </cfRule>
    <cfRule type="containsText" dxfId="947" priority="904" operator="containsText" text="710">
      <formula>NOT(ISERROR(SEARCH("710",O46)))</formula>
    </cfRule>
    <cfRule type="containsText" dxfId="946" priority="905" operator="containsText" text="410">
      <formula>NOT(ISERROR(SEARCH("410",O46)))</formula>
    </cfRule>
    <cfRule type="containsText" dxfId="945" priority="906" operator="containsText" text="310">
      <formula>NOT(ISERROR(SEARCH("310",O46)))</formula>
    </cfRule>
    <cfRule type="containsText" dxfId="944" priority="907" operator="containsText" text="210">
      <formula>NOT(ISERROR(SEARCH("210",O46)))</formula>
    </cfRule>
    <cfRule type="containsText" dxfId="943" priority="908" operator="containsText" text="120">
      <formula>NOT(ISERROR(SEARCH("120",O46)))</formula>
    </cfRule>
    <cfRule type="containsText" dxfId="942" priority="909" operator="containsText" text="716">
      <formula>NOT(ISERROR(SEARCH("716",O46)))</formula>
    </cfRule>
    <cfRule type="containsText" dxfId="941" priority="910" operator="containsText" text="416">
      <formula>NOT(ISERROR(SEARCH("416",O46)))</formula>
    </cfRule>
    <cfRule type="containsText" dxfId="940" priority="911" operator="containsText" text="316">
      <formula>NOT(ISERROR(SEARCH("316",O46)))</formula>
    </cfRule>
    <cfRule type="containsText" dxfId="939" priority="912" operator="containsText" text="216">
      <formula>NOT(ISERROR(SEARCH("216",O46)))</formula>
    </cfRule>
    <cfRule type="containsText" dxfId="938" priority="913" operator="containsText" text="126">
      <formula>NOT(ISERROR(SEARCH("126",O46)))</formula>
    </cfRule>
    <cfRule type="containsText" dxfId="937" priority="914" operator="containsText" text="016">
      <formula>NOT(ISERROR(SEARCH("016",O46)))</formula>
    </cfRule>
    <cfRule type="containsText" dxfId="936" priority="915" operator="containsText" text="700">
      <formula>NOT(ISERROR(SEARCH("700",O46)))</formula>
    </cfRule>
    <cfRule type="containsText" dxfId="935" priority="916" operator="containsText" text="REPOS">
      <formula>NOT(ISERROR(SEARCH("REPOS",O46)))</formula>
    </cfRule>
  </conditionalFormatting>
  <conditionalFormatting sqref="AB46:AB51 AE46:AE51">
    <cfRule type="containsText" dxfId="934" priority="917" operator="containsText" text="031">
      <formula>NOT(ISERROR(SEARCH("031",AB46)))</formula>
    </cfRule>
    <cfRule type="containsText" dxfId="933" priority="918" operator="containsText" text="028">
      <formula>NOT(ISERROR(SEARCH("028",AB46)))</formula>
    </cfRule>
    <cfRule type="containsText" dxfId="932" priority="919" operator="containsText" text="800">
      <formula>NOT(ISERROR(SEARCH("800",AB46)))</formula>
    </cfRule>
    <cfRule type="containsText" dxfId="931" priority="920" operator="containsText" text="774">
      <formula>NOT(ISERROR(SEARCH("774",AB46)))</formula>
    </cfRule>
    <cfRule type="containsText" dxfId="930" priority="921" operator="containsText" text="748">
      <formula>NOT(ISERROR(SEARCH("748",AB46)))</formula>
    </cfRule>
    <cfRule type="containsText" dxfId="929" priority="922" operator="containsText" text="747">
      <formula>NOT(ISERROR(SEARCH("747",AB46)))</formula>
    </cfRule>
    <cfRule type="containsText" dxfId="928" priority="923" operator="containsText" text="730">
      <formula>NOT(ISERROR(SEARCH("730",AB46)))</formula>
    </cfRule>
    <cfRule type="containsText" dxfId="927" priority="924" operator="containsText" text="710">
      <formula>NOT(ISERROR(SEARCH("710",AB46)))</formula>
    </cfRule>
    <cfRule type="containsText" dxfId="926" priority="925" operator="containsText" text="410">
      <formula>NOT(ISERROR(SEARCH("410",AB46)))</formula>
    </cfRule>
    <cfRule type="containsText" dxfId="925" priority="926" operator="containsText" text="310">
      <formula>NOT(ISERROR(SEARCH("310",AB46)))</formula>
    </cfRule>
    <cfRule type="containsText" dxfId="924" priority="927" operator="containsText" text="210">
      <formula>NOT(ISERROR(SEARCH("210",AB46)))</formula>
    </cfRule>
    <cfRule type="containsText" dxfId="923" priority="928" operator="containsText" text="120">
      <formula>NOT(ISERROR(SEARCH("120",AB46)))</formula>
    </cfRule>
    <cfRule type="containsText" dxfId="922" priority="929" operator="containsText" text="716">
      <formula>NOT(ISERROR(SEARCH("716",AB46)))</formula>
    </cfRule>
    <cfRule type="containsText" dxfId="921" priority="930" operator="containsText" text="416">
      <formula>NOT(ISERROR(SEARCH("416",AB46)))</formula>
    </cfRule>
    <cfRule type="containsText" dxfId="920" priority="931" operator="containsText" text="316">
      <formula>NOT(ISERROR(SEARCH("316",AB46)))</formula>
    </cfRule>
    <cfRule type="containsText" dxfId="919" priority="932" operator="containsText" text="216">
      <formula>NOT(ISERROR(SEARCH("216",AB46)))</formula>
    </cfRule>
    <cfRule type="containsText" dxfId="918" priority="933" operator="containsText" text="126">
      <formula>NOT(ISERROR(SEARCH("126",AB46)))</formula>
    </cfRule>
    <cfRule type="containsText" dxfId="917" priority="934" operator="containsText" text="016">
      <formula>NOT(ISERROR(SEARCH("016",AB46)))</formula>
    </cfRule>
    <cfRule type="containsText" dxfId="916" priority="935" operator="containsText" text="700">
      <formula>NOT(ISERROR(SEARCH("700",AB46)))</formula>
    </cfRule>
    <cfRule type="containsText" dxfId="915" priority="936" operator="containsText" text="REPOS">
      <formula>NOT(ISERROR(SEARCH("REPOS",AB46)))</formula>
    </cfRule>
  </conditionalFormatting>
  <conditionalFormatting sqref="W46:W51">
    <cfRule type="containsText" dxfId="914" priority="877" operator="containsText" text="031">
      <formula>NOT(ISERROR(SEARCH("031",W46)))</formula>
    </cfRule>
    <cfRule type="containsText" dxfId="913" priority="878" operator="containsText" text="028">
      <formula>NOT(ISERROR(SEARCH("028",W46)))</formula>
    </cfRule>
    <cfRule type="containsText" dxfId="912" priority="879" operator="containsText" text="800">
      <formula>NOT(ISERROR(SEARCH("800",W46)))</formula>
    </cfRule>
    <cfRule type="containsText" dxfId="911" priority="880" operator="containsText" text="774">
      <formula>NOT(ISERROR(SEARCH("774",W46)))</formula>
    </cfRule>
    <cfRule type="containsText" dxfId="910" priority="881" operator="containsText" text="748">
      <formula>NOT(ISERROR(SEARCH("748",W46)))</formula>
    </cfRule>
    <cfRule type="containsText" dxfId="909" priority="882" operator="containsText" text="747">
      <formula>NOT(ISERROR(SEARCH("747",W46)))</formula>
    </cfRule>
    <cfRule type="containsText" dxfId="908" priority="883" operator="containsText" text="730">
      <formula>NOT(ISERROR(SEARCH("730",W46)))</formula>
    </cfRule>
    <cfRule type="containsText" dxfId="907" priority="884" operator="containsText" text="710">
      <formula>NOT(ISERROR(SEARCH("710",W46)))</formula>
    </cfRule>
    <cfRule type="containsText" dxfId="906" priority="885" operator="containsText" text="410">
      <formula>NOT(ISERROR(SEARCH("410",W46)))</formula>
    </cfRule>
    <cfRule type="containsText" dxfId="905" priority="886" operator="containsText" text="310">
      <formula>NOT(ISERROR(SEARCH("310",W46)))</formula>
    </cfRule>
    <cfRule type="containsText" dxfId="904" priority="887" operator="containsText" text="210">
      <formula>NOT(ISERROR(SEARCH("210",W46)))</formula>
    </cfRule>
    <cfRule type="containsText" dxfId="903" priority="888" operator="containsText" text="120">
      <formula>NOT(ISERROR(SEARCH("120",W46)))</formula>
    </cfRule>
    <cfRule type="containsText" dxfId="902" priority="889" operator="containsText" text="716">
      <formula>NOT(ISERROR(SEARCH("716",W46)))</formula>
    </cfRule>
    <cfRule type="containsText" dxfId="901" priority="890" operator="containsText" text="416">
      <formula>NOT(ISERROR(SEARCH("416",W46)))</formula>
    </cfRule>
    <cfRule type="containsText" dxfId="900" priority="891" operator="containsText" text="316">
      <formula>NOT(ISERROR(SEARCH("316",W46)))</formula>
    </cfRule>
    <cfRule type="containsText" dxfId="899" priority="892" operator="containsText" text="216">
      <formula>NOT(ISERROR(SEARCH("216",W46)))</formula>
    </cfRule>
    <cfRule type="containsText" dxfId="898" priority="893" operator="containsText" text="126">
      <formula>NOT(ISERROR(SEARCH("126",W46)))</formula>
    </cfRule>
    <cfRule type="containsText" dxfId="897" priority="894" operator="containsText" text="016">
      <formula>NOT(ISERROR(SEARCH("016",W46)))</formula>
    </cfRule>
    <cfRule type="containsText" dxfId="896" priority="895" operator="containsText" text="700">
      <formula>NOT(ISERROR(SEARCH("700",W46)))</formula>
    </cfRule>
    <cfRule type="containsText" dxfId="895" priority="896" operator="containsText" text="REPOS">
      <formula>NOT(ISERROR(SEARCH("REPOS",W46)))</formula>
    </cfRule>
  </conditionalFormatting>
  <conditionalFormatting sqref="AF47:AF51">
    <cfRule type="containsText" dxfId="894" priority="857" operator="containsText" text="031">
      <formula>NOT(ISERROR(SEARCH("031",AF47)))</formula>
    </cfRule>
    <cfRule type="containsText" dxfId="893" priority="858" operator="containsText" text="028">
      <formula>NOT(ISERROR(SEARCH("028",AF47)))</formula>
    </cfRule>
    <cfRule type="containsText" dxfId="892" priority="859" operator="containsText" text="800">
      <formula>NOT(ISERROR(SEARCH("800",AF47)))</formula>
    </cfRule>
    <cfRule type="containsText" dxfId="891" priority="860" operator="containsText" text="774">
      <formula>NOT(ISERROR(SEARCH("774",AF47)))</formula>
    </cfRule>
    <cfRule type="containsText" dxfId="890" priority="861" operator="containsText" text="748">
      <formula>NOT(ISERROR(SEARCH("748",AF47)))</formula>
    </cfRule>
    <cfRule type="containsText" dxfId="889" priority="862" operator="containsText" text="747">
      <formula>NOT(ISERROR(SEARCH("747",AF47)))</formula>
    </cfRule>
    <cfRule type="containsText" dxfId="888" priority="863" operator="containsText" text="730">
      <formula>NOT(ISERROR(SEARCH("730",AF47)))</formula>
    </cfRule>
    <cfRule type="containsText" dxfId="887" priority="864" operator="containsText" text="710">
      <formula>NOT(ISERROR(SEARCH("710",AF47)))</formula>
    </cfRule>
    <cfRule type="containsText" dxfId="886" priority="865" operator="containsText" text="410">
      <formula>NOT(ISERROR(SEARCH("410",AF47)))</formula>
    </cfRule>
    <cfRule type="containsText" dxfId="885" priority="866" operator="containsText" text="310">
      <formula>NOT(ISERROR(SEARCH("310",AF47)))</formula>
    </cfRule>
    <cfRule type="containsText" dxfId="884" priority="867" operator="containsText" text="210">
      <formula>NOT(ISERROR(SEARCH("210",AF47)))</formula>
    </cfRule>
    <cfRule type="containsText" dxfId="883" priority="868" operator="containsText" text="120">
      <formula>NOT(ISERROR(SEARCH("120",AF47)))</formula>
    </cfRule>
    <cfRule type="containsText" dxfId="882" priority="869" operator="containsText" text="716">
      <formula>NOT(ISERROR(SEARCH("716",AF47)))</formula>
    </cfRule>
    <cfRule type="containsText" dxfId="881" priority="870" operator="containsText" text="416">
      <formula>NOT(ISERROR(SEARCH("416",AF47)))</formula>
    </cfRule>
    <cfRule type="containsText" dxfId="880" priority="871" operator="containsText" text="316">
      <formula>NOT(ISERROR(SEARCH("316",AF47)))</formula>
    </cfRule>
    <cfRule type="containsText" dxfId="879" priority="872" operator="containsText" text="216">
      <formula>NOT(ISERROR(SEARCH("216",AF47)))</formula>
    </cfRule>
    <cfRule type="containsText" dxfId="878" priority="873" operator="containsText" text="126">
      <formula>NOT(ISERROR(SEARCH("126",AF47)))</formula>
    </cfRule>
    <cfRule type="containsText" dxfId="877" priority="874" operator="containsText" text="016">
      <formula>NOT(ISERROR(SEARCH("016",AF47)))</formula>
    </cfRule>
    <cfRule type="containsText" dxfId="876" priority="875" operator="containsText" text="700">
      <formula>NOT(ISERROR(SEARCH("700",AF47)))</formula>
    </cfRule>
    <cfRule type="containsText" dxfId="875" priority="876" operator="containsText" text="REPOS">
      <formula>NOT(ISERROR(SEARCH("REPOS",AF47)))</formula>
    </cfRule>
  </conditionalFormatting>
  <conditionalFormatting sqref="AF47:AF51">
    <cfRule type="containsText" dxfId="874" priority="837" operator="containsText" text="031">
      <formula>NOT(ISERROR(SEARCH("031",AF47)))</formula>
    </cfRule>
    <cfRule type="containsText" dxfId="873" priority="838" operator="containsText" text="028">
      <formula>NOT(ISERROR(SEARCH("028",AF47)))</formula>
    </cfRule>
    <cfRule type="containsText" dxfId="872" priority="839" operator="containsText" text="800">
      <formula>NOT(ISERROR(SEARCH("800",AF47)))</formula>
    </cfRule>
    <cfRule type="containsText" dxfId="871" priority="840" operator="containsText" text="774">
      <formula>NOT(ISERROR(SEARCH("774",AF47)))</formula>
    </cfRule>
    <cfRule type="containsText" dxfId="870" priority="841" operator="containsText" text="748">
      <formula>NOT(ISERROR(SEARCH("748",AF47)))</formula>
    </cfRule>
    <cfRule type="containsText" dxfId="869" priority="842" operator="containsText" text="747">
      <formula>NOT(ISERROR(SEARCH("747",AF47)))</formula>
    </cfRule>
    <cfRule type="containsText" dxfId="868" priority="843" operator="containsText" text="730">
      <formula>NOT(ISERROR(SEARCH("730",AF47)))</formula>
    </cfRule>
    <cfRule type="containsText" dxfId="867" priority="844" operator="containsText" text="710">
      <formula>NOT(ISERROR(SEARCH("710",AF47)))</formula>
    </cfRule>
    <cfRule type="containsText" dxfId="866" priority="845" operator="containsText" text="410">
      <formula>NOT(ISERROR(SEARCH("410",AF47)))</formula>
    </cfRule>
    <cfRule type="containsText" dxfId="865" priority="846" operator="containsText" text="310">
      <formula>NOT(ISERROR(SEARCH("310",AF47)))</formula>
    </cfRule>
    <cfRule type="containsText" dxfId="864" priority="847" operator="containsText" text="210">
      <formula>NOT(ISERROR(SEARCH("210",AF47)))</formula>
    </cfRule>
    <cfRule type="containsText" dxfId="863" priority="848" operator="containsText" text="120">
      <formula>NOT(ISERROR(SEARCH("120",AF47)))</formula>
    </cfRule>
    <cfRule type="containsText" dxfId="862" priority="849" operator="containsText" text="716">
      <formula>NOT(ISERROR(SEARCH("716",AF47)))</formula>
    </cfRule>
    <cfRule type="containsText" dxfId="861" priority="850" operator="containsText" text="416">
      <formula>NOT(ISERROR(SEARCH("416",AF47)))</formula>
    </cfRule>
    <cfRule type="containsText" dxfId="860" priority="851" operator="containsText" text="316">
      <formula>NOT(ISERROR(SEARCH("316",AF47)))</formula>
    </cfRule>
    <cfRule type="containsText" dxfId="859" priority="852" operator="containsText" text="216">
      <formula>NOT(ISERROR(SEARCH("216",AF47)))</formula>
    </cfRule>
    <cfRule type="containsText" dxfId="858" priority="853" operator="containsText" text="126">
      <formula>NOT(ISERROR(SEARCH("126",AF47)))</formula>
    </cfRule>
    <cfRule type="containsText" dxfId="857" priority="854" operator="containsText" text="016">
      <formula>NOT(ISERROR(SEARCH("016",AF47)))</formula>
    </cfRule>
    <cfRule type="containsText" dxfId="856" priority="855" operator="containsText" text="700">
      <formula>NOT(ISERROR(SEARCH("700",AF47)))</formula>
    </cfRule>
    <cfRule type="containsText" dxfId="855" priority="856" operator="containsText" text="REPOS">
      <formula>NOT(ISERROR(SEARCH("REPOS",AF47)))</formula>
    </cfRule>
  </conditionalFormatting>
  <conditionalFormatting sqref="AF46">
    <cfRule type="containsText" dxfId="854" priority="817" operator="containsText" text="031">
      <formula>NOT(ISERROR(SEARCH("031",AF46)))</formula>
    </cfRule>
    <cfRule type="containsText" dxfId="853" priority="818" operator="containsText" text="028">
      <formula>NOT(ISERROR(SEARCH("028",AF46)))</formula>
    </cfRule>
    <cfRule type="containsText" dxfId="852" priority="819" operator="containsText" text="800">
      <formula>NOT(ISERROR(SEARCH("800",AF46)))</formula>
    </cfRule>
    <cfRule type="containsText" dxfId="851" priority="820" operator="containsText" text="774">
      <formula>NOT(ISERROR(SEARCH("774",AF46)))</formula>
    </cfRule>
    <cfRule type="containsText" dxfId="850" priority="821" operator="containsText" text="748">
      <formula>NOT(ISERROR(SEARCH("748",AF46)))</formula>
    </cfRule>
    <cfRule type="containsText" dxfId="849" priority="822" operator="containsText" text="747">
      <formula>NOT(ISERROR(SEARCH("747",AF46)))</formula>
    </cfRule>
    <cfRule type="containsText" dxfId="848" priority="823" operator="containsText" text="730">
      <formula>NOT(ISERROR(SEARCH("730",AF46)))</formula>
    </cfRule>
    <cfRule type="containsText" dxfId="847" priority="824" operator="containsText" text="710">
      <formula>NOT(ISERROR(SEARCH("710",AF46)))</formula>
    </cfRule>
    <cfRule type="containsText" dxfId="846" priority="825" operator="containsText" text="410">
      <formula>NOT(ISERROR(SEARCH("410",AF46)))</formula>
    </cfRule>
    <cfRule type="containsText" dxfId="845" priority="826" operator="containsText" text="310">
      <formula>NOT(ISERROR(SEARCH("310",AF46)))</formula>
    </cfRule>
    <cfRule type="containsText" dxfId="844" priority="827" operator="containsText" text="210">
      <formula>NOT(ISERROR(SEARCH("210",AF46)))</formula>
    </cfRule>
    <cfRule type="containsText" dxfId="843" priority="828" operator="containsText" text="120">
      <formula>NOT(ISERROR(SEARCH("120",AF46)))</formula>
    </cfRule>
    <cfRule type="containsText" dxfId="842" priority="829" operator="containsText" text="716">
      <formula>NOT(ISERROR(SEARCH("716",AF46)))</formula>
    </cfRule>
    <cfRule type="containsText" dxfId="841" priority="830" operator="containsText" text="416">
      <formula>NOT(ISERROR(SEARCH("416",AF46)))</formula>
    </cfRule>
    <cfRule type="containsText" dxfId="840" priority="831" operator="containsText" text="316">
      <formula>NOT(ISERROR(SEARCH("316",AF46)))</formula>
    </cfRule>
    <cfRule type="containsText" dxfId="839" priority="832" operator="containsText" text="216">
      <formula>NOT(ISERROR(SEARCH("216",AF46)))</formula>
    </cfRule>
    <cfRule type="containsText" dxfId="838" priority="833" operator="containsText" text="126">
      <formula>NOT(ISERROR(SEARCH("126",AF46)))</formula>
    </cfRule>
    <cfRule type="containsText" dxfId="837" priority="834" operator="containsText" text="016">
      <formula>NOT(ISERROR(SEARCH("016",AF46)))</formula>
    </cfRule>
    <cfRule type="containsText" dxfId="836" priority="835" operator="containsText" text="700">
      <formula>NOT(ISERROR(SEARCH("700",AF46)))</formula>
    </cfRule>
    <cfRule type="containsText" dxfId="835" priority="836" operator="containsText" text="REPOS">
      <formula>NOT(ISERROR(SEARCH("REPOS",AF46)))</formula>
    </cfRule>
  </conditionalFormatting>
  <conditionalFormatting sqref="AF46">
    <cfRule type="containsText" dxfId="834" priority="797" operator="containsText" text="031">
      <formula>NOT(ISERROR(SEARCH("031",AF46)))</formula>
    </cfRule>
    <cfRule type="containsText" dxfId="833" priority="798" operator="containsText" text="028">
      <formula>NOT(ISERROR(SEARCH("028",AF46)))</formula>
    </cfRule>
    <cfRule type="containsText" dxfId="832" priority="799" operator="containsText" text="800">
      <formula>NOT(ISERROR(SEARCH("800",AF46)))</formula>
    </cfRule>
    <cfRule type="containsText" dxfId="831" priority="800" operator="containsText" text="774">
      <formula>NOT(ISERROR(SEARCH("774",AF46)))</formula>
    </cfRule>
    <cfRule type="containsText" dxfId="830" priority="801" operator="containsText" text="748">
      <formula>NOT(ISERROR(SEARCH("748",AF46)))</formula>
    </cfRule>
    <cfRule type="containsText" dxfId="829" priority="802" operator="containsText" text="747">
      <formula>NOT(ISERROR(SEARCH("747",AF46)))</formula>
    </cfRule>
    <cfRule type="containsText" dxfId="828" priority="803" operator="containsText" text="730">
      <formula>NOT(ISERROR(SEARCH("730",AF46)))</formula>
    </cfRule>
    <cfRule type="containsText" dxfId="827" priority="804" operator="containsText" text="710">
      <formula>NOT(ISERROR(SEARCH("710",AF46)))</formula>
    </cfRule>
    <cfRule type="containsText" dxfId="826" priority="805" operator="containsText" text="410">
      <formula>NOT(ISERROR(SEARCH("410",AF46)))</formula>
    </cfRule>
    <cfRule type="containsText" dxfId="825" priority="806" operator="containsText" text="310">
      <formula>NOT(ISERROR(SEARCH("310",AF46)))</formula>
    </cfRule>
    <cfRule type="containsText" dxfId="824" priority="807" operator="containsText" text="210">
      <formula>NOT(ISERROR(SEARCH("210",AF46)))</formula>
    </cfRule>
    <cfRule type="containsText" dxfId="823" priority="808" operator="containsText" text="120">
      <formula>NOT(ISERROR(SEARCH("120",AF46)))</formula>
    </cfRule>
    <cfRule type="containsText" dxfId="822" priority="809" operator="containsText" text="716">
      <formula>NOT(ISERROR(SEARCH("716",AF46)))</formula>
    </cfRule>
    <cfRule type="containsText" dxfId="821" priority="810" operator="containsText" text="416">
      <formula>NOT(ISERROR(SEARCH("416",AF46)))</formula>
    </cfRule>
    <cfRule type="containsText" dxfId="820" priority="811" operator="containsText" text="316">
      <formula>NOT(ISERROR(SEARCH("316",AF46)))</formula>
    </cfRule>
    <cfRule type="containsText" dxfId="819" priority="812" operator="containsText" text="216">
      <formula>NOT(ISERROR(SEARCH("216",AF46)))</formula>
    </cfRule>
    <cfRule type="containsText" dxfId="818" priority="813" operator="containsText" text="126">
      <formula>NOT(ISERROR(SEARCH("126",AF46)))</formula>
    </cfRule>
    <cfRule type="containsText" dxfId="817" priority="814" operator="containsText" text="016">
      <formula>NOT(ISERROR(SEARCH("016",AF46)))</formula>
    </cfRule>
    <cfRule type="containsText" dxfId="816" priority="815" operator="containsText" text="700">
      <formula>NOT(ISERROR(SEARCH("700",AF46)))</formula>
    </cfRule>
    <cfRule type="containsText" dxfId="815" priority="816" operator="containsText" text="REPOS">
      <formula>NOT(ISERROR(SEARCH("REPOS",AF46)))</formula>
    </cfRule>
  </conditionalFormatting>
  <conditionalFormatting sqref="F53:J53 M53:Q53 AB53 T53:W53 AE53:AF53 AE55:AF63 T55:W63 AB55:AB63 M55:Q63 F55:J63">
    <cfRule type="containsText" dxfId="814" priority="775" operator="containsText" text="017">
      <formula>NOT(ISERROR(SEARCH("017",F53)))</formula>
    </cfRule>
    <cfRule type="containsText" dxfId="813" priority="776" operator="containsText" text="031">
      <formula>NOT(ISERROR(SEARCH("031",F53)))</formula>
    </cfRule>
    <cfRule type="containsText" dxfId="812" priority="777" operator="containsText" text="028">
      <formula>NOT(ISERROR(SEARCH("028",F53)))</formula>
    </cfRule>
    <cfRule type="containsText" dxfId="811" priority="778" operator="containsText" text="800">
      <formula>NOT(ISERROR(SEARCH("800",F53)))</formula>
    </cfRule>
    <cfRule type="containsText" dxfId="810" priority="779" operator="containsText" text="774">
      <formula>NOT(ISERROR(SEARCH("774",F53)))</formula>
    </cfRule>
    <cfRule type="containsText" dxfId="809" priority="780" operator="containsText" text="748">
      <formula>NOT(ISERROR(SEARCH("748",F53)))</formula>
    </cfRule>
    <cfRule type="containsText" dxfId="808" priority="781" operator="containsText" text="747">
      <formula>NOT(ISERROR(SEARCH("747",F53)))</formula>
    </cfRule>
    <cfRule type="containsText" dxfId="807" priority="782" operator="containsText" text="730">
      <formula>NOT(ISERROR(SEARCH("730",F53)))</formula>
    </cfRule>
    <cfRule type="containsText" dxfId="806" priority="783" operator="containsText" text="710">
      <formula>NOT(ISERROR(SEARCH("710",F53)))</formula>
    </cfRule>
    <cfRule type="containsText" dxfId="805" priority="784" operator="containsText" text="410">
      <formula>NOT(ISERROR(SEARCH("410",F53)))</formula>
    </cfRule>
    <cfRule type="containsText" dxfId="804" priority="785" operator="containsText" text="310">
      <formula>NOT(ISERROR(SEARCH("310",F53)))</formula>
    </cfRule>
    <cfRule type="containsText" dxfId="803" priority="786" operator="containsText" text="210">
      <formula>NOT(ISERROR(SEARCH("210",F53)))</formula>
    </cfRule>
    <cfRule type="containsText" dxfId="802" priority="787" operator="containsText" text="120">
      <formula>NOT(ISERROR(SEARCH("120",F53)))</formula>
    </cfRule>
    <cfRule type="containsText" dxfId="801" priority="788" operator="containsText" text="716">
      <formula>NOT(ISERROR(SEARCH("716",F53)))</formula>
    </cfRule>
    <cfRule type="containsText" dxfId="800" priority="789" operator="containsText" text="416">
      <formula>NOT(ISERROR(SEARCH("416",F53)))</formula>
    </cfRule>
    <cfRule type="containsText" dxfId="799" priority="790" operator="containsText" text="316">
      <formula>NOT(ISERROR(SEARCH("316",F53)))</formula>
    </cfRule>
    <cfRule type="containsText" dxfId="798" priority="791" operator="containsText" text="216">
      <formula>NOT(ISERROR(SEARCH("216",F53)))</formula>
    </cfRule>
    <cfRule type="containsText" dxfId="797" priority="792" operator="containsText" text="126">
      <formula>NOT(ISERROR(SEARCH("126",F53)))</formula>
    </cfRule>
    <cfRule type="containsText" dxfId="796" priority="793" operator="containsText" text="016">
      <formula>NOT(ISERROR(SEARCH("016",F53)))</formula>
    </cfRule>
    <cfRule type="containsText" dxfId="795" priority="794" operator="containsText" text="700">
      <formula>NOT(ISERROR(SEARCH("700",F53)))</formula>
    </cfRule>
    <cfRule type="containsText" dxfId="794" priority="795" operator="containsText" text="REPOS">
      <formula>NOT(ISERROR(SEARCH("REPOS",F53)))</formula>
    </cfRule>
  </conditionalFormatting>
  <conditionalFormatting sqref="C46:C51">
    <cfRule type="containsText" dxfId="793" priority="754" operator="containsText" text="017">
      <formula>NOT(ISERROR(SEARCH("017",C46)))</formula>
    </cfRule>
    <cfRule type="containsText" dxfId="792" priority="755" operator="containsText" text="031">
      <formula>NOT(ISERROR(SEARCH("031",C46)))</formula>
    </cfRule>
    <cfRule type="containsText" dxfId="791" priority="756" operator="containsText" text="028">
      <formula>NOT(ISERROR(SEARCH("028",C46)))</formula>
    </cfRule>
    <cfRule type="containsText" dxfId="790" priority="757" operator="containsText" text="800">
      <formula>NOT(ISERROR(SEARCH("800",C46)))</formula>
    </cfRule>
    <cfRule type="containsText" dxfId="789" priority="758" operator="containsText" text="774">
      <formula>NOT(ISERROR(SEARCH("774",C46)))</formula>
    </cfRule>
    <cfRule type="containsText" dxfId="788" priority="759" operator="containsText" text="748">
      <formula>NOT(ISERROR(SEARCH("748",C46)))</formula>
    </cfRule>
    <cfRule type="containsText" dxfId="787" priority="760" operator="containsText" text="747">
      <formula>NOT(ISERROR(SEARCH("747",C46)))</formula>
    </cfRule>
    <cfRule type="containsText" dxfId="786" priority="761" operator="containsText" text="730">
      <formula>NOT(ISERROR(SEARCH("730",C46)))</formula>
    </cfRule>
    <cfRule type="containsText" dxfId="785" priority="762" operator="containsText" text="710">
      <formula>NOT(ISERROR(SEARCH("710",C46)))</formula>
    </cfRule>
    <cfRule type="containsText" dxfId="784" priority="763" operator="containsText" text="410">
      <formula>NOT(ISERROR(SEARCH("410",C46)))</formula>
    </cfRule>
    <cfRule type="containsText" dxfId="783" priority="764" operator="containsText" text="310">
      <formula>NOT(ISERROR(SEARCH("310",C46)))</formula>
    </cfRule>
    <cfRule type="containsText" dxfId="782" priority="765" operator="containsText" text="210">
      <formula>NOT(ISERROR(SEARCH("210",C46)))</formula>
    </cfRule>
    <cfRule type="containsText" dxfId="781" priority="766" operator="containsText" text="120">
      <formula>NOT(ISERROR(SEARCH("120",C46)))</formula>
    </cfRule>
    <cfRule type="containsText" dxfId="780" priority="767" operator="containsText" text="716">
      <formula>NOT(ISERROR(SEARCH("716",C46)))</formula>
    </cfRule>
    <cfRule type="containsText" dxfId="779" priority="768" operator="containsText" text="416">
      <formula>NOT(ISERROR(SEARCH("416",C46)))</formula>
    </cfRule>
    <cfRule type="containsText" dxfId="778" priority="769" operator="containsText" text="316">
      <formula>NOT(ISERROR(SEARCH("316",C46)))</formula>
    </cfRule>
    <cfRule type="containsText" dxfId="777" priority="770" operator="containsText" text="216">
      <formula>NOT(ISERROR(SEARCH("216",C46)))</formula>
    </cfRule>
    <cfRule type="containsText" dxfId="776" priority="771" operator="containsText" text="126">
      <formula>NOT(ISERROR(SEARCH("126",C46)))</formula>
    </cfRule>
    <cfRule type="containsText" dxfId="775" priority="772" operator="containsText" text="016">
      <formula>NOT(ISERROR(SEARCH("016",C46)))</formula>
    </cfRule>
    <cfRule type="containsText" dxfId="774" priority="773" operator="containsText" text="700">
      <formula>NOT(ISERROR(SEARCH("700",C46)))</formula>
    </cfRule>
    <cfRule type="containsText" dxfId="773" priority="774" operator="containsText" text="REPOS">
      <formula>NOT(ISERROR(SEARCH("REPOS",C46)))</formula>
    </cfRule>
  </conditionalFormatting>
  <conditionalFormatting sqref="C53:AG53 C55:AG63 C46:AG51">
    <cfRule type="containsText" dxfId="772" priority="733" operator="containsText" text="017">
      <formula>NOT(ISERROR(SEARCH("017",C46)))</formula>
    </cfRule>
    <cfRule type="containsText" dxfId="771" priority="734" operator="containsText" text="031">
      <formula>NOT(ISERROR(SEARCH("031",C46)))</formula>
    </cfRule>
    <cfRule type="containsText" dxfId="770" priority="735" operator="containsText" text="028">
      <formula>NOT(ISERROR(SEARCH("028",C46)))</formula>
    </cfRule>
    <cfRule type="containsText" dxfId="769" priority="736" operator="containsText" text="800">
      <formula>NOT(ISERROR(SEARCH("800",C46)))</formula>
    </cfRule>
    <cfRule type="containsText" dxfId="768" priority="737" operator="containsText" text="774">
      <formula>NOT(ISERROR(SEARCH("774",C46)))</formula>
    </cfRule>
    <cfRule type="containsText" dxfId="767" priority="738" operator="containsText" text="748">
      <formula>NOT(ISERROR(SEARCH("748",C46)))</formula>
    </cfRule>
    <cfRule type="containsText" dxfId="766" priority="739" operator="containsText" text="747">
      <formula>NOT(ISERROR(SEARCH("747",C46)))</formula>
    </cfRule>
    <cfRule type="containsText" dxfId="765" priority="740" operator="containsText" text="730">
      <formula>NOT(ISERROR(SEARCH("730",C46)))</formula>
    </cfRule>
    <cfRule type="containsText" dxfId="764" priority="741" operator="containsText" text="710">
      <formula>NOT(ISERROR(SEARCH("710",C46)))</formula>
    </cfRule>
    <cfRule type="containsText" dxfId="763" priority="742" operator="containsText" text="410">
      <formula>NOT(ISERROR(SEARCH("410",C46)))</formula>
    </cfRule>
    <cfRule type="containsText" dxfId="762" priority="743" operator="containsText" text="310">
      <formula>NOT(ISERROR(SEARCH("310",C46)))</formula>
    </cfRule>
    <cfRule type="containsText" dxfId="761" priority="744" operator="containsText" text="210">
      <formula>NOT(ISERROR(SEARCH("210",C46)))</formula>
    </cfRule>
    <cfRule type="containsText" dxfId="760" priority="745" operator="containsText" text="120">
      <formula>NOT(ISERROR(SEARCH("120",C46)))</formula>
    </cfRule>
    <cfRule type="containsText" dxfId="759" priority="746" operator="containsText" text="716">
      <formula>NOT(ISERROR(SEARCH("716",C46)))</formula>
    </cfRule>
    <cfRule type="containsText" dxfId="758" priority="747" operator="containsText" text="416">
      <formula>NOT(ISERROR(SEARCH("416",C46)))</formula>
    </cfRule>
    <cfRule type="containsText" dxfId="757" priority="748" operator="containsText" text="316">
      <formula>NOT(ISERROR(SEARCH("316",C46)))</formula>
    </cfRule>
    <cfRule type="containsText" dxfId="756" priority="749" operator="containsText" text="216">
      <formula>NOT(ISERROR(SEARCH("216",C46)))</formula>
    </cfRule>
    <cfRule type="containsText" dxfId="755" priority="750" operator="containsText" text="126">
      <formula>NOT(ISERROR(SEARCH("126",C46)))</formula>
    </cfRule>
    <cfRule type="containsText" dxfId="754" priority="751" operator="containsText" text="016">
      <formula>NOT(ISERROR(SEARCH("016",C46)))</formula>
    </cfRule>
    <cfRule type="containsText" dxfId="753" priority="752" operator="containsText" text="700">
      <formula>NOT(ISERROR(SEARCH("700",C46)))</formula>
    </cfRule>
    <cfRule type="containsText" dxfId="752" priority="753" operator="containsText" text="REPOS">
      <formula>NOT(ISERROR(SEARCH("REPOS",C46)))</formula>
    </cfRule>
  </conditionalFormatting>
  <conditionalFormatting sqref="X46:X51 AA46:AA51">
    <cfRule type="containsText" dxfId="751" priority="712" operator="containsText" text="017">
      <formula>NOT(ISERROR(SEARCH("017",X46)))</formula>
    </cfRule>
    <cfRule type="containsText" dxfId="750" priority="713" operator="containsText" text="031">
      <formula>NOT(ISERROR(SEARCH("031",X46)))</formula>
    </cfRule>
    <cfRule type="containsText" dxfId="749" priority="714" operator="containsText" text="028">
      <formula>NOT(ISERROR(SEARCH("028",X46)))</formula>
    </cfRule>
    <cfRule type="containsText" dxfId="748" priority="715" operator="containsText" text="800">
      <formula>NOT(ISERROR(SEARCH("800",X46)))</formula>
    </cfRule>
    <cfRule type="containsText" dxfId="747" priority="716" operator="containsText" text="774">
      <formula>NOT(ISERROR(SEARCH("774",X46)))</formula>
    </cfRule>
    <cfRule type="containsText" dxfId="746" priority="717" operator="containsText" text="748">
      <formula>NOT(ISERROR(SEARCH("748",X46)))</formula>
    </cfRule>
    <cfRule type="containsText" dxfId="745" priority="718" operator="containsText" text="747">
      <formula>NOT(ISERROR(SEARCH("747",X46)))</formula>
    </cfRule>
    <cfRule type="containsText" dxfId="744" priority="719" operator="containsText" text="730">
      <formula>NOT(ISERROR(SEARCH("730",X46)))</formula>
    </cfRule>
    <cfRule type="containsText" dxfId="743" priority="720" operator="containsText" text="710">
      <formula>NOT(ISERROR(SEARCH("710",X46)))</formula>
    </cfRule>
    <cfRule type="containsText" dxfId="742" priority="721" operator="containsText" text="410">
      <formula>NOT(ISERROR(SEARCH("410",X46)))</formula>
    </cfRule>
    <cfRule type="containsText" dxfId="741" priority="722" operator="containsText" text="310">
      <formula>NOT(ISERROR(SEARCH("310",X46)))</formula>
    </cfRule>
    <cfRule type="containsText" dxfId="740" priority="723" operator="containsText" text="210">
      <formula>NOT(ISERROR(SEARCH("210",X46)))</formula>
    </cfRule>
    <cfRule type="containsText" dxfId="739" priority="724" operator="containsText" text="120">
      <formula>NOT(ISERROR(SEARCH("120",X46)))</formula>
    </cfRule>
    <cfRule type="containsText" dxfId="738" priority="725" operator="containsText" text="716">
      <formula>NOT(ISERROR(SEARCH("716",X46)))</formula>
    </cfRule>
    <cfRule type="containsText" dxfId="737" priority="726" operator="containsText" text="416">
      <formula>NOT(ISERROR(SEARCH("416",X46)))</formula>
    </cfRule>
    <cfRule type="containsText" dxfId="736" priority="727" operator="containsText" text="316">
      <formula>NOT(ISERROR(SEARCH("316",X46)))</formula>
    </cfRule>
    <cfRule type="containsText" dxfId="735" priority="728" operator="containsText" text="216">
      <formula>NOT(ISERROR(SEARCH("216",X46)))</formula>
    </cfRule>
    <cfRule type="containsText" dxfId="734" priority="729" operator="containsText" text="126">
      <formula>NOT(ISERROR(SEARCH("126",X46)))</formula>
    </cfRule>
    <cfRule type="containsText" dxfId="733" priority="730" operator="containsText" text="016">
      <formula>NOT(ISERROR(SEARCH("016",X46)))</formula>
    </cfRule>
    <cfRule type="containsText" dxfId="732" priority="731" operator="containsText" text="700">
      <formula>NOT(ISERROR(SEARCH("700",X46)))</formula>
    </cfRule>
    <cfRule type="containsText" dxfId="731" priority="732" operator="containsText" text="REPOS">
      <formula>NOT(ISERROR(SEARCH("REPOS",X46)))</formula>
    </cfRule>
  </conditionalFormatting>
  <conditionalFormatting sqref="X53 AA53 AA55:AA63 X55:X63">
    <cfRule type="containsText" dxfId="730" priority="691" operator="containsText" text="017">
      <formula>NOT(ISERROR(SEARCH("017",X53)))</formula>
    </cfRule>
    <cfRule type="containsText" dxfId="729" priority="692" operator="containsText" text="031">
      <formula>NOT(ISERROR(SEARCH("031",X53)))</formula>
    </cfRule>
    <cfRule type="containsText" dxfId="728" priority="693" operator="containsText" text="028">
      <formula>NOT(ISERROR(SEARCH("028",X53)))</formula>
    </cfRule>
    <cfRule type="containsText" dxfId="727" priority="694" operator="containsText" text="800">
      <formula>NOT(ISERROR(SEARCH("800",X53)))</formula>
    </cfRule>
    <cfRule type="containsText" dxfId="726" priority="695" operator="containsText" text="774">
      <formula>NOT(ISERROR(SEARCH("774",X53)))</formula>
    </cfRule>
    <cfRule type="containsText" dxfId="725" priority="696" operator="containsText" text="748">
      <formula>NOT(ISERROR(SEARCH("748",X53)))</formula>
    </cfRule>
    <cfRule type="containsText" dxfId="724" priority="697" operator="containsText" text="747">
      <formula>NOT(ISERROR(SEARCH("747",X53)))</formula>
    </cfRule>
    <cfRule type="containsText" dxfId="723" priority="698" operator="containsText" text="730">
      <formula>NOT(ISERROR(SEARCH("730",X53)))</formula>
    </cfRule>
    <cfRule type="containsText" dxfId="722" priority="699" operator="containsText" text="710">
      <formula>NOT(ISERROR(SEARCH("710",X53)))</formula>
    </cfRule>
    <cfRule type="containsText" dxfId="721" priority="700" operator="containsText" text="410">
      <formula>NOT(ISERROR(SEARCH("410",X53)))</formula>
    </cfRule>
    <cfRule type="containsText" dxfId="720" priority="701" operator="containsText" text="310">
      <formula>NOT(ISERROR(SEARCH("310",X53)))</formula>
    </cfRule>
    <cfRule type="containsText" dxfId="719" priority="702" operator="containsText" text="210">
      <formula>NOT(ISERROR(SEARCH("210",X53)))</formula>
    </cfRule>
    <cfRule type="containsText" dxfId="718" priority="703" operator="containsText" text="120">
      <formula>NOT(ISERROR(SEARCH("120",X53)))</formula>
    </cfRule>
    <cfRule type="containsText" dxfId="717" priority="704" operator="containsText" text="716">
      <formula>NOT(ISERROR(SEARCH("716",X53)))</formula>
    </cfRule>
    <cfRule type="containsText" dxfId="716" priority="705" operator="containsText" text="416">
      <formula>NOT(ISERROR(SEARCH("416",X53)))</formula>
    </cfRule>
    <cfRule type="containsText" dxfId="715" priority="706" operator="containsText" text="316">
      <formula>NOT(ISERROR(SEARCH("316",X53)))</formula>
    </cfRule>
    <cfRule type="containsText" dxfId="714" priority="707" operator="containsText" text="216">
      <formula>NOT(ISERROR(SEARCH("216",X53)))</formula>
    </cfRule>
    <cfRule type="containsText" dxfId="713" priority="708" operator="containsText" text="126">
      <formula>NOT(ISERROR(SEARCH("126",X53)))</formula>
    </cfRule>
    <cfRule type="containsText" dxfId="712" priority="709" operator="containsText" text="016">
      <formula>NOT(ISERROR(SEARCH("016",X53)))</formula>
    </cfRule>
    <cfRule type="containsText" dxfId="711" priority="710" operator="containsText" text="700">
      <formula>NOT(ISERROR(SEARCH("700",X53)))</formula>
    </cfRule>
    <cfRule type="containsText" dxfId="710" priority="711" operator="containsText" text="REPOS">
      <formula>NOT(ISERROR(SEARCH("REPOS",X53)))</formula>
    </cfRule>
  </conditionalFormatting>
  <conditionalFormatting sqref="AG46:AG51">
    <cfRule type="containsText" dxfId="709" priority="670" operator="containsText" text="017">
      <formula>NOT(ISERROR(SEARCH("017",AG46)))</formula>
    </cfRule>
    <cfRule type="containsText" dxfId="708" priority="671" operator="containsText" text="031">
      <formula>NOT(ISERROR(SEARCH("031",AG46)))</formula>
    </cfRule>
    <cfRule type="containsText" dxfId="707" priority="672" operator="containsText" text="028">
      <formula>NOT(ISERROR(SEARCH("028",AG46)))</formula>
    </cfRule>
    <cfRule type="containsText" dxfId="706" priority="673" operator="containsText" text="800">
      <formula>NOT(ISERROR(SEARCH("800",AG46)))</formula>
    </cfRule>
    <cfRule type="containsText" dxfId="705" priority="674" operator="containsText" text="774">
      <formula>NOT(ISERROR(SEARCH("774",AG46)))</formula>
    </cfRule>
    <cfRule type="containsText" dxfId="704" priority="675" operator="containsText" text="748">
      <formula>NOT(ISERROR(SEARCH("748",AG46)))</formula>
    </cfRule>
    <cfRule type="containsText" dxfId="703" priority="676" operator="containsText" text="747">
      <formula>NOT(ISERROR(SEARCH("747",AG46)))</formula>
    </cfRule>
    <cfRule type="containsText" dxfId="702" priority="677" operator="containsText" text="730">
      <formula>NOT(ISERROR(SEARCH("730",AG46)))</formula>
    </cfRule>
    <cfRule type="containsText" dxfId="701" priority="678" operator="containsText" text="710">
      <formula>NOT(ISERROR(SEARCH("710",AG46)))</formula>
    </cfRule>
    <cfRule type="containsText" dxfId="700" priority="679" operator="containsText" text="410">
      <formula>NOT(ISERROR(SEARCH("410",AG46)))</formula>
    </cfRule>
    <cfRule type="containsText" dxfId="699" priority="680" operator="containsText" text="310">
      <formula>NOT(ISERROR(SEARCH("310",AG46)))</formula>
    </cfRule>
    <cfRule type="containsText" dxfId="698" priority="681" operator="containsText" text="210">
      <formula>NOT(ISERROR(SEARCH("210",AG46)))</formula>
    </cfRule>
    <cfRule type="containsText" dxfId="697" priority="682" operator="containsText" text="120">
      <formula>NOT(ISERROR(SEARCH("120",AG46)))</formula>
    </cfRule>
    <cfRule type="containsText" dxfId="696" priority="683" operator="containsText" text="716">
      <formula>NOT(ISERROR(SEARCH("716",AG46)))</formula>
    </cfRule>
    <cfRule type="containsText" dxfId="695" priority="684" operator="containsText" text="416">
      <formula>NOT(ISERROR(SEARCH("416",AG46)))</formula>
    </cfRule>
    <cfRule type="containsText" dxfId="694" priority="685" operator="containsText" text="316">
      <formula>NOT(ISERROR(SEARCH("316",AG46)))</formula>
    </cfRule>
    <cfRule type="containsText" dxfId="693" priority="686" operator="containsText" text="216">
      <formula>NOT(ISERROR(SEARCH("216",AG46)))</formula>
    </cfRule>
    <cfRule type="containsText" dxfId="692" priority="687" operator="containsText" text="126">
      <formula>NOT(ISERROR(SEARCH("126",AG46)))</formula>
    </cfRule>
    <cfRule type="containsText" dxfId="691" priority="688" operator="containsText" text="016">
      <formula>NOT(ISERROR(SEARCH("016",AG46)))</formula>
    </cfRule>
    <cfRule type="containsText" dxfId="690" priority="689" operator="containsText" text="700">
      <formula>NOT(ISERROR(SEARCH("700",AG46)))</formula>
    </cfRule>
    <cfRule type="containsText" dxfId="689" priority="690" operator="containsText" text="REPOS">
      <formula>NOT(ISERROR(SEARCH("REPOS",AG46)))</formula>
    </cfRule>
  </conditionalFormatting>
  <conditionalFormatting sqref="AG53 AG55:AG63">
    <cfRule type="containsText" dxfId="688" priority="649" operator="containsText" text="017">
      <formula>NOT(ISERROR(SEARCH("017",AG53)))</formula>
    </cfRule>
    <cfRule type="containsText" dxfId="687" priority="650" operator="containsText" text="031">
      <formula>NOT(ISERROR(SEARCH("031",AG53)))</formula>
    </cfRule>
    <cfRule type="containsText" dxfId="686" priority="651" operator="containsText" text="028">
      <formula>NOT(ISERROR(SEARCH("028",AG53)))</formula>
    </cfRule>
    <cfRule type="containsText" dxfId="685" priority="652" operator="containsText" text="800">
      <formula>NOT(ISERROR(SEARCH("800",AG53)))</formula>
    </cfRule>
    <cfRule type="containsText" dxfId="684" priority="653" operator="containsText" text="774">
      <formula>NOT(ISERROR(SEARCH("774",AG53)))</formula>
    </cfRule>
    <cfRule type="containsText" dxfId="683" priority="654" operator="containsText" text="748">
      <formula>NOT(ISERROR(SEARCH("748",AG53)))</formula>
    </cfRule>
    <cfRule type="containsText" dxfId="682" priority="655" operator="containsText" text="747">
      <formula>NOT(ISERROR(SEARCH("747",AG53)))</formula>
    </cfRule>
    <cfRule type="containsText" dxfId="681" priority="656" operator="containsText" text="730">
      <formula>NOT(ISERROR(SEARCH("730",AG53)))</formula>
    </cfRule>
    <cfRule type="containsText" dxfId="680" priority="657" operator="containsText" text="710">
      <formula>NOT(ISERROR(SEARCH("710",AG53)))</formula>
    </cfRule>
    <cfRule type="containsText" dxfId="679" priority="658" operator="containsText" text="410">
      <formula>NOT(ISERROR(SEARCH("410",AG53)))</formula>
    </cfRule>
    <cfRule type="containsText" dxfId="678" priority="659" operator="containsText" text="310">
      <formula>NOT(ISERROR(SEARCH("310",AG53)))</formula>
    </cfRule>
    <cfRule type="containsText" dxfId="677" priority="660" operator="containsText" text="210">
      <formula>NOT(ISERROR(SEARCH("210",AG53)))</formula>
    </cfRule>
    <cfRule type="containsText" dxfId="676" priority="661" operator="containsText" text="120">
      <formula>NOT(ISERROR(SEARCH("120",AG53)))</formula>
    </cfRule>
    <cfRule type="containsText" dxfId="675" priority="662" operator="containsText" text="716">
      <formula>NOT(ISERROR(SEARCH("716",AG53)))</formula>
    </cfRule>
    <cfRule type="containsText" dxfId="674" priority="663" operator="containsText" text="416">
      <formula>NOT(ISERROR(SEARCH("416",AG53)))</formula>
    </cfRule>
    <cfRule type="containsText" dxfId="673" priority="664" operator="containsText" text="316">
      <formula>NOT(ISERROR(SEARCH("316",AG53)))</formula>
    </cfRule>
    <cfRule type="containsText" dxfId="672" priority="665" operator="containsText" text="216">
      <formula>NOT(ISERROR(SEARCH("216",AG53)))</formula>
    </cfRule>
    <cfRule type="containsText" dxfId="671" priority="666" operator="containsText" text="126">
      <formula>NOT(ISERROR(SEARCH("126",AG53)))</formula>
    </cfRule>
    <cfRule type="containsText" dxfId="670" priority="667" operator="containsText" text="016">
      <formula>NOT(ISERROR(SEARCH("016",AG53)))</formula>
    </cfRule>
    <cfRule type="containsText" dxfId="669" priority="668" operator="containsText" text="700">
      <formula>NOT(ISERROR(SEARCH("700",AG53)))</formula>
    </cfRule>
    <cfRule type="containsText" dxfId="668" priority="669" operator="containsText" text="REPOS">
      <formula>NOT(ISERROR(SEARCH("REPOS",AG53)))</formula>
    </cfRule>
  </conditionalFormatting>
  <conditionalFormatting sqref="K46:L51">
    <cfRule type="containsText" dxfId="667" priority="628" operator="containsText" text="017">
      <formula>NOT(ISERROR(SEARCH("017",K46)))</formula>
    </cfRule>
    <cfRule type="containsText" dxfId="666" priority="629" operator="containsText" text="031">
      <formula>NOT(ISERROR(SEARCH("031",K46)))</formula>
    </cfRule>
    <cfRule type="containsText" dxfId="665" priority="630" operator="containsText" text="028">
      <formula>NOT(ISERROR(SEARCH("028",K46)))</formula>
    </cfRule>
    <cfRule type="containsText" dxfId="664" priority="631" operator="containsText" text="800">
      <formula>NOT(ISERROR(SEARCH("800",K46)))</formula>
    </cfRule>
    <cfRule type="containsText" dxfId="663" priority="632" operator="containsText" text="774">
      <formula>NOT(ISERROR(SEARCH("774",K46)))</formula>
    </cfRule>
    <cfRule type="containsText" dxfId="662" priority="633" operator="containsText" text="748">
      <formula>NOT(ISERROR(SEARCH("748",K46)))</formula>
    </cfRule>
    <cfRule type="containsText" dxfId="661" priority="634" operator="containsText" text="747">
      <formula>NOT(ISERROR(SEARCH("747",K46)))</formula>
    </cfRule>
    <cfRule type="containsText" dxfId="660" priority="635" operator="containsText" text="730">
      <formula>NOT(ISERROR(SEARCH("730",K46)))</formula>
    </cfRule>
    <cfRule type="containsText" dxfId="659" priority="636" operator="containsText" text="710">
      <formula>NOT(ISERROR(SEARCH("710",K46)))</formula>
    </cfRule>
    <cfRule type="containsText" dxfId="658" priority="637" operator="containsText" text="410">
      <formula>NOT(ISERROR(SEARCH("410",K46)))</formula>
    </cfRule>
    <cfRule type="containsText" dxfId="657" priority="638" operator="containsText" text="310">
      <formula>NOT(ISERROR(SEARCH("310",K46)))</formula>
    </cfRule>
    <cfRule type="containsText" dxfId="656" priority="639" operator="containsText" text="210">
      <formula>NOT(ISERROR(SEARCH("210",K46)))</formula>
    </cfRule>
    <cfRule type="containsText" dxfId="655" priority="640" operator="containsText" text="120">
      <formula>NOT(ISERROR(SEARCH("120",K46)))</formula>
    </cfRule>
    <cfRule type="containsText" dxfId="654" priority="641" operator="containsText" text="716">
      <formula>NOT(ISERROR(SEARCH("716",K46)))</formula>
    </cfRule>
    <cfRule type="containsText" dxfId="653" priority="642" operator="containsText" text="416">
      <formula>NOT(ISERROR(SEARCH("416",K46)))</formula>
    </cfRule>
    <cfRule type="containsText" dxfId="652" priority="643" operator="containsText" text="316">
      <formula>NOT(ISERROR(SEARCH("316",K46)))</formula>
    </cfRule>
    <cfRule type="containsText" dxfId="651" priority="644" operator="containsText" text="216">
      <formula>NOT(ISERROR(SEARCH("216",K46)))</formula>
    </cfRule>
    <cfRule type="containsText" dxfId="650" priority="645" operator="containsText" text="126">
      <formula>NOT(ISERROR(SEARCH("126",K46)))</formula>
    </cfRule>
    <cfRule type="containsText" dxfId="649" priority="646" operator="containsText" text="016">
      <formula>NOT(ISERROR(SEARCH("016",K46)))</formula>
    </cfRule>
    <cfRule type="containsText" dxfId="648" priority="647" operator="containsText" text="700">
      <formula>NOT(ISERROR(SEARCH("700",K46)))</formula>
    </cfRule>
    <cfRule type="containsText" dxfId="647" priority="648" operator="containsText" text="REPOS">
      <formula>NOT(ISERROR(SEARCH("REPOS",K46)))</formula>
    </cfRule>
  </conditionalFormatting>
  <conditionalFormatting sqref="R46:S51">
    <cfRule type="containsText" dxfId="646" priority="607" operator="containsText" text="017">
      <formula>NOT(ISERROR(SEARCH("017",R46)))</formula>
    </cfRule>
    <cfRule type="containsText" dxfId="645" priority="608" operator="containsText" text="031">
      <formula>NOT(ISERROR(SEARCH("031",R46)))</formula>
    </cfRule>
    <cfRule type="containsText" dxfId="644" priority="609" operator="containsText" text="028">
      <formula>NOT(ISERROR(SEARCH("028",R46)))</formula>
    </cfRule>
    <cfRule type="containsText" dxfId="643" priority="610" operator="containsText" text="800">
      <formula>NOT(ISERROR(SEARCH("800",R46)))</formula>
    </cfRule>
    <cfRule type="containsText" dxfId="642" priority="611" operator="containsText" text="774">
      <formula>NOT(ISERROR(SEARCH("774",R46)))</formula>
    </cfRule>
    <cfRule type="containsText" dxfId="641" priority="612" operator="containsText" text="748">
      <formula>NOT(ISERROR(SEARCH("748",R46)))</formula>
    </cfRule>
    <cfRule type="containsText" dxfId="640" priority="613" operator="containsText" text="747">
      <formula>NOT(ISERROR(SEARCH("747",R46)))</formula>
    </cfRule>
    <cfRule type="containsText" dxfId="639" priority="614" operator="containsText" text="730">
      <formula>NOT(ISERROR(SEARCH("730",R46)))</formula>
    </cfRule>
    <cfRule type="containsText" dxfId="638" priority="615" operator="containsText" text="710">
      <formula>NOT(ISERROR(SEARCH("710",R46)))</formula>
    </cfRule>
    <cfRule type="containsText" dxfId="637" priority="616" operator="containsText" text="410">
      <formula>NOT(ISERROR(SEARCH("410",R46)))</formula>
    </cfRule>
    <cfRule type="containsText" dxfId="636" priority="617" operator="containsText" text="310">
      <formula>NOT(ISERROR(SEARCH("310",R46)))</formula>
    </cfRule>
    <cfRule type="containsText" dxfId="635" priority="618" operator="containsText" text="210">
      <formula>NOT(ISERROR(SEARCH("210",R46)))</formula>
    </cfRule>
    <cfRule type="containsText" dxfId="634" priority="619" operator="containsText" text="120">
      <formula>NOT(ISERROR(SEARCH("120",R46)))</formula>
    </cfRule>
    <cfRule type="containsText" dxfId="633" priority="620" operator="containsText" text="716">
      <formula>NOT(ISERROR(SEARCH("716",R46)))</formula>
    </cfRule>
    <cfRule type="containsText" dxfId="632" priority="621" operator="containsText" text="416">
      <formula>NOT(ISERROR(SEARCH("416",R46)))</formula>
    </cfRule>
    <cfRule type="containsText" dxfId="631" priority="622" operator="containsText" text="316">
      <formula>NOT(ISERROR(SEARCH("316",R46)))</formula>
    </cfRule>
    <cfRule type="containsText" dxfId="630" priority="623" operator="containsText" text="216">
      <formula>NOT(ISERROR(SEARCH("216",R46)))</formula>
    </cfRule>
    <cfRule type="containsText" dxfId="629" priority="624" operator="containsText" text="126">
      <formula>NOT(ISERROR(SEARCH("126",R46)))</formula>
    </cfRule>
    <cfRule type="containsText" dxfId="628" priority="625" operator="containsText" text="016">
      <formula>NOT(ISERROR(SEARCH("016",R46)))</formula>
    </cfRule>
    <cfRule type="containsText" dxfId="627" priority="626" operator="containsText" text="700">
      <formula>NOT(ISERROR(SEARCH("700",R46)))</formula>
    </cfRule>
    <cfRule type="containsText" dxfId="626" priority="627" operator="containsText" text="REPOS">
      <formula>NOT(ISERROR(SEARCH("REPOS",R46)))</formula>
    </cfRule>
  </conditionalFormatting>
  <conditionalFormatting sqref="Y46:Z51">
    <cfRule type="containsText" dxfId="625" priority="586" operator="containsText" text="017">
      <formula>NOT(ISERROR(SEARCH("017",Y46)))</formula>
    </cfRule>
    <cfRule type="containsText" dxfId="624" priority="587" operator="containsText" text="031">
      <formula>NOT(ISERROR(SEARCH("031",Y46)))</formula>
    </cfRule>
    <cfRule type="containsText" dxfId="623" priority="588" operator="containsText" text="028">
      <formula>NOT(ISERROR(SEARCH("028",Y46)))</formula>
    </cfRule>
    <cfRule type="containsText" dxfId="622" priority="589" operator="containsText" text="800">
      <formula>NOT(ISERROR(SEARCH("800",Y46)))</formula>
    </cfRule>
    <cfRule type="containsText" dxfId="621" priority="590" operator="containsText" text="774">
      <formula>NOT(ISERROR(SEARCH("774",Y46)))</formula>
    </cfRule>
    <cfRule type="containsText" dxfId="620" priority="591" operator="containsText" text="748">
      <formula>NOT(ISERROR(SEARCH("748",Y46)))</formula>
    </cfRule>
    <cfRule type="containsText" dxfId="619" priority="592" operator="containsText" text="747">
      <formula>NOT(ISERROR(SEARCH("747",Y46)))</formula>
    </cfRule>
    <cfRule type="containsText" dxfId="618" priority="593" operator="containsText" text="730">
      <formula>NOT(ISERROR(SEARCH("730",Y46)))</formula>
    </cfRule>
    <cfRule type="containsText" dxfId="617" priority="594" operator="containsText" text="710">
      <formula>NOT(ISERROR(SEARCH("710",Y46)))</formula>
    </cfRule>
    <cfRule type="containsText" dxfId="616" priority="595" operator="containsText" text="410">
      <formula>NOT(ISERROR(SEARCH("410",Y46)))</formula>
    </cfRule>
    <cfRule type="containsText" dxfId="615" priority="596" operator="containsText" text="310">
      <formula>NOT(ISERROR(SEARCH("310",Y46)))</formula>
    </cfRule>
    <cfRule type="containsText" dxfId="614" priority="597" operator="containsText" text="210">
      <formula>NOT(ISERROR(SEARCH("210",Y46)))</formula>
    </cfRule>
    <cfRule type="containsText" dxfId="613" priority="598" operator="containsText" text="120">
      <formula>NOT(ISERROR(SEARCH("120",Y46)))</formula>
    </cfRule>
    <cfRule type="containsText" dxfId="612" priority="599" operator="containsText" text="716">
      <formula>NOT(ISERROR(SEARCH("716",Y46)))</formula>
    </cfRule>
    <cfRule type="containsText" dxfId="611" priority="600" operator="containsText" text="416">
      <formula>NOT(ISERROR(SEARCH("416",Y46)))</formula>
    </cfRule>
    <cfRule type="containsText" dxfId="610" priority="601" operator="containsText" text="316">
      <formula>NOT(ISERROR(SEARCH("316",Y46)))</formula>
    </cfRule>
    <cfRule type="containsText" dxfId="609" priority="602" operator="containsText" text="216">
      <formula>NOT(ISERROR(SEARCH("216",Y46)))</formula>
    </cfRule>
    <cfRule type="containsText" dxfId="608" priority="603" operator="containsText" text="126">
      <formula>NOT(ISERROR(SEARCH("126",Y46)))</formula>
    </cfRule>
    <cfRule type="containsText" dxfId="607" priority="604" operator="containsText" text="016">
      <formula>NOT(ISERROR(SEARCH("016",Y46)))</formula>
    </cfRule>
    <cfRule type="containsText" dxfId="606" priority="605" operator="containsText" text="700">
      <formula>NOT(ISERROR(SEARCH("700",Y46)))</formula>
    </cfRule>
    <cfRule type="containsText" dxfId="605" priority="606" operator="containsText" text="REPOS">
      <formula>NOT(ISERROR(SEARCH("REPOS",Y46)))</formula>
    </cfRule>
  </conditionalFormatting>
  <conditionalFormatting sqref="AC46:AD51">
    <cfRule type="containsText" dxfId="604" priority="565" operator="containsText" text="017">
      <formula>NOT(ISERROR(SEARCH("017",AC46)))</formula>
    </cfRule>
    <cfRule type="containsText" dxfId="603" priority="566" operator="containsText" text="031">
      <formula>NOT(ISERROR(SEARCH("031",AC46)))</formula>
    </cfRule>
    <cfRule type="containsText" dxfId="602" priority="567" operator="containsText" text="028">
      <formula>NOT(ISERROR(SEARCH("028",AC46)))</formula>
    </cfRule>
    <cfRule type="containsText" dxfId="601" priority="568" operator="containsText" text="800">
      <formula>NOT(ISERROR(SEARCH("800",AC46)))</formula>
    </cfRule>
    <cfRule type="containsText" dxfId="600" priority="569" operator="containsText" text="774">
      <formula>NOT(ISERROR(SEARCH("774",AC46)))</formula>
    </cfRule>
    <cfRule type="containsText" dxfId="599" priority="570" operator="containsText" text="748">
      <formula>NOT(ISERROR(SEARCH("748",AC46)))</formula>
    </cfRule>
    <cfRule type="containsText" dxfId="598" priority="571" operator="containsText" text="747">
      <formula>NOT(ISERROR(SEARCH("747",AC46)))</formula>
    </cfRule>
    <cfRule type="containsText" dxfId="597" priority="572" operator="containsText" text="730">
      <formula>NOT(ISERROR(SEARCH("730",AC46)))</formula>
    </cfRule>
    <cfRule type="containsText" dxfId="596" priority="573" operator="containsText" text="710">
      <formula>NOT(ISERROR(SEARCH("710",AC46)))</formula>
    </cfRule>
    <cfRule type="containsText" dxfId="595" priority="574" operator="containsText" text="410">
      <formula>NOT(ISERROR(SEARCH("410",AC46)))</formula>
    </cfRule>
    <cfRule type="containsText" dxfId="594" priority="575" operator="containsText" text="310">
      <formula>NOT(ISERROR(SEARCH("310",AC46)))</formula>
    </cfRule>
    <cfRule type="containsText" dxfId="593" priority="576" operator="containsText" text="210">
      <formula>NOT(ISERROR(SEARCH("210",AC46)))</formula>
    </cfRule>
    <cfRule type="containsText" dxfId="592" priority="577" operator="containsText" text="120">
      <formula>NOT(ISERROR(SEARCH("120",AC46)))</formula>
    </cfRule>
    <cfRule type="containsText" dxfId="591" priority="578" operator="containsText" text="716">
      <formula>NOT(ISERROR(SEARCH("716",AC46)))</formula>
    </cfRule>
    <cfRule type="containsText" dxfId="590" priority="579" operator="containsText" text="416">
      <formula>NOT(ISERROR(SEARCH("416",AC46)))</formula>
    </cfRule>
    <cfRule type="containsText" dxfId="589" priority="580" operator="containsText" text="316">
      <formula>NOT(ISERROR(SEARCH("316",AC46)))</formula>
    </cfRule>
    <cfRule type="containsText" dxfId="588" priority="581" operator="containsText" text="216">
      <formula>NOT(ISERROR(SEARCH("216",AC46)))</formula>
    </cfRule>
    <cfRule type="containsText" dxfId="587" priority="582" operator="containsText" text="126">
      <formula>NOT(ISERROR(SEARCH("126",AC46)))</formula>
    </cfRule>
    <cfRule type="containsText" dxfId="586" priority="583" operator="containsText" text="016">
      <formula>NOT(ISERROR(SEARCH("016",AC46)))</formula>
    </cfRule>
    <cfRule type="containsText" dxfId="585" priority="584" operator="containsText" text="700">
      <formula>NOT(ISERROR(SEARCH("700",AC46)))</formula>
    </cfRule>
    <cfRule type="containsText" dxfId="584" priority="585" operator="containsText" text="REPOS">
      <formula>NOT(ISERROR(SEARCH("REPOS",AC46)))</formula>
    </cfRule>
  </conditionalFormatting>
  <conditionalFormatting sqref="AC53:AD53 AC55:AD63">
    <cfRule type="containsText" dxfId="583" priority="544" operator="containsText" text="017">
      <formula>NOT(ISERROR(SEARCH("017",AC53)))</formula>
    </cfRule>
    <cfRule type="containsText" dxfId="582" priority="545" operator="containsText" text="031">
      <formula>NOT(ISERROR(SEARCH("031",AC53)))</formula>
    </cfRule>
    <cfRule type="containsText" dxfId="581" priority="546" operator="containsText" text="028">
      <formula>NOT(ISERROR(SEARCH("028",AC53)))</formula>
    </cfRule>
    <cfRule type="containsText" dxfId="580" priority="547" operator="containsText" text="800">
      <formula>NOT(ISERROR(SEARCH("800",AC53)))</formula>
    </cfRule>
    <cfRule type="containsText" dxfId="579" priority="548" operator="containsText" text="774">
      <formula>NOT(ISERROR(SEARCH("774",AC53)))</formula>
    </cfRule>
    <cfRule type="containsText" dxfId="578" priority="549" operator="containsText" text="748">
      <formula>NOT(ISERROR(SEARCH("748",AC53)))</formula>
    </cfRule>
    <cfRule type="containsText" dxfId="577" priority="550" operator="containsText" text="747">
      <formula>NOT(ISERROR(SEARCH("747",AC53)))</formula>
    </cfRule>
    <cfRule type="containsText" dxfId="576" priority="551" operator="containsText" text="730">
      <formula>NOT(ISERROR(SEARCH("730",AC53)))</formula>
    </cfRule>
    <cfRule type="containsText" dxfId="575" priority="552" operator="containsText" text="710">
      <formula>NOT(ISERROR(SEARCH("710",AC53)))</formula>
    </cfRule>
    <cfRule type="containsText" dxfId="574" priority="553" operator="containsText" text="410">
      <formula>NOT(ISERROR(SEARCH("410",AC53)))</formula>
    </cfRule>
    <cfRule type="containsText" dxfId="573" priority="554" operator="containsText" text="310">
      <formula>NOT(ISERROR(SEARCH("310",AC53)))</formula>
    </cfRule>
    <cfRule type="containsText" dxfId="572" priority="555" operator="containsText" text="210">
      <formula>NOT(ISERROR(SEARCH("210",AC53)))</formula>
    </cfRule>
    <cfRule type="containsText" dxfId="571" priority="556" operator="containsText" text="120">
      <formula>NOT(ISERROR(SEARCH("120",AC53)))</formula>
    </cfRule>
    <cfRule type="containsText" dxfId="570" priority="557" operator="containsText" text="716">
      <formula>NOT(ISERROR(SEARCH("716",AC53)))</formula>
    </cfRule>
    <cfRule type="containsText" dxfId="569" priority="558" operator="containsText" text="416">
      <formula>NOT(ISERROR(SEARCH("416",AC53)))</formula>
    </cfRule>
    <cfRule type="containsText" dxfId="568" priority="559" operator="containsText" text="316">
      <formula>NOT(ISERROR(SEARCH("316",AC53)))</formula>
    </cfRule>
    <cfRule type="containsText" dxfId="567" priority="560" operator="containsText" text="216">
      <formula>NOT(ISERROR(SEARCH("216",AC53)))</formula>
    </cfRule>
    <cfRule type="containsText" dxfId="566" priority="561" operator="containsText" text="126">
      <formula>NOT(ISERROR(SEARCH("126",AC53)))</formula>
    </cfRule>
    <cfRule type="containsText" dxfId="565" priority="562" operator="containsText" text="016">
      <formula>NOT(ISERROR(SEARCH("016",AC53)))</formula>
    </cfRule>
    <cfRule type="containsText" dxfId="564" priority="563" operator="containsText" text="700">
      <formula>NOT(ISERROR(SEARCH("700",AC53)))</formula>
    </cfRule>
    <cfRule type="containsText" dxfId="563" priority="564" operator="containsText" text="REPOS">
      <formula>NOT(ISERROR(SEARCH("REPOS",AC53)))</formula>
    </cfRule>
  </conditionalFormatting>
  <conditionalFormatting sqref="R53:S53 R55:S63">
    <cfRule type="containsText" dxfId="562" priority="523" operator="containsText" text="017">
      <formula>NOT(ISERROR(SEARCH("017",R53)))</formula>
    </cfRule>
    <cfRule type="containsText" dxfId="561" priority="524" operator="containsText" text="031">
      <formula>NOT(ISERROR(SEARCH("031",R53)))</formula>
    </cfRule>
    <cfRule type="containsText" dxfId="560" priority="525" operator="containsText" text="028">
      <formula>NOT(ISERROR(SEARCH("028",R53)))</formula>
    </cfRule>
    <cfRule type="containsText" dxfId="559" priority="526" operator="containsText" text="800">
      <formula>NOT(ISERROR(SEARCH("800",R53)))</formula>
    </cfRule>
    <cfRule type="containsText" dxfId="558" priority="527" operator="containsText" text="774">
      <formula>NOT(ISERROR(SEARCH("774",R53)))</formula>
    </cfRule>
    <cfRule type="containsText" dxfId="557" priority="528" operator="containsText" text="748">
      <formula>NOT(ISERROR(SEARCH("748",R53)))</formula>
    </cfRule>
    <cfRule type="containsText" dxfId="556" priority="529" operator="containsText" text="747">
      <formula>NOT(ISERROR(SEARCH("747",R53)))</formula>
    </cfRule>
    <cfRule type="containsText" dxfId="555" priority="530" operator="containsText" text="730">
      <formula>NOT(ISERROR(SEARCH("730",R53)))</formula>
    </cfRule>
    <cfRule type="containsText" dxfId="554" priority="531" operator="containsText" text="710">
      <formula>NOT(ISERROR(SEARCH("710",R53)))</formula>
    </cfRule>
    <cfRule type="containsText" dxfId="553" priority="532" operator="containsText" text="410">
      <formula>NOT(ISERROR(SEARCH("410",R53)))</formula>
    </cfRule>
    <cfRule type="containsText" dxfId="552" priority="533" operator="containsText" text="310">
      <formula>NOT(ISERROR(SEARCH("310",R53)))</formula>
    </cfRule>
    <cfRule type="containsText" dxfId="551" priority="534" operator="containsText" text="210">
      <formula>NOT(ISERROR(SEARCH("210",R53)))</formula>
    </cfRule>
    <cfRule type="containsText" dxfId="550" priority="535" operator="containsText" text="120">
      <formula>NOT(ISERROR(SEARCH("120",R53)))</formula>
    </cfRule>
    <cfRule type="containsText" dxfId="549" priority="536" operator="containsText" text="716">
      <formula>NOT(ISERROR(SEARCH("716",R53)))</formula>
    </cfRule>
    <cfRule type="containsText" dxfId="548" priority="537" operator="containsText" text="416">
      <formula>NOT(ISERROR(SEARCH("416",R53)))</formula>
    </cfRule>
    <cfRule type="containsText" dxfId="547" priority="538" operator="containsText" text="316">
      <formula>NOT(ISERROR(SEARCH("316",R53)))</formula>
    </cfRule>
    <cfRule type="containsText" dxfId="546" priority="539" operator="containsText" text="216">
      <formula>NOT(ISERROR(SEARCH("216",R53)))</formula>
    </cfRule>
    <cfRule type="containsText" dxfId="545" priority="540" operator="containsText" text="126">
      <formula>NOT(ISERROR(SEARCH("126",R53)))</formula>
    </cfRule>
    <cfRule type="containsText" dxfId="544" priority="541" operator="containsText" text="016">
      <formula>NOT(ISERROR(SEARCH("016",R53)))</formula>
    </cfRule>
    <cfRule type="containsText" dxfId="543" priority="542" operator="containsText" text="700">
      <formula>NOT(ISERROR(SEARCH("700",R53)))</formula>
    </cfRule>
    <cfRule type="containsText" dxfId="542" priority="543" operator="containsText" text="REPOS">
      <formula>NOT(ISERROR(SEARCH("REPOS",R53)))</formula>
    </cfRule>
  </conditionalFormatting>
  <conditionalFormatting sqref="Y53:Z53 Y55:Z63">
    <cfRule type="containsText" dxfId="541" priority="502" operator="containsText" text="017">
      <formula>NOT(ISERROR(SEARCH("017",Y53)))</formula>
    </cfRule>
    <cfRule type="containsText" dxfId="540" priority="503" operator="containsText" text="031">
      <formula>NOT(ISERROR(SEARCH("031",Y53)))</formula>
    </cfRule>
    <cfRule type="containsText" dxfId="539" priority="504" operator="containsText" text="028">
      <formula>NOT(ISERROR(SEARCH("028",Y53)))</formula>
    </cfRule>
    <cfRule type="containsText" dxfId="538" priority="505" operator="containsText" text="800">
      <formula>NOT(ISERROR(SEARCH("800",Y53)))</formula>
    </cfRule>
    <cfRule type="containsText" dxfId="537" priority="506" operator="containsText" text="774">
      <formula>NOT(ISERROR(SEARCH("774",Y53)))</formula>
    </cfRule>
    <cfRule type="containsText" dxfId="536" priority="507" operator="containsText" text="748">
      <formula>NOT(ISERROR(SEARCH("748",Y53)))</formula>
    </cfRule>
    <cfRule type="containsText" dxfId="535" priority="508" operator="containsText" text="747">
      <formula>NOT(ISERROR(SEARCH("747",Y53)))</formula>
    </cfRule>
    <cfRule type="containsText" dxfId="534" priority="509" operator="containsText" text="730">
      <formula>NOT(ISERROR(SEARCH("730",Y53)))</formula>
    </cfRule>
    <cfRule type="containsText" dxfId="533" priority="510" operator="containsText" text="710">
      <formula>NOT(ISERROR(SEARCH("710",Y53)))</formula>
    </cfRule>
    <cfRule type="containsText" dxfId="532" priority="511" operator="containsText" text="410">
      <formula>NOT(ISERROR(SEARCH("410",Y53)))</formula>
    </cfRule>
    <cfRule type="containsText" dxfId="531" priority="512" operator="containsText" text="310">
      <formula>NOT(ISERROR(SEARCH("310",Y53)))</formula>
    </cfRule>
    <cfRule type="containsText" dxfId="530" priority="513" operator="containsText" text="210">
      <formula>NOT(ISERROR(SEARCH("210",Y53)))</formula>
    </cfRule>
    <cfRule type="containsText" dxfId="529" priority="514" operator="containsText" text="120">
      <formula>NOT(ISERROR(SEARCH("120",Y53)))</formula>
    </cfRule>
    <cfRule type="containsText" dxfId="528" priority="515" operator="containsText" text="716">
      <formula>NOT(ISERROR(SEARCH("716",Y53)))</formula>
    </cfRule>
    <cfRule type="containsText" dxfId="527" priority="516" operator="containsText" text="416">
      <formula>NOT(ISERROR(SEARCH("416",Y53)))</formula>
    </cfRule>
    <cfRule type="containsText" dxfId="526" priority="517" operator="containsText" text="316">
      <formula>NOT(ISERROR(SEARCH("316",Y53)))</formula>
    </cfRule>
    <cfRule type="containsText" dxfId="525" priority="518" operator="containsText" text="216">
      <formula>NOT(ISERROR(SEARCH("216",Y53)))</formula>
    </cfRule>
    <cfRule type="containsText" dxfId="524" priority="519" operator="containsText" text="126">
      <formula>NOT(ISERROR(SEARCH("126",Y53)))</formula>
    </cfRule>
    <cfRule type="containsText" dxfId="523" priority="520" operator="containsText" text="016">
      <formula>NOT(ISERROR(SEARCH("016",Y53)))</formula>
    </cfRule>
    <cfRule type="containsText" dxfId="522" priority="521" operator="containsText" text="700">
      <formula>NOT(ISERROR(SEARCH("700",Y53)))</formula>
    </cfRule>
    <cfRule type="containsText" dxfId="521" priority="522" operator="containsText" text="REPOS">
      <formula>NOT(ISERROR(SEARCH("REPOS",Y53)))</formula>
    </cfRule>
  </conditionalFormatting>
  <conditionalFormatting sqref="K53:L53 K55:L63">
    <cfRule type="containsText" dxfId="520" priority="481" operator="containsText" text="017">
      <formula>NOT(ISERROR(SEARCH("017",K53)))</formula>
    </cfRule>
    <cfRule type="containsText" dxfId="519" priority="482" operator="containsText" text="031">
      <formula>NOT(ISERROR(SEARCH("031",K53)))</formula>
    </cfRule>
    <cfRule type="containsText" dxfId="518" priority="483" operator="containsText" text="028">
      <formula>NOT(ISERROR(SEARCH("028",K53)))</formula>
    </cfRule>
    <cfRule type="containsText" dxfId="517" priority="484" operator="containsText" text="800">
      <formula>NOT(ISERROR(SEARCH("800",K53)))</formula>
    </cfRule>
    <cfRule type="containsText" dxfId="516" priority="485" operator="containsText" text="774">
      <formula>NOT(ISERROR(SEARCH("774",K53)))</formula>
    </cfRule>
    <cfRule type="containsText" dxfId="515" priority="486" operator="containsText" text="748">
      <formula>NOT(ISERROR(SEARCH("748",K53)))</formula>
    </cfRule>
    <cfRule type="containsText" dxfId="514" priority="487" operator="containsText" text="747">
      <formula>NOT(ISERROR(SEARCH("747",K53)))</formula>
    </cfRule>
    <cfRule type="containsText" dxfId="513" priority="488" operator="containsText" text="730">
      <formula>NOT(ISERROR(SEARCH("730",K53)))</formula>
    </cfRule>
    <cfRule type="containsText" dxfId="512" priority="489" operator="containsText" text="710">
      <formula>NOT(ISERROR(SEARCH("710",K53)))</formula>
    </cfRule>
    <cfRule type="containsText" dxfId="511" priority="490" operator="containsText" text="410">
      <formula>NOT(ISERROR(SEARCH("410",K53)))</formula>
    </cfRule>
    <cfRule type="containsText" dxfId="510" priority="491" operator="containsText" text="310">
      <formula>NOT(ISERROR(SEARCH("310",K53)))</formula>
    </cfRule>
    <cfRule type="containsText" dxfId="509" priority="492" operator="containsText" text="210">
      <formula>NOT(ISERROR(SEARCH("210",K53)))</formula>
    </cfRule>
    <cfRule type="containsText" dxfId="508" priority="493" operator="containsText" text="120">
      <formula>NOT(ISERROR(SEARCH("120",K53)))</formula>
    </cfRule>
    <cfRule type="containsText" dxfId="507" priority="494" operator="containsText" text="716">
      <formula>NOT(ISERROR(SEARCH("716",K53)))</formula>
    </cfRule>
    <cfRule type="containsText" dxfId="506" priority="495" operator="containsText" text="416">
      <formula>NOT(ISERROR(SEARCH("416",K53)))</formula>
    </cfRule>
    <cfRule type="containsText" dxfId="505" priority="496" operator="containsText" text="316">
      <formula>NOT(ISERROR(SEARCH("316",K53)))</formula>
    </cfRule>
    <cfRule type="containsText" dxfId="504" priority="497" operator="containsText" text="216">
      <formula>NOT(ISERROR(SEARCH("216",K53)))</formula>
    </cfRule>
    <cfRule type="containsText" dxfId="503" priority="498" operator="containsText" text="126">
      <formula>NOT(ISERROR(SEARCH("126",K53)))</formula>
    </cfRule>
    <cfRule type="containsText" dxfId="502" priority="499" operator="containsText" text="016">
      <formula>NOT(ISERROR(SEARCH("016",K53)))</formula>
    </cfRule>
    <cfRule type="containsText" dxfId="501" priority="500" operator="containsText" text="700">
      <formula>NOT(ISERROR(SEARCH("700",K53)))</formula>
    </cfRule>
    <cfRule type="containsText" dxfId="500" priority="501" operator="containsText" text="REPOS">
      <formula>NOT(ISERROR(SEARCH("REPOS",K53)))</formula>
    </cfRule>
  </conditionalFormatting>
  <conditionalFormatting sqref="D46:E51">
    <cfRule type="containsText" dxfId="499" priority="460" operator="containsText" text="017">
      <formula>NOT(ISERROR(SEARCH("017",D46)))</formula>
    </cfRule>
    <cfRule type="containsText" dxfId="498" priority="461" operator="containsText" text="031">
      <formula>NOT(ISERROR(SEARCH("031",D46)))</formula>
    </cfRule>
    <cfRule type="containsText" dxfId="497" priority="462" operator="containsText" text="028">
      <formula>NOT(ISERROR(SEARCH("028",D46)))</formula>
    </cfRule>
    <cfRule type="containsText" dxfId="496" priority="463" operator="containsText" text="800">
      <formula>NOT(ISERROR(SEARCH("800",D46)))</formula>
    </cfRule>
    <cfRule type="containsText" dxfId="495" priority="464" operator="containsText" text="774">
      <formula>NOT(ISERROR(SEARCH("774",D46)))</formula>
    </cfRule>
    <cfRule type="containsText" dxfId="494" priority="465" operator="containsText" text="748">
      <formula>NOT(ISERROR(SEARCH("748",D46)))</formula>
    </cfRule>
    <cfRule type="containsText" dxfId="493" priority="466" operator="containsText" text="747">
      <formula>NOT(ISERROR(SEARCH("747",D46)))</formula>
    </cfRule>
    <cfRule type="containsText" dxfId="492" priority="467" operator="containsText" text="730">
      <formula>NOT(ISERROR(SEARCH("730",D46)))</formula>
    </cfRule>
    <cfRule type="containsText" dxfId="491" priority="468" operator="containsText" text="710">
      <formula>NOT(ISERROR(SEARCH("710",D46)))</formula>
    </cfRule>
    <cfRule type="containsText" dxfId="490" priority="469" operator="containsText" text="410">
      <formula>NOT(ISERROR(SEARCH("410",D46)))</formula>
    </cfRule>
    <cfRule type="containsText" dxfId="489" priority="470" operator="containsText" text="310">
      <formula>NOT(ISERROR(SEARCH("310",D46)))</formula>
    </cfRule>
    <cfRule type="containsText" dxfId="488" priority="471" operator="containsText" text="210">
      <formula>NOT(ISERROR(SEARCH("210",D46)))</formula>
    </cfRule>
    <cfRule type="containsText" dxfId="487" priority="472" operator="containsText" text="120">
      <formula>NOT(ISERROR(SEARCH("120",D46)))</formula>
    </cfRule>
    <cfRule type="containsText" dxfId="486" priority="473" operator="containsText" text="716">
      <formula>NOT(ISERROR(SEARCH("716",D46)))</formula>
    </cfRule>
    <cfRule type="containsText" dxfId="485" priority="474" operator="containsText" text="416">
      <formula>NOT(ISERROR(SEARCH("416",D46)))</formula>
    </cfRule>
    <cfRule type="containsText" dxfId="484" priority="475" operator="containsText" text="316">
      <formula>NOT(ISERROR(SEARCH("316",D46)))</formula>
    </cfRule>
    <cfRule type="containsText" dxfId="483" priority="476" operator="containsText" text="216">
      <formula>NOT(ISERROR(SEARCH("216",D46)))</formula>
    </cfRule>
    <cfRule type="containsText" dxfId="482" priority="477" operator="containsText" text="126">
      <formula>NOT(ISERROR(SEARCH("126",D46)))</formula>
    </cfRule>
    <cfRule type="containsText" dxfId="481" priority="478" operator="containsText" text="016">
      <formula>NOT(ISERROR(SEARCH("016",D46)))</formula>
    </cfRule>
    <cfRule type="containsText" dxfId="480" priority="479" operator="containsText" text="700">
      <formula>NOT(ISERROR(SEARCH("700",D46)))</formula>
    </cfRule>
    <cfRule type="containsText" dxfId="479" priority="480" operator="containsText" text="REPOS">
      <formula>NOT(ISERROR(SEARCH("REPOS",D46)))</formula>
    </cfRule>
  </conditionalFormatting>
  <conditionalFormatting sqref="D55:E63 E53">
    <cfRule type="containsText" dxfId="478" priority="439" operator="containsText" text="017">
      <formula>NOT(ISERROR(SEARCH("017",D53)))</formula>
    </cfRule>
    <cfRule type="containsText" dxfId="477" priority="440" operator="containsText" text="031">
      <formula>NOT(ISERROR(SEARCH("031",D53)))</formula>
    </cfRule>
    <cfRule type="containsText" dxfId="476" priority="441" operator="containsText" text="028">
      <formula>NOT(ISERROR(SEARCH("028",D53)))</formula>
    </cfRule>
    <cfRule type="containsText" dxfId="475" priority="442" operator="containsText" text="800">
      <formula>NOT(ISERROR(SEARCH("800",D53)))</formula>
    </cfRule>
    <cfRule type="containsText" dxfId="474" priority="443" operator="containsText" text="774">
      <formula>NOT(ISERROR(SEARCH("774",D53)))</formula>
    </cfRule>
    <cfRule type="containsText" dxfId="473" priority="444" operator="containsText" text="748">
      <formula>NOT(ISERROR(SEARCH("748",D53)))</formula>
    </cfRule>
    <cfRule type="containsText" dxfId="472" priority="445" operator="containsText" text="747">
      <formula>NOT(ISERROR(SEARCH("747",D53)))</formula>
    </cfRule>
    <cfRule type="containsText" dxfId="471" priority="446" operator="containsText" text="730">
      <formula>NOT(ISERROR(SEARCH("730",D53)))</formula>
    </cfRule>
    <cfRule type="containsText" dxfId="470" priority="447" operator="containsText" text="710">
      <formula>NOT(ISERROR(SEARCH("710",D53)))</formula>
    </cfRule>
    <cfRule type="containsText" dxfId="469" priority="448" operator="containsText" text="410">
      <formula>NOT(ISERROR(SEARCH("410",D53)))</formula>
    </cfRule>
    <cfRule type="containsText" dxfId="468" priority="449" operator="containsText" text="310">
      <formula>NOT(ISERROR(SEARCH("310",D53)))</formula>
    </cfRule>
    <cfRule type="containsText" dxfId="467" priority="450" operator="containsText" text="210">
      <formula>NOT(ISERROR(SEARCH("210",D53)))</formula>
    </cfRule>
    <cfRule type="containsText" dxfId="466" priority="451" operator="containsText" text="120">
      <formula>NOT(ISERROR(SEARCH("120",D53)))</formula>
    </cfRule>
    <cfRule type="containsText" dxfId="465" priority="452" operator="containsText" text="716">
      <formula>NOT(ISERROR(SEARCH("716",D53)))</formula>
    </cfRule>
    <cfRule type="containsText" dxfId="464" priority="453" operator="containsText" text="416">
      <formula>NOT(ISERROR(SEARCH("416",D53)))</formula>
    </cfRule>
    <cfRule type="containsText" dxfId="463" priority="454" operator="containsText" text="316">
      <formula>NOT(ISERROR(SEARCH("316",D53)))</formula>
    </cfRule>
    <cfRule type="containsText" dxfId="462" priority="455" operator="containsText" text="216">
      <formula>NOT(ISERROR(SEARCH("216",D53)))</formula>
    </cfRule>
    <cfRule type="containsText" dxfId="461" priority="456" operator="containsText" text="126">
      <formula>NOT(ISERROR(SEARCH("126",D53)))</formula>
    </cfRule>
    <cfRule type="containsText" dxfId="460" priority="457" operator="containsText" text="016">
      <formula>NOT(ISERROR(SEARCH("016",D53)))</formula>
    </cfRule>
    <cfRule type="containsText" dxfId="459" priority="458" operator="containsText" text="700">
      <formula>NOT(ISERROR(SEARCH("700",D53)))</formula>
    </cfRule>
    <cfRule type="containsText" dxfId="458" priority="459" operator="containsText" text="REPOS">
      <formula>NOT(ISERROR(SEARCH("REPOS",D53)))</formula>
    </cfRule>
  </conditionalFormatting>
  <conditionalFormatting sqref="C78:C90">
    <cfRule type="containsText" dxfId="457" priority="397" operator="containsText" text="017">
      <formula>NOT(ISERROR(SEARCH("017",C78)))</formula>
    </cfRule>
    <cfRule type="containsText" dxfId="456" priority="398" operator="containsText" text="031">
      <formula>NOT(ISERROR(SEARCH("031",C78)))</formula>
    </cfRule>
    <cfRule type="containsText" dxfId="455" priority="399" operator="containsText" text="028">
      <formula>NOT(ISERROR(SEARCH("028",C78)))</formula>
    </cfRule>
    <cfRule type="containsText" dxfId="454" priority="400" operator="containsText" text="800">
      <formula>NOT(ISERROR(SEARCH("800",C78)))</formula>
    </cfRule>
    <cfRule type="containsText" dxfId="453" priority="401" operator="containsText" text="774">
      <formula>NOT(ISERROR(SEARCH("774",C78)))</formula>
    </cfRule>
    <cfRule type="containsText" dxfId="452" priority="402" operator="containsText" text="748">
      <formula>NOT(ISERROR(SEARCH("748",C78)))</formula>
    </cfRule>
    <cfRule type="containsText" dxfId="451" priority="403" operator="containsText" text="747">
      <formula>NOT(ISERROR(SEARCH("747",C78)))</formula>
    </cfRule>
    <cfRule type="containsText" dxfId="450" priority="404" operator="containsText" text="730">
      <formula>NOT(ISERROR(SEARCH("730",C78)))</formula>
    </cfRule>
    <cfRule type="containsText" dxfId="449" priority="405" operator="containsText" text="710">
      <formula>NOT(ISERROR(SEARCH("710",C78)))</formula>
    </cfRule>
    <cfRule type="containsText" dxfId="448" priority="406" operator="containsText" text="410">
      <formula>NOT(ISERROR(SEARCH("410",C78)))</formula>
    </cfRule>
    <cfRule type="containsText" dxfId="447" priority="407" operator="containsText" text="310">
      <formula>NOT(ISERROR(SEARCH("310",C78)))</formula>
    </cfRule>
    <cfRule type="containsText" dxfId="446" priority="408" operator="containsText" text="210">
      <formula>NOT(ISERROR(SEARCH("210",C78)))</formula>
    </cfRule>
    <cfRule type="containsText" dxfId="445" priority="409" operator="containsText" text="120">
      <formula>NOT(ISERROR(SEARCH("120",C78)))</formula>
    </cfRule>
    <cfRule type="containsText" dxfId="444" priority="410" operator="containsText" text="716">
      <formula>NOT(ISERROR(SEARCH("716",C78)))</formula>
    </cfRule>
    <cfRule type="containsText" dxfId="443" priority="411" operator="containsText" text="416">
      <formula>NOT(ISERROR(SEARCH("416",C78)))</formula>
    </cfRule>
    <cfRule type="containsText" dxfId="442" priority="412" operator="containsText" text="316">
      <formula>NOT(ISERROR(SEARCH("316",C78)))</formula>
    </cfRule>
    <cfRule type="containsText" dxfId="441" priority="413" operator="containsText" text="216">
      <formula>NOT(ISERROR(SEARCH("216",C78)))</formula>
    </cfRule>
    <cfRule type="containsText" dxfId="440" priority="414" operator="containsText" text="126">
      <formula>NOT(ISERROR(SEARCH("126",C78)))</formula>
    </cfRule>
    <cfRule type="containsText" dxfId="439" priority="415" operator="containsText" text="016">
      <formula>NOT(ISERROR(SEARCH("016",C78)))</formula>
    </cfRule>
    <cfRule type="containsText" dxfId="438" priority="416" operator="containsText" text="700">
      <formula>NOT(ISERROR(SEARCH("700",C78)))</formula>
    </cfRule>
    <cfRule type="containsText" dxfId="437" priority="417" operator="containsText" text="REPOS">
      <formula>NOT(ISERROR(SEARCH("REPOS",C78)))</formula>
    </cfRule>
  </conditionalFormatting>
  <conditionalFormatting sqref="C77">
    <cfRule type="containsText" dxfId="436" priority="418" operator="containsText" text="017">
      <formula>NOT(ISERROR(SEARCH("017",C77)))</formula>
    </cfRule>
    <cfRule type="containsText" dxfId="435" priority="419" operator="containsText" text="031">
      <formula>NOT(ISERROR(SEARCH("031",C77)))</formula>
    </cfRule>
    <cfRule type="containsText" dxfId="434" priority="420" operator="containsText" text="028">
      <formula>NOT(ISERROR(SEARCH("028",C77)))</formula>
    </cfRule>
    <cfRule type="containsText" dxfId="433" priority="421" operator="containsText" text="800">
      <formula>NOT(ISERROR(SEARCH("800",C77)))</formula>
    </cfRule>
    <cfRule type="containsText" dxfId="432" priority="422" operator="containsText" text="774">
      <formula>NOT(ISERROR(SEARCH("774",C77)))</formula>
    </cfRule>
    <cfRule type="containsText" dxfId="431" priority="423" operator="containsText" text="748">
      <formula>NOT(ISERROR(SEARCH("748",C77)))</formula>
    </cfRule>
    <cfRule type="containsText" dxfId="430" priority="424" operator="containsText" text="747">
      <formula>NOT(ISERROR(SEARCH("747",C77)))</formula>
    </cfRule>
    <cfRule type="containsText" dxfId="429" priority="425" operator="containsText" text="730">
      <formula>NOT(ISERROR(SEARCH("730",C77)))</formula>
    </cfRule>
    <cfRule type="containsText" dxfId="428" priority="426" operator="containsText" text="710">
      <formula>NOT(ISERROR(SEARCH("710",C77)))</formula>
    </cfRule>
    <cfRule type="containsText" dxfId="427" priority="427" operator="containsText" text="410">
      <formula>NOT(ISERROR(SEARCH("410",C77)))</formula>
    </cfRule>
    <cfRule type="containsText" dxfId="426" priority="428" operator="containsText" text="310">
      <formula>NOT(ISERROR(SEARCH("310",C77)))</formula>
    </cfRule>
    <cfRule type="containsText" dxfId="425" priority="429" operator="containsText" text="210">
      <formula>NOT(ISERROR(SEARCH("210",C77)))</formula>
    </cfRule>
    <cfRule type="containsText" dxfId="424" priority="430" operator="containsText" text="120">
      <formula>NOT(ISERROR(SEARCH("120",C77)))</formula>
    </cfRule>
    <cfRule type="containsText" dxfId="423" priority="431" operator="containsText" text="716">
      <formula>NOT(ISERROR(SEARCH("716",C77)))</formula>
    </cfRule>
    <cfRule type="containsText" dxfId="422" priority="432" operator="containsText" text="416">
      <formula>NOT(ISERROR(SEARCH("416",C77)))</formula>
    </cfRule>
    <cfRule type="containsText" dxfId="421" priority="433" operator="containsText" text="316">
      <formula>NOT(ISERROR(SEARCH("316",C77)))</formula>
    </cfRule>
    <cfRule type="containsText" dxfId="420" priority="434" operator="containsText" text="216">
      <formula>NOT(ISERROR(SEARCH("216",C77)))</formula>
    </cfRule>
    <cfRule type="containsText" dxfId="419" priority="435" operator="containsText" text="126">
      <formula>NOT(ISERROR(SEARCH("126",C77)))</formula>
    </cfRule>
    <cfRule type="containsText" dxfId="418" priority="436" operator="containsText" text="016">
      <formula>NOT(ISERROR(SEARCH("016",C77)))</formula>
    </cfRule>
    <cfRule type="containsText" dxfId="417" priority="437" operator="containsText" text="700">
      <formula>NOT(ISERROR(SEARCH("700",C77)))</formula>
    </cfRule>
    <cfRule type="containsText" dxfId="416" priority="438" operator="containsText" text="REPOS">
      <formula>NOT(ISERROR(SEARCH("REPOS",C77)))</formula>
    </cfRule>
  </conditionalFormatting>
  <conditionalFormatting sqref="C53:AG53 C55:AG63 C46:AG51">
    <cfRule type="containsText" dxfId="415" priority="394" operator="containsText" text="766">
      <formula>NOT(ISERROR(SEARCH("766",C46)))</formula>
    </cfRule>
    <cfRule type="containsText" dxfId="414" priority="396" operator="containsText" text="661">
      <formula>NOT(ISERROR(SEARCH("661",C46)))</formula>
    </cfRule>
  </conditionalFormatting>
  <conditionalFormatting sqref="E53">
    <cfRule type="containsText" dxfId="413" priority="395" operator="containsText" text="661">
      <formula>NOT(ISERROR(SEARCH("661",E53)))</formula>
    </cfRule>
  </conditionalFormatting>
  <conditionalFormatting sqref="D53">
    <cfRule type="containsText" dxfId="412" priority="373" operator="containsText" text="017">
      <formula>NOT(ISERROR(SEARCH("017",D53)))</formula>
    </cfRule>
    <cfRule type="containsText" dxfId="411" priority="374" operator="containsText" text="031">
      <formula>NOT(ISERROR(SEARCH("031",D53)))</formula>
    </cfRule>
    <cfRule type="containsText" dxfId="410" priority="375" operator="containsText" text="028">
      <formula>NOT(ISERROR(SEARCH("028",D53)))</formula>
    </cfRule>
    <cfRule type="containsText" dxfId="409" priority="376" operator="containsText" text="800">
      <formula>NOT(ISERROR(SEARCH("800",D53)))</formula>
    </cfRule>
    <cfRule type="containsText" dxfId="408" priority="377" operator="containsText" text="774">
      <formula>NOT(ISERROR(SEARCH("774",D53)))</formula>
    </cfRule>
    <cfRule type="containsText" dxfId="407" priority="378" operator="containsText" text="748">
      <formula>NOT(ISERROR(SEARCH("748",D53)))</formula>
    </cfRule>
    <cfRule type="containsText" dxfId="406" priority="379" operator="containsText" text="747">
      <formula>NOT(ISERROR(SEARCH("747",D53)))</formula>
    </cfRule>
    <cfRule type="containsText" dxfId="405" priority="380" operator="containsText" text="730">
      <formula>NOT(ISERROR(SEARCH("730",D53)))</formula>
    </cfRule>
    <cfRule type="containsText" dxfId="404" priority="381" operator="containsText" text="710">
      <formula>NOT(ISERROR(SEARCH("710",D53)))</formula>
    </cfRule>
    <cfRule type="containsText" dxfId="403" priority="382" operator="containsText" text="410">
      <formula>NOT(ISERROR(SEARCH("410",D53)))</formula>
    </cfRule>
    <cfRule type="containsText" dxfId="402" priority="383" operator="containsText" text="310">
      <formula>NOT(ISERROR(SEARCH("310",D53)))</formula>
    </cfRule>
    <cfRule type="containsText" dxfId="401" priority="384" operator="containsText" text="210">
      <formula>NOT(ISERROR(SEARCH("210",D53)))</formula>
    </cfRule>
    <cfRule type="containsText" dxfId="400" priority="385" operator="containsText" text="120">
      <formula>NOT(ISERROR(SEARCH("120",D53)))</formula>
    </cfRule>
    <cfRule type="containsText" dxfId="399" priority="386" operator="containsText" text="716">
      <formula>NOT(ISERROR(SEARCH("716",D53)))</formula>
    </cfRule>
    <cfRule type="containsText" dxfId="398" priority="387" operator="containsText" text="416">
      <formula>NOT(ISERROR(SEARCH("416",D53)))</formula>
    </cfRule>
    <cfRule type="containsText" dxfId="397" priority="388" operator="containsText" text="316">
      <formula>NOT(ISERROR(SEARCH("316",D53)))</formula>
    </cfRule>
    <cfRule type="containsText" dxfId="396" priority="389" operator="containsText" text="216">
      <formula>NOT(ISERROR(SEARCH("216",D53)))</formula>
    </cfRule>
    <cfRule type="containsText" dxfId="395" priority="390" operator="containsText" text="126">
      <formula>NOT(ISERROR(SEARCH("126",D53)))</formula>
    </cfRule>
    <cfRule type="containsText" dxfId="394" priority="391" operator="containsText" text="016">
      <formula>NOT(ISERROR(SEARCH("016",D53)))</formula>
    </cfRule>
    <cfRule type="containsText" dxfId="393" priority="392" operator="containsText" text="700">
      <formula>NOT(ISERROR(SEARCH("700",D53)))</formula>
    </cfRule>
    <cfRule type="containsText" dxfId="392" priority="393" operator="containsText" text="REPOS">
      <formula>NOT(ISERROR(SEARCH("REPOS",D53)))</formula>
    </cfRule>
  </conditionalFormatting>
  <conditionalFormatting sqref="C12:AG22">
    <cfRule type="containsText" dxfId="391" priority="352" operator="containsText" text="017">
      <formula>NOT(ISERROR(SEARCH("017",C12)))</formula>
    </cfRule>
    <cfRule type="containsText" dxfId="390" priority="353" operator="containsText" text="031">
      <formula>NOT(ISERROR(SEARCH("031",C12)))</formula>
    </cfRule>
    <cfRule type="containsText" dxfId="389" priority="354" operator="containsText" text="028">
      <formula>NOT(ISERROR(SEARCH("028",C12)))</formula>
    </cfRule>
    <cfRule type="containsText" dxfId="388" priority="355" operator="containsText" text="800">
      <formula>NOT(ISERROR(SEARCH("800",C12)))</formula>
    </cfRule>
    <cfRule type="containsText" dxfId="387" priority="356" operator="containsText" text="774">
      <formula>NOT(ISERROR(SEARCH("774",C12)))</formula>
    </cfRule>
    <cfRule type="containsText" dxfId="386" priority="357" operator="containsText" text="748">
      <formula>NOT(ISERROR(SEARCH("748",C12)))</formula>
    </cfRule>
    <cfRule type="containsText" dxfId="385" priority="358" operator="containsText" text="747">
      <formula>NOT(ISERROR(SEARCH("747",C12)))</formula>
    </cfRule>
    <cfRule type="containsText" dxfId="384" priority="359" operator="containsText" text="730">
      <formula>NOT(ISERROR(SEARCH("730",C12)))</formula>
    </cfRule>
    <cfRule type="containsText" dxfId="383" priority="360" operator="containsText" text="710">
      <formula>NOT(ISERROR(SEARCH("710",C12)))</formula>
    </cfRule>
    <cfRule type="containsText" dxfId="382" priority="361" operator="containsText" text="410">
      <formula>NOT(ISERROR(SEARCH("410",C12)))</formula>
    </cfRule>
    <cfRule type="containsText" dxfId="381" priority="362" operator="containsText" text="310">
      <formula>NOT(ISERROR(SEARCH("310",C12)))</formula>
    </cfRule>
    <cfRule type="containsText" dxfId="380" priority="363" operator="containsText" text="210">
      <formula>NOT(ISERROR(SEARCH("210",C12)))</formula>
    </cfRule>
    <cfRule type="containsText" dxfId="379" priority="364" operator="containsText" text="120">
      <formula>NOT(ISERROR(SEARCH("120",C12)))</formula>
    </cfRule>
    <cfRule type="containsText" dxfId="378" priority="365" operator="containsText" text="716">
      <formula>NOT(ISERROR(SEARCH("716",C12)))</formula>
    </cfRule>
    <cfRule type="containsText" dxfId="377" priority="366" operator="containsText" text="416">
      <formula>NOT(ISERROR(SEARCH("416",C12)))</formula>
    </cfRule>
    <cfRule type="containsText" dxfId="376" priority="367" operator="containsText" text="316">
      <formula>NOT(ISERROR(SEARCH("316",C12)))</formula>
    </cfRule>
    <cfRule type="containsText" dxfId="375" priority="368" operator="containsText" text="216">
      <formula>NOT(ISERROR(SEARCH("216",C12)))</formula>
    </cfRule>
    <cfRule type="containsText" dxfId="374" priority="369" operator="containsText" text="126">
      <formula>NOT(ISERROR(SEARCH("126",C12)))</formula>
    </cfRule>
    <cfRule type="containsText" dxfId="373" priority="370" operator="containsText" text="016">
      <formula>NOT(ISERROR(SEARCH("016",C12)))</formula>
    </cfRule>
    <cfRule type="containsText" dxfId="372" priority="371" operator="containsText" text="700">
      <formula>NOT(ISERROR(SEARCH("700",C12)))</formula>
    </cfRule>
    <cfRule type="containsText" dxfId="371" priority="372" operator="containsText" text="REPOS">
      <formula>NOT(ISERROR(SEARCH("REPOS",C12)))</formula>
    </cfRule>
  </conditionalFormatting>
  <conditionalFormatting sqref="C12:AG22">
    <cfRule type="containsText" dxfId="370" priority="350" operator="containsText" text="766">
      <formula>NOT(ISERROR(SEARCH("766",C12)))</formula>
    </cfRule>
    <cfRule type="containsText" dxfId="369" priority="351" operator="containsText" text="661">
      <formula>NOT(ISERROR(SEARCH("661",C12)))</formula>
    </cfRule>
  </conditionalFormatting>
  <conditionalFormatting sqref="C4:AG10">
    <cfRule type="containsText" dxfId="368" priority="329" operator="containsText" text="017">
      <formula>NOT(ISERROR(SEARCH("017",C4)))</formula>
    </cfRule>
    <cfRule type="containsText" dxfId="367" priority="330" operator="containsText" text="031">
      <formula>NOT(ISERROR(SEARCH("031",C4)))</formula>
    </cfRule>
    <cfRule type="containsText" dxfId="366" priority="331" operator="containsText" text="028">
      <formula>NOT(ISERROR(SEARCH("028",C4)))</formula>
    </cfRule>
    <cfRule type="containsText" dxfId="365" priority="332" operator="containsText" text="800">
      <formula>NOT(ISERROR(SEARCH("800",C4)))</formula>
    </cfRule>
    <cfRule type="containsText" dxfId="364" priority="333" operator="containsText" text="774">
      <formula>NOT(ISERROR(SEARCH("774",C4)))</formula>
    </cfRule>
    <cfRule type="containsText" dxfId="363" priority="334" operator="containsText" text="748">
      <formula>NOT(ISERROR(SEARCH("748",C4)))</formula>
    </cfRule>
    <cfRule type="containsText" dxfId="362" priority="335" operator="containsText" text="747">
      <formula>NOT(ISERROR(SEARCH("747",C4)))</formula>
    </cfRule>
    <cfRule type="containsText" dxfId="361" priority="336" operator="containsText" text="730">
      <formula>NOT(ISERROR(SEARCH("730",C4)))</formula>
    </cfRule>
    <cfRule type="containsText" dxfId="360" priority="337" operator="containsText" text="710">
      <formula>NOT(ISERROR(SEARCH("710",C4)))</formula>
    </cfRule>
    <cfRule type="containsText" dxfId="359" priority="338" operator="containsText" text="410">
      <formula>NOT(ISERROR(SEARCH("410",C4)))</formula>
    </cfRule>
    <cfRule type="containsText" dxfId="358" priority="339" operator="containsText" text="310">
      <formula>NOT(ISERROR(SEARCH("310",C4)))</formula>
    </cfRule>
    <cfRule type="containsText" dxfId="357" priority="340" operator="containsText" text="210">
      <formula>NOT(ISERROR(SEARCH("210",C4)))</formula>
    </cfRule>
    <cfRule type="containsText" dxfId="356" priority="341" operator="containsText" text="120">
      <formula>NOT(ISERROR(SEARCH("120",C4)))</formula>
    </cfRule>
    <cfRule type="containsText" dxfId="355" priority="342" operator="containsText" text="716">
      <formula>NOT(ISERROR(SEARCH("716",C4)))</formula>
    </cfRule>
    <cfRule type="containsText" dxfId="354" priority="343" operator="containsText" text="416">
      <formula>NOT(ISERROR(SEARCH("416",C4)))</formula>
    </cfRule>
    <cfRule type="containsText" dxfId="353" priority="344" operator="containsText" text="316">
      <formula>NOT(ISERROR(SEARCH("316",C4)))</formula>
    </cfRule>
    <cfRule type="containsText" dxfId="352" priority="345" operator="containsText" text="216">
      <formula>NOT(ISERROR(SEARCH("216",C4)))</formula>
    </cfRule>
    <cfRule type="containsText" dxfId="351" priority="346" operator="containsText" text="126">
      <formula>NOT(ISERROR(SEARCH("126",C4)))</formula>
    </cfRule>
    <cfRule type="containsText" dxfId="350" priority="347" operator="containsText" text="016">
      <formula>NOT(ISERROR(SEARCH("016",C4)))</formula>
    </cfRule>
    <cfRule type="containsText" dxfId="349" priority="348" operator="containsText" text="700">
      <formula>NOT(ISERROR(SEARCH("700",C4)))</formula>
    </cfRule>
    <cfRule type="containsText" dxfId="348" priority="349" operator="containsText" text="REPOS">
      <formula>NOT(ISERROR(SEARCH("REPOS",C4)))</formula>
    </cfRule>
  </conditionalFormatting>
  <conditionalFormatting sqref="C4:AG10">
    <cfRule type="containsText" dxfId="347" priority="327" operator="containsText" text="766">
      <formula>NOT(ISERROR(SEARCH("766",C4)))</formula>
    </cfRule>
    <cfRule type="containsText" dxfId="346" priority="328" operator="containsText" text="661">
      <formula>NOT(ISERROR(SEARCH("661",C4)))</formula>
    </cfRule>
  </conditionalFormatting>
  <conditionalFormatting sqref="C27:AG32 C34:AG41">
    <cfRule type="containsText" dxfId="345" priority="306" operator="containsText" text="017">
      <formula>NOT(ISERROR(SEARCH("017",C27)))</formula>
    </cfRule>
    <cfRule type="containsText" dxfId="344" priority="307" operator="containsText" text="031">
      <formula>NOT(ISERROR(SEARCH("031",C27)))</formula>
    </cfRule>
    <cfRule type="containsText" dxfId="343" priority="308" operator="containsText" text="028">
      <formula>NOT(ISERROR(SEARCH("028",C27)))</formula>
    </cfRule>
    <cfRule type="containsText" dxfId="342" priority="309" operator="containsText" text="800">
      <formula>NOT(ISERROR(SEARCH("800",C27)))</formula>
    </cfRule>
    <cfRule type="containsText" dxfId="341" priority="310" operator="containsText" text="774">
      <formula>NOT(ISERROR(SEARCH("774",C27)))</formula>
    </cfRule>
    <cfRule type="containsText" dxfId="340" priority="311" operator="containsText" text="748">
      <formula>NOT(ISERROR(SEARCH("748",C27)))</formula>
    </cfRule>
    <cfRule type="containsText" dxfId="339" priority="312" operator="containsText" text="747">
      <formula>NOT(ISERROR(SEARCH("747",C27)))</formula>
    </cfRule>
    <cfRule type="containsText" dxfId="338" priority="313" operator="containsText" text="730">
      <formula>NOT(ISERROR(SEARCH("730",C27)))</formula>
    </cfRule>
    <cfRule type="containsText" dxfId="337" priority="314" operator="containsText" text="710">
      <formula>NOT(ISERROR(SEARCH("710",C27)))</formula>
    </cfRule>
    <cfRule type="containsText" dxfId="336" priority="315" operator="containsText" text="410">
      <formula>NOT(ISERROR(SEARCH("410",C27)))</formula>
    </cfRule>
    <cfRule type="containsText" dxfId="335" priority="316" operator="containsText" text="310">
      <formula>NOT(ISERROR(SEARCH("310",C27)))</formula>
    </cfRule>
    <cfRule type="containsText" dxfId="334" priority="317" operator="containsText" text="210">
      <formula>NOT(ISERROR(SEARCH("210",C27)))</formula>
    </cfRule>
    <cfRule type="containsText" dxfId="333" priority="318" operator="containsText" text="120">
      <formula>NOT(ISERROR(SEARCH("120",C27)))</formula>
    </cfRule>
    <cfRule type="containsText" dxfId="332" priority="319" operator="containsText" text="716">
      <formula>NOT(ISERROR(SEARCH("716",C27)))</formula>
    </cfRule>
    <cfRule type="containsText" dxfId="331" priority="320" operator="containsText" text="416">
      <formula>NOT(ISERROR(SEARCH("416",C27)))</formula>
    </cfRule>
    <cfRule type="containsText" dxfId="330" priority="321" operator="containsText" text="316">
      <formula>NOT(ISERROR(SEARCH("316",C27)))</formula>
    </cfRule>
    <cfRule type="containsText" dxfId="329" priority="322" operator="containsText" text="216">
      <formula>NOT(ISERROR(SEARCH("216",C27)))</formula>
    </cfRule>
    <cfRule type="containsText" dxfId="328" priority="323" operator="containsText" text="126">
      <formula>NOT(ISERROR(SEARCH("126",C27)))</formula>
    </cfRule>
    <cfRule type="containsText" dxfId="327" priority="324" operator="containsText" text="016">
      <formula>NOT(ISERROR(SEARCH("016",C27)))</formula>
    </cfRule>
    <cfRule type="containsText" dxfId="326" priority="325" operator="containsText" text="700">
      <formula>NOT(ISERROR(SEARCH("700",C27)))</formula>
    </cfRule>
    <cfRule type="containsText" dxfId="325" priority="326" operator="containsText" text="REPOS">
      <formula>NOT(ISERROR(SEARCH("REPOS",C27)))</formula>
    </cfRule>
  </conditionalFormatting>
  <conditionalFormatting sqref="C27:AG32 C34:AG41">
    <cfRule type="containsText" dxfId="324" priority="304" operator="containsText" text="766">
      <formula>NOT(ISERROR(SEARCH("766",C27)))</formula>
    </cfRule>
    <cfRule type="containsText" dxfId="323" priority="305" operator="containsText" text="661">
      <formula>NOT(ISERROR(SEARCH("661",C27)))</formula>
    </cfRule>
  </conditionalFormatting>
  <conditionalFormatting sqref="C68:AG75">
    <cfRule type="containsText" dxfId="322" priority="283" operator="containsText" text="017">
      <formula>NOT(ISERROR(SEARCH("017",C68)))</formula>
    </cfRule>
    <cfRule type="containsText" dxfId="321" priority="284" operator="containsText" text="031">
      <formula>NOT(ISERROR(SEARCH("031",C68)))</formula>
    </cfRule>
    <cfRule type="containsText" dxfId="320" priority="285" operator="containsText" text="028">
      <formula>NOT(ISERROR(SEARCH("028",C68)))</formula>
    </cfRule>
    <cfRule type="containsText" dxfId="319" priority="286" operator="containsText" text="800">
      <formula>NOT(ISERROR(SEARCH("800",C68)))</formula>
    </cfRule>
    <cfRule type="containsText" dxfId="318" priority="287" operator="containsText" text="774">
      <formula>NOT(ISERROR(SEARCH("774",C68)))</formula>
    </cfRule>
    <cfRule type="containsText" dxfId="317" priority="288" operator="containsText" text="748">
      <formula>NOT(ISERROR(SEARCH("748",C68)))</formula>
    </cfRule>
    <cfRule type="containsText" dxfId="316" priority="289" operator="containsText" text="747">
      <formula>NOT(ISERROR(SEARCH("747",C68)))</formula>
    </cfRule>
    <cfRule type="containsText" dxfId="315" priority="290" operator="containsText" text="730">
      <formula>NOT(ISERROR(SEARCH("730",C68)))</formula>
    </cfRule>
    <cfRule type="containsText" dxfId="314" priority="291" operator="containsText" text="710">
      <formula>NOT(ISERROR(SEARCH("710",C68)))</formula>
    </cfRule>
    <cfRule type="containsText" dxfId="313" priority="292" operator="containsText" text="410">
      <formula>NOT(ISERROR(SEARCH("410",C68)))</formula>
    </cfRule>
    <cfRule type="containsText" dxfId="312" priority="293" operator="containsText" text="310">
      <formula>NOT(ISERROR(SEARCH("310",C68)))</formula>
    </cfRule>
    <cfRule type="containsText" dxfId="311" priority="294" operator="containsText" text="210">
      <formula>NOT(ISERROR(SEARCH("210",C68)))</formula>
    </cfRule>
    <cfRule type="containsText" dxfId="310" priority="295" operator="containsText" text="120">
      <formula>NOT(ISERROR(SEARCH("120",C68)))</formula>
    </cfRule>
    <cfRule type="containsText" dxfId="309" priority="296" operator="containsText" text="716">
      <formula>NOT(ISERROR(SEARCH("716",C68)))</formula>
    </cfRule>
    <cfRule type="containsText" dxfId="308" priority="297" operator="containsText" text="416">
      <formula>NOT(ISERROR(SEARCH("416",C68)))</formula>
    </cfRule>
    <cfRule type="containsText" dxfId="307" priority="298" operator="containsText" text="316">
      <formula>NOT(ISERROR(SEARCH("316",C68)))</formula>
    </cfRule>
    <cfRule type="containsText" dxfId="306" priority="299" operator="containsText" text="216">
      <formula>NOT(ISERROR(SEARCH("216",C68)))</formula>
    </cfRule>
    <cfRule type="containsText" dxfId="305" priority="300" operator="containsText" text="126">
      <formula>NOT(ISERROR(SEARCH("126",C68)))</formula>
    </cfRule>
    <cfRule type="containsText" dxfId="304" priority="301" operator="containsText" text="016">
      <formula>NOT(ISERROR(SEARCH("016",C68)))</formula>
    </cfRule>
    <cfRule type="containsText" dxfId="303" priority="302" operator="containsText" text="700">
      <formula>NOT(ISERROR(SEARCH("700",C68)))</formula>
    </cfRule>
    <cfRule type="containsText" dxfId="302" priority="303" operator="containsText" text="REPOS">
      <formula>NOT(ISERROR(SEARCH("REPOS",C68)))</formula>
    </cfRule>
  </conditionalFormatting>
  <conditionalFormatting sqref="C68:AG75">
    <cfRule type="containsText" dxfId="301" priority="281" operator="containsText" text="766">
      <formula>NOT(ISERROR(SEARCH("766",C68)))</formula>
    </cfRule>
    <cfRule type="containsText" dxfId="300" priority="282" operator="containsText" text="661">
      <formula>NOT(ISERROR(SEARCH("661",C68)))</formula>
    </cfRule>
  </conditionalFormatting>
  <conditionalFormatting sqref="D77:AG90">
    <cfRule type="containsText" dxfId="299" priority="260" operator="containsText" text="017">
      <formula>NOT(ISERROR(SEARCH("017",D77)))</formula>
    </cfRule>
    <cfRule type="containsText" dxfId="298" priority="261" operator="containsText" text="031">
      <formula>NOT(ISERROR(SEARCH("031",D77)))</formula>
    </cfRule>
    <cfRule type="containsText" dxfId="297" priority="262" operator="containsText" text="028">
      <formula>NOT(ISERROR(SEARCH("028",D77)))</formula>
    </cfRule>
    <cfRule type="containsText" dxfId="296" priority="263" operator="containsText" text="800">
      <formula>NOT(ISERROR(SEARCH("800",D77)))</formula>
    </cfRule>
    <cfRule type="containsText" dxfId="295" priority="264" operator="containsText" text="774">
      <formula>NOT(ISERROR(SEARCH("774",D77)))</formula>
    </cfRule>
    <cfRule type="containsText" dxfId="294" priority="265" operator="containsText" text="748">
      <formula>NOT(ISERROR(SEARCH("748",D77)))</formula>
    </cfRule>
    <cfRule type="containsText" dxfId="293" priority="266" operator="containsText" text="747">
      <formula>NOT(ISERROR(SEARCH("747",D77)))</formula>
    </cfRule>
    <cfRule type="containsText" dxfId="292" priority="267" operator="containsText" text="730">
      <formula>NOT(ISERROR(SEARCH("730",D77)))</formula>
    </cfRule>
    <cfRule type="containsText" dxfId="291" priority="268" operator="containsText" text="710">
      <formula>NOT(ISERROR(SEARCH("710",D77)))</formula>
    </cfRule>
    <cfRule type="containsText" dxfId="290" priority="269" operator="containsText" text="410">
      <formula>NOT(ISERROR(SEARCH("410",D77)))</formula>
    </cfRule>
    <cfRule type="containsText" dxfId="289" priority="270" operator="containsText" text="310">
      <formula>NOT(ISERROR(SEARCH("310",D77)))</formula>
    </cfRule>
    <cfRule type="containsText" dxfId="288" priority="271" operator="containsText" text="210">
      <formula>NOT(ISERROR(SEARCH("210",D77)))</formula>
    </cfRule>
    <cfRule type="containsText" dxfId="287" priority="272" operator="containsText" text="120">
      <formula>NOT(ISERROR(SEARCH("120",D77)))</formula>
    </cfRule>
    <cfRule type="containsText" dxfId="286" priority="273" operator="containsText" text="716">
      <formula>NOT(ISERROR(SEARCH("716",D77)))</formula>
    </cfRule>
    <cfRule type="containsText" dxfId="285" priority="274" operator="containsText" text="416">
      <formula>NOT(ISERROR(SEARCH("416",D77)))</formula>
    </cfRule>
    <cfRule type="containsText" dxfId="284" priority="275" operator="containsText" text="316">
      <formula>NOT(ISERROR(SEARCH("316",D77)))</formula>
    </cfRule>
    <cfRule type="containsText" dxfId="283" priority="276" operator="containsText" text="216">
      <formula>NOT(ISERROR(SEARCH("216",D77)))</formula>
    </cfRule>
    <cfRule type="containsText" dxfId="282" priority="277" operator="containsText" text="126">
      <formula>NOT(ISERROR(SEARCH("126",D77)))</formula>
    </cfRule>
    <cfRule type="containsText" dxfId="281" priority="278" operator="containsText" text="016">
      <formula>NOT(ISERROR(SEARCH("016",D77)))</formula>
    </cfRule>
    <cfRule type="containsText" dxfId="280" priority="279" operator="containsText" text="700">
      <formula>NOT(ISERROR(SEARCH("700",D77)))</formula>
    </cfRule>
    <cfRule type="containsText" dxfId="279" priority="280" operator="containsText" text="REPOS">
      <formula>NOT(ISERROR(SEARCH("REPOS",D77)))</formula>
    </cfRule>
  </conditionalFormatting>
  <conditionalFormatting sqref="D77:AG90">
    <cfRule type="containsText" dxfId="278" priority="258" operator="containsText" text="766">
      <formula>NOT(ISERROR(SEARCH("766",D77)))</formula>
    </cfRule>
    <cfRule type="containsText" dxfId="277" priority="259" operator="containsText" text="661">
      <formula>NOT(ISERROR(SEARCH("661",D77)))</formula>
    </cfRule>
  </conditionalFormatting>
  <conditionalFormatting sqref="C53">
    <cfRule type="containsText" dxfId="276" priority="237" operator="containsText" text="017">
      <formula>NOT(ISERROR(SEARCH("017",C53)))</formula>
    </cfRule>
    <cfRule type="containsText" dxfId="275" priority="238" operator="containsText" text="031">
      <formula>NOT(ISERROR(SEARCH("031",C53)))</formula>
    </cfRule>
    <cfRule type="containsText" dxfId="274" priority="239" operator="containsText" text="028">
      <formula>NOT(ISERROR(SEARCH("028",C53)))</formula>
    </cfRule>
    <cfRule type="containsText" dxfId="273" priority="240" operator="containsText" text="800">
      <formula>NOT(ISERROR(SEARCH("800",C53)))</formula>
    </cfRule>
    <cfRule type="containsText" dxfId="272" priority="241" operator="containsText" text="774">
      <formula>NOT(ISERROR(SEARCH("774",C53)))</formula>
    </cfRule>
    <cfRule type="containsText" dxfId="271" priority="242" operator="containsText" text="748">
      <formula>NOT(ISERROR(SEARCH("748",C53)))</formula>
    </cfRule>
    <cfRule type="containsText" dxfId="270" priority="243" operator="containsText" text="747">
      <formula>NOT(ISERROR(SEARCH("747",C53)))</formula>
    </cfRule>
    <cfRule type="containsText" dxfId="269" priority="244" operator="containsText" text="730">
      <formula>NOT(ISERROR(SEARCH("730",C53)))</formula>
    </cfRule>
    <cfRule type="containsText" dxfId="268" priority="245" operator="containsText" text="710">
      <formula>NOT(ISERROR(SEARCH("710",C53)))</formula>
    </cfRule>
    <cfRule type="containsText" dxfId="267" priority="246" operator="containsText" text="410">
      <formula>NOT(ISERROR(SEARCH("410",C53)))</formula>
    </cfRule>
    <cfRule type="containsText" dxfId="266" priority="247" operator="containsText" text="310">
      <formula>NOT(ISERROR(SEARCH("310",C53)))</formula>
    </cfRule>
    <cfRule type="containsText" dxfId="265" priority="248" operator="containsText" text="210">
      <formula>NOT(ISERROR(SEARCH("210",C53)))</formula>
    </cfRule>
    <cfRule type="containsText" dxfId="264" priority="249" operator="containsText" text="120">
      <formula>NOT(ISERROR(SEARCH("120",C53)))</formula>
    </cfRule>
    <cfRule type="containsText" dxfId="263" priority="250" operator="containsText" text="716">
      <formula>NOT(ISERROR(SEARCH("716",C53)))</formula>
    </cfRule>
    <cfRule type="containsText" dxfId="262" priority="251" operator="containsText" text="416">
      <formula>NOT(ISERROR(SEARCH("416",C53)))</formula>
    </cfRule>
    <cfRule type="containsText" dxfId="261" priority="252" operator="containsText" text="316">
      <formula>NOT(ISERROR(SEARCH("316",C53)))</formula>
    </cfRule>
    <cfRule type="containsText" dxfId="260" priority="253" operator="containsText" text="216">
      <formula>NOT(ISERROR(SEARCH("216",C53)))</formula>
    </cfRule>
    <cfRule type="containsText" dxfId="259" priority="254" operator="containsText" text="126">
      <formula>NOT(ISERROR(SEARCH("126",C53)))</formula>
    </cfRule>
    <cfRule type="containsText" dxfId="258" priority="255" operator="containsText" text="016">
      <formula>NOT(ISERROR(SEARCH("016",C53)))</formula>
    </cfRule>
    <cfRule type="containsText" dxfId="257" priority="256" operator="containsText" text="700">
      <formula>NOT(ISERROR(SEARCH("700",C53)))</formula>
    </cfRule>
    <cfRule type="containsText" dxfId="256" priority="257" operator="containsText" text="REPOS">
      <formula>NOT(ISERROR(SEARCH("REPOS",C53)))</formula>
    </cfRule>
  </conditionalFormatting>
  <conditionalFormatting sqref="C53">
    <cfRule type="containsText" dxfId="255" priority="236" operator="containsText" text="661">
      <formula>NOT(ISERROR(SEARCH("661",C53)))</formula>
    </cfRule>
  </conditionalFormatting>
  <conditionalFormatting sqref="C54">
    <cfRule type="containsText" dxfId="254" priority="1" operator="containsText" text="661">
      <formula>NOT(ISERROR(SEARCH("661",C54)))</formula>
    </cfRule>
  </conditionalFormatting>
  <conditionalFormatting sqref="F54:J54 M54:Q54 AB54 T54:W54 AE54:AF54">
    <cfRule type="containsText" dxfId="253" priority="215" operator="containsText" text="017">
      <formula>NOT(ISERROR(SEARCH("017",F54)))</formula>
    </cfRule>
    <cfRule type="containsText" dxfId="252" priority="216" operator="containsText" text="031">
      <formula>NOT(ISERROR(SEARCH("031",F54)))</formula>
    </cfRule>
    <cfRule type="containsText" dxfId="251" priority="217" operator="containsText" text="028">
      <formula>NOT(ISERROR(SEARCH("028",F54)))</formula>
    </cfRule>
    <cfRule type="containsText" dxfId="250" priority="218" operator="containsText" text="800">
      <formula>NOT(ISERROR(SEARCH("800",F54)))</formula>
    </cfRule>
    <cfRule type="containsText" dxfId="249" priority="219" operator="containsText" text="774">
      <formula>NOT(ISERROR(SEARCH("774",F54)))</formula>
    </cfRule>
    <cfRule type="containsText" dxfId="248" priority="220" operator="containsText" text="748">
      <formula>NOT(ISERROR(SEARCH("748",F54)))</formula>
    </cfRule>
    <cfRule type="containsText" dxfId="247" priority="221" operator="containsText" text="747">
      <formula>NOT(ISERROR(SEARCH("747",F54)))</formula>
    </cfRule>
    <cfRule type="containsText" dxfId="246" priority="222" operator="containsText" text="730">
      <formula>NOT(ISERROR(SEARCH("730",F54)))</formula>
    </cfRule>
    <cfRule type="containsText" dxfId="245" priority="223" operator="containsText" text="710">
      <formula>NOT(ISERROR(SEARCH("710",F54)))</formula>
    </cfRule>
    <cfRule type="containsText" dxfId="244" priority="224" operator="containsText" text="410">
      <formula>NOT(ISERROR(SEARCH("410",F54)))</formula>
    </cfRule>
    <cfRule type="containsText" dxfId="243" priority="225" operator="containsText" text="310">
      <formula>NOT(ISERROR(SEARCH("310",F54)))</formula>
    </cfRule>
    <cfRule type="containsText" dxfId="242" priority="226" operator="containsText" text="210">
      <formula>NOT(ISERROR(SEARCH("210",F54)))</formula>
    </cfRule>
    <cfRule type="containsText" dxfId="241" priority="227" operator="containsText" text="120">
      <formula>NOT(ISERROR(SEARCH("120",F54)))</formula>
    </cfRule>
    <cfRule type="containsText" dxfId="240" priority="228" operator="containsText" text="716">
      <formula>NOT(ISERROR(SEARCH("716",F54)))</formula>
    </cfRule>
    <cfRule type="containsText" dxfId="239" priority="229" operator="containsText" text="416">
      <formula>NOT(ISERROR(SEARCH("416",F54)))</formula>
    </cfRule>
    <cfRule type="containsText" dxfId="238" priority="230" operator="containsText" text="316">
      <formula>NOT(ISERROR(SEARCH("316",F54)))</formula>
    </cfRule>
    <cfRule type="containsText" dxfId="237" priority="231" operator="containsText" text="216">
      <formula>NOT(ISERROR(SEARCH("216",F54)))</formula>
    </cfRule>
    <cfRule type="containsText" dxfId="236" priority="232" operator="containsText" text="126">
      <formula>NOT(ISERROR(SEARCH("126",F54)))</formula>
    </cfRule>
    <cfRule type="containsText" dxfId="235" priority="233" operator="containsText" text="016">
      <formula>NOT(ISERROR(SEARCH("016",F54)))</formula>
    </cfRule>
    <cfRule type="containsText" dxfId="234" priority="234" operator="containsText" text="700">
      <formula>NOT(ISERROR(SEARCH("700",F54)))</formula>
    </cfRule>
    <cfRule type="containsText" dxfId="233" priority="235" operator="containsText" text="REPOS">
      <formula>NOT(ISERROR(SEARCH("REPOS",F54)))</formula>
    </cfRule>
  </conditionalFormatting>
  <conditionalFormatting sqref="C54:AG54">
    <cfRule type="containsText" dxfId="232" priority="194" operator="containsText" text="017">
      <formula>NOT(ISERROR(SEARCH("017",C54)))</formula>
    </cfRule>
    <cfRule type="containsText" dxfId="231" priority="195" operator="containsText" text="031">
      <formula>NOT(ISERROR(SEARCH("031",C54)))</formula>
    </cfRule>
    <cfRule type="containsText" dxfId="230" priority="196" operator="containsText" text="028">
      <formula>NOT(ISERROR(SEARCH("028",C54)))</formula>
    </cfRule>
    <cfRule type="containsText" dxfId="229" priority="197" operator="containsText" text="800">
      <formula>NOT(ISERROR(SEARCH("800",C54)))</formula>
    </cfRule>
    <cfRule type="containsText" dxfId="228" priority="198" operator="containsText" text="774">
      <formula>NOT(ISERROR(SEARCH("774",C54)))</formula>
    </cfRule>
    <cfRule type="containsText" dxfId="227" priority="199" operator="containsText" text="748">
      <formula>NOT(ISERROR(SEARCH("748",C54)))</formula>
    </cfRule>
    <cfRule type="containsText" dxfId="226" priority="200" operator="containsText" text="747">
      <formula>NOT(ISERROR(SEARCH("747",C54)))</formula>
    </cfRule>
    <cfRule type="containsText" dxfId="225" priority="201" operator="containsText" text="730">
      <formula>NOT(ISERROR(SEARCH("730",C54)))</formula>
    </cfRule>
    <cfRule type="containsText" dxfId="224" priority="202" operator="containsText" text="710">
      <formula>NOT(ISERROR(SEARCH("710",C54)))</formula>
    </cfRule>
    <cfRule type="containsText" dxfId="223" priority="203" operator="containsText" text="410">
      <formula>NOT(ISERROR(SEARCH("410",C54)))</formula>
    </cfRule>
    <cfRule type="containsText" dxfId="222" priority="204" operator="containsText" text="310">
      <formula>NOT(ISERROR(SEARCH("310",C54)))</formula>
    </cfRule>
    <cfRule type="containsText" dxfId="221" priority="205" operator="containsText" text="210">
      <formula>NOT(ISERROR(SEARCH("210",C54)))</formula>
    </cfRule>
    <cfRule type="containsText" dxfId="220" priority="206" operator="containsText" text="120">
      <formula>NOT(ISERROR(SEARCH("120",C54)))</formula>
    </cfRule>
    <cfRule type="containsText" dxfId="219" priority="207" operator="containsText" text="716">
      <formula>NOT(ISERROR(SEARCH("716",C54)))</formula>
    </cfRule>
    <cfRule type="containsText" dxfId="218" priority="208" operator="containsText" text="416">
      <formula>NOT(ISERROR(SEARCH("416",C54)))</formula>
    </cfRule>
    <cfRule type="containsText" dxfId="217" priority="209" operator="containsText" text="316">
      <formula>NOT(ISERROR(SEARCH("316",C54)))</formula>
    </cfRule>
    <cfRule type="containsText" dxfId="216" priority="210" operator="containsText" text="216">
      <formula>NOT(ISERROR(SEARCH("216",C54)))</formula>
    </cfRule>
    <cfRule type="containsText" dxfId="215" priority="211" operator="containsText" text="126">
      <formula>NOT(ISERROR(SEARCH("126",C54)))</formula>
    </cfRule>
    <cfRule type="containsText" dxfId="214" priority="212" operator="containsText" text="016">
      <formula>NOT(ISERROR(SEARCH("016",C54)))</formula>
    </cfRule>
    <cfRule type="containsText" dxfId="213" priority="213" operator="containsText" text="700">
      <formula>NOT(ISERROR(SEARCH("700",C54)))</formula>
    </cfRule>
    <cfRule type="containsText" dxfId="212" priority="214" operator="containsText" text="REPOS">
      <formula>NOT(ISERROR(SEARCH("REPOS",C54)))</formula>
    </cfRule>
  </conditionalFormatting>
  <conditionalFormatting sqref="X54 AA54">
    <cfRule type="containsText" dxfId="211" priority="173" operator="containsText" text="017">
      <formula>NOT(ISERROR(SEARCH("017",X54)))</formula>
    </cfRule>
    <cfRule type="containsText" dxfId="210" priority="174" operator="containsText" text="031">
      <formula>NOT(ISERROR(SEARCH("031",X54)))</formula>
    </cfRule>
    <cfRule type="containsText" dxfId="209" priority="175" operator="containsText" text="028">
      <formula>NOT(ISERROR(SEARCH("028",X54)))</formula>
    </cfRule>
    <cfRule type="containsText" dxfId="208" priority="176" operator="containsText" text="800">
      <formula>NOT(ISERROR(SEARCH("800",X54)))</formula>
    </cfRule>
    <cfRule type="containsText" dxfId="207" priority="177" operator="containsText" text="774">
      <formula>NOT(ISERROR(SEARCH("774",X54)))</formula>
    </cfRule>
    <cfRule type="containsText" dxfId="206" priority="178" operator="containsText" text="748">
      <formula>NOT(ISERROR(SEARCH("748",X54)))</formula>
    </cfRule>
    <cfRule type="containsText" dxfId="205" priority="179" operator="containsText" text="747">
      <formula>NOT(ISERROR(SEARCH("747",X54)))</formula>
    </cfRule>
    <cfRule type="containsText" dxfId="204" priority="180" operator="containsText" text="730">
      <formula>NOT(ISERROR(SEARCH("730",X54)))</formula>
    </cfRule>
    <cfRule type="containsText" dxfId="203" priority="181" operator="containsText" text="710">
      <formula>NOT(ISERROR(SEARCH("710",X54)))</formula>
    </cfRule>
    <cfRule type="containsText" dxfId="202" priority="182" operator="containsText" text="410">
      <formula>NOT(ISERROR(SEARCH("410",X54)))</formula>
    </cfRule>
    <cfRule type="containsText" dxfId="201" priority="183" operator="containsText" text="310">
      <formula>NOT(ISERROR(SEARCH("310",X54)))</formula>
    </cfRule>
    <cfRule type="containsText" dxfId="200" priority="184" operator="containsText" text="210">
      <formula>NOT(ISERROR(SEARCH("210",X54)))</formula>
    </cfRule>
    <cfRule type="containsText" dxfId="199" priority="185" operator="containsText" text="120">
      <formula>NOT(ISERROR(SEARCH("120",X54)))</formula>
    </cfRule>
    <cfRule type="containsText" dxfId="198" priority="186" operator="containsText" text="716">
      <formula>NOT(ISERROR(SEARCH("716",X54)))</formula>
    </cfRule>
    <cfRule type="containsText" dxfId="197" priority="187" operator="containsText" text="416">
      <formula>NOT(ISERROR(SEARCH("416",X54)))</formula>
    </cfRule>
    <cfRule type="containsText" dxfId="196" priority="188" operator="containsText" text="316">
      <formula>NOT(ISERROR(SEARCH("316",X54)))</formula>
    </cfRule>
    <cfRule type="containsText" dxfId="195" priority="189" operator="containsText" text="216">
      <formula>NOT(ISERROR(SEARCH("216",X54)))</formula>
    </cfRule>
    <cfRule type="containsText" dxfId="194" priority="190" operator="containsText" text="126">
      <formula>NOT(ISERROR(SEARCH("126",X54)))</formula>
    </cfRule>
    <cfRule type="containsText" dxfId="193" priority="191" operator="containsText" text="016">
      <formula>NOT(ISERROR(SEARCH("016",X54)))</formula>
    </cfRule>
    <cfRule type="containsText" dxfId="192" priority="192" operator="containsText" text="700">
      <formula>NOT(ISERROR(SEARCH("700",X54)))</formula>
    </cfRule>
    <cfRule type="containsText" dxfId="191" priority="193" operator="containsText" text="REPOS">
      <formula>NOT(ISERROR(SEARCH("REPOS",X54)))</formula>
    </cfRule>
  </conditionalFormatting>
  <conditionalFormatting sqref="AG54">
    <cfRule type="containsText" dxfId="190" priority="152" operator="containsText" text="017">
      <formula>NOT(ISERROR(SEARCH("017",AG54)))</formula>
    </cfRule>
    <cfRule type="containsText" dxfId="189" priority="153" operator="containsText" text="031">
      <formula>NOT(ISERROR(SEARCH("031",AG54)))</formula>
    </cfRule>
    <cfRule type="containsText" dxfId="188" priority="154" operator="containsText" text="028">
      <formula>NOT(ISERROR(SEARCH("028",AG54)))</formula>
    </cfRule>
    <cfRule type="containsText" dxfId="187" priority="155" operator="containsText" text="800">
      <formula>NOT(ISERROR(SEARCH("800",AG54)))</formula>
    </cfRule>
    <cfRule type="containsText" dxfId="186" priority="156" operator="containsText" text="774">
      <formula>NOT(ISERROR(SEARCH("774",AG54)))</formula>
    </cfRule>
    <cfRule type="containsText" dxfId="185" priority="157" operator="containsText" text="748">
      <formula>NOT(ISERROR(SEARCH("748",AG54)))</formula>
    </cfRule>
    <cfRule type="containsText" dxfId="184" priority="158" operator="containsText" text="747">
      <formula>NOT(ISERROR(SEARCH("747",AG54)))</formula>
    </cfRule>
    <cfRule type="containsText" dxfId="183" priority="159" operator="containsText" text="730">
      <formula>NOT(ISERROR(SEARCH("730",AG54)))</formula>
    </cfRule>
    <cfRule type="containsText" dxfId="182" priority="160" operator="containsText" text="710">
      <formula>NOT(ISERROR(SEARCH("710",AG54)))</formula>
    </cfRule>
    <cfRule type="containsText" dxfId="181" priority="161" operator="containsText" text="410">
      <formula>NOT(ISERROR(SEARCH("410",AG54)))</formula>
    </cfRule>
    <cfRule type="containsText" dxfId="180" priority="162" operator="containsText" text="310">
      <formula>NOT(ISERROR(SEARCH("310",AG54)))</formula>
    </cfRule>
    <cfRule type="containsText" dxfId="179" priority="163" operator="containsText" text="210">
      <formula>NOT(ISERROR(SEARCH("210",AG54)))</formula>
    </cfRule>
    <cfRule type="containsText" dxfId="178" priority="164" operator="containsText" text="120">
      <formula>NOT(ISERROR(SEARCH("120",AG54)))</formula>
    </cfRule>
    <cfRule type="containsText" dxfId="177" priority="165" operator="containsText" text="716">
      <formula>NOT(ISERROR(SEARCH("716",AG54)))</formula>
    </cfRule>
    <cfRule type="containsText" dxfId="176" priority="166" operator="containsText" text="416">
      <formula>NOT(ISERROR(SEARCH("416",AG54)))</formula>
    </cfRule>
    <cfRule type="containsText" dxfId="175" priority="167" operator="containsText" text="316">
      <formula>NOT(ISERROR(SEARCH("316",AG54)))</formula>
    </cfRule>
    <cfRule type="containsText" dxfId="174" priority="168" operator="containsText" text="216">
      <formula>NOT(ISERROR(SEARCH("216",AG54)))</formula>
    </cfRule>
    <cfRule type="containsText" dxfId="173" priority="169" operator="containsText" text="126">
      <formula>NOT(ISERROR(SEARCH("126",AG54)))</formula>
    </cfRule>
    <cfRule type="containsText" dxfId="172" priority="170" operator="containsText" text="016">
      <formula>NOT(ISERROR(SEARCH("016",AG54)))</formula>
    </cfRule>
    <cfRule type="containsText" dxfId="171" priority="171" operator="containsText" text="700">
      <formula>NOT(ISERROR(SEARCH("700",AG54)))</formula>
    </cfRule>
    <cfRule type="containsText" dxfId="170" priority="172" operator="containsText" text="REPOS">
      <formula>NOT(ISERROR(SEARCH("REPOS",AG54)))</formula>
    </cfRule>
  </conditionalFormatting>
  <conditionalFormatting sqref="AC54:AD54">
    <cfRule type="containsText" dxfId="169" priority="131" operator="containsText" text="017">
      <formula>NOT(ISERROR(SEARCH("017",AC54)))</formula>
    </cfRule>
    <cfRule type="containsText" dxfId="168" priority="132" operator="containsText" text="031">
      <formula>NOT(ISERROR(SEARCH("031",AC54)))</formula>
    </cfRule>
    <cfRule type="containsText" dxfId="167" priority="133" operator="containsText" text="028">
      <formula>NOT(ISERROR(SEARCH("028",AC54)))</formula>
    </cfRule>
    <cfRule type="containsText" dxfId="166" priority="134" operator="containsText" text="800">
      <formula>NOT(ISERROR(SEARCH("800",AC54)))</formula>
    </cfRule>
    <cfRule type="containsText" dxfId="165" priority="135" operator="containsText" text="774">
      <formula>NOT(ISERROR(SEARCH("774",AC54)))</formula>
    </cfRule>
    <cfRule type="containsText" dxfId="164" priority="136" operator="containsText" text="748">
      <formula>NOT(ISERROR(SEARCH("748",AC54)))</formula>
    </cfRule>
    <cfRule type="containsText" dxfId="163" priority="137" operator="containsText" text="747">
      <formula>NOT(ISERROR(SEARCH("747",AC54)))</formula>
    </cfRule>
    <cfRule type="containsText" dxfId="162" priority="138" operator="containsText" text="730">
      <formula>NOT(ISERROR(SEARCH("730",AC54)))</formula>
    </cfRule>
    <cfRule type="containsText" dxfId="161" priority="139" operator="containsText" text="710">
      <formula>NOT(ISERROR(SEARCH("710",AC54)))</formula>
    </cfRule>
    <cfRule type="containsText" dxfId="160" priority="140" operator="containsText" text="410">
      <formula>NOT(ISERROR(SEARCH("410",AC54)))</formula>
    </cfRule>
    <cfRule type="containsText" dxfId="159" priority="141" operator="containsText" text="310">
      <formula>NOT(ISERROR(SEARCH("310",AC54)))</formula>
    </cfRule>
    <cfRule type="containsText" dxfId="158" priority="142" operator="containsText" text="210">
      <formula>NOT(ISERROR(SEARCH("210",AC54)))</formula>
    </cfRule>
    <cfRule type="containsText" dxfId="157" priority="143" operator="containsText" text="120">
      <formula>NOT(ISERROR(SEARCH("120",AC54)))</formula>
    </cfRule>
    <cfRule type="containsText" dxfId="156" priority="144" operator="containsText" text="716">
      <formula>NOT(ISERROR(SEARCH("716",AC54)))</formula>
    </cfRule>
    <cfRule type="containsText" dxfId="155" priority="145" operator="containsText" text="416">
      <formula>NOT(ISERROR(SEARCH("416",AC54)))</formula>
    </cfRule>
    <cfRule type="containsText" dxfId="154" priority="146" operator="containsText" text="316">
      <formula>NOT(ISERROR(SEARCH("316",AC54)))</formula>
    </cfRule>
    <cfRule type="containsText" dxfId="153" priority="147" operator="containsText" text="216">
      <formula>NOT(ISERROR(SEARCH("216",AC54)))</formula>
    </cfRule>
    <cfRule type="containsText" dxfId="152" priority="148" operator="containsText" text="126">
      <formula>NOT(ISERROR(SEARCH("126",AC54)))</formula>
    </cfRule>
    <cfRule type="containsText" dxfId="151" priority="149" operator="containsText" text="016">
      <formula>NOT(ISERROR(SEARCH("016",AC54)))</formula>
    </cfRule>
    <cfRule type="containsText" dxfId="150" priority="150" operator="containsText" text="700">
      <formula>NOT(ISERROR(SEARCH("700",AC54)))</formula>
    </cfRule>
    <cfRule type="containsText" dxfId="149" priority="151" operator="containsText" text="REPOS">
      <formula>NOT(ISERROR(SEARCH("REPOS",AC54)))</formula>
    </cfRule>
  </conditionalFormatting>
  <conditionalFormatting sqref="R54:S54">
    <cfRule type="containsText" dxfId="148" priority="110" operator="containsText" text="017">
      <formula>NOT(ISERROR(SEARCH("017",R54)))</formula>
    </cfRule>
    <cfRule type="containsText" dxfId="147" priority="111" operator="containsText" text="031">
      <formula>NOT(ISERROR(SEARCH("031",R54)))</formula>
    </cfRule>
    <cfRule type="containsText" dxfId="146" priority="112" operator="containsText" text="028">
      <formula>NOT(ISERROR(SEARCH("028",R54)))</formula>
    </cfRule>
    <cfRule type="containsText" dxfId="145" priority="113" operator="containsText" text="800">
      <formula>NOT(ISERROR(SEARCH("800",R54)))</formula>
    </cfRule>
    <cfRule type="containsText" dxfId="144" priority="114" operator="containsText" text="774">
      <formula>NOT(ISERROR(SEARCH("774",R54)))</formula>
    </cfRule>
    <cfRule type="containsText" dxfId="143" priority="115" operator="containsText" text="748">
      <formula>NOT(ISERROR(SEARCH("748",R54)))</formula>
    </cfRule>
    <cfRule type="containsText" dxfId="142" priority="116" operator="containsText" text="747">
      <formula>NOT(ISERROR(SEARCH("747",R54)))</formula>
    </cfRule>
    <cfRule type="containsText" dxfId="141" priority="117" operator="containsText" text="730">
      <formula>NOT(ISERROR(SEARCH("730",R54)))</formula>
    </cfRule>
    <cfRule type="containsText" dxfId="140" priority="118" operator="containsText" text="710">
      <formula>NOT(ISERROR(SEARCH("710",R54)))</formula>
    </cfRule>
    <cfRule type="containsText" dxfId="139" priority="119" operator="containsText" text="410">
      <formula>NOT(ISERROR(SEARCH("410",R54)))</formula>
    </cfRule>
    <cfRule type="containsText" dxfId="138" priority="120" operator="containsText" text="310">
      <formula>NOT(ISERROR(SEARCH("310",R54)))</formula>
    </cfRule>
    <cfRule type="containsText" dxfId="137" priority="121" operator="containsText" text="210">
      <formula>NOT(ISERROR(SEARCH("210",R54)))</formula>
    </cfRule>
    <cfRule type="containsText" dxfId="136" priority="122" operator="containsText" text="120">
      <formula>NOT(ISERROR(SEARCH("120",R54)))</formula>
    </cfRule>
    <cfRule type="containsText" dxfId="135" priority="123" operator="containsText" text="716">
      <formula>NOT(ISERROR(SEARCH("716",R54)))</formula>
    </cfRule>
    <cfRule type="containsText" dxfId="134" priority="124" operator="containsText" text="416">
      <formula>NOT(ISERROR(SEARCH("416",R54)))</formula>
    </cfRule>
    <cfRule type="containsText" dxfId="133" priority="125" operator="containsText" text="316">
      <formula>NOT(ISERROR(SEARCH("316",R54)))</formula>
    </cfRule>
    <cfRule type="containsText" dxfId="132" priority="126" operator="containsText" text="216">
      <formula>NOT(ISERROR(SEARCH("216",R54)))</formula>
    </cfRule>
    <cfRule type="containsText" dxfId="131" priority="127" operator="containsText" text="126">
      <formula>NOT(ISERROR(SEARCH("126",R54)))</formula>
    </cfRule>
    <cfRule type="containsText" dxfId="130" priority="128" operator="containsText" text="016">
      <formula>NOT(ISERROR(SEARCH("016",R54)))</formula>
    </cfRule>
    <cfRule type="containsText" dxfId="129" priority="129" operator="containsText" text="700">
      <formula>NOT(ISERROR(SEARCH("700",R54)))</formula>
    </cfRule>
    <cfRule type="containsText" dxfId="128" priority="130" operator="containsText" text="REPOS">
      <formula>NOT(ISERROR(SEARCH("REPOS",R54)))</formula>
    </cfRule>
  </conditionalFormatting>
  <conditionalFormatting sqref="Y54:Z54">
    <cfRule type="containsText" dxfId="127" priority="89" operator="containsText" text="017">
      <formula>NOT(ISERROR(SEARCH("017",Y54)))</formula>
    </cfRule>
    <cfRule type="containsText" dxfId="126" priority="90" operator="containsText" text="031">
      <formula>NOT(ISERROR(SEARCH("031",Y54)))</formula>
    </cfRule>
    <cfRule type="containsText" dxfId="125" priority="91" operator="containsText" text="028">
      <formula>NOT(ISERROR(SEARCH("028",Y54)))</formula>
    </cfRule>
    <cfRule type="containsText" dxfId="124" priority="92" operator="containsText" text="800">
      <formula>NOT(ISERROR(SEARCH("800",Y54)))</formula>
    </cfRule>
    <cfRule type="containsText" dxfId="123" priority="93" operator="containsText" text="774">
      <formula>NOT(ISERROR(SEARCH("774",Y54)))</formula>
    </cfRule>
    <cfRule type="containsText" dxfId="122" priority="94" operator="containsText" text="748">
      <formula>NOT(ISERROR(SEARCH("748",Y54)))</formula>
    </cfRule>
    <cfRule type="containsText" dxfId="121" priority="95" operator="containsText" text="747">
      <formula>NOT(ISERROR(SEARCH("747",Y54)))</formula>
    </cfRule>
    <cfRule type="containsText" dxfId="120" priority="96" operator="containsText" text="730">
      <formula>NOT(ISERROR(SEARCH("730",Y54)))</formula>
    </cfRule>
    <cfRule type="containsText" dxfId="119" priority="97" operator="containsText" text="710">
      <formula>NOT(ISERROR(SEARCH("710",Y54)))</formula>
    </cfRule>
    <cfRule type="containsText" dxfId="118" priority="98" operator="containsText" text="410">
      <formula>NOT(ISERROR(SEARCH("410",Y54)))</formula>
    </cfRule>
    <cfRule type="containsText" dxfId="117" priority="99" operator="containsText" text="310">
      <formula>NOT(ISERROR(SEARCH("310",Y54)))</formula>
    </cfRule>
    <cfRule type="containsText" dxfId="116" priority="100" operator="containsText" text="210">
      <formula>NOT(ISERROR(SEARCH("210",Y54)))</formula>
    </cfRule>
    <cfRule type="containsText" dxfId="115" priority="101" operator="containsText" text="120">
      <formula>NOT(ISERROR(SEARCH("120",Y54)))</formula>
    </cfRule>
    <cfRule type="containsText" dxfId="114" priority="102" operator="containsText" text="716">
      <formula>NOT(ISERROR(SEARCH("716",Y54)))</formula>
    </cfRule>
    <cfRule type="containsText" dxfId="113" priority="103" operator="containsText" text="416">
      <formula>NOT(ISERROR(SEARCH("416",Y54)))</formula>
    </cfRule>
    <cfRule type="containsText" dxfId="112" priority="104" operator="containsText" text="316">
      <formula>NOT(ISERROR(SEARCH("316",Y54)))</formula>
    </cfRule>
    <cfRule type="containsText" dxfId="111" priority="105" operator="containsText" text="216">
      <formula>NOT(ISERROR(SEARCH("216",Y54)))</formula>
    </cfRule>
    <cfRule type="containsText" dxfId="110" priority="106" operator="containsText" text="126">
      <formula>NOT(ISERROR(SEARCH("126",Y54)))</formula>
    </cfRule>
    <cfRule type="containsText" dxfId="109" priority="107" operator="containsText" text="016">
      <formula>NOT(ISERROR(SEARCH("016",Y54)))</formula>
    </cfRule>
    <cfRule type="containsText" dxfId="108" priority="108" operator="containsText" text="700">
      <formula>NOT(ISERROR(SEARCH("700",Y54)))</formula>
    </cfRule>
    <cfRule type="containsText" dxfId="107" priority="109" operator="containsText" text="REPOS">
      <formula>NOT(ISERROR(SEARCH("REPOS",Y54)))</formula>
    </cfRule>
  </conditionalFormatting>
  <conditionalFormatting sqref="K54:L54">
    <cfRule type="containsText" dxfId="106" priority="68" operator="containsText" text="017">
      <formula>NOT(ISERROR(SEARCH("017",K54)))</formula>
    </cfRule>
    <cfRule type="containsText" dxfId="105" priority="69" operator="containsText" text="031">
      <formula>NOT(ISERROR(SEARCH("031",K54)))</formula>
    </cfRule>
    <cfRule type="containsText" dxfId="104" priority="70" operator="containsText" text="028">
      <formula>NOT(ISERROR(SEARCH("028",K54)))</formula>
    </cfRule>
    <cfRule type="containsText" dxfId="103" priority="71" operator="containsText" text="800">
      <formula>NOT(ISERROR(SEARCH("800",K54)))</formula>
    </cfRule>
    <cfRule type="containsText" dxfId="102" priority="72" operator="containsText" text="774">
      <formula>NOT(ISERROR(SEARCH("774",K54)))</formula>
    </cfRule>
    <cfRule type="containsText" dxfId="101" priority="73" operator="containsText" text="748">
      <formula>NOT(ISERROR(SEARCH("748",K54)))</formula>
    </cfRule>
    <cfRule type="containsText" dxfId="100" priority="74" operator="containsText" text="747">
      <formula>NOT(ISERROR(SEARCH("747",K54)))</formula>
    </cfRule>
    <cfRule type="containsText" dxfId="99" priority="75" operator="containsText" text="730">
      <formula>NOT(ISERROR(SEARCH("730",K54)))</formula>
    </cfRule>
    <cfRule type="containsText" dxfId="98" priority="76" operator="containsText" text="710">
      <formula>NOT(ISERROR(SEARCH("710",K54)))</formula>
    </cfRule>
    <cfRule type="containsText" dxfId="97" priority="77" operator="containsText" text="410">
      <formula>NOT(ISERROR(SEARCH("410",K54)))</formula>
    </cfRule>
    <cfRule type="containsText" dxfId="96" priority="78" operator="containsText" text="310">
      <formula>NOT(ISERROR(SEARCH("310",K54)))</formula>
    </cfRule>
    <cfRule type="containsText" dxfId="95" priority="79" operator="containsText" text="210">
      <formula>NOT(ISERROR(SEARCH("210",K54)))</formula>
    </cfRule>
    <cfRule type="containsText" dxfId="94" priority="80" operator="containsText" text="120">
      <formula>NOT(ISERROR(SEARCH("120",K54)))</formula>
    </cfRule>
    <cfRule type="containsText" dxfId="93" priority="81" operator="containsText" text="716">
      <formula>NOT(ISERROR(SEARCH("716",K54)))</formula>
    </cfRule>
    <cfRule type="containsText" dxfId="92" priority="82" operator="containsText" text="416">
      <formula>NOT(ISERROR(SEARCH("416",K54)))</formula>
    </cfRule>
    <cfRule type="containsText" dxfId="91" priority="83" operator="containsText" text="316">
      <formula>NOT(ISERROR(SEARCH("316",K54)))</formula>
    </cfRule>
    <cfRule type="containsText" dxfId="90" priority="84" operator="containsText" text="216">
      <formula>NOT(ISERROR(SEARCH("216",K54)))</formula>
    </cfRule>
    <cfRule type="containsText" dxfId="89" priority="85" operator="containsText" text="126">
      <formula>NOT(ISERROR(SEARCH("126",K54)))</formula>
    </cfRule>
    <cfRule type="containsText" dxfId="88" priority="86" operator="containsText" text="016">
      <formula>NOT(ISERROR(SEARCH("016",K54)))</formula>
    </cfRule>
    <cfRule type="containsText" dxfId="87" priority="87" operator="containsText" text="700">
      <formula>NOT(ISERROR(SEARCH("700",K54)))</formula>
    </cfRule>
    <cfRule type="containsText" dxfId="86" priority="88" operator="containsText" text="REPOS">
      <formula>NOT(ISERROR(SEARCH("REPOS",K54)))</formula>
    </cfRule>
  </conditionalFormatting>
  <conditionalFormatting sqref="E54">
    <cfRule type="containsText" dxfId="85" priority="47" operator="containsText" text="017">
      <formula>NOT(ISERROR(SEARCH("017",E54)))</formula>
    </cfRule>
    <cfRule type="containsText" dxfId="84" priority="48" operator="containsText" text="031">
      <formula>NOT(ISERROR(SEARCH("031",E54)))</formula>
    </cfRule>
    <cfRule type="containsText" dxfId="83" priority="49" operator="containsText" text="028">
      <formula>NOT(ISERROR(SEARCH("028",E54)))</formula>
    </cfRule>
    <cfRule type="containsText" dxfId="82" priority="50" operator="containsText" text="800">
      <formula>NOT(ISERROR(SEARCH("800",E54)))</formula>
    </cfRule>
    <cfRule type="containsText" dxfId="81" priority="51" operator="containsText" text="774">
      <formula>NOT(ISERROR(SEARCH("774",E54)))</formula>
    </cfRule>
    <cfRule type="containsText" dxfId="80" priority="52" operator="containsText" text="748">
      <formula>NOT(ISERROR(SEARCH("748",E54)))</formula>
    </cfRule>
    <cfRule type="containsText" dxfId="79" priority="53" operator="containsText" text="747">
      <formula>NOT(ISERROR(SEARCH("747",E54)))</formula>
    </cfRule>
    <cfRule type="containsText" dxfId="78" priority="54" operator="containsText" text="730">
      <formula>NOT(ISERROR(SEARCH("730",E54)))</formula>
    </cfRule>
    <cfRule type="containsText" dxfId="77" priority="55" operator="containsText" text="710">
      <formula>NOT(ISERROR(SEARCH("710",E54)))</formula>
    </cfRule>
    <cfRule type="containsText" dxfId="76" priority="56" operator="containsText" text="410">
      <formula>NOT(ISERROR(SEARCH("410",E54)))</formula>
    </cfRule>
    <cfRule type="containsText" dxfId="75" priority="57" operator="containsText" text="310">
      <formula>NOT(ISERROR(SEARCH("310",E54)))</formula>
    </cfRule>
    <cfRule type="containsText" dxfId="74" priority="58" operator="containsText" text="210">
      <formula>NOT(ISERROR(SEARCH("210",E54)))</formula>
    </cfRule>
    <cfRule type="containsText" dxfId="73" priority="59" operator="containsText" text="120">
      <formula>NOT(ISERROR(SEARCH("120",E54)))</formula>
    </cfRule>
    <cfRule type="containsText" dxfId="72" priority="60" operator="containsText" text="716">
      <formula>NOT(ISERROR(SEARCH("716",E54)))</formula>
    </cfRule>
    <cfRule type="containsText" dxfId="71" priority="61" operator="containsText" text="416">
      <formula>NOT(ISERROR(SEARCH("416",E54)))</formula>
    </cfRule>
    <cfRule type="containsText" dxfId="70" priority="62" operator="containsText" text="316">
      <formula>NOT(ISERROR(SEARCH("316",E54)))</formula>
    </cfRule>
    <cfRule type="containsText" dxfId="69" priority="63" operator="containsText" text="216">
      <formula>NOT(ISERROR(SEARCH("216",E54)))</formula>
    </cfRule>
    <cfRule type="containsText" dxfId="68" priority="64" operator="containsText" text="126">
      <formula>NOT(ISERROR(SEARCH("126",E54)))</formula>
    </cfRule>
    <cfRule type="containsText" dxfId="67" priority="65" operator="containsText" text="016">
      <formula>NOT(ISERROR(SEARCH("016",E54)))</formula>
    </cfRule>
    <cfRule type="containsText" dxfId="66" priority="66" operator="containsText" text="700">
      <formula>NOT(ISERROR(SEARCH("700",E54)))</formula>
    </cfRule>
    <cfRule type="containsText" dxfId="65" priority="67" operator="containsText" text="REPOS">
      <formula>NOT(ISERROR(SEARCH("REPOS",E54)))</formula>
    </cfRule>
  </conditionalFormatting>
  <conditionalFormatting sqref="C54:AG54">
    <cfRule type="containsText" dxfId="64" priority="44" operator="containsText" text="766">
      <formula>NOT(ISERROR(SEARCH("766",C54)))</formula>
    </cfRule>
    <cfRule type="containsText" dxfId="63" priority="46" operator="containsText" text="661">
      <formula>NOT(ISERROR(SEARCH("661",C54)))</formula>
    </cfRule>
  </conditionalFormatting>
  <conditionalFormatting sqref="E54">
    <cfRule type="containsText" dxfId="62" priority="45" operator="containsText" text="661">
      <formula>NOT(ISERROR(SEARCH("661",E54)))</formula>
    </cfRule>
  </conditionalFormatting>
  <conditionalFormatting sqref="D54">
    <cfRule type="containsText" dxfId="61" priority="23" operator="containsText" text="017">
      <formula>NOT(ISERROR(SEARCH("017",D54)))</formula>
    </cfRule>
    <cfRule type="containsText" dxfId="60" priority="24" operator="containsText" text="031">
      <formula>NOT(ISERROR(SEARCH("031",D54)))</formula>
    </cfRule>
    <cfRule type="containsText" dxfId="59" priority="25" operator="containsText" text="028">
      <formula>NOT(ISERROR(SEARCH("028",D54)))</formula>
    </cfRule>
    <cfRule type="containsText" dxfId="58" priority="26" operator="containsText" text="800">
      <formula>NOT(ISERROR(SEARCH("800",D54)))</formula>
    </cfRule>
    <cfRule type="containsText" dxfId="57" priority="27" operator="containsText" text="774">
      <formula>NOT(ISERROR(SEARCH("774",D54)))</formula>
    </cfRule>
    <cfRule type="containsText" dxfId="56" priority="28" operator="containsText" text="748">
      <formula>NOT(ISERROR(SEARCH("748",D54)))</formula>
    </cfRule>
    <cfRule type="containsText" dxfId="55" priority="29" operator="containsText" text="747">
      <formula>NOT(ISERROR(SEARCH("747",D54)))</formula>
    </cfRule>
    <cfRule type="containsText" dxfId="54" priority="30" operator="containsText" text="730">
      <formula>NOT(ISERROR(SEARCH("730",D54)))</formula>
    </cfRule>
    <cfRule type="containsText" dxfId="53" priority="31" operator="containsText" text="710">
      <formula>NOT(ISERROR(SEARCH("710",D54)))</formula>
    </cfRule>
    <cfRule type="containsText" dxfId="52" priority="32" operator="containsText" text="410">
      <formula>NOT(ISERROR(SEARCH("410",D54)))</formula>
    </cfRule>
    <cfRule type="containsText" dxfId="51" priority="33" operator="containsText" text="310">
      <formula>NOT(ISERROR(SEARCH("310",D54)))</formula>
    </cfRule>
    <cfRule type="containsText" dxfId="50" priority="34" operator="containsText" text="210">
      <formula>NOT(ISERROR(SEARCH("210",D54)))</formula>
    </cfRule>
    <cfRule type="containsText" dxfId="49" priority="35" operator="containsText" text="120">
      <formula>NOT(ISERROR(SEARCH("120",D54)))</formula>
    </cfRule>
    <cfRule type="containsText" dxfId="48" priority="36" operator="containsText" text="716">
      <formula>NOT(ISERROR(SEARCH("716",D54)))</formula>
    </cfRule>
    <cfRule type="containsText" dxfId="47" priority="37" operator="containsText" text="416">
      <formula>NOT(ISERROR(SEARCH("416",D54)))</formula>
    </cfRule>
    <cfRule type="containsText" dxfId="46" priority="38" operator="containsText" text="316">
      <formula>NOT(ISERROR(SEARCH("316",D54)))</formula>
    </cfRule>
    <cfRule type="containsText" dxfId="45" priority="39" operator="containsText" text="216">
      <formula>NOT(ISERROR(SEARCH("216",D54)))</formula>
    </cfRule>
    <cfRule type="containsText" dxfId="44" priority="40" operator="containsText" text="126">
      <formula>NOT(ISERROR(SEARCH("126",D54)))</formula>
    </cfRule>
    <cfRule type="containsText" dxfId="43" priority="41" operator="containsText" text="016">
      <formula>NOT(ISERROR(SEARCH("016",D54)))</formula>
    </cfRule>
    <cfRule type="containsText" dxfId="42" priority="42" operator="containsText" text="700">
      <formula>NOT(ISERROR(SEARCH("700",D54)))</formula>
    </cfRule>
    <cfRule type="containsText" dxfId="41" priority="43" operator="containsText" text="REPOS">
      <formula>NOT(ISERROR(SEARCH("REPOS",D54)))</formula>
    </cfRule>
  </conditionalFormatting>
  <conditionalFormatting sqref="C54">
    <cfRule type="containsText" dxfId="40" priority="2" operator="containsText" text="017">
      <formula>NOT(ISERROR(SEARCH("017",C54)))</formula>
    </cfRule>
    <cfRule type="containsText" dxfId="39" priority="3" operator="containsText" text="031">
      <formula>NOT(ISERROR(SEARCH("031",C54)))</formula>
    </cfRule>
    <cfRule type="containsText" dxfId="38" priority="4" operator="containsText" text="028">
      <formula>NOT(ISERROR(SEARCH("028",C54)))</formula>
    </cfRule>
    <cfRule type="containsText" dxfId="37" priority="5" operator="containsText" text="800">
      <formula>NOT(ISERROR(SEARCH("800",C54)))</formula>
    </cfRule>
    <cfRule type="containsText" dxfId="36" priority="6" operator="containsText" text="774">
      <formula>NOT(ISERROR(SEARCH("774",C54)))</formula>
    </cfRule>
    <cfRule type="containsText" dxfId="35" priority="7" operator="containsText" text="748">
      <formula>NOT(ISERROR(SEARCH("748",C54)))</formula>
    </cfRule>
    <cfRule type="containsText" dxfId="34" priority="8" operator="containsText" text="747">
      <formula>NOT(ISERROR(SEARCH("747",C54)))</formula>
    </cfRule>
    <cfRule type="containsText" dxfId="33" priority="9" operator="containsText" text="730">
      <formula>NOT(ISERROR(SEARCH("730",C54)))</formula>
    </cfRule>
    <cfRule type="containsText" dxfId="32" priority="10" operator="containsText" text="710">
      <formula>NOT(ISERROR(SEARCH("710",C54)))</formula>
    </cfRule>
    <cfRule type="containsText" dxfId="31" priority="11" operator="containsText" text="410">
      <formula>NOT(ISERROR(SEARCH("410",C54)))</formula>
    </cfRule>
    <cfRule type="containsText" dxfId="30" priority="12" operator="containsText" text="310">
      <formula>NOT(ISERROR(SEARCH("310",C54)))</formula>
    </cfRule>
    <cfRule type="containsText" dxfId="29" priority="13" operator="containsText" text="210">
      <formula>NOT(ISERROR(SEARCH("210",C54)))</formula>
    </cfRule>
    <cfRule type="containsText" dxfId="28" priority="14" operator="containsText" text="120">
      <formula>NOT(ISERROR(SEARCH("120",C54)))</formula>
    </cfRule>
    <cfRule type="containsText" dxfId="27" priority="15" operator="containsText" text="716">
      <formula>NOT(ISERROR(SEARCH("716",C54)))</formula>
    </cfRule>
    <cfRule type="containsText" dxfId="26" priority="16" operator="containsText" text="416">
      <formula>NOT(ISERROR(SEARCH("416",C54)))</formula>
    </cfRule>
    <cfRule type="containsText" dxfId="25" priority="17" operator="containsText" text="316">
      <formula>NOT(ISERROR(SEARCH("316",C54)))</formula>
    </cfRule>
    <cfRule type="containsText" dxfId="24" priority="18" operator="containsText" text="216">
      <formula>NOT(ISERROR(SEARCH("216",C54)))</formula>
    </cfRule>
    <cfRule type="containsText" dxfId="23" priority="19" operator="containsText" text="126">
      <formula>NOT(ISERROR(SEARCH("126",C54)))</formula>
    </cfRule>
    <cfRule type="containsText" dxfId="22" priority="20" operator="containsText" text="016">
      <formula>NOT(ISERROR(SEARCH("016",C54)))</formula>
    </cfRule>
    <cfRule type="containsText" dxfId="21" priority="21" operator="containsText" text="700">
      <formula>NOT(ISERROR(SEARCH("700",C54)))</formula>
    </cfRule>
    <cfRule type="containsText" dxfId="20" priority="22" operator="containsText" text="REPOS">
      <formula>NOT(ISERROR(SEARCH("REPOS",C54)))</formula>
    </cfRule>
  </conditionalFormatting>
  <dataValidations count="1">
    <dataValidation type="list" allowBlank="1" showInputMessage="1" showErrorMessage="1" sqref="C77:AA90 AF46:AG51 C46:AA51 AC46:AD51 AF53:AG53 C53:AA63 AB89:AB90 AF77:AG90 C68:AD75 AC77:AD90 AF68:AG75 AB78:AB87 AG34:AG41 AC53:AD63 C34:AA41 AF54:AF55 AF60:AF63 AF4:AG10 AF34:AF35 AF27:AG32 C12:V22 AF37:AF41 C27:AA32 AG54:AG63 AF15:AG22 C4:Z10 AA10 AF12:AG13 W22:AA22" xr:uid="{CD4EC359-9CBB-4B97-91EF-C9E08D060002}">
      <formula1>$D$4:$D$19</formula1>
    </dataValidation>
  </dataValidations>
  <pageMargins left="0.7" right="0.7" top="0.75" bottom="0.75" header="0.3" footer="0.3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2799E2-666F-4FD8-9937-D23FF514AE92}">
          <x14:formula1>
            <xm:f>LISTE!$D$4:$D$10</xm:f>
          </x14:formula1>
          <xm:sqref>W12:Z21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466B2-F2CA-4D56-9A0E-0DAB627A57F5}">
  <dimension ref="A1:BM106"/>
  <sheetViews>
    <sheetView showGridLines="0" showZeros="0" tabSelected="1" workbookViewId="0">
      <pane ySplit="1" topLeftCell="A2" activePane="bottomLeft" state="frozen"/>
      <selection activeCell="M100" sqref="M100"/>
      <selection pane="bottomLeft" activeCell="F33" sqref="F33"/>
    </sheetView>
  </sheetViews>
  <sheetFormatPr baseColWidth="10" defaultColWidth="11.42578125" defaultRowHeight="15" x14ac:dyDescent="0.25"/>
  <cols>
    <col min="1" max="1" width="15.85546875" style="7" customWidth="1"/>
    <col min="2" max="2" width="7.7109375" style="7" customWidth="1"/>
    <col min="3" max="16" width="5.7109375" style="3" customWidth="1"/>
    <col min="17" max="17" width="5.7109375" style="11" customWidth="1"/>
    <col min="18" max="32" width="5.7109375" style="3" customWidth="1"/>
    <col min="33" max="33" width="5.7109375" style="12" customWidth="1"/>
    <col min="34" max="34" width="11.7109375" style="13" customWidth="1"/>
    <col min="35" max="45" width="3.7109375" style="27" customWidth="1"/>
    <col min="46" max="258" width="11.42578125" style="3"/>
    <col min="259" max="259" width="17.28515625" style="3" customWidth="1"/>
    <col min="260" max="260" width="9" style="3" bestFit="1" customWidth="1"/>
    <col min="261" max="291" width="3.7109375" style="3" customWidth="1"/>
    <col min="292" max="292" width="0" style="3" hidden="1" customWidth="1"/>
    <col min="293" max="293" width="14.5703125" style="3" customWidth="1"/>
    <col min="294" max="514" width="11.42578125" style="3"/>
    <col min="515" max="515" width="17.28515625" style="3" customWidth="1"/>
    <col min="516" max="516" width="9" style="3" bestFit="1" customWidth="1"/>
    <col min="517" max="547" width="3.7109375" style="3" customWidth="1"/>
    <col min="548" max="548" width="0" style="3" hidden="1" customWidth="1"/>
    <col min="549" max="549" width="14.5703125" style="3" customWidth="1"/>
    <col min="550" max="770" width="11.42578125" style="3"/>
    <col min="771" max="771" width="17.28515625" style="3" customWidth="1"/>
    <col min="772" max="772" width="9" style="3" bestFit="1" customWidth="1"/>
    <col min="773" max="803" width="3.7109375" style="3" customWidth="1"/>
    <col min="804" max="804" width="0" style="3" hidden="1" customWidth="1"/>
    <col min="805" max="805" width="14.5703125" style="3" customWidth="1"/>
    <col min="806" max="1026" width="11.42578125" style="3"/>
    <col min="1027" max="1027" width="17.28515625" style="3" customWidth="1"/>
    <col min="1028" max="1028" width="9" style="3" bestFit="1" customWidth="1"/>
    <col min="1029" max="1059" width="3.7109375" style="3" customWidth="1"/>
    <col min="1060" max="1060" width="0" style="3" hidden="1" customWidth="1"/>
    <col min="1061" max="1061" width="14.5703125" style="3" customWidth="1"/>
    <col min="1062" max="1282" width="11.42578125" style="3"/>
    <col min="1283" max="1283" width="17.28515625" style="3" customWidth="1"/>
    <col min="1284" max="1284" width="9" style="3" bestFit="1" customWidth="1"/>
    <col min="1285" max="1315" width="3.7109375" style="3" customWidth="1"/>
    <col min="1316" max="1316" width="0" style="3" hidden="1" customWidth="1"/>
    <col min="1317" max="1317" width="14.5703125" style="3" customWidth="1"/>
    <col min="1318" max="1538" width="11.42578125" style="3"/>
    <col min="1539" max="1539" width="17.28515625" style="3" customWidth="1"/>
    <col min="1540" max="1540" width="9" style="3" bestFit="1" customWidth="1"/>
    <col min="1541" max="1571" width="3.7109375" style="3" customWidth="1"/>
    <col min="1572" max="1572" width="0" style="3" hidden="1" customWidth="1"/>
    <col min="1573" max="1573" width="14.5703125" style="3" customWidth="1"/>
    <col min="1574" max="1794" width="11.42578125" style="3"/>
    <col min="1795" max="1795" width="17.28515625" style="3" customWidth="1"/>
    <col min="1796" max="1796" width="9" style="3" bestFit="1" customWidth="1"/>
    <col min="1797" max="1827" width="3.7109375" style="3" customWidth="1"/>
    <col min="1828" max="1828" width="0" style="3" hidden="1" customWidth="1"/>
    <col min="1829" max="1829" width="14.5703125" style="3" customWidth="1"/>
    <col min="1830" max="2050" width="11.42578125" style="3"/>
    <col min="2051" max="2051" width="17.28515625" style="3" customWidth="1"/>
    <col min="2052" max="2052" width="9" style="3" bestFit="1" customWidth="1"/>
    <col min="2053" max="2083" width="3.7109375" style="3" customWidth="1"/>
    <col min="2084" max="2084" width="0" style="3" hidden="1" customWidth="1"/>
    <col min="2085" max="2085" width="14.5703125" style="3" customWidth="1"/>
    <col min="2086" max="2306" width="11.42578125" style="3"/>
    <col min="2307" max="2307" width="17.28515625" style="3" customWidth="1"/>
    <col min="2308" max="2308" width="9" style="3" bestFit="1" customWidth="1"/>
    <col min="2309" max="2339" width="3.7109375" style="3" customWidth="1"/>
    <col min="2340" max="2340" width="0" style="3" hidden="1" customWidth="1"/>
    <col min="2341" max="2341" width="14.5703125" style="3" customWidth="1"/>
    <col min="2342" max="2562" width="11.42578125" style="3"/>
    <col min="2563" max="2563" width="17.28515625" style="3" customWidth="1"/>
    <col min="2564" max="2564" width="9" style="3" bestFit="1" customWidth="1"/>
    <col min="2565" max="2595" width="3.7109375" style="3" customWidth="1"/>
    <col min="2596" max="2596" width="0" style="3" hidden="1" customWidth="1"/>
    <col min="2597" max="2597" width="14.5703125" style="3" customWidth="1"/>
    <col min="2598" max="2818" width="11.42578125" style="3"/>
    <col min="2819" max="2819" width="17.28515625" style="3" customWidth="1"/>
    <col min="2820" max="2820" width="9" style="3" bestFit="1" customWidth="1"/>
    <col min="2821" max="2851" width="3.7109375" style="3" customWidth="1"/>
    <col min="2852" max="2852" width="0" style="3" hidden="1" customWidth="1"/>
    <col min="2853" max="2853" width="14.5703125" style="3" customWidth="1"/>
    <col min="2854" max="3074" width="11.42578125" style="3"/>
    <col min="3075" max="3075" width="17.28515625" style="3" customWidth="1"/>
    <col min="3076" max="3076" width="9" style="3" bestFit="1" customWidth="1"/>
    <col min="3077" max="3107" width="3.7109375" style="3" customWidth="1"/>
    <col min="3108" max="3108" width="0" style="3" hidden="1" customWidth="1"/>
    <col min="3109" max="3109" width="14.5703125" style="3" customWidth="1"/>
    <col min="3110" max="3330" width="11.42578125" style="3"/>
    <col min="3331" max="3331" width="17.28515625" style="3" customWidth="1"/>
    <col min="3332" max="3332" width="9" style="3" bestFit="1" customWidth="1"/>
    <col min="3333" max="3363" width="3.7109375" style="3" customWidth="1"/>
    <col min="3364" max="3364" width="0" style="3" hidden="1" customWidth="1"/>
    <col min="3365" max="3365" width="14.5703125" style="3" customWidth="1"/>
    <col min="3366" max="3586" width="11.42578125" style="3"/>
    <col min="3587" max="3587" width="17.28515625" style="3" customWidth="1"/>
    <col min="3588" max="3588" width="9" style="3" bestFit="1" customWidth="1"/>
    <col min="3589" max="3619" width="3.7109375" style="3" customWidth="1"/>
    <col min="3620" max="3620" width="0" style="3" hidden="1" customWidth="1"/>
    <col min="3621" max="3621" width="14.5703125" style="3" customWidth="1"/>
    <col min="3622" max="3842" width="11.42578125" style="3"/>
    <col min="3843" max="3843" width="17.28515625" style="3" customWidth="1"/>
    <col min="3844" max="3844" width="9" style="3" bestFit="1" customWidth="1"/>
    <col min="3845" max="3875" width="3.7109375" style="3" customWidth="1"/>
    <col min="3876" max="3876" width="0" style="3" hidden="1" customWidth="1"/>
    <col min="3877" max="3877" width="14.5703125" style="3" customWidth="1"/>
    <col min="3878" max="4098" width="11.42578125" style="3"/>
    <col min="4099" max="4099" width="17.28515625" style="3" customWidth="1"/>
    <col min="4100" max="4100" width="9" style="3" bestFit="1" customWidth="1"/>
    <col min="4101" max="4131" width="3.7109375" style="3" customWidth="1"/>
    <col min="4132" max="4132" width="0" style="3" hidden="1" customWidth="1"/>
    <col min="4133" max="4133" width="14.5703125" style="3" customWidth="1"/>
    <col min="4134" max="4354" width="11.42578125" style="3"/>
    <col min="4355" max="4355" width="17.28515625" style="3" customWidth="1"/>
    <col min="4356" max="4356" width="9" style="3" bestFit="1" customWidth="1"/>
    <col min="4357" max="4387" width="3.7109375" style="3" customWidth="1"/>
    <col min="4388" max="4388" width="0" style="3" hidden="1" customWidth="1"/>
    <col min="4389" max="4389" width="14.5703125" style="3" customWidth="1"/>
    <col min="4390" max="4610" width="11.42578125" style="3"/>
    <col min="4611" max="4611" width="17.28515625" style="3" customWidth="1"/>
    <col min="4612" max="4612" width="9" style="3" bestFit="1" customWidth="1"/>
    <col min="4613" max="4643" width="3.7109375" style="3" customWidth="1"/>
    <col min="4644" max="4644" width="0" style="3" hidden="1" customWidth="1"/>
    <col min="4645" max="4645" width="14.5703125" style="3" customWidth="1"/>
    <col min="4646" max="4866" width="11.42578125" style="3"/>
    <col min="4867" max="4867" width="17.28515625" style="3" customWidth="1"/>
    <col min="4868" max="4868" width="9" style="3" bestFit="1" customWidth="1"/>
    <col min="4869" max="4899" width="3.7109375" style="3" customWidth="1"/>
    <col min="4900" max="4900" width="0" style="3" hidden="1" customWidth="1"/>
    <col min="4901" max="4901" width="14.5703125" style="3" customWidth="1"/>
    <col min="4902" max="5122" width="11.42578125" style="3"/>
    <col min="5123" max="5123" width="17.28515625" style="3" customWidth="1"/>
    <col min="5124" max="5124" width="9" style="3" bestFit="1" customWidth="1"/>
    <col min="5125" max="5155" width="3.7109375" style="3" customWidth="1"/>
    <col min="5156" max="5156" width="0" style="3" hidden="1" customWidth="1"/>
    <col min="5157" max="5157" width="14.5703125" style="3" customWidth="1"/>
    <col min="5158" max="5378" width="11.42578125" style="3"/>
    <col min="5379" max="5379" width="17.28515625" style="3" customWidth="1"/>
    <col min="5380" max="5380" width="9" style="3" bestFit="1" customWidth="1"/>
    <col min="5381" max="5411" width="3.7109375" style="3" customWidth="1"/>
    <col min="5412" max="5412" width="0" style="3" hidden="1" customWidth="1"/>
    <col min="5413" max="5413" width="14.5703125" style="3" customWidth="1"/>
    <col min="5414" max="5634" width="11.42578125" style="3"/>
    <col min="5635" max="5635" width="17.28515625" style="3" customWidth="1"/>
    <col min="5636" max="5636" width="9" style="3" bestFit="1" customWidth="1"/>
    <col min="5637" max="5667" width="3.7109375" style="3" customWidth="1"/>
    <col min="5668" max="5668" width="0" style="3" hidden="1" customWidth="1"/>
    <col min="5669" max="5669" width="14.5703125" style="3" customWidth="1"/>
    <col min="5670" max="5890" width="11.42578125" style="3"/>
    <col min="5891" max="5891" width="17.28515625" style="3" customWidth="1"/>
    <col min="5892" max="5892" width="9" style="3" bestFit="1" customWidth="1"/>
    <col min="5893" max="5923" width="3.7109375" style="3" customWidth="1"/>
    <col min="5924" max="5924" width="0" style="3" hidden="1" customWidth="1"/>
    <col min="5925" max="5925" width="14.5703125" style="3" customWidth="1"/>
    <col min="5926" max="6146" width="11.42578125" style="3"/>
    <col min="6147" max="6147" width="17.28515625" style="3" customWidth="1"/>
    <col min="6148" max="6148" width="9" style="3" bestFit="1" customWidth="1"/>
    <col min="6149" max="6179" width="3.7109375" style="3" customWidth="1"/>
    <col min="6180" max="6180" width="0" style="3" hidden="1" customWidth="1"/>
    <col min="6181" max="6181" width="14.5703125" style="3" customWidth="1"/>
    <col min="6182" max="6402" width="11.42578125" style="3"/>
    <col min="6403" max="6403" width="17.28515625" style="3" customWidth="1"/>
    <col min="6404" max="6404" width="9" style="3" bestFit="1" customWidth="1"/>
    <col min="6405" max="6435" width="3.7109375" style="3" customWidth="1"/>
    <col min="6436" max="6436" width="0" style="3" hidden="1" customWidth="1"/>
    <col min="6437" max="6437" width="14.5703125" style="3" customWidth="1"/>
    <col min="6438" max="6658" width="11.42578125" style="3"/>
    <col min="6659" max="6659" width="17.28515625" style="3" customWidth="1"/>
    <col min="6660" max="6660" width="9" style="3" bestFit="1" customWidth="1"/>
    <col min="6661" max="6691" width="3.7109375" style="3" customWidth="1"/>
    <col min="6692" max="6692" width="0" style="3" hidden="1" customWidth="1"/>
    <col min="6693" max="6693" width="14.5703125" style="3" customWidth="1"/>
    <col min="6694" max="6914" width="11.42578125" style="3"/>
    <col min="6915" max="6915" width="17.28515625" style="3" customWidth="1"/>
    <col min="6916" max="6916" width="9" style="3" bestFit="1" customWidth="1"/>
    <col min="6917" max="6947" width="3.7109375" style="3" customWidth="1"/>
    <col min="6948" max="6948" width="0" style="3" hidden="1" customWidth="1"/>
    <col min="6949" max="6949" width="14.5703125" style="3" customWidth="1"/>
    <col min="6950" max="7170" width="11.42578125" style="3"/>
    <col min="7171" max="7171" width="17.28515625" style="3" customWidth="1"/>
    <col min="7172" max="7172" width="9" style="3" bestFit="1" customWidth="1"/>
    <col min="7173" max="7203" width="3.7109375" style="3" customWidth="1"/>
    <col min="7204" max="7204" width="0" style="3" hidden="1" customWidth="1"/>
    <col min="7205" max="7205" width="14.5703125" style="3" customWidth="1"/>
    <col min="7206" max="7426" width="11.42578125" style="3"/>
    <col min="7427" max="7427" width="17.28515625" style="3" customWidth="1"/>
    <col min="7428" max="7428" width="9" style="3" bestFit="1" customWidth="1"/>
    <col min="7429" max="7459" width="3.7109375" style="3" customWidth="1"/>
    <col min="7460" max="7460" width="0" style="3" hidden="1" customWidth="1"/>
    <col min="7461" max="7461" width="14.5703125" style="3" customWidth="1"/>
    <col min="7462" max="7682" width="11.42578125" style="3"/>
    <col min="7683" max="7683" width="17.28515625" style="3" customWidth="1"/>
    <col min="7684" max="7684" width="9" style="3" bestFit="1" customWidth="1"/>
    <col min="7685" max="7715" width="3.7109375" style="3" customWidth="1"/>
    <col min="7716" max="7716" width="0" style="3" hidden="1" customWidth="1"/>
    <col min="7717" max="7717" width="14.5703125" style="3" customWidth="1"/>
    <col min="7718" max="7938" width="11.42578125" style="3"/>
    <col min="7939" max="7939" width="17.28515625" style="3" customWidth="1"/>
    <col min="7940" max="7940" width="9" style="3" bestFit="1" customWidth="1"/>
    <col min="7941" max="7971" width="3.7109375" style="3" customWidth="1"/>
    <col min="7972" max="7972" width="0" style="3" hidden="1" customWidth="1"/>
    <col min="7973" max="7973" width="14.5703125" style="3" customWidth="1"/>
    <col min="7974" max="8194" width="11.42578125" style="3"/>
    <col min="8195" max="8195" width="17.28515625" style="3" customWidth="1"/>
    <col min="8196" max="8196" width="9" style="3" bestFit="1" customWidth="1"/>
    <col min="8197" max="8227" width="3.7109375" style="3" customWidth="1"/>
    <col min="8228" max="8228" width="0" style="3" hidden="1" customWidth="1"/>
    <col min="8229" max="8229" width="14.5703125" style="3" customWidth="1"/>
    <col min="8230" max="8450" width="11.42578125" style="3"/>
    <col min="8451" max="8451" width="17.28515625" style="3" customWidth="1"/>
    <col min="8452" max="8452" width="9" style="3" bestFit="1" customWidth="1"/>
    <col min="8453" max="8483" width="3.7109375" style="3" customWidth="1"/>
    <col min="8484" max="8484" width="0" style="3" hidden="1" customWidth="1"/>
    <col min="8485" max="8485" width="14.5703125" style="3" customWidth="1"/>
    <col min="8486" max="8706" width="11.42578125" style="3"/>
    <col min="8707" max="8707" width="17.28515625" style="3" customWidth="1"/>
    <col min="8708" max="8708" width="9" style="3" bestFit="1" customWidth="1"/>
    <col min="8709" max="8739" width="3.7109375" style="3" customWidth="1"/>
    <col min="8740" max="8740" width="0" style="3" hidden="1" customWidth="1"/>
    <col min="8741" max="8741" width="14.5703125" style="3" customWidth="1"/>
    <col min="8742" max="8962" width="11.42578125" style="3"/>
    <col min="8963" max="8963" width="17.28515625" style="3" customWidth="1"/>
    <col min="8964" max="8964" width="9" style="3" bestFit="1" customWidth="1"/>
    <col min="8965" max="8995" width="3.7109375" style="3" customWidth="1"/>
    <col min="8996" max="8996" width="0" style="3" hidden="1" customWidth="1"/>
    <col min="8997" max="8997" width="14.5703125" style="3" customWidth="1"/>
    <col min="8998" max="9218" width="11.42578125" style="3"/>
    <col min="9219" max="9219" width="17.28515625" style="3" customWidth="1"/>
    <col min="9220" max="9220" width="9" style="3" bestFit="1" customWidth="1"/>
    <col min="9221" max="9251" width="3.7109375" style="3" customWidth="1"/>
    <col min="9252" max="9252" width="0" style="3" hidden="1" customWidth="1"/>
    <col min="9253" max="9253" width="14.5703125" style="3" customWidth="1"/>
    <col min="9254" max="9474" width="11.42578125" style="3"/>
    <col min="9475" max="9475" width="17.28515625" style="3" customWidth="1"/>
    <col min="9476" max="9476" width="9" style="3" bestFit="1" customWidth="1"/>
    <col min="9477" max="9507" width="3.7109375" style="3" customWidth="1"/>
    <col min="9508" max="9508" width="0" style="3" hidden="1" customWidth="1"/>
    <col min="9509" max="9509" width="14.5703125" style="3" customWidth="1"/>
    <col min="9510" max="9730" width="11.42578125" style="3"/>
    <col min="9731" max="9731" width="17.28515625" style="3" customWidth="1"/>
    <col min="9732" max="9732" width="9" style="3" bestFit="1" customWidth="1"/>
    <col min="9733" max="9763" width="3.7109375" style="3" customWidth="1"/>
    <col min="9764" max="9764" width="0" style="3" hidden="1" customWidth="1"/>
    <col min="9765" max="9765" width="14.5703125" style="3" customWidth="1"/>
    <col min="9766" max="9986" width="11.42578125" style="3"/>
    <col min="9987" max="9987" width="17.28515625" style="3" customWidth="1"/>
    <col min="9988" max="9988" width="9" style="3" bestFit="1" customWidth="1"/>
    <col min="9989" max="10019" width="3.7109375" style="3" customWidth="1"/>
    <col min="10020" max="10020" width="0" style="3" hidden="1" customWidth="1"/>
    <col min="10021" max="10021" width="14.5703125" style="3" customWidth="1"/>
    <col min="10022" max="10242" width="11.42578125" style="3"/>
    <col min="10243" max="10243" width="17.28515625" style="3" customWidth="1"/>
    <col min="10244" max="10244" width="9" style="3" bestFit="1" customWidth="1"/>
    <col min="10245" max="10275" width="3.7109375" style="3" customWidth="1"/>
    <col min="10276" max="10276" width="0" style="3" hidden="1" customWidth="1"/>
    <col min="10277" max="10277" width="14.5703125" style="3" customWidth="1"/>
    <col min="10278" max="10498" width="11.42578125" style="3"/>
    <col min="10499" max="10499" width="17.28515625" style="3" customWidth="1"/>
    <col min="10500" max="10500" width="9" style="3" bestFit="1" customWidth="1"/>
    <col min="10501" max="10531" width="3.7109375" style="3" customWidth="1"/>
    <col min="10532" max="10532" width="0" style="3" hidden="1" customWidth="1"/>
    <col min="10533" max="10533" width="14.5703125" style="3" customWidth="1"/>
    <col min="10534" max="10754" width="11.42578125" style="3"/>
    <col min="10755" max="10755" width="17.28515625" style="3" customWidth="1"/>
    <col min="10756" max="10756" width="9" style="3" bestFit="1" customWidth="1"/>
    <col min="10757" max="10787" width="3.7109375" style="3" customWidth="1"/>
    <col min="10788" max="10788" width="0" style="3" hidden="1" customWidth="1"/>
    <col min="10789" max="10789" width="14.5703125" style="3" customWidth="1"/>
    <col min="10790" max="11010" width="11.42578125" style="3"/>
    <col min="11011" max="11011" width="17.28515625" style="3" customWidth="1"/>
    <col min="11012" max="11012" width="9" style="3" bestFit="1" customWidth="1"/>
    <col min="11013" max="11043" width="3.7109375" style="3" customWidth="1"/>
    <col min="11044" max="11044" width="0" style="3" hidden="1" customWidth="1"/>
    <col min="11045" max="11045" width="14.5703125" style="3" customWidth="1"/>
    <col min="11046" max="11266" width="11.42578125" style="3"/>
    <col min="11267" max="11267" width="17.28515625" style="3" customWidth="1"/>
    <col min="11268" max="11268" width="9" style="3" bestFit="1" customWidth="1"/>
    <col min="11269" max="11299" width="3.7109375" style="3" customWidth="1"/>
    <col min="11300" max="11300" width="0" style="3" hidden="1" customWidth="1"/>
    <col min="11301" max="11301" width="14.5703125" style="3" customWidth="1"/>
    <col min="11302" max="11522" width="11.42578125" style="3"/>
    <col min="11523" max="11523" width="17.28515625" style="3" customWidth="1"/>
    <col min="11524" max="11524" width="9" style="3" bestFit="1" customWidth="1"/>
    <col min="11525" max="11555" width="3.7109375" style="3" customWidth="1"/>
    <col min="11556" max="11556" width="0" style="3" hidden="1" customWidth="1"/>
    <col min="11557" max="11557" width="14.5703125" style="3" customWidth="1"/>
    <col min="11558" max="11778" width="11.42578125" style="3"/>
    <col min="11779" max="11779" width="17.28515625" style="3" customWidth="1"/>
    <col min="11780" max="11780" width="9" style="3" bestFit="1" customWidth="1"/>
    <col min="11781" max="11811" width="3.7109375" style="3" customWidth="1"/>
    <col min="11812" max="11812" width="0" style="3" hidden="1" customWidth="1"/>
    <col min="11813" max="11813" width="14.5703125" style="3" customWidth="1"/>
    <col min="11814" max="12034" width="11.42578125" style="3"/>
    <col min="12035" max="12035" width="17.28515625" style="3" customWidth="1"/>
    <col min="12036" max="12036" width="9" style="3" bestFit="1" customWidth="1"/>
    <col min="12037" max="12067" width="3.7109375" style="3" customWidth="1"/>
    <col min="12068" max="12068" width="0" style="3" hidden="1" customWidth="1"/>
    <col min="12069" max="12069" width="14.5703125" style="3" customWidth="1"/>
    <col min="12070" max="12290" width="11.42578125" style="3"/>
    <col min="12291" max="12291" width="17.28515625" style="3" customWidth="1"/>
    <col min="12292" max="12292" width="9" style="3" bestFit="1" customWidth="1"/>
    <col min="12293" max="12323" width="3.7109375" style="3" customWidth="1"/>
    <col min="12324" max="12324" width="0" style="3" hidden="1" customWidth="1"/>
    <col min="12325" max="12325" width="14.5703125" style="3" customWidth="1"/>
    <col min="12326" max="12546" width="11.42578125" style="3"/>
    <col min="12547" max="12547" width="17.28515625" style="3" customWidth="1"/>
    <col min="12548" max="12548" width="9" style="3" bestFit="1" customWidth="1"/>
    <col min="12549" max="12579" width="3.7109375" style="3" customWidth="1"/>
    <col min="12580" max="12580" width="0" style="3" hidden="1" customWidth="1"/>
    <col min="12581" max="12581" width="14.5703125" style="3" customWidth="1"/>
    <col min="12582" max="12802" width="11.42578125" style="3"/>
    <col min="12803" max="12803" width="17.28515625" style="3" customWidth="1"/>
    <col min="12804" max="12804" width="9" style="3" bestFit="1" customWidth="1"/>
    <col min="12805" max="12835" width="3.7109375" style="3" customWidth="1"/>
    <col min="12836" max="12836" width="0" style="3" hidden="1" customWidth="1"/>
    <col min="12837" max="12837" width="14.5703125" style="3" customWidth="1"/>
    <col min="12838" max="13058" width="11.42578125" style="3"/>
    <col min="13059" max="13059" width="17.28515625" style="3" customWidth="1"/>
    <col min="13060" max="13060" width="9" style="3" bestFit="1" customWidth="1"/>
    <col min="13061" max="13091" width="3.7109375" style="3" customWidth="1"/>
    <col min="13092" max="13092" width="0" style="3" hidden="1" customWidth="1"/>
    <col min="13093" max="13093" width="14.5703125" style="3" customWidth="1"/>
    <col min="13094" max="13314" width="11.42578125" style="3"/>
    <col min="13315" max="13315" width="17.28515625" style="3" customWidth="1"/>
    <col min="13316" max="13316" width="9" style="3" bestFit="1" customWidth="1"/>
    <col min="13317" max="13347" width="3.7109375" style="3" customWidth="1"/>
    <col min="13348" max="13348" width="0" style="3" hidden="1" customWidth="1"/>
    <col min="13349" max="13349" width="14.5703125" style="3" customWidth="1"/>
    <col min="13350" max="13570" width="11.42578125" style="3"/>
    <col min="13571" max="13571" width="17.28515625" style="3" customWidth="1"/>
    <col min="13572" max="13572" width="9" style="3" bestFit="1" customWidth="1"/>
    <col min="13573" max="13603" width="3.7109375" style="3" customWidth="1"/>
    <col min="13604" max="13604" width="0" style="3" hidden="1" customWidth="1"/>
    <col min="13605" max="13605" width="14.5703125" style="3" customWidth="1"/>
    <col min="13606" max="13826" width="11.42578125" style="3"/>
    <col min="13827" max="13827" width="17.28515625" style="3" customWidth="1"/>
    <col min="13828" max="13828" width="9" style="3" bestFit="1" customWidth="1"/>
    <col min="13829" max="13859" width="3.7109375" style="3" customWidth="1"/>
    <col min="13860" max="13860" width="0" style="3" hidden="1" customWidth="1"/>
    <col min="13861" max="13861" width="14.5703125" style="3" customWidth="1"/>
    <col min="13862" max="14082" width="11.42578125" style="3"/>
    <col min="14083" max="14083" width="17.28515625" style="3" customWidth="1"/>
    <col min="14084" max="14084" width="9" style="3" bestFit="1" customWidth="1"/>
    <col min="14085" max="14115" width="3.7109375" style="3" customWidth="1"/>
    <col min="14116" max="14116" width="0" style="3" hidden="1" customWidth="1"/>
    <col min="14117" max="14117" width="14.5703125" style="3" customWidth="1"/>
    <col min="14118" max="14338" width="11.42578125" style="3"/>
    <col min="14339" max="14339" width="17.28515625" style="3" customWidth="1"/>
    <col min="14340" max="14340" width="9" style="3" bestFit="1" customWidth="1"/>
    <col min="14341" max="14371" width="3.7109375" style="3" customWidth="1"/>
    <col min="14372" max="14372" width="0" style="3" hidden="1" customWidth="1"/>
    <col min="14373" max="14373" width="14.5703125" style="3" customWidth="1"/>
    <col min="14374" max="14594" width="11.42578125" style="3"/>
    <col min="14595" max="14595" width="17.28515625" style="3" customWidth="1"/>
    <col min="14596" max="14596" width="9" style="3" bestFit="1" customWidth="1"/>
    <col min="14597" max="14627" width="3.7109375" style="3" customWidth="1"/>
    <col min="14628" max="14628" width="0" style="3" hidden="1" customWidth="1"/>
    <col min="14629" max="14629" width="14.5703125" style="3" customWidth="1"/>
    <col min="14630" max="14850" width="11.42578125" style="3"/>
    <col min="14851" max="14851" width="17.28515625" style="3" customWidth="1"/>
    <col min="14852" max="14852" width="9" style="3" bestFit="1" customWidth="1"/>
    <col min="14853" max="14883" width="3.7109375" style="3" customWidth="1"/>
    <col min="14884" max="14884" width="0" style="3" hidden="1" customWidth="1"/>
    <col min="14885" max="14885" width="14.5703125" style="3" customWidth="1"/>
    <col min="14886" max="15106" width="11.42578125" style="3"/>
    <col min="15107" max="15107" width="17.28515625" style="3" customWidth="1"/>
    <col min="15108" max="15108" width="9" style="3" bestFit="1" customWidth="1"/>
    <col min="15109" max="15139" width="3.7109375" style="3" customWidth="1"/>
    <col min="15140" max="15140" width="0" style="3" hidden="1" customWidth="1"/>
    <col min="15141" max="15141" width="14.5703125" style="3" customWidth="1"/>
    <col min="15142" max="15362" width="11.42578125" style="3"/>
    <col min="15363" max="15363" width="17.28515625" style="3" customWidth="1"/>
    <col min="15364" max="15364" width="9" style="3" bestFit="1" customWidth="1"/>
    <col min="15365" max="15395" width="3.7109375" style="3" customWidth="1"/>
    <col min="15396" max="15396" width="0" style="3" hidden="1" customWidth="1"/>
    <col min="15397" max="15397" width="14.5703125" style="3" customWidth="1"/>
    <col min="15398" max="15618" width="11.42578125" style="3"/>
    <col min="15619" max="15619" width="17.28515625" style="3" customWidth="1"/>
    <col min="15620" max="15620" width="9" style="3" bestFit="1" customWidth="1"/>
    <col min="15621" max="15651" width="3.7109375" style="3" customWidth="1"/>
    <col min="15652" max="15652" width="0" style="3" hidden="1" customWidth="1"/>
    <col min="15653" max="15653" width="14.5703125" style="3" customWidth="1"/>
    <col min="15654" max="15874" width="11.42578125" style="3"/>
    <col min="15875" max="15875" width="17.28515625" style="3" customWidth="1"/>
    <col min="15876" max="15876" width="9" style="3" bestFit="1" customWidth="1"/>
    <col min="15877" max="15907" width="3.7109375" style="3" customWidth="1"/>
    <col min="15908" max="15908" width="0" style="3" hidden="1" customWidth="1"/>
    <col min="15909" max="15909" width="14.5703125" style="3" customWidth="1"/>
    <col min="15910" max="16130" width="11.42578125" style="3"/>
    <col min="16131" max="16131" width="17.28515625" style="3" customWidth="1"/>
    <col min="16132" max="16132" width="9" style="3" bestFit="1" customWidth="1"/>
    <col min="16133" max="16163" width="3.7109375" style="3" customWidth="1"/>
    <col min="16164" max="16164" width="0" style="3" hidden="1" customWidth="1"/>
    <col min="16165" max="16165" width="14.5703125" style="3" customWidth="1"/>
    <col min="16166" max="16384" width="11.42578125" style="3"/>
  </cols>
  <sheetData>
    <row r="1" spans="1:65" x14ac:dyDescent="0.25">
      <c r="A1" s="68" t="s">
        <v>0</v>
      </c>
      <c r="B1" s="68" t="s">
        <v>1</v>
      </c>
      <c r="C1" s="22">
        <v>43952</v>
      </c>
      <c r="D1" s="23">
        <v>43953</v>
      </c>
      <c r="E1" s="23">
        <v>43954</v>
      </c>
      <c r="F1" s="24">
        <v>43955</v>
      </c>
      <c r="G1" s="24">
        <v>43956</v>
      </c>
      <c r="H1" s="24">
        <v>43957</v>
      </c>
      <c r="I1" s="24">
        <v>43958</v>
      </c>
      <c r="J1" s="22">
        <v>43959</v>
      </c>
      <c r="K1" s="23">
        <v>43960</v>
      </c>
      <c r="L1" s="23">
        <v>43961</v>
      </c>
      <c r="M1" s="24">
        <v>43962</v>
      </c>
      <c r="N1" s="24">
        <v>43963</v>
      </c>
      <c r="O1" s="24">
        <v>43964</v>
      </c>
      <c r="P1" s="24">
        <v>43965</v>
      </c>
      <c r="Q1" s="24">
        <v>43966</v>
      </c>
      <c r="R1" s="23">
        <v>43967</v>
      </c>
      <c r="S1" s="23">
        <v>43968</v>
      </c>
      <c r="T1" s="24">
        <v>43969</v>
      </c>
      <c r="U1" s="24">
        <v>43970</v>
      </c>
      <c r="V1" s="24">
        <v>43971</v>
      </c>
      <c r="W1" s="24">
        <v>43972</v>
      </c>
      <c r="X1" s="24">
        <v>43973</v>
      </c>
      <c r="Y1" s="23">
        <v>43974</v>
      </c>
      <c r="Z1" s="23">
        <v>43975</v>
      </c>
      <c r="AA1" s="24">
        <v>43976</v>
      </c>
      <c r="AB1" s="24">
        <v>43977</v>
      </c>
      <c r="AC1" s="24">
        <v>43978</v>
      </c>
      <c r="AD1" s="24">
        <v>43979</v>
      </c>
      <c r="AE1" s="24">
        <v>43980</v>
      </c>
      <c r="AF1" s="23">
        <v>43981</v>
      </c>
      <c r="AG1" s="23">
        <v>43982</v>
      </c>
      <c r="AH1" s="32"/>
    </row>
    <row r="2" spans="1:65" ht="11.25" customHeight="1" x14ac:dyDescent="0.25">
      <c r="A2" s="69"/>
      <c r="B2" s="69">
        <v>233627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25"/>
      <c r="AI2" s="29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8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11.25" customHeight="1" x14ac:dyDescent="0.25">
      <c r="A3" s="72"/>
      <c r="B3" s="69">
        <v>221188</v>
      </c>
      <c r="C3" s="76" t="s">
        <v>149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25"/>
      <c r="AI3" s="29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8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</row>
    <row r="4" spans="1:65" ht="11.25" customHeight="1" x14ac:dyDescent="0.25">
      <c r="A4" s="69"/>
      <c r="B4" s="69">
        <v>238927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25"/>
      <c r="AI4" s="29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8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</row>
    <row r="5" spans="1:65" ht="11.25" customHeight="1" x14ac:dyDescent="0.25">
      <c r="A5" s="69"/>
      <c r="B5" s="69">
        <v>200172</v>
      </c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25"/>
      <c r="AI5" s="29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8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</row>
    <row r="6" spans="1:65" ht="11.25" customHeight="1" x14ac:dyDescent="0.25">
      <c r="A6" s="72"/>
      <c r="B6" s="69">
        <v>227241</v>
      </c>
      <c r="C6" s="76" t="s">
        <v>149</v>
      </c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25"/>
      <c r="AI6" s="29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8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</row>
    <row r="7" spans="1:65" ht="11.25" customHeight="1" x14ac:dyDescent="0.25">
      <c r="A7" s="69"/>
      <c r="B7" s="69">
        <v>240002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25"/>
      <c r="AI7" s="29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8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</row>
    <row r="8" spans="1:65" ht="11.25" customHeight="1" x14ac:dyDescent="0.25">
      <c r="A8" s="69"/>
      <c r="B8" s="69">
        <v>221048</v>
      </c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25"/>
      <c r="AI8" s="29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8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</row>
    <row r="9" spans="1:65" ht="11.25" customHeight="1" x14ac:dyDescent="0.25">
      <c r="A9" s="69"/>
      <c r="B9" s="69">
        <v>234025</v>
      </c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25"/>
      <c r="AI9" s="29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8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</row>
    <row r="10" spans="1:65" ht="11.25" customHeight="1" x14ac:dyDescent="0.25">
      <c r="A10" s="69"/>
      <c r="B10" s="69">
        <v>230023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25"/>
      <c r="AI10" s="29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8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</row>
    <row r="11" spans="1:65" ht="11.25" customHeight="1" x14ac:dyDescent="0.25">
      <c r="A11" s="72"/>
      <c r="B11" s="69">
        <v>235759</v>
      </c>
      <c r="C11" s="76" t="s">
        <v>149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25"/>
      <c r="AI11" s="29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8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</row>
    <row r="12" spans="1:65" ht="11.25" customHeight="1" x14ac:dyDescent="0.25">
      <c r="A12" s="69"/>
      <c r="B12" s="69">
        <v>232186</v>
      </c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25"/>
      <c r="AI12" s="29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8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</row>
    <row r="13" spans="1:65" ht="11.25" customHeight="1" x14ac:dyDescent="0.25">
      <c r="A13" s="69"/>
      <c r="B13" s="69">
        <v>714849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25"/>
      <c r="AI13" s="29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8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</row>
    <row r="14" spans="1:65" ht="11.25" customHeight="1" x14ac:dyDescent="0.25">
      <c r="A14" s="69"/>
      <c r="B14" s="69">
        <v>238607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25"/>
      <c r="AI14" s="29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8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</row>
    <row r="15" spans="1:65" ht="11.25" customHeight="1" x14ac:dyDescent="0.25">
      <c r="A15" s="69"/>
      <c r="B15" s="69">
        <v>226795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25"/>
      <c r="AI15" s="29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8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</row>
    <row r="16" spans="1:65" ht="11.25" customHeight="1" x14ac:dyDescent="0.25">
      <c r="A16" s="72"/>
      <c r="B16" s="69">
        <v>220713</v>
      </c>
      <c r="C16" s="76" t="s">
        <v>149</v>
      </c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25"/>
      <c r="AI16" s="29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8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</row>
    <row r="17" spans="1:65" ht="11.25" customHeight="1" x14ac:dyDescent="0.25">
      <c r="A17" s="69"/>
      <c r="B17" s="69">
        <v>231908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25"/>
      <c r="AI17" s="29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8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</row>
    <row r="18" spans="1:65" ht="11.25" customHeight="1" x14ac:dyDescent="0.25">
      <c r="A18" s="69"/>
      <c r="B18" s="69">
        <v>713697</v>
      </c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25"/>
      <c r="AI18" s="29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8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</row>
    <row r="19" spans="1:65" ht="11.25" customHeight="1" x14ac:dyDescent="0.25">
      <c r="A19" s="69"/>
      <c r="B19" s="69">
        <v>705799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25"/>
      <c r="AI19" s="29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8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</row>
    <row r="20" spans="1:65" ht="11.25" customHeight="1" x14ac:dyDescent="0.25">
      <c r="A20" s="69"/>
      <c r="B20" s="69">
        <v>730819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25"/>
      <c r="AI20" s="29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8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</row>
    <row r="21" spans="1:65" ht="11.25" customHeight="1" x14ac:dyDescent="0.25">
      <c r="A21" s="72"/>
      <c r="B21" s="69">
        <v>236915</v>
      </c>
      <c r="C21" s="76" t="s">
        <v>149</v>
      </c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25"/>
      <c r="AI21" s="29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8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</row>
    <row r="22" spans="1:65" ht="11.25" customHeight="1" x14ac:dyDescent="0.25">
      <c r="A22" s="69"/>
      <c r="B22" s="69">
        <v>713935</v>
      </c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25"/>
      <c r="AI22" s="29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8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</row>
    <row r="23" spans="1:65" ht="11.25" customHeight="1" x14ac:dyDescent="0.25">
      <c r="A23" s="72"/>
      <c r="B23" s="69">
        <v>714103</v>
      </c>
      <c r="C23" s="76" t="s">
        <v>149</v>
      </c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25"/>
      <c r="AI23" s="29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8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</row>
    <row r="24" spans="1:65" s="2" customFormat="1" ht="11.25" customHeight="1" x14ac:dyDescent="0.25">
      <c r="A24" s="69"/>
      <c r="B24" s="69">
        <v>234628</v>
      </c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25"/>
      <c r="AI24" s="29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8"/>
    </row>
    <row r="25" spans="1:65" s="2" customFormat="1" ht="11.25" customHeight="1" x14ac:dyDescent="0.25">
      <c r="A25" s="72"/>
      <c r="B25" s="69">
        <v>211310</v>
      </c>
      <c r="C25" s="76" t="s">
        <v>149</v>
      </c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25"/>
      <c r="AI25" s="29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8"/>
    </row>
    <row r="26" spans="1:65" ht="11.25" customHeight="1" x14ac:dyDescent="0.25">
      <c r="A26" s="69"/>
      <c r="B26" s="69">
        <v>235899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25"/>
      <c r="AI26" s="29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8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</row>
    <row r="27" spans="1:65" ht="11.25" customHeight="1" x14ac:dyDescent="0.25">
      <c r="A27" s="72"/>
      <c r="B27" s="69">
        <v>221714</v>
      </c>
      <c r="C27" s="76" t="s">
        <v>149</v>
      </c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17"/>
      <c r="AI27" s="29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8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</row>
    <row r="28" spans="1:65" ht="11.25" customHeight="1" x14ac:dyDescent="0.25">
      <c r="A28" s="69"/>
      <c r="B28" s="69">
        <v>209214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25"/>
      <c r="AI28" s="29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8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</row>
    <row r="29" spans="1:65" ht="11.25" customHeight="1" x14ac:dyDescent="0.25">
      <c r="A29" s="69"/>
      <c r="B29" s="69">
        <v>232772</v>
      </c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25"/>
      <c r="AI29" s="29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8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</row>
    <row r="30" spans="1:65" ht="11.25" customHeight="1" x14ac:dyDescent="0.25">
      <c r="A30" s="69"/>
      <c r="B30" s="69">
        <v>218848</v>
      </c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25"/>
      <c r="AI30" s="29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8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</row>
    <row r="31" spans="1:65" ht="11.25" customHeight="1" x14ac:dyDescent="0.25">
      <c r="A31" s="69"/>
      <c r="B31" s="69">
        <v>233388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25"/>
      <c r="AI31" s="29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8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</row>
    <row r="32" spans="1:65" ht="11.25" customHeight="1" x14ac:dyDescent="0.25">
      <c r="A32" s="72"/>
      <c r="B32" s="69">
        <v>214656</v>
      </c>
      <c r="C32" s="76" t="s">
        <v>149</v>
      </c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25"/>
      <c r="AI32" s="29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8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</row>
    <row r="33" spans="1:65" ht="11.25" customHeight="1" x14ac:dyDescent="0.25">
      <c r="A33" s="72"/>
      <c r="B33" s="69">
        <v>224961</v>
      </c>
      <c r="C33" s="76" t="s">
        <v>149</v>
      </c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25"/>
      <c r="AI33" s="29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8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</row>
    <row r="34" spans="1:65" ht="11.25" customHeight="1" x14ac:dyDescent="0.25">
      <c r="A34" s="69"/>
      <c r="B34" s="69">
        <v>730264</v>
      </c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25"/>
      <c r="AI34" s="29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8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</row>
    <row r="35" spans="1:65" ht="11.25" customHeight="1" x14ac:dyDescent="0.25">
      <c r="A35" s="72"/>
      <c r="B35" s="69">
        <v>229694</v>
      </c>
      <c r="C35" s="76" t="s">
        <v>149</v>
      </c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25"/>
      <c r="AI35" s="29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8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</row>
    <row r="36" spans="1:65" ht="11.25" customHeight="1" x14ac:dyDescent="0.25">
      <c r="A36" s="69"/>
      <c r="B36" s="69">
        <v>714096</v>
      </c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25"/>
      <c r="AI36" s="29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8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</row>
    <row r="37" spans="1:65" ht="11.25" customHeight="1" x14ac:dyDescent="0.25">
      <c r="A37" s="69"/>
      <c r="B37" s="69">
        <v>231205</v>
      </c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25"/>
      <c r="AI37" s="29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8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</row>
    <row r="38" spans="1:65" ht="11.25" customHeight="1" x14ac:dyDescent="0.25">
      <c r="A38" s="72"/>
      <c r="B38" s="69">
        <v>218849</v>
      </c>
      <c r="C38" s="76" t="s">
        <v>149</v>
      </c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25"/>
      <c r="AI38" s="29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8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</row>
    <row r="39" spans="1:65" ht="11.25" customHeight="1" x14ac:dyDescent="0.25">
      <c r="A39" s="72"/>
      <c r="B39" s="69">
        <v>220535</v>
      </c>
      <c r="C39" s="76" t="s">
        <v>149</v>
      </c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25"/>
      <c r="AI39" s="29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8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</row>
    <row r="40" spans="1:65" ht="11.25" customHeight="1" x14ac:dyDescent="0.25">
      <c r="A40" s="21"/>
      <c r="B40" s="21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25"/>
      <c r="AI40" s="29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8">
        <f>A40</f>
        <v>0</v>
      </c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</row>
    <row r="41" spans="1:65" ht="11.25" customHeight="1" x14ac:dyDescent="0.25">
      <c r="A41" s="21"/>
      <c r="B41" s="21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25"/>
      <c r="AI41" s="29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8">
        <f>A41</f>
        <v>0</v>
      </c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</row>
    <row r="42" spans="1:65" ht="11.25" customHeight="1" x14ac:dyDescent="0.25">
      <c r="A42" s="78" t="s">
        <v>161</v>
      </c>
      <c r="B42" s="70"/>
      <c r="C42" s="92">
        <f>COUNTIF(C3,213)+COUNTIF(C6,213)+COUNTIF(C11,213)+COUNTIF(C16,213)+COUNTIF(C21,213)+COUNTIF(C23,213)+COUNTIF(C25,213)+COUNTIF(C27,213)+COUNTIF(C32,213)+COUNTIF(C33,213)+COUNTIF(C35,213)+COUNTIF(C38,213)+COUNTIF(C39,213)</f>
        <v>13</v>
      </c>
      <c r="D42" s="92">
        <f>COUNTIF(D3,213)+COUNTIF(D6,213)+COUNTIF(D11,213)+COUNTIF(D16,213)+COUNTIF(D21,213)+COUNTIF(D23,213)+COUNTIF(D25,213)+COUNTIF(D27,213)+COUNTIF(D32,213)+COUNTIF(D33,213)+COUNTIF(D35,213)+COUNTIF(D38,213)+COUNTIF(D39,213)</f>
        <v>0</v>
      </c>
      <c r="E42" s="90">
        <f t="shared" ref="E42:AG42" si="0">COUNTIF(E3,213)+COUNTIF(E6,213)+COUNTIF(E11,213)+COUNTIF(E16,213)+COUNTIF(E21,213)+COUNTIF(E23,213)+COUNTIF(E25,213)+COUNTIF(E27,213)+COUNTIF(E32,213)+COUNTIF(E33,213)+COUNTIF(E35,213)+COUNTIF(E38,213)+COUNTIF(E39,213)</f>
        <v>0</v>
      </c>
      <c r="F42" s="90">
        <f t="shared" si="0"/>
        <v>0</v>
      </c>
      <c r="G42" s="90">
        <f t="shared" si="0"/>
        <v>0</v>
      </c>
      <c r="H42" s="90">
        <f t="shared" si="0"/>
        <v>0</v>
      </c>
      <c r="I42" s="90">
        <f t="shared" si="0"/>
        <v>0</v>
      </c>
      <c r="J42" s="90">
        <f t="shared" si="0"/>
        <v>0</v>
      </c>
      <c r="K42" s="90">
        <f t="shared" si="0"/>
        <v>0</v>
      </c>
      <c r="L42" s="90">
        <f t="shared" si="0"/>
        <v>0</v>
      </c>
      <c r="M42" s="90">
        <f t="shared" si="0"/>
        <v>0</v>
      </c>
      <c r="N42" s="90">
        <f t="shared" si="0"/>
        <v>0</v>
      </c>
      <c r="O42" s="90">
        <f t="shared" si="0"/>
        <v>0</v>
      </c>
      <c r="P42" s="90">
        <f t="shared" si="0"/>
        <v>0</v>
      </c>
      <c r="Q42" s="90">
        <f t="shared" si="0"/>
        <v>0</v>
      </c>
      <c r="R42" s="90">
        <f t="shared" si="0"/>
        <v>0</v>
      </c>
      <c r="S42" s="90">
        <f t="shared" si="0"/>
        <v>0</v>
      </c>
      <c r="T42" s="90">
        <f t="shared" si="0"/>
        <v>0</v>
      </c>
      <c r="U42" s="90">
        <f t="shared" si="0"/>
        <v>0</v>
      </c>
      <c r="V42" s="90">
        <f t="shared" si="0"/>
        <v>0</v>
      </c>
      <c r="W42" s="90">
        <f t="shared" si="0"/>
        <v>0</v>
      </c>
      <c r="X42" s="90">
        <f t="shared" si="0"/>
        <v>0</v>
      </c>
      <c r="Y42" s="90">
        <f t="shared" si="0"/>
        <v>0</v>
      </c>
      <c r="Z42" s="90">
        <f t="shared" si="0"/>
        <v>0</v>
      </c>
      <c r="AA42" s="90">
        <f t="shared" si="0"/>
        <v>0</v>
      </c>
      <c r="AB42" s="90">
        <f t="shared" si="0"/>
        <v>0</v>
      </c>
      <c r="AC42" s="90">
        <f t="shared" si="0"/>
        <v>0</v>
      </c>
      <c r="AD42" s="90">
        <f t="shared" si="0"/>
        <v>0</v>
      </c>
      <c r="AE42" s="90">
        <f t="shared" si="0"/>
        <v>0</v>
      </c>
      <c r="AF42" s="90">
        <f t="shared" si="0"/>
        <v>0</v>
      </c>
      <c r="AG42" s="90">
        <f t="shared" si="0"/>
        <v>0</v>
      </c>
      <c r="AH42" s="47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59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</row>
    <row r="43" spans="1:65" ht="11.25" customHeight="1" x14ac:dyDescent="0.25">
      <c r="A43" s="78" t="s">
        <v>162</v>
      </c>
      <c r="B43" s="70"/>
      <c r="C43" s="75" t="s">
        <v>166</v>
      </c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47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59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</row>
    <row r="44" spans="1:65" ht="11.25" customHeight="1" x14ac:dyDescent="0.25">
      <c r="A44" s="86" t="s">
        <v>158</v>
      </c>
      <c r="B44" s="70"/>
      <c r="C44" s="86"/>
      <c r="D44" s="86"/>
      <c r="E44" s="93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47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59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</row>
    <row r="45" spans="1:65" ht="11.25" customHeight="1" x14ac:dyDescent="0.25">
      <c r="A45" s="79" t="s">
        <v>163</v>
      </c>
      <c r="B45" s="70"/>
      <c r="C45" s="91">
        <f>COUNTIF(C3,220)+COUNTIF(C6,220)+COUNTIF(C11,220)+COUNTIF(C16,220)+COUNTIF(C21,220)+COUNTIF(C23,220)+COUNTIF(C25,220)+COUNTIF(C27,220)+COUNTIF(C32,220)+COUNTIF(C33,220)+COUNTIF(C35,220)+COUNTIF(C38,220)+COUNTIF(C39,220)</f>
        <v>0</v>
      </c>
      <c r="D45" s="91">
        <f t="shared" ref="D45:AG45" si="1">COUNTIF(D3,220)+COUNTIF(D6,220)+COUNTIF(D11,220)+COUNTIF(D16,220)+COUNTIF(D21,220)+COUNTIF(D23,220)+COUNTIF(D25,220)+COUNTIF(D27,220)+COUNTIF(D32,220)+COUNTIF(D33,220)+COUNTIF(D35,220)+COUNTIF(D38,220)+COUNTIF(D39,220)</f>
        <v>0</v>
      </c>
      <c r="E45" s="91">
        <f t="shared" si="1"/>
        <v>0</v>
      </c>
      <c r="F45" s="91">
        <f t="shared" si="1"/>
        <v>0</v>
      </c>
      <c r="G45" s="91">
        <f t="shared" si="1"/>
        <v>0</v>
      </c>
      <c r="H45" s="91">
        <f t="shared" si="1"/>
        <v>0</v>
      </c>
      <c r="I45" s="91">
        <f t="shared" si="1"/>
        <v>0</v>
      </c>
      <c r="J45" s="91">
        <f t="shared" si="1"/>
        <v>0</v>
      </c>
      <c r="K45" s="91">
        <f t="shared" si="1"/>
        <v>0</v>
      </c>
      <c r="L45" s="91">
        <f t="shared" si="1"/>
        <v>0</v>
      </c>
      <c r="M45" s="91">
        <f t="shared" si="1"/>
        <v>0</v>
      </c>
      <c r="N45" s="91">
        <f t="shared" si="1"/>
        <v>0</v>
      </c>
      <c r="O45" s="91">
        <f t="shared" si="1"/>
        <v>0</v>
      </c>
      <c r="P45" s="91">
        <f t="shared" si="1"/>
        <v>0</v>
      </c>
      <c r="Q45" s="91">
        <f t="shared" si="1"/>
        <v>0</v>
      </c>
      <c r="R45" s="91">
        <f t="shared" si="1"/>
        <v>0</v>
      </c>
      <c r="S45" s="91">
        <f t="shared" si="1"/>
        <v>0</v>
      </c>
      <c r="T45" s="91">
        <f t="shared" si="1"/>
        <v>0</v>
      </c>
      <c r="U45" s="91">
        <f t="shared" si="1"/>
        <v>0</v>
      </c>
      <c r="V45" s="91">
        <f t="shared" si="1"/>
        <v>0</v>
      </c>
      <c r="W45" s="91">
        <f t="shared" si="1"/>
        <v>0</v>
      </c>
      <c r="X45" s="91">
        <f t="shared" si="1"/>
        <v>0</v>
      </c>
      <c r="Y45" s="91">
        <f t="shared" si="1"/>
        <v>0</v>
      </c>
      <c r="Z45" s="91">
        <f t="shared" si="1"/>
        <v>0</v>
      </c>
      <c r="AA45" s="91">
        <f t="shared" si="1"/>
        <v>0</v>
      </c>
      <c r="AB45" s="91">
        <f t="shared" si="1"/>
        <v>0</v>
      </c>
      <c r="AC45" s="91">
        <f t="shared" si="1"/>
        <v>0</v>
      </c>
      <c r="AD45" s="91">
        <f t="shared" si="1"/>
        <v>0</v>
      </c>
      <c r="AE45" s="91">
        <f t="shared" si="1"/>
        <v>0</v>
      </c>
      <c r="AF45" s="91">
        <f t="shared" si="1"/>
        <v>0</v>
      </c>
      <c r="AG45" s="91">
        <f t="shared" si="1"/>
        <v>0</v>
      </c>
      <c r="AH45" s="47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59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</row>
    <row r="46" spans="1:65" ht="11.25" customHeight="1" x14ac:dyDescent="0.25">
      <c r="A46" s="79" t="s">
        <v>163</v>
      </c>
      <c r="B46" s="70"/>
      <c r="C46" s="73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47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59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</row>
    <row r="47" spans="1:65" ht="11.25" customHeight="1" x14ac:dyDescent="0.25">
      <c r="A47" s="85" t="s">
        <v>159</v>
      </c>
      <c r="B47" s="70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47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59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</row>
    <row r="48" spans="1:65" ht="11.25" customHeight="1" x14ac:dyDescent="0.25">
      <c r="A48" s="83" t="s">
        <v>164</v>
      </c>
      <c r="B48" s="70"/>
      <c r="C48" s="91">
        <f>COUNTIF(C3,223)+COUNTIF(C6,223)+COUNTIF(C11,223)+COUNTIF(C16,223)+COUNTIF(C21,223)+COUNTIF(C23,223)+COUNTIF(C25,223)+COUNTIF(C27,223)+COUNTIF(C32,223)+COUNTIF(C33,223)+COUNTIF(C35,223)+COUNTIF(C38,223)+COUNTIF(C39,223)</f>
        <v>0</v>
      </c>
      <c r="D48" s="91">
        <f t="shared" ref="D48:AG48" si="2">COUNTIF(D3,223)+COUNTIF(D6,223)+COUNTIF(D11,223)+COUNTIF(D16,223)+COUNTIF(D21,223)+COUNTIF(D23,223)+COUNTIF(D25,223)+COUNTIF(D27,223)+COUNTIF(D32,223)+COUNTIF(D33,223)+COUNTIF(D35,223)+COUNTIF(D38,223)+COUNTIF(D39,223)</f>
        <v>0</v>
      </c>
      <c r="E48" s="91">
        <f t="shared" si="2"/>
        <v>0</v>
      </c>
      <c r="F48" s="91">
        <f t="shared" si="2"/>
        <v>0</v>
      </c>
      <c r="G48" s="91">
        <f t="shared" si="2"/>
        <v>0</v>
      </c>
      <c r="H48" s="91">
        <f t="shared" si="2"/>
        <v>0</v>
      </c>
      <c r="I48" s="91">
        <f t="shared" si="2"/>
        <v>0</v>
      </c>
      <c r="J48" s="91">
        <f t="shared" si="2"/>
        <v>0</v>
      </c>
      <c r="K48" s="91">
        <f t="shared" si="2"/>
        <v>0</v>
      </c>
      <c r="L48" s="91">
        <f t="shared" si="2"/>
        <v>0</v>
      </c>
      <c r="M48" s="91">
        <f t="shared" si="2"/>
        <v>0</v>
      </c>
      <c r="N48" s="91">
        <f t="shared" si="2"/>
        <v>0</v>
      </c>
      <c r="O48" s="91">
        <f t="shared" si="2"/>
        <v>0</v>
      </c>
      <c r="P48" s="91">
        <f t="shared" si="2"/>
        <v>0</v>
      </c>
      <c r="Q48" s="91">
        <f t="shared" si="2"/>
        <v>0</v>
      </c>
      <c r="R48" s="91">
        <f t="shared" si="2"/>
        <v>0</v>
      </c>
      <c r="S48" s="91">
        <f t="shared" si="2"/>
        <v>0</v>
      </c>
      <c r="T48" s="91">
        <f t="shared" si="2"/>
        <v>0</v>
      </c>
      <c r="U48" s="91">
        <f t="shared" si="2"/>
        <v>0</v>
      </c>
      <c r="V48" s="91">
        <f t="shared" si="2"/>
        <v>0</v>
      </c>
      <c r="W48" s="91">
        <f t="shared" si="2"/>
        <v>0</v>
      </c>
      <c r="X48" s="91">
        <f t="shared" si="2"/>
        <v>0</v>
      </c>
      <c r="Y48" s="91">
        <f t="shared" si="2"/>
        <v>0</v>
      </c>
      <c r="Z48" s="91">
        <f t="shared" si="2"/>
        <v>0</v>
      </c>
      <c r="AA48" s="91">
        <f t="shared" si="2"/>
        <v>0</v>
      </c>
      <c r="AB48" s="91">
        <f t="shared" si="2"/>
        <v>0</v>
      </c>
      <c r="AC48" s="91">
        <f t="shared" si="2"/>
        <v>0</v>
      </c>
      <c r="AD48" s="91">
        <f t="shared" si="2"/>
        <v>0</v>
      </c>
      <c r="AE48" s="91">
        <f t="shared" si="2"/>
        <v>0</v>
      </c>
      <c r="AF48" s="91">
        <f t="shared" si="2"/>
        <v>0</v>
      </c>
      <c r="AG48" s="91">
        <f t="shared" si="2"/>
        <v>0</v>
      </c>
      <c r="AH48" s="47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59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</row>
    <row r="49" spans="1:65" ht="11.25" customHeight="1" x14ac:dyDescent="0.25">
      <c r="A49" s="83" t="s">
        <v>165</v>
      </c>
      <c r="B49" s="70"/>
      <c r="C49" s="73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47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59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</row>
    <row r="50" spans="1:65" ht="11.25" customHeight="1" x14ac:dyDescent="0.25">
      <c r="A50" s="84" t="s">
        <v>160</v>
      </c>
      <c r="B50" s="70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47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59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</row>
    <row r="51" spans="1:65" ht="11.25" customHeight="1" x14ac:dyDescent="0.25">
      <c r="A51" s="88" t="s">
        <v>37</v>
      </c>
      <c r="B51" s="71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44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61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</row>
    <row r="52" spans="1:65" x14ac:dyDescent="0.25">
      <c r="B52" s="8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9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0"/>
      <c r="AH52" s="1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</row>
    <row r="53" spans="1:65" x14ac:dyDescent="0.25">
      <c r="B53" s="8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9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0"/>
      <c r="AH53" s="1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</row>
    <row r="54" spans="1:65" x14ac:dyDescent="0.25">
      <c r="B54" s="8"/>
      <c r="C54" s="22">
        <v>43952</v>
      </c>
      <c r="D54" s="23">
        <v>43953</v>
      </c>
      <c r="E54" s="23">
        <v>43954</v>
      </c>
      <c r="F54" s="24">
        <v>43955</v>
      </c>
      <c r="G54" s="24">
        <v>43956</v>
      </c>
      <c r="H54" s="24">
        <v>43957</v>
      </c>
      <c r="I54" s="24">
        <v>43958</v>
      </c>
      <c r="J54" s="22">
        <v>43959</v>
      </c>
      <c r="K54" s="23">
        <v>43960</v>
      </c>
      <c r="L54" s="23">
        <v>43961</v>
      </c>
      <c r="M54" s="24">
        <v>43962</v>
      </c>
      <c r="N54" s="24">
        <v>43963</v>
      </c>
      <c r="O54" s="24">
        <v>43964</v>
      </c>
      <c r="P54" s="24">
        <v>43965</v>
      </c>
      <c r="Q54" s="24">
        <v>43966</v>
      </c>
      <c r="R54" s="23">
        <v>43967</v>
      </c>
      <c r="S54" s="23">
        <v>43968</v>
      </c>
      <c r="T54" s="24">
        <v>43969</v>
      </c>
      <c r="U54" s="24">
        <v>43970</v>
      </c>
      <c r="V54" s="24">
        <v>43971</v>
      </c>
      <c r="W54" s="24">
        <v>43972</v>
      </c>
      <c r="X54" s="24">
        <v>43973</v>
      </c>
      <c r="Y54" s="23">
        <v>43974</v>
      </c>
      <c r="Z54" s="23">
        <v>43975</v>
      </c>
      <c r="AA54" s="24">
        <v>43976</v>
      </c>
      <c r="AB54" s="24">
        <v>43977</v>
      </c>
      <c r="AC54" s="24">
        <v>43978</v>
      </c>
      <c r="AD54" s="24">
        <v>43979</v>
      </c>
      <c r="AE54" s="24">
        <v>43980</v>
      </c>
      <c r="AF54" s="23">
        <v>43981</v>
      </c>
      <c r="AG54" s="23">
        <v>43982</v>
      </c>
      <c r="AH54" s="1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</row>
    <row r="55" spans="1:65" x14ac:dyDescent="0.25">
      <c r="A55" s="107" t="s">
        <v>101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/>
      <c r="AF55" s="108"/>
      <c r="AG55" s="108"/>
      <c r="AH55" s="109"/>
      <c r="AI55" s="28" t="s">
        <v>4</v>
      </c>
      <c r="AJ55" s="28" t="s">
        <v>5</v>
      </c>
      <c r="AK55" s="28" t="s">
        <v>6</v>
      </c>
      <c r="AL55" s="28" t="s">
        <v>7</v>
      </c>
      <c r="AM55" s="28" t="s">
        <v>8</v>
      </c>
      <c r="AN55" s="28" t="s">
        <v>9</v>
      </c>
      <c r="AO55" s="28" t="s">
        <v>10</v>
      </c>
      <c r="AP55" s="28" t="s">
        <v>11</v>
      </c>
      <c r="AQ55" s="28" t="s">
        <v>12</v>
      </c>
      <c r="AR55" s="28" t="s">
        <v>13</v>
      </c>
      <c r="AS55" s="28" t="s">
        <v>14</v>
      </c>
    </row>
    <row r="56" spans="1:65" ht="15.75" x14ac:dyDescent="0.25">
      <c r="A56" s="21"/>
      <c r="B56" s="21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41"/>
      <c r="AI56" s="29">
        <f>COUNTIF(C56:AG56,16)</f>
        <v>0</v>
      </c>
      <c r="AJ56" s="55">
        <f>COUNTIF(C56:AG56,17)</f>
        <v>0</v>
      </c>
      <c r="AK56" s="55">
        <f>COUNTIF(C56:AG56,31)</f>
        <v>0</v>
      </c>
      <c r="AL56" s="55">
        <f>COUNTIF(C56:AG56,79)</f>
        <v>0</v>
      </c>
      <c r="AM56" s="55">
        <f>COUNTIF(C56:AG56,100)</f>
        <v>0</v>
      </c>
      <c r="AN56" s="55">
        <f>COUNTIF(C56:AG56,661)</f>
        <v>0</v>
      </c>
      <c r="AO56" s="55">
        <f>COUNTIF(C56:AG56,700)</f>
        <v>0</v>
      </c>
      <c r="AP56" s="55">
        <f>COUNTIF(C56:AG56,730)</f>
        <v>0</v>
      </c>
      <c r="AQ56" s="55">
        <f>COUNTIF(D56:AH56,748)</f>
        <v>0</v>
      </c>
      <c r="AR56" s="55">
        <f>COUNTIF(D56:AG56,766)</f>
        <v>0</v>
      </c>
      <c r="AS56" s="55">
        <f>COUNTIF(C56:AG56,774)</f>
        <v>0</v>
      </c>
      <c r="AT56" s="53">
        <f>A56</f>
        <v>0</v>
      </c>
    </row>
    <row r="57" spans="1:65" ht="15.75" x14ac:dyDescent="0.25">
      <c r="A57" s="21"/>
      <c r="B57" s="21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 t="s">
        <v>100</v>
      </c>
      <c r="AH57" s="41"/>
      <c r="AI57" s="29">
        <f>COUNTIF(C57:AG57,16)</f>
        <v>0</v>
      </c>
      <c r="AJ57" s="55">
        <f>COUNTIF(C57:AG57,17)</f>
        <v>0</v>
      </c>
      <c r="AK57" s="55">
        <f>COUNTIF(C57:AG57,31)</f>
        <v>0</v>
      </c>
      <c r="AL57" s="55">
        <f>COUNTIF(C57:AG57,79)</f>
        <v>0</v>
      </c>
      <c r="AM57" s="55">
        <f>COUNTIF(C57:AG57,100)</f>
        <v>0</v>
      </c>
      <c r="AN57" s="55">
        <f>COUNTIF(C57:AG57,661)</f>
        <v>0</v>
      </c>
      <c r="AO57" s="55">
        <f>COUNTIF(C57:AG57,700)</f>
        <v>0</v>
      </c>
      <c r="AP57" s="55">
        <f>COUNTIF(C57:AG57,730)</f>
        <v>0</v>
      </c>
      <c r="AQ57" s="55">
        <f>COUNTIF(D57:AH57,748)</f>
        <v>0</v>
      </c>
      <c r="AR57" s="55">
        <f>COUNTIF(D57:AG57,766)</f>
        <v>0</v>
      </c>
      <c r="AS57" s="55">
        <f>COUNTIF(C57:AG57,774)</f>
        <v>0</v>
      </c>
      <c r="AT57" s="53">
        <f>A57</f>
        <v>0</v>
      </c>
    </row>
    <row r="58" spans="1:65" x14ac:dyDescent="0.25">
      <c r="B58" s="8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9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0"/>
      <c r="AH58" s="1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</row>
    <row r="59" spans="1:65" x14ac:dyDescent="0.25">
      <c r="B59" s="8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9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0"/>
      <c r="AH59" s="1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</row>
    <row r="60" spans="1:65" x14ac:dyDescent="0.25">
      <c r="B60" s="8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9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0"/>
      <c r="AH60" s="1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</row>
    <row r="61" spans="1:65" x14ac:dyDescent="0.25">
      <c r="A61" s="89">
        <f>SUMIF(D4:AI4,16)/16</f>
        <v>0</v>
      </c>
      <c r="B61" s="8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9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0"/>
      <c r="AH61" s="1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</row>
    <row r="62" spans="1:65" x14ac:dyDescent="0.25">
      <c r="B62" s="8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9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0"/>
      <c r="AH62" s="1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</row>
    <row r="63" spans="1:65" x14ac:dyDescent="0.25">
      <c r="B63" s="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9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0"/>
      <c r="AH63" s="1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</row>
    <row r="64" spans="1:65" x14ac:dyDescent="0.25">
      <c r="B64" s="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9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0"/>
      <c r="AH64" s="1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</row>
    <row r="65" spans="2:45" x14ac:dyDescent="0.25">
      <c r="B65" s="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9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0"/>
      <c r="AH65" s="1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</row>
    <row r="66" spans="2:45" x14ac:dyDescent="0.25">
      <c r="B66" s="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9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0"/>
      <c r="AH66" s="1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</row>
    <row r="67" spans="2:45" x14ac:dyDescent="0.25">
      <c r="B67" s="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9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0"/>
      <c r="AH67" s="1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</row>
    <row r="68" spans="2:45" x14ac:dyDescent="0.25">
      <c r="B68" s="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9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0"/>
      <c r="AH68" s="1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</row>
    <row r="69" spans="2:45" x14ac:dyDescent="0.25">
      <c r="B69" s="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9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0"/>
      <c r="AH69" s="1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</row>
    <row r="70" spans="2:45" x14ac:dyDescent="0.25">
      <c r="B70" s="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9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0"/>
      <c r="AH70" s="1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</row>
    <row r="71" spans="2:45" x14ac:dyDescent="0.25">
      <c r="B71" s="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9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0"/>
      <c r="AH71" s="1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</row>
    <row r="72" spans="2:45" x14ac:dyDescent="0.25">
      <c r="B72" s="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9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0"/>
      <c r="AH72" s="1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</row>
    <row r="73" spans="2:45" x14ac:dyDescent="0.25">
      <c r="B73" s="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9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0"/>
      <c r="AH73" s="1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</row>
    <row r="74" spans="2:45" x14ac:dyDescent="0.25">
      <c r="B74" s="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9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0"/>
      <c r="AH74" s="1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</row>
    <row r="75" spans="2:45" x14ac:dyDescent="0.25">
      <c r="B75" s="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9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0"/>
      <c r="AH75" s="1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</row>
    <row r="76" spans="2:45" x14ac:dyDescent="0.25">
      <c r="B76" s="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9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0"/>
      <c r="AH76" s="1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</row>
    <row r="77" spans="2:45" x14ac:dyDescent="0.25">
      <c r="B77" s="8"/>
      <c r="C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9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0"/>
      <c r="AH77" s="1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</row>
    <row r="78" spans="2:45" x14ac:dyDescent="0.25"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</row>
    <row r="93" spans="1:65" s="27" customFormat="1" x14ac:dyDescent="0.25">
      <c r="A93" s="7"/>
      <c r="B93" s="7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</row>
    <row r="94" spans="1:65" s="27" customFormat="1" x14ac:dyDescent="0.25">
      <c r="A94" s="7"/>
      <c r="B94" s="7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</row>
    <row r="95" spans="1:65" s="27" customFormat="1" x14ac:dyDescent="0.25">
      <c r="A95" s="7"/>
      <c r="B95" s="7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</row>
    <row r="96" spans="1:65" s="27" customFormat="1" x14ac:dyDescent="0.25">
      <c r="A96" s="7"/>
      <c r="B96" s="7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</row>
    <row r="97" spans="1:65" s="27" customFormat="1" x14ac:dyDescent="0.25">
      <c r="A97" s="7"/>
      <c r="B97" s="7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</row>
    <row r="98" spans="1:65" s="27" customFormat="1" x14ac:dyDescent="0.25">
      <c r="A98" s="7"/>
      <c r="B98" s="7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</row>
    <row r="99" spans="1:65" s="27" customFormat="1" x14ac:dyDescent="0.25">
      <c r="A99" s="7"/>
      <c r="B99" s="7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</row>
    <row r="100" spans="1:65" s="27" customFormat="1" x14ac:dyDescent="0.25">
      <c r="A100" s="7"/>
      <c r="B100" s="7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</row>
    <row r="101" spans="1:65" s="27" customFormat="1" x14ac:dyDescent="0.25">
      <c r="A101" s="7"/>
      <c r="B101" s="7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</row>
    <row r="102" spans="1:65" s="27" customFormat="1" x14ac:dyDescent="0.25">
      <c r="A102" s="7"/>
      <c r="B102" s="7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</row>
    <row r="103" spans="1:65" s="27" customFormat="1" x14ac:dyDescent="0.25">
      <c r="A103" s="7"/>
      <c r="B103" s="7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</row>
    <row r="104" spans="1:65" s="27" customFormat="1" x14ac:dyDescent="0.25">
      <c r="A104" s="7"/>
      <c r="B104" s="7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</row>
    <row r="105" spans="1:65" s="27" customFormat="1" x14ac:dyDescent="0.25">
      <c r="A105" s="7"/>
      <c r="B105" s="7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</row>
    <row r="106" spans="1:65" s="27" customFormat="1" x14ac:dyDescent="0.25">
      <c r="A106" s="7"/>
      <c r="B106" s="7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</row>
  </sheetData>
  <mergeCells count="1">
    <mergeCell ref="A55:AH55"/>
  </mergeCells>
  <conditionalFormatting sqref="C2:AG41">
    <cfRule type="containsText" dxfId="19" priority="9" operator="containsText" text="220">
      <formula>NOT(ISERROR(SEARCH("220",C2)))</formula>
    </cfRule>
    <cfRule type="containsText" dxfId="18" priority="10" operator="containsText" text="213">
      <formula>NOT(ISERROR(SEARCH("213",C2)))</formula>
    </cfRule>
  </conditionalFormatting>
  <conditionalFormatting sqref="C2:AG41">
    <cfRule type="containsText" dxfId="17" priority="8" operator="containsText" text="223">
      <formula>NOT(ISERROR(SEARCH("223",C2)))</formula>
    </cfRule>
  </conditionalFormatting>
  <conditionalFormatting sqref="C2:AG41">
    <cfRule type="containsText" dxfId="16" priority="1" operator="containsText" text="TR">
      <formula>NOT(ISERROR(SEARCH("TR",C2)))</formula>
    </cfRule>
    <cfRule type="containsText" dxfId="15" priority="2" operator="containsText" text="774">
      <formula>NOT(ISERROR(SEARCH("774",C2)))</formula>
    </cfRule>
    <cfRule type="containsText" dxfId="14" priority="3" operator="containsText" text="746">
      <formula>NOT(ISERROR(SEARCH("746",C2)))</formula>
    </cfRule>
    <cfRule type="containsText" dxfId="13" priority="4" operator="containsText" text="730">
      <formula>NOT(ISERROR(SEARCH("730",C2)))</formula>
    </cfRule>
    <cfRule type="containsText" dxfId="12" priority="5" operator="containsText" text="700">
      <formula>NOT(ISERROR(SEARCH("700",C2)))</formula>
    </cfRule>
    <cfRule type="containsText" dxfId="11" priority="6" operator="containsText" text="661">
      <formula>NOT(ISERROR(SEARCH("661",C2)))</formula>
    </cfRule>
    <cfRule type="containsText" dxfId="10" priority="7" operator="containsText" text="031">
      <formula>NOT(ISERROR(SEARCH("031",C2)))</formula>
    </cfRule>
  </conditionalFormatting>
  <dataValidations count="2">
    <dataValidation type="list" allowBlank="1" showInputMessage="1" showErrorMessage="1" error="Ce code de pointage n'est pas valide (Voir LISTE)" sqref="F56:J57 M56:Q57 T56:X56 U57:Z57 AB56:AG56 AB57:AE57" xr:uid="{399582B0-F928-49C2-A32C-E74BD604E761}">
      <formula1>$H$6:$H$17</formula1>
    </dataValidation>
    <dataValidation type="list" allowBlank="1" showInputMessage="1" showErrorMessage="1" error="Ce code de pointage n'est pas valide (Voir LISTE)" sqref="K56:L57 R56:S57 T57 AF57:AG57 AA56:AA57 Y56:Z56" xr:uid="{35735592-272F-4253-A1C1-263F78455556}">
      <formula1>$H$6:$H$21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Ce code de pointage n'est pas valide (Voir LISTE)" xr:uid="{D17BFD0D-1E2E-479A-938D-F04A284C1F75}">
          <x14:formula1>
            <xm:f>LISTE!$D$2:$D$11</xm:f>
          </x14:formula1>
          <xm:sqref>C2:AG41</xm:sqref>
        </x14:dataValidation>
        <x14:dataValidation type="list" allowBlank="1" showInputMessage="1" showErrorMessage="1" error="Ce code de pointage n'est pas valide (Voir LISTE)" xr:uid="{17B7B148-A33C-4B7A-AD15-EA2CA3D57FDB}">
          <x14:formula1>
            <xm:f>LISTE!#REF!</xm:f>
          </x14:formula1>
          <xm:sqref>C56:E57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7A15F-34E3-450D-9882-259FF0E14A00}">
  <sheetPr codeName="Feuil7"/>
  <dimension ref="A1:BM104"/>
  <sheetViews>
    <sheetView showGridLines="0" showZeros="0" workbookViewId="0">
      <pane ySplit="1" topLeftCell="A2" activePane="bottomLeft" state="frozen"/>
      <selection activeCell="M100" sqref="M100"/>
      <selection pane="bottomLeft" activeCell="L9" sqref="L9"/>
    </sheetView>
  </sheetViews>
  <sheetFormatPr baseColWidth="10" defaultColWidth="11.42578125" defaultRowHeight="15" x14ac:dyDescent="0.25"/>
  <cols>
    <col min="1" max="1" width="15.85546875" style="7" customWidth="1"/>
    <col min="2" max="2" width="7.7109375" style="7" customWidth="1"/>
    <col min="3" max="16" width="5.7109375" style="3" customWidth="1"/>
    <col min="17" max="17" width="5.7109375" style="11" customWidth="1"/>
    <col min="18" max="32" width="5.7109375" style="3" customWidth="1"/>
    <col min="33" max="33" width="5.7109375" style="12" customWidth="1"/>
    <col min="34" max="34" width="11.7109375" style="13" customWidth="1"/>
    <col min="35" max="45" width="3.7109375" style="27" customWidth="1"/>
    <col min="46" max="258" width="11.42578125" style="3"/>
    <col min="259" max="259" width="17.28515625" style="3" customWidth="1"/>
    <col min="260" max="260" width="9" style="3" bestFit="1" customWidth="1"/>
    <col min="261" max="291" width="3.7109375" style="3" customWidth="1"/>
    <col min="292" max="292" width="0" style="3" hidden="1" customWidth="1"/>
    <col min="293" max="293" width="14.5703125" style="3" customWidth="1"/>
    <col min="294" max="514" width="11.42578125" style="3"/>
    <col min="515" max="515" width="17.28515625" style="3" customWidth="1"/>
    <col min="516" max="516" width="9" style="3" bestFit="1" customWidth="1"/>
    <col min="517" max="547" width="3.7109375" style="3" customWidth="1"/>
    <col min="548" max="548" width="0" style="3" hidden="1" customWidth="1"/>
    <col min="549" max="549" width="14.5703125" style="3" customWidth="1"/>
    <col min="550" max="770" width="11.42578125" style="3"/>
    <col min="771" max="771" width="17.28515625" style="3" customWidth="1"/>
    <col min="772" max="772" width="9" style="3" bestFit="1" customWidth="1"/>
    <col min="773" max="803" width="3.7109375" style="3" customWidth="1"/>
    <col min="804" max="804" width="0" style="3" hidden="1" customWidth="1"/>
    <col min="805" max="805" width="14.5703125" style="3" customWidth="1"/>
    <col min="806" max="1026" width="11.42578125" style="3"/>
    <col min="1027" max="1027" width="17.28515625" style="3" customWidth="1"/>
    <col min="1028" max="1028" width="9" style="3" bestFit="1" customWidth="1"/>
    <col min="1029" max="1059" width="3.7109375" style="3" customWidth="1"/>
    <col min="1060" max="1060" width="0" style="3" hidden="1" customWidth="1"/>
    <col min="1061" max="1061" width="14.5703125" style="3" customWidth="1"/>
    <col min="1062" max="1282" width="11.42578125" style="3"/>
    <col min="1283" max="1283" width="17.28515625" style="3" customWidth="1"/>
    <col min="1284" max="1284" width="9" style="3" bestFit="1" customWidth="1"/>
    <col min="1285" max="1315" width="3.7109375" style="3" customWidth="1"/>
    <col min="1316" max="1316" width="0" style="3" hidden="1" customWidth="1"/>
    <col min="1317" max="1317" width="14.5703125" style="3" customWidth="1"/>
    <col min="1318" max="1538" width="11.42578125" style="3"/>
    <col min="1539" max="1539" width="17.28515625" style="3" customWidth="1"/>
    <col min="1540" max="1540" width="9" style="3" bestFit="1" customWidth="1"/>
    <col min="1541" max="1571" width="3.7109375" style="3" customWidth="1"/>
    <col min="1572" max="1572" width="0" style="3" hidden="1" customWidth="1"/>
    <col min="1573" max="1573" width="14.5703125" style="3" customWidth="1"/>
    <col min="1574" max="1794" width="11.42578125" style="3"/>
    <col min="1795" max="1795" width="17.28515625" style="3" customWidth="1"/>
    <col min="1796" max="1796" width="9" style="3" bestFit="1" customWidth="1"/>
    <col min="1797" max="1827" width="3.7109375" style="3" customWidth="1"/>
    <col min="1828" max="1828" width="0" style="3" hidden="1" customWidth="1"/>
    <col min="1829" max="1829" width="14.5703125" style="3" customWidth="1"/>
    <col min="1830" max="2050" width="11.42578125" style="3"/>
    <col min="2051" max="2051" width="17.28515625" style="3" customWidth="1"/>
    <col min="2052" max="2052" width="9" style="3" bestFit="1" customWidth="1"/>
    <col min="2053" max="2083" width="3.7109375" style="3" customWidth="1"/>
    <col min="2084" max="2084" width="0" style="3" hidden="1" customWidth="1"/>
    <col min="2085" max="2085" width="14.5703125" style="3" customWidth="1"/>
    <col min="2086" max="2306" width="11.42578125" style="3"/>
    <col min="2307" max="2307" width="17.28515625" style="3" customWidth="1"/>
    <col min="2308" max="2308" width="9" style="3" bestFit="1" customWidth="1"/>
    <col min="2309" max="2339" width="3.7109375" style="3" customWidth="1"/>
    <col min="2340" max="2340" width="0" style="3" hidden="1" customWidth="1"/>
    <col min="2341" max="2341" width="14.5703125" style="3" customWidth="1"/>
    <col min="2342" max="2562" width="11.42578125" style="3"/>
    <col min="2563" max="2563" width="17.28515625" style="3" customWidth="1"/>
    <col min="2564" max="2564" width="9" style="3" bestFit="1" customWidth="1"/>
    <col min="2565" max="2595" width="3.7109375" style="3" customWidth="1"/>
    <col min="2596" max="2596" width="0" style="3" hidden="1" customWidth="1"/>
    <col min="2597" max="2597" width="14.5703125" style="3" customWidth="1"/>
    <col min="2598" max="2818" width="11.42578125" style="3"/>
    <col min="2819" max="2819" width="17.28515625" style="3" customWidth="1"/>
    <col min="2820" max="2820" width="9" style="3" bestFit="1" customWidth="1"/>
    <col min="2821" max="2851" width="3.7109375" style="3" customWidth="1"/>
    <col min="2852" max="2852" width="0" style="3" hidden="1" customWidth="1"/>
    <col min="2853" max="2853" width="14.5703125" style="3" customWidth="1"/>
    <col min="2854" max="3074" width="11.42578125" style="3"/>
    <col min="3075" max="3075" width="17.28515625" style="3" customWidth="1"/>
    <col min="3076" max="3076" width="9" style="3" bestFit="1" customWidth="1"/>
    <col min="3077" max="3107" width="3.7109375" style="3" customWidth="1"/>
    <col min="3108" max="3108" width="0" style="3" hidden="1" customWidth="1"/>
    <col min="3109" max="3109" width="14.5703125" style="3" customWidth="1"/>
    <col min="3110" max="3330" width="11.42578125" style="3"/>
    <col min="3331" max="3331" width="17.28515625" style="3" customWidth="1"/>
    <col min="3332" max="3332" width="9" style="3" bestFit="1" customWidth="1"/>
    <col min="3333" max="3363" width="3.7109375" style="3" customWidth="1"/>
    <col min="3364" max="3364" width="0" style="3" hidden="1" customWidth="1"/>
    <col min="3365" max="3365" width="14.5703125" style="3" customWidth="1"/>
    <col min="3366" max="3586" width="11.42578125" style="3"/>
    <col min="3587" max="3587" width="17.28515625" style="3" customWidth="1"/>
    <col min="3588" max="3588" width="9" style="3" bestFit="1" customWidth="1"/>
    <col min="3589" max="3619" width="3.7109375" style="3" customWidth="1"/>
    <col min="3620" max="3620" width="0" style="3" hidden="1" customWidth="1"/>
    <col min="3621" max="3621" width="14.5703125" style="3" customWidth="1"/>
    <col min="3622" max="3842" width="11.42578125" style="3"/>
    <col min="3843" max="3843" width="17.28515625" style="3" customWidth="1"/>
    <col min="3844" max="3844" width="9" style="3" bestFit="1" customWidth="1"/>
    <col min="3845" max="3875" width="3.7109375" style="3" customWidth="1"/>
    <col min="3876" max="3876" width="0" style="3" hidden="1" customWidth="1"/>
    <col min="3877" max="3877" width="14.5703125" style="3" customWidth="1"/>
    <col min="3878" max="4098" width="11.42578125" style="3"/>
    <col min="4099" max="4099" width="17.28515625" style="3" customWidth="1"/>
    <col min="4100" max="4100" width="9" style="3" bestFit="1" customWidth="1"/>
    <col min="4101" max="4131" width="3.7109375" style="3" customWidth="1"/>
    <col min="4132" max="4132" width="0" style="3" hidden="1" customWidth="1"/>
    <col min="4133" max="4133" width="14.5703125" style="3" customWidth="1"/>
    <col min="4134" max="4354" width="11.42578125" style="3"/>
    <col min="4355" max="4355" width="17.28515625" style="3" customWidth="1"/>
    <col min="4356" max="4356" width="9" style="3" bestFit="1" customWidth="1"/>
    <col min="4357" max="4387" width="3.7109375" style="3" customWidth="1"/>
    <col min="4388" max="4388" width="0" style="3" hidden="1" customWidth="1"/>
    <col min="4389" max="4389" width="14.5703125" style="3" customWidth="1"/>
    <col min="4390" max="4610" width="11.42578125" style="3"/>
    <col min="4611" max="4611" width="17.28515625" style="3" customWidth="1"/>
    <col min="4612" max="4612" width="9" style="3" bestFit="1" customWidth="1"/>
    <col min="4613" max="4643" width="3.7109375" style="3" customWidth="1"/>
    <col min="4644" max="4644" width="0" style="3" hidden="1" customWidth="1"/>
    <col min="4645" max="4645" width="14.5703125" style="3" customWidth="1"/>
    <col min="4646" max="4866" width="11.42578125" style="3"/>
    <col min="4867" max="4867" width="17.28515625" style="3" customWidth="1"/>
    <col min="4868" max="4868" width="9" style="3" bestFit="1" customWidth="1"/>
    <col min="4869" max="4899" width="3.7109375" style="3" customWidth="1"/>
    <col min="4900" max="4900" width="0" style="3" hidden="1" customWidth="1"/>
    <col min="4901" max="4901" width="14.5703125" style="3" customWidth="1"/>
    <col min="4902" max="5122" width="11.42578125" style="3"/>
    <col min="5123" max="5123" width="17.28515625" style="3" customWidth="1"/>
    <col min="5124" max="5124" width="9" style="3" bestFit="1" customWidth="1"/>
    <col min="5125" max="5155" width="3.7109375" style="3" customWidth="1"/>
    <col min="5156" max="5156" width="0" style="3" hidden="1" customWidth="1"/>
    <col min="5157" max="5157" width="14.5703125" style="3" customWidth="1"/>
    <col min="5158" max="5378" width="11.42578125" style="3"/>
    <col min="5379" max="5379" width="17.28515625" style="3" customWidth="1"/>
    <col min="5380" max="5380" width="9" style="3" bestFit="1" customWidth="1"/>
    <col min="5381" max="5411" width="3.7109375" style="3" customWidth="1"/>
    <col min="5412" max="5412" width="0" style="3" hidden="1" customWidth="1"/>
    <col min="5413" max="5413" width="14.5703125" style="3" customWidth="1"/>
    <col min="5414" max="5634" width="11.42578125" style="3"/>
    <col min="5635" max="5635" width="17.28515625" style="3" customWidth="1"/>
    <col min="5636" max="5636" width="9" style="3" bestFit="1" customWidth="1"/>
    <col min="5637" max="5667" width="3.7109375" style="3" customWidth="1"/>
    <col min="5668" max="5668" width="0" style="3" hidden="1" customWidth="1"/>
    <col min="5669" max="5669" width="14.5703125" style="3" customWidth="1"/>
    <col min="5670" max="5890" width="11.42578125" style="3"/>
    <col min="5891" max="5891" width="17.28515625" style="3" customWidth="1"/>
    <col min="5892" max="5892" width="9" style="3" bestFit="1" customWidth="1"/>
    <col min="5893" max="5923" width="3.7109375" style="3" customWidth="1"/>
    <col min="5924" max="5924" width="0" style="3" hidden="1" customWidth="1"/>
    <col min="5925" max="5925" width="14.5703125" style="3" customWidth="1"/>
    <col min="5926" max="6146" width="11.42578125" style="3"/>
    <col min="6147" max="6147" width="17.28515625" style="3" customWidth="1"/>
    <col min="6148" max="6148" width="9" style="3" bestFit="1" customWidth="1"/>
    <col min="6149" max="6179" width="3.7109375" style="3" customWidth="1"/>
    <col min="6180" max="6180" width="0" style="3" hidden="1" customWidth="1"/>
    <col min="6181" max="6181" width="14.5703125" style="3" customWidth="1"/>
    <col min="6182" max="6402" width="11.42578125" style="3"/>
    <col min="6403" max="6403" width="17.28515625" style="3" customWidth="1"/>
    <col min="6404" max="6404" width="9" style="3" bestFit="1" customWidth="1"/>
    <col min="6405" max="6435" width="3.7109375" style="3" customWidth="1"/>
    <col min="6436" max="6436" width="0" style="3" hidden="1" customWidth="1"/>
    <col min="6437" max="6437" width="14.5703125" style="3" customWidth="1"/>
    <col min="6438" max="6658" width="11.42578125" style="3"/>
    <col min="6659" max="6659" width="17.28515625" style="3" customWidth="1"/>
    <col min="6660" max="6660" width="9" style="3" bestFit="1" customWidth="1"/>
    <col min="6661" max="6691" width="3.7109375" style="3" customWidth="1"/>
    <col min="6692" max="6692" width="0" style="3" hidden="1" customWidth="1"/>
    <col min="6693" max="6693" width="14.5703125" style="3" customWidth="1"/>
    <col min="6694" max="6914" width="11.42578125" style="3"/>
    <col min="6915" max="6915" width="17.28515625" style="3" customWidth="1"/>
    <col min="6916" max="6916" width="9" style="3" bestFit="1" customWidth="1"/>
    <col min="6917" max="6947" width="3.7109375" style="3" customWidth="1"/>
    <col min="6948" max="6948" width="0" style="3" hidden="1" customWidth="1"/>
    <col min="6949" max="6949" width="14.5703125" style="3" customWidth="1"/>
    <col min="6950" max="7170" width="11.42578125" style="3"/>
    <col min="7171" max="7171" width="17.28515625" style="3" customWidth="1"/>
    <col min="7172" max="7172" width="9" style="3" bestFit="1" customWidth="1"/>
    <col min="7173" max="7203" width="3.7109375" style="3" customWidth="1"/>
    <col min="7204" max="7204" width="0" style="3" hidden="1" customWidth="1"/>
    <col min="7205" max="7205" width="14.5703125" style="3" customWidth="1"/>
    <col min="7206" max="7426" width="11.42578125" style="3"/>
    <col min="7427" max="7427" width="17.28515625" style="3" customWidth="1"/>
    <col min="7428" max="7428" width="9" style="3" bestFit="1" customWidth="1"/>
    <col min="7429" max="7459" width="3.7109375" style="3" customWidth="1"/>
    <col min="7460" max="7460" width="0" style="3" hidden="1" customWidth="1"/>
    <col min="7461" max="7461" width="14.5703125" style="3" customWidth="1"/>
    <col min="7462" max="7682" width="11.42578125" style="3"/>
    <col min="7683" max="7683" width="17.28515625" style="3" customWidth="1"/>
    <col min="7684" max="7684" width="9" style="3" bestFit="1" customWidth="1"/>
    <col min="7685" max="7715" width="3.7109375" style="3" customWidth="1"/>
    <col min="7716" max="7716" width="0" style="3" hidden="1" customWidth="1"/>
    <col min="7717" max="7717" width="14.5703125" style="3" customWidth="1"/>
    <col min="7718" max="7938" width="11.42578125" style="3"/>
    <col min="7939" max="7939" width="17.28515625" style="3" customWidth="1"/>
    <col min="7940" max="7940" width="9" style="3" bestFit="1" customWidth="1"/>
    <col min="7941" max="7971" width="3.7109375" style="3" customWidth="1"/>
    <col min="7972" max="7972" width="0" style="3" hidden="1" customWidth="1"/>
    <col min="7973" max="7973" width="14.5703125" style="3" customWidth="1"/>
    <col min="7974" max="8194" width="11.42578125" style="3"/>
    <col min="8195" max="8195" width="17.28515625" style="3" customWidth="1"/>
    <col min="8196" max="8196" width="9" style="3" bestFit="1" customWidth="1"/>
    <col min="8197" max="8227" width="3.7109375" style="3" customWidth="1"/>
    <col min="8228" max="8228" width="0" style="3" hidden="1" customWidth="1"/>
    <col min="8229" max="8229" width="14.5703125" style="3" customWidth="1"/>
    <col min="8230" max="8450" width="11.42578125" style="3"/>
    <col min="8451" max="8451" width="17.28515625" style="3" customWidth="1"/>
    <col min="8452" max="8452" width="9" style="3" bestFit="1" customWidth="1"/>
    <col min="8453" max="8483" width="3.7109375" style="3" customWidth="1"/>
    <col min="8484" max="8484" width="0" style="3" hidden="1" customWidth="1"/>
    <col min="8485" max="8485" width="14.5703125" style="3" customWidth="1"/>
    <col min="8486" max="8706" width="11.42578125" style="3"/>
    <col min="8707" max="8707" width="17.28515625" style="3" customWidth="1"/>
    <col min="8708" max="8708" width="9" style="3" bestFit="1" customWidth="1"/>
    <col min="8709" max="8739" width="3.7109375" style="3" customWidth="1"/>
    <col min="8740" max="8740" width="0" style="3" hidden="1" customWidth="1"/>
    <col min="8741" max="8741" width="14.5703125" style="3" customWidth="1"/>
    <col min="8742" max="8962" width="11.42578125" style="3"/>
    <col min="8963" max="8963" width="17.28515625" style="3" customWidth="1"/>
    <col min="8964" max="8964" width="9" style="3" bestFit="1" customWidth="1"/>
    <col min="8965" max="8995" width="3.7109375" style="3" customWidth="1"/>
    <col min="8996" max="8996" width="0" style="3" hidden="1" customWidth="1"/>
    <col min="8997" max="8997" width="14.5703125" style="3" customWidth="1"/>
    <col min="8998" max="9218" width="11.42578125" style="3"/>
    <col min="9219" max="9219" width="17.28515625" style="3" customWidth="1"/>
    <col min="9220" max="9220" width="9" style="3" bestFit="1" customWidth="1"/>
    <col min="9221" max="9251" width="3.7109375" style="3" customWidth="1"/>
    <col min="9252" max="9252" width="0" style="3" hidden="1" customWidth="1"/>
    <col min="9253" max="9253" width="14.5703125" style="3" customWidth="1"/>
    <col min="9254" max="9474" width="11.42578125" style="3"/>
    <col min="9475" max="9475" width="17.28515625" style="3" customWidth="1"/>
    <col min="9476" max="9476" width="9" style="3" bestFit="1" customWidth="1"/>
    <col min="9477" max="9507" width="3.7109375" style="3" customWidth="1"/>
    <col min="9508" max="9508" width="0" style="3" hidden="1" customWidth="1"/>
    <col min="9509" max="9509" width="14.5703125" style="3" customWidth="1"/>
    <col min="9510" max="9730" width="11.42578125" style="3"/>
    <col min="9731" max="9731" width="17.28515625" style="3" customWidth="1"/>
    <col min="9732" max="9732" width="9" style="3" bestFit="1" customWidth="1"/>
    <col min="9733" max="9763" width="3.7109375" style="3" customWidth="1"/>
    <col min="9764" max="9764" width="0" style="3" hidden="1" customWidth="1"/>
    <col min="9765" max="9765" width="14.5703125" style="3" customWidth="1"/>
    <col min="9766" max="9986" width="11.42578125" style="3"/>
    <col min="9987" max="9987" width="17.28515625" style="3" customWidth="1"/>
    <col min="9988" max="9988" width="9" style="3" bestFit="1" customWidth="1"/>
    <col min="9989" max="10019" width="3.7109375" style="3" customWidth="1"/>
    <col min="10020" max="10020" width="0" style="3" hidden="1" customWidth="1"/>
    <col min="10021" max="10021" width="14.5703125" style="3" customWidth="1"/>
    <col min="10022" max="10242" width="11.42578125" style="3"/>
    <col min="10243" max="10243" width="17.28515625" style="3" customWidth="1"/>
    <col min="10244" max="10244" width="9" style="3" bestFit="1" customWidth="1"/>
    <col min="10245" max="10275" width="3.7109375" style="3" customWidth="1"/>
    <col min="10276" max="10276" width="0" style="3" hidden="1" customWidth="1"/>
    <col min="10277" max="10277" width="14.5703125" style="3" customWidth="1"/>
    <col min="10278" max="10498" width="11.42578125" style="3"/>
    <col min="10499" max="10499" width="17.28515625" style="3" customWidth="1"/>
    <col min="10500" max="10500" width="9" style="3" bestFit="1" customWidth="1"/>
    <col min="10501" max="10531" width="3.7109375" style="3" customWidth="1"/>
    <col min="10532" max="10532" width="0" style="3" hidden="1" customWidth="1"/>
    <col min="10533" max="10533" width="14.5703125" style="3" customWidth="1"/>
    <col min="10534" max="10754" width="11.42578125" style="3"/>
    <col min="10755" max="10755" width="17.28515625" style="3" customWidth="1"/>
    <col min="10756" max="10756" width="9" style="3" bestFit="1" customWidth="1"/>
    <col min="10757" max="10787" width="3.7109375" style="3" customWidth="1"/>
    <col min="10788" max="10788" width="0" style="3" hidden="1" customWidth="1"/>
    <col min="10789" max="10789" width="14.5703125" style="3" customWidth="1"/>
    <col min="10790" max="11010" width="11.42578125" style="3"/>
    <col min="11011" max="11011" width="17.28515625" style="3" customWidth="1"/>
    <col min="11012" max="11012" width="9" style="3" bestFit="1" customWidth="1"/>
    <col min="11013" max="11043" width="3.7109375" style="3" customWidth="1"/>
    <col min="11044" max="11044" width="0" style="3" hidden="1" customWidth="1"/>
    <col min="11045" max="11045" width="14.5703125" style="3" customWidth="1"/>
    <col min="11046" max="11266" width="11.42578125" style="3"/>
    <col min="11267" max="11267" width="17.28515625" style="3" customWidth="1"/>
    <col min="11268" max="11268" width="9" style="3" bestFit="1" customWidth="1"/>
    <col min="11269" max="11299" width="3.7109375" style="3" customWidth="1"/>
    <col min="11300" max="11300" width="0" style="3" hidden="1" customWidth="1"/>
    <col min="11301" max="11301" width="14.5703125" style="3" customWidth="1"/>
    <col min="11302" max="11522" width="11.42578125" style="3"/>
    <col min="11523" max="11523" width="17.28515625" style="3" customWidth="1"/>
    <col min="11524" max="11524" width="9" style="3" bestFit="1" customWidth="1"/>
    <col min="11525" max="11555" width="3.7109375" style="3" customWidth="1"/>
    <col min="11556" max="11556" width="0" style="3" hidden="1" customWidth="1"/>
    <col min="11557" max="11557" width="14.5703125" style="3" customWidth="1"/>
    <col min="11558" max="11778" width="11.42578125" style="3"/>
    <col min="11779" max="11779" width="17.28515625" style="3" customWidth="1"/>
    <col min="11780" max="11780" width="9" style="3" bestFit="1" customWidth="1"/>
    <col min="11781" max="11811" width="3.7109375" style="3" customWidth="1"/>
    <col min="11812" max="11812" width="0" style="3" hidden="1" customWidth="1"/>
    <col min="11813" max="11813" width="14.5703125" style="3" customWidth="1"/>
    <col min="11814" max="12034" width="11.42578125" style="3"/>
    <col min="12035" max="12035" width="17.28515625" style="3" customWidth="1"/>
    <col min="12036" max="12036" width="9" style="3" bestFit="1" customWidth="1"/>
    <col min="12037" max="12067" width="3.7109375" style="3" customWidth="1"/>
    <col min="12068" max="12068" width="0" style="3" hidden="1" customWidth="1"/>
    <col min="12069" max="12069" width="14.5703125" style="3" customWidth="1"/>
    <col min="12070" max="12290" width="11.42578125" style="3"/>
    <col min="12291" max="12291" width="17.28515625" style="3" customWidth="1"/>
    <col min="12292" max="12292" width="9" style="3" bestFit="1" customWidth="1"/>
    <col min="12293" max="12323" width="3.7109375" style="3" customWidth="1"/>
    <col min="12324" max="12324" width="0" style="3" hidden="1" customWidth="1"/>
    <col min="12325" max="12325" width="14.5703125" style="3" customWidth="1"/>
    <col min="12326" max="12546" width="11.42578125" style="3"/>
    <col min="12547" max="12547" width="17.28515625" style="3" customWidth="1"/>
    <col min="12548" max="12548" width="9" style="3" bestFit="1" customWidth="1"/>
    <col min="12549" max="12579" width="3.7109375" style="3" customWidth="1"/>
    <col min="12580" max="12580" width="0" style="3" hidden="1" customWidth="1"/>
    <col min="12581" max="12581" width="14.5703125" style="3" customWidth="1"/>
    <col min="12582" max="12802" width="11.42578125" style="3"/>
    <col min="12803" max="12803" width="17.28515625" style="3" customWidth="1"/>
    <col min="12804" max="12804" width="9" style="3" bestFit="1" customWidth="1"/>
    <col min="12805" max="12835" width="3.7109375" style="3" customWidth="1"/>
    <col min="12836" max="12836" width="0" style="3" hidden="1" customWidth="1"/>
    <col min="12837" max="12837" width="14.5703125" style="3" customWidth="1"/>
    <col min="12838" max="13058" width="11.42578125" style="3"/>
    <col min="13059" max="13059" width="17.28515625" style="3" customWidth="1"/>
    <col min="13060" max="13060" width="9" style="3" bestFit="1" customWidth="1"/>
    <col min="13061" max="13091" width="3.7109375" style="3" customWidth="1"/>
    <col min="13092" max="13092" width="0" style="3" hidden="1" customWidth="1"/>
    <col min="13093" max="13093" width="14.5703125" style="3" customWidth="1"/>
    <col min="13094" max="13314" width="11.42578125" style="3"/>
    <col min="13315" max="13315" width="17.28515625" style="3" customWidth="1"/>
    <col min="13316" max="13316" width="9" style="3" bestFit="1" customWidth="1"/>
    <col min="13317" max="13347" width="3.7109375" style="3" customWidth="1"/>
    <col min="13348" max="13348" width="0" style="3" hidden="1" customWidth="1"/>
    <col min="13349" max="13349" width="14.5703125" style="3" customWidth="1"/>
    <col min="13350" max="13570" width="11.42578125" style="3"/>
    <col min="13571" max="13571" width="17.28515625" style="3" customWidth="1"/>
    <col min="13572" max="13572" width="9" style="3" bestFit="1" customWidth="1"/>
    <col min="13573" max="13603" width="3.7109375" style="3" customWidth="1"/>
    <col min="13604" max="13604" width="0" style="3" hidden="1" customWidth="1"/>
    <col min="13605" max="13605" width="14.5703125" style="3" customWidth="1"/>
    <col min="13606" max="13826" width="11.42578125" style="3"/>
    <col min="13827" max="13827" width="17.28515625" style="3" customWidth="1"/>
    <col min="13828" max="13828" width="9" style="3" bestFit="1" customWidth="1"/>
    <col min="13829" max="13859" width="3.7109375" style="3" customWidth="1"/>
    <col min="13860" max="13860" width="0" style="3" hidden="1" customWidth="1"/>
    <col min="13861" max="13861" width="14.5703125" style="3" customWidth="1"/>
    <col min="13862" max="14082" width="11.42578125" style="3"/>
    <col min="14083" max="14083" width="17.28515625" style="3" customWidth="1"/>
    <col min="14084" max="14084" width="9" style="3" bestFit="1" customWidth="1"/>
    <col min="14085" max="14115" width="3.7109375" style="3" customWidth="1"/>
    <col min="14116" max="14116" width="0" style="3" hidden="1" customWidth="1"/>
    <col min="14117" max="14117" width="14.5703125" style="3" customWidth="1"/>
    <col min="14118" max="14338" width="11.42578125" style="3"/>
    <col min="14339" max="14339" width="17.28515625" style="3" customWidth="1"/>
    <col min="14340" max="14340" width="9" style="3" bestFit="1" customWidth="1"/>
    <col min="14341" max="14371" width="3.7109375" style="3" customWidth="1"/>
    <col min="14372" max="14372" width="0" style="3" hidden="1" customWidth="1"/>
    <col min="14373" max="14373" width="14.5703125" style="3" customWidth="1"/>
    <col min="14374" max="14594" width="11.42578125" style="3"/>
    <col min="14595" max="14595" width="17.28515625" style="3" customWidth="1"/>
    <col min="14596" max="14596" width="9" style="3" bestFit="1" customWidth="1"/>
    <col min="14597" max="14627" width="3.7109375" style="3" customWidth="1"/>
    <col min="14628" max="14628" width="0" style="3" hidden="1" customWidth="1"/>
    <col min="14629" max="14629" width="14.5703125" style="3" customWidth="1"/>
    <col min="14630" max="14850" width="11.42578125" style="3"/>
    <col min="14851" max="14851" width="17.28515625" style="3" customWidth="1"/>
    <col min="14852" max="14852" width="9" style="3" bestFit="1" customWidth="1"/>
    <col min="14853" max="14883" width="3.7109375" style="3" customWidth="1"/>
    <col min="14884" max="14884" width="0" style="3" hidden="1" customWidth="1"/>
    <col min="14885" max="14885" width="14.5703125" style="3" customWidth="1"/>
    <col min="14886" max="15106" width="11.42578125" style="3"/>
    <col min="15107" max="15107" width="17.28515625" style="3" customWidth="1"/>
    <col min="15108" max="15108" width="9" style="3" bestFit="1" customWidth="1"/>
    <col min="15109" max="15139" width="3.7109375" style="3" customWidth="1"/>
    <col min="15140" max="15140" width="0" style="3" hidden="1" customWidth="1"/>
    <col min="15141" max="15141" width="14.5703125" style="3" customWidth="1"/>
    <col min="15142" max="15362" width="11.42578125" style="3"/>
    <col min="15363" max="15363" width="17.28515625" style="3" customWidth="1"/>
    <col min="15364" max="15364" width="9" style="3" bestFit="1" customWidth="1"/>
    <col min="15365" max="15395" width="3.7109375" style="3" customWidth="1"/>
    <col min="15396" max="15396" width="0" style="3" hidden="1" customWidth="1"/>
    <col min="15397" max="15397" width="14.5703125" style="3" customWidth="1"/>
    <col min="15398" max="15618" width="11.42578125" style="3"/>
    <col min="15619" max="15619" width="17.28515625" style="3" customWidth="1"/>
    <col min="15620" max="15620" width="9" style="3" bestFit="1" customWidth="1"/>
    <col min="15621" max="15651" width="3.7109375" style="3" customWidth="1"/>
    <col min="15652" max="15652" width="0" style="3" hidden="1" customWidth="1"/>
    <col min="15653" max="15653" width="14.5703125" style="3" customWidth="1"/>
    <col min="15654" max="15874" width="11.42578125" style="3"/>
    <col min="15875" max="15875" width="17.28515625" style="3" customWidth="1"/>
    <col min="15876" max="15876" width="9" style="3" bestFit="1" customWidth="1"/>
    <col min="15877" max="15907" width="3.7109375" style="3" customWidth="1"/>
    <col min="15908" max="15908" width="0" style="3" hidden="1" customWidth="1"/>
    <col min="15909" max="15909" width="14.5703125" style="3" customWidth="1"/>
    <col min="15910" max="16130" width="11.42578125" style="3"/>
    <col min="16131" max="16131" width="17.28515625" style="3" customWidth="1"/>
    <col min="16132" max="16132" width="9" style="3" bestFit="1" customWidth="1"/>
    <col min="16133" max="16163" width="3.7109375" style="3" customWidth="1"/>
    <col min="16164" max="16164" width="0" style="3" hidden="1" customWidth="1"/>
    <col min="16165" max="16165" width="14.5703125" style="3" customWidth="1"/>
    <col min="16166" max="16384" width="11.42578125" style="3"/>
  </cols>
  <sheetData>
    <row r="1" spans="1:65" x14ac:dyDescent="0.25">
      <c r="A1" s="68" t="s">
        <v>0</v>
      </c>
      <c r="B1" s="68" t="s">
        <v>1</v>
      </c>
      <c r="C1" s="22">
        <v>43952</v>
      </c>
      <c r="D1" s="23">
        <v>43953</v>
      </c>
      <c r="E1" s="23">
        <v>43954</v>
      </c>
      <c r="F1" s="24">
        <v>43955</v>
      </c>
      <c r="G1" s="24">
        <v>43956</v>
      </c>
      <c r="H1" s="24">
        <v>43957</v>
      </c>
      <c r="I1" s="24">
        <v>43958</v>
      </c>
      <c r="J1" s="22">
        <v>43959</v>
      </c>
      <c r="K1" s="23">
        <v>43960</v>
      </c>
      <c r="L1" s="23">
        <v>43961</v>
      </c>
      <c r="M1" s="24">
        <v>43962</v>
      </c>
      <c r="N1" s="24">
        <v>43963</v>
      </c>
      <c r="O1" s="24">
        <v>43964</v>
      </c>
      <c r="P1" s="24">
        <v>43965</v>
      </c>
      <c r="Q1" s="24">
        <v>43966</v>
      </c>
      <c r="R1" s="23">
        <v>43967</v>
      </c>
      <c r="S1" s="23">
        <v>43968</v>
      </c>
      <c r="T1" s="24">
        <v>43969</v>
      </c>
      <c r="U1" s="24">
        <v>43970</v>
      </c>
      <c r="V1" s="24">
        <v>43971</v>
      </c>
      <c r="W1" s="24">
        <v>43972</v>
      </c>
      <c r="X1" s="24">
        <v>43973</v>
      </c>
      <c r="Y1" s="23">
        <v>43974</v>
      </c>
      <c r="Z1" s="23">
        <v>43975</v>
      </c>
      <c r="AA1" s="24">
        <v>43976</v>
      </c>
      <c r="AB1" s="24">
        <v>43977</v>
      </c>
      <c r="AC1" s="24">
        <v>43978</v>
      </c>
      <c r="AD1" s="24">
        <v>43979</v>
      </c>
      <c r="AE1" s="24">
        <v>43980</v>
      </c>
      <c r="AF1" s="23">
        <v>43981</v>
      </c>
      <c r="AG1" s="23">
        <v>43982</v>
      </c>
      <c r="AH1" s="32"/>
    </row>
    <row r="2" spans="1:65" ht="11.25" customHeight="1" x14ac:dyDescent="0.25">
      <c r="A2" s="69" t="s">
        <v>144</v>
      </c>
      <c r="B2" s="69">
        <v>233627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25"/>
      <c r="AI2" s="29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8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11.25" customHeight="1" x14ac:dyDescent="0.25">
      <c r="A3" s="72" t="s">
        <v>127</v>
      </c>
      <c r="B3" s="69">
        <v>221188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25"/>
      <c r="AI3" s="29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8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</row>
    <row r="4" spans="1:65" ht="11.25" customHeight="1" x14ac:dyDescent="0.25">
      <c r="A4" s="69" t="s">
        <v>143</v>
      </c>
      <c r="B4" s="69">
        <v>238927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25"/>
      <c r="AI4" s="29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8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</row>
    <row r="5" spans="1:65" ht="11.25" customHeight="1" x14ac:dyDescent="0.25">
      <c r="A5" s="69" t="s">
        <v>126</v>
      </c>
      <c r="B5" s="69">
        <v>200172</v>
      </c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25"/>
      <c r="AI5" s="29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8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</row>
    <row r="6" spans="1:65" ht="11.25" customHeight="1" x14ac:dyDescent="0.25">
      <c r="A6" s="72" t="s">
        <v>121</v>
      </c>
      <c r="B6" s="69">
        <v>227241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25"/>
      <c r="AI6" s="29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8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</row>
    <row r="7" spans="1:65" ht="11.25" customHeight="1" x14ac:dyDescent="0.25">
      <c r="A7" s="69" t="s">
        <v>118</v>
      </c>
      <c r="B7" s="69">
        <v>240002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25"/>
      <c r="AI7" s="29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8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</row>
    <row r="8" spans="1:65" ht="11.25" customHeight="1" x14ac:dyDescent="0.25">
      <c r="A8" s="69" t="s">
        <v>114</v>
      </c>
      <c r="B8" s="69">
        <v>221048</v>
      </c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25"/>
      <c r="AI8" s="29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8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</row>
    <row r="9" spans="1:65" ht="11.25" customHeight="1" x14ac:dyDescent="0.25">
      <c r="A9" s="69" t="s">
        <v>131</v>
      </c>
      <c r="B9" s="69">
        <v>234025</v>
      </c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25"/>
      <c r="AI9" s="29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8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</row>
    <row r="10" spans="1:65" ht="11.25" customHeight="1" x14ac:dyDescent="0.25">
      <c r="A10" s="69" t="s">
        <v>138</v>
      </c>
      <c r="B10" s="69">
        <v>230023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25"/>
      <c r="AI10" s="29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8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</row>
    <row r="11" spans="1:65" ht="11.25" customHeight="1" x14ac:dyDescent="0.25">
      <c r="A11" s="72" t="s">
        <v>115</v>
      </c>
      <c r="B11" s="69">
        <v>235759</v>
      </c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25"/>
      <c r="AI11" s="29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8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</row>
    <row r="12" spans="1:65" ht="11.25" customHeight="1" x14ac:dyDescent="0.25">
      <c r="A12" s="69" t="s">
        <v>117</v>
      </c>
      <c r="B12" s="69">
        <v>232186</v>
      </c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25"/>
      <c r="AI12" s="29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8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</row>
    <row r="13" spans="1:65" ht="11.25" customHeight="1" x14ac:dyDescent="0.25">
      <c r="A13" s="69" t="s">
        <v>132</v>
      </c>
      <c r="B13" s="69">
        <v>714849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25"/>
      <c r="AI13" s="29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8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</row>
    <row r="14" spans="1:65" ht="11.25" customHeight="1" x14ac:dyDescent="0.25">
      <c r="A14" s="69" t="s">
        <v>58</v>
      </c>
      <c r="B14" s="69">
        <v>238607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25"/>
      <c r="AI14" s="29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8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</row>
    <row r="15" spans="1:65" ht="11.25" customHeight="1" x14ac:dyDescent="0.25">
      <c r="A15" s="69" t="s">
        <v>124</v>
      </c>
      <c r="B15" s="69">
        <v>226795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25"/>
      <c r="AI15" s="29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8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</row>
    <row r="16" spans="1:65" ht="11.25" customHeight="1" x14ac:dyDescent="0.25">
      <c r="A16" s="72" t="s">
        <v>134</v>
      </c>
      <c r="B16" s="69">
        <v>220713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25"/>
      <c r="AI16" s="29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8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</row>
    <row r="17" spans="1:65" ht="11.25" customHeight="1" x14ac:dyDescent="0.25">
      <c r="A17" s="69" t="s">
        <v>111</v>
      </c>
      <c r="B17" s="69">
        <v>231908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25"/>
      <c r="AI17" s="29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8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</row>
    <row r="18" spans="1:65" ht="11.25" customHeight="1" x14ac:dyDescent="0.25">
      <c r="A18" s="69" t="s">
        <v>119</v>
      </c>
      <c r="B18" s="69">
        <v>713697</v>
      </c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25"/>
      <c r="AI18" s="29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8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</row>
    <row r="19" spans="1:65" ht="11.25" customHeight="1" x14ac:dyDescent="0.25">
      <c r="A19" s="69" t="s">
        <v>123</v>
      </c>
      <c r="B19" s="69">
        <v>705799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25"/>
      <c r="AI19" s="29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8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</row>
    <row r="20" spans="1:65" ht="11.25" customHeight="1" x14ac:dyDescent="0.25">
      <c r="A20" s="69" t="s">
        <v>110</v>
      </c>
      <c r="B20" s="69">
        <v>730819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25"/>
      <c r="AI20" s="29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8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</row>
    <row r="21" spans="1:65" ht="11.25" customHeight="1" x14ac:dyDescent="0.25">
      <c r="A21" s="72" t="s">
        <v>116</v>
      </c>
      <c r="B21" s="69">
        <v>236915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25"/>
      <c r="AI21" s="29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8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</row>
    <row r="22" spans="1:65" ht="11.25" customHeight="1" x14ac:dyDescent="0.25">
      <c r="A22" s="69" t="s">
        <v>133</v>
      </c>
      <c r="B22" s="69">
        <v>713935</v>
      </c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25"/>
      <c r="AI22" s="29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8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</row>
    <row r="23" spans="1:65" ht="11.25" customHeight="1" x14ac:dyDescent="0.25">
      <c r="A23" s="72" t="s">
        <v>140</v>
      </c>
      <c r="B23" s="69">
        <v>714103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25"/>
      <c r="AI23" s="29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8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</row>
    <row r="24" spans="1:65" s="2" customFormat="1" ht="11.25" customHeight="1" x14ac:dyDescent="0.25">
      <c r="A24" s="69" t="s">
        <v>112</v>
      </c>
      <c r="B24" s="69">
        <v>234628</v>
      </c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25"/>
      <c r="AI24" s="29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8"/>
    </row>
    <row r="25" spans="1:65" s="2" customFormat="1" ht="11.25" customHeight="1" x14ac:dyDescent="0.25">
      <c r="A25" s="72" t="s">
        <v>109</v>
      </c>
      <c r="B25" s="69">
        <v>211310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25"/>
      <c r="AI25" s="29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8"/>
    </row>
    <row r="26" spans="1:65" ht="11.25" customHeight="1" x14ac:dyDescent="0.25">
      <c r="A26" s="69" t="s">
        <v>137</v>
      </c>
      <c r="B26" s="69">
        <v>235899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25"/>
      <c r="AI26" s="29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8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</row>
    <row r="27" spans="1:65" ht="11.25" customHeight="1" x14ac:dyDescent="0.25">
      <c r="A27" s="72" t="s">
        <v>128</v>
      </c>
      <c r="B27" s="69">
        <v>221714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17"/>
      <c r="AI27" s="29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8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</row>
    <row r="28" spans="1:65" ht="11.25" customHeight="1" x14ac:dyDescent="0.25">
      <c r="A28" s="69" t="s">
        <v>142</v>
      </c>
      <c r="B28" s="69">
        <v>209214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25"/>
      <c r="AI28" s="29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8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</row>
    <row r="29" spans="1:65" ht="11.25" customHeight="1" x14ac:dyDescent="0.25">
      <c r="A29" s="69" t="s">
        <v>113</v>
      </c>
      <c r="B29" s="69">
        <v>232772</v>
      </c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25"/>
      <c r="AI29" s="29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8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</row>
    <row r="30" spans="1:65" ht="11.25" customHeight="1" x14ac:dyDescent="0.25">
      <c r="A30" s="69" t="s">
        <v>141</v>
      </c>
      <c r="B30" s="69">
        <v>218848</v>
      </c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25"/>
      <c r="AI30" s="29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8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</row>
    <row r="31" spans="1:65" ht="11.25" customHeight="1" x14ac:dyDescent="0.25">
      <c r="A31" s="69" t="s">
        <v>136</v>
      </c>
      <c r="B31" s="69">
        <v>233388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25"/>
      <c r="AI31" s="29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8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</row>
    <row r="32" spans="1:65" ht="11.25" customHeight="1" x14ac:dyDescent="0.25">
      <c r="A32" s="72" t="s">
        <v>122</v>
      </c>
      <c r="B32" s="69">
        <v>214656</v>
      </c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25"/>
      <c r="AI32" s="29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8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</row>
    <row r="33" spans="1:65" ht="11.25" customHeight="1" x14ac:dyDescent="0.25">
      <c r="A33" s="72" t="s">
        <v>135</v>
      </c>
      <c r="B33" s="69">
        <v>224961</v>
      </c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25"/>
      <c r="AI33" s="29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8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</row>
    <row r="34" spans="1:65" ht="11.25" customHeight="1" x14ac:dyDescent="0.25">
      <c r="A34" s="69" t="s">
        <v>120</v>
      </c>
      <c r="B34" s="69">
        <v>730264</v>
      </c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25"/>
      <c r="AI34" s="29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8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</row>
    <row r="35" spans="1:65" ht="11.25" customHeight="1" x14ac:dyDescent="0.25">
      <c r="A35" s="72" t="s">
        <v>139</v>
      </c>
      <c r="B35" s="69">
        <v>229694</v>
      </c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25"/>
      <c r="AI35" s="29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8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</row>
    <row r="36" spans="1:65" ht="11.25" customHeight="1" x14ac:dyDescent="0.25">
      <c r="A36" s="69" t="s">
        <v>125</v>
      </c>
      <c r="B36" s="69">
        <v>714096</v>
      </c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25"/>
      <c r="AI36" s="29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8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</row>
    <row r="37" spans="1:65" ht="11.25" customHeight="1" x14ac:dyDescent="0.25">
      <c r="A37" s="69" t="s">
        <v>130</v>
      </c>
      <c r="B37" s="69">
        <v>231205</v>
      </c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25"/>
      <c r="AI37" s="29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8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</row>
    <row r="38" spans="1:65" ht="11.25" customHeight="1" x14ac:dyDescent="0.25">
      <c r="A38" s="72" t="s">
        <v>108</v>
      </c>
      <c r="B38" s="69">
        <v>218849</v>
      </c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25"/>
      <c r="AI38" s="29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8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</row>
    <row r="39" spans="1:65" ht="11.25" customHeight="1" x14ac:dyDescent="0.25">
      <c r="A39" s="72" t="s">
        <v>129</v>
      </c>
      <c r="B39" s="69">
        <v>220535</v>
      </c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25"/>
      <c r="AI39" s="29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8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</row>
    <row r="40" spans="1:65" ht="11.25" customHeight="1" x14ac:dyDescent="0.25">
      <c r="A40" s="21"/>
      <c r="B40" s="21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25"/>
      <c r="AI40" s="29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8">
        <f>A40</f>
        <v>0</v>
      </c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</row>
    <row r="41" spans="1:65" ht="11.25" customHeight="1" x14ac:dyDescent="0.25">
      <c r="A41" s="21"/>
      <c r="B41" s="21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25"/>
      <c r="AI41" s="29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8">
        <f>A41</f>
        <v>0</v>
      </c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</row>
    <row r="42" spans="1:65" ht="11.25" customHeight="1" x14ac:dyDescent="0.25">
      <c r="A42" s="80" t="s">
        <v>152</v>
      </c>
      <c r="B42" s="70"/>
      <c r="C42" s="73"/>
      <c r="D42" s="74"/>
      <c r="E42" s="74"/>
      <c r="F42" s="74"/>
      <c r="G42" s="74"/>
      <c r="H42" s="74"/>
      <c r="I42" s="74"/>
      <c r="J42" s="74"/>
      <c r="K42" s="74"/>
      <c r="L42" s="74"/>
      <c r="M42" s="75">
        <f>COUNTIF(M3,223)+COUNTIF(M16,223)</f>
        <v>0</v>
      </c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47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59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</row>
    <row r="43" spans="1:65" ht="11.25" customHeight="1" x14ac:dyDescent="0.25">
      <c r="A43" s="78" t="s">
        <v>153</v>
      </c>
      <c r="B43" s="70"/>
      <c r="C43" s="73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47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59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</row>
    <row r="44" spans="1:65" ht="11.25" customHeight="1" x14ac:dyDescent="0.25">
      <c r="A44" s="79" t="s">
        <v>154</v>
      </c>
      <c r="B44" s="70"/>
      <c r="C44" s="73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47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59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</row>
    <row r="45" spans="1:65" ht="11.25" customHeight="1" x14ac:dyDescent="0.25">
      <c r="A45" s="81" t="s">
        <v>154</v>
      </c>
      <c r="B45" s="70"/>
      <c r="C45" s="73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47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59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</row>
    <row r="46" spans="1:65" ht="11.25" customHeight="1" x14ac:dyDescent="0.25">
      <c r="A46" s="82" t="s">
        <v>155</v>
      </c>
      <c r="B46" s="70"/>
      <c r="C46" s="73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47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59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</row>
    <row r="47" spans="1:65" ht="11.25" customHeight="1" x14ac:dyDescent="0.25">
      <c r="A47" s="77" t="s">
        <v>156</v>
      </c>
      <c r="B47" s="70"/>
      <c r="C47" s="73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47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59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</row>
    <row r="48" spans="1:65" ht="11.25" customHeight="1" x14ac:dyDescent="0.25">
      <c r="A48" s="48" t="s">
        <v>36</v>
      </c>
      <c r="B48" s="70"/>
      <c r="C48" s="73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47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61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</row>
    <row r="49" spans="1:65" ht="11.25" customHeight="1" x14ac:dyDescent="0.25">
      <c r="A49" s="51" t="s">
        <v>37</v>
      </c>
      <c r="B49" s="71"/>
      <c r="C49" s="50">
        <f t="shared" ref="C49:AG49" si="0">C42+C48</f>
        <v>0</v>
      </c>
      <c r="D49" s="50">
        <f t="shared" si="0"/>
        <v>0</v>
      </c>
      <c r="E49" s="50">
        <f t="shared" si="0"/>
        <v>0</v>
      </c>
      <c r="F49" s="50">
        <f t="shared" si="0"/>
        <v>0</v>
      </c>
      <c r="G49" s="50">
        <f t="shared" si="0"/>
        <v>0</v>
      </c>
      <c r="H49" s="50">
        <f t="shared" si="0"/>
        <v>0</v>
      </c>
      <c r="I49" s="50">
        <f t="shared" si="0"/>
        <v>0</v>
      </c>
      <c r="J49" s="50">
        <f t="shared" si="0"/>
        <v>0</v>
      </c>
      <c r="K49" s="50">
        <f t="shared" si="0"/>
        <v>0</v>
      </c>
      <c r="L49" s="50">
        <f t="shared" si="0"/>
        <v>0</v>
      </c>
      <c r="M49" s="50">
        <f t="shared" si="0"/>
        <v>0</v>
      </c>
      <c r="N49" s="50">
        <f t="shared" si="0"/>
        <v>0</v>
      </c>
      <c r="O49" s="50">
        <f t="shared" si="0"/>
        <v>0</v>
      </c>
      <c r="P49" s="50">
        <f t="shared" si="0"/>
        <v>0</v>
      </c>
      <c r="Q49" s="50">
        <f t="shared" si="0"/>
        <v>0</v>
      </c>
      <c r="R49" s="50">
        <f t="shared" si="0"/>
        <v>0</v>
      </c>
      <c r="S49" s="50">
        <f t="shared" si="0"/>
        <v>0</v>
      </c>
      <c r="T49" s="50">
        <f t="shared" si="0"/>
        <v>0</v>
      </c>
      <c r="U49" s="50">
        <f t="shared" si="0"/>
        <v>0</v>
      </c>
      <c r="V49" s="50">
        <f t="shared" si="0"/>
        <v>0</v>
      </c>
      <c r="W49" s="50">
        <f t="shared" si="0"/>
        <v>0</v>
      </c>
      <c r="X49" s="50">
        <f t="shared" si="0"/>
        <v>0</v>
      </c>
      <c r="Y49" s="50">
        <f t="shared" si="0"/>
        <v>0</v>
      </c>
      <c r="Z49" s="50">
        <f t="shared" si="0"/>
        <v>0</v>
      </c>
      <c r="AA49" s="50">
        <f t="shared" si="0"/>
        <v>0</v>
      </c>
      <c r="AB49" s="50">
        <f t="shared" si="0"/>
        <v>0</v>
      </c>
      <c r="AC49" s="50">
        <f t="shared" si="0"/>
        <v>0</v>
      </c>
      <c r="AD49" s="50">
        <f t="shared" si="0"/>
        <v>0</v>
      </c>
      <c r="AE49" s="50">
        <f t="shared" si="0"/>
        <v>0</v>
      </c>
      <c r="AF49" s="44">
        <f t="shared" si="0"/>
        <v>0</v>
      </c>
      <c r="AG49" s="44">
        <f t="shared" si="0"/>
        <v>0</v>
      </c>
      <c r="AH49" s="44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61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</row>
    <row r="50" spans="1:65" x14ac:dyDescent="0.25">
      <c r="B50" s="8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9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0"/>
      <c r="AH50" s="1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</row>
    <row r="51" spans="1:65" x14ac:dyDescent="0.25">
      <c r="B51" s="8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9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0"/>
      <c r="AH51" s="1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</row>
    <row r="52" spans="1:65" x14ac:dyDescent="0.25">
      <c r="B52" s="8"/>
      <c r="C52" s="22">
        <v>43952</v>
      </c>
      <c r="D52" s="23">
        <v>43953</v>
      </c>
      <c r="E52" s="23">
        <v>43954</v>
      </c>
      <c r="F52" s="24">
        <v>43955</v>
      </c>
      <c r="G52" s="24">
        <v>43956</v>
      </c>
      <c r="H52" s="24">
        <v>43957</v>
      </c>
      <c r="I52" s="24">
        <v>43958</v>
      </c>
      <c r="J52" s="22">
        <v>43959</v>
      </c>
      <c r="K52" s="23">
        <v>43960</v>
      </c>
      <c r="L52" s="23">
        <v>43961</v>
      </c>
      <c r="M52" s="24">
        <v>43962</v>
      </c>
      <c r="N52" s="24">
        <v>43963</v>
      </c>
      <c r="O52" s="24">
        <v>43964</v>
      </c>
      <c r="P52" s="24">
        <v>43965</v>
      </c>
      <c r="Q52" s="24">
        <v>43966</v>
      </c>
      <c r="R52" s="23">
        <v>43967</v>
      </c>
      <c r="S52" s="23">
        <v>43968</v>
      </c>
      <c r="T52" s="24">
        <v>43969</v>
      </c>
      <c r="U52" s="24">
        <v>43970</v>
      </c>
      <c r="V52" s="24">
        <v>43971</v>
      </c>
      <c r="W52" s="24">
        <v>43972</v>
      </c>
      <c r="X52" s="24">
        <v>43973</v>
      </c>
      <c r="Y52" s="23">
        <v>43974</v>
      </c>
      <c r="Z52" s="23">
        <v>43975</v>
      </c>
      <c r="AA52" s="24">
        <v>43976</v>
      </c>
      <c r="AB52" s="24">
        <v>43977</v>
      </c>
      <c r="AC52" s="24">
        <v>43978</v>
      </c>
      <c r="AD52" s="24">
        <v>43979</v>
      </c>
      <c r="AE52" s="24">
        <v>43980</v>
      </c>
      <c r="AF52" s="23">
        <v>43981</v>
      </c>
      <c r="AG52" s="23">
        <v>43982</v>
      </c>
      <c r="AH52" s="1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</row>
    <row r="53" spans="1:65" x14ac:dyDescent="0.25">
      <c r="A53" s="110" t="s">
        <v>101</v>
      </c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2"/>
      <c r="AI53" s="28" t="s">
        <v>4</v>
      </c>
      <c r="AJ53" s="28" t="s">
        <v>5</v>
      </c>
      <c r="AK53" s="28" t="s">
        <v>6</v>
      </c>
      <c r="AL53" s="28" t="s">
        <v>7</v>
      </c>
      <c r="AM53" s="28" t="s">
        <v>8</v>
      </c>
      <c r="AN53" s="28" t="s">
        <v>9</v>
      </c>
      <c r="AO53" s="28" t="s">
        <v>10</v>
      </c>
      <c r="AP53" s="28" t="s">
        <v>11</v>
      </c>
      <c r="AQ53" s="28" t="s">
        <v>12</v>
      </c>
      <c r="AR53" s="28" t="s">
        <v>13</v>
      </c>
      <c r="AS53" s="28" t="s">
        <v>14</v>
      </c>
    </row>
    <row r="54" spans="1:65" ht="15.75" x14ac:dyDescent="0.25">
      <c r="A54" s="21"/>
      <c r="B54" s="21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41"/>
      <c r="AI54" s="29">
        <f>COUNTIF(C54:AG54,16)</f>
        <v>0</v>
      </c>
      <c r="AJ54" s="55">
        <f>COUNTIF(C54:AG54,17)</f>
        <v>0</v>
      </c>
      <c r="AK54" s="55">
        <f>COUNTIF(C54:AG54,31)</f>
        <v>0</v>
      </c>
      <c r="AL54" s="55">
        <f>COUNTIF(C54:AG54,79)</f>
        <v>0</v>
      </c>
      <c r="AM54" s="55">
        <f>COUNTIF(C54:AG54,100)</f>
        <v>0</v>
      </c>
      <c r="AN54" s="55">
        <f>COUNTIF(C54:AG54,661)</f>
        <v>0</v>
      </c>
      <c r="AO54" s="55">
        <f>COUNTIF(C54:AG54,700)</f>
        <v>0</v>
      </c>
      <c r="AP54" s="55">
        <f>COUNTIF(C54:AG54,730)</f>
        <v>0</v>
      </c>
      <c r="AQ54" s="55">
        <f>COUNTIF(D54:AH54,748)</f>
        <v>0</v>
      </c>
      <c r="AR54" s="55">
        <f>COUNTIF(D54:AG54,766)</f>
        <v>0</v>
      </c>
      <c r="AS54" s="55">
        <f>COUNTIF(C54:AG54,774)</f>
        <v>0</v>
      </c>
      <c r="AT54" s="53">
        <f>A54</f>
        <v>0</v>
      </c>
    </row>
    <row r="55" spans="1:65" ht="15.75" x14ac:dyDescent="0.25">
      <c r="A55" s="21"/>
      <c r="B55" s="21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 t="s">
        <v>100</v>
      </c>
      <c r="AH55" s="41"/>
      <c r="AI55" s="29">
        <f>COUNTIF(C55:AG55,16)</f>
        <v>0</v>
      </c>
      <c r="AJ55" s="55">
        <f>COUNTIF(C55:AG55,17)</f>
        <v>0</v>
      </c>
      <c r="AK55" s="55">
        <f>COUNTIF(C55:AG55,31)</f>
        <v>0</v>
      </c>
      <c r="AL55" s="55">
        <f>COUNTIF(C55:AG55,79)</f>
        <v>0</v>
      </c>
      <c r="AM55" s="55">
        <f>COUNTIF(C55:AG55,100)</f>
        <v>0</v>
      </c>
      <c r="AN55" s="55">
        <f>COUNTIF(C55:AG55,661)</f>
        <v>0</v>
      </c>
      <c r="AO55" s="55">
        <f>COUNTIF(C55:AG55,700)</f>
        <v>0</v>
      </c>
      <c r="AP55" s="55">
        <f>COUNTIF(C55:AG55,730)</f>
        <v>0</v>
      </c>
      <c r="AQ55" s="55">
        <f>COUNTIF(D55:AH55,748)</f>
        <v>0</v>
      </c>
      <c r="AR55" s="55">
        <f>COUNTIF(D55:AG55,766)</f>
        <v>0</v>
      </c>
      <c r="AS55" s="55">
        <f>COUNTIF(C55:AG55,774)</f>
        <v>0</v>
      </c>
      <c r="AT55" s="53">
        <f>A55</f>
        <v>0</v>
      </c>
    </row>
    <row r="56" spans="1:65" x14ac:dyDescent="0.25">
      <c r="B56" s="8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9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0"/>
      <c r="AH56" s="1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</row>
    <row r="57" spans="1:65" x14ac:dyDescent="0.25">
      <c r="B57" s="8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9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0"/>
      <c r="AH57" s="1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</row>
    <row r="58" spans="1:65" x14ac:dyDescent="0.25">
      <c r="B58" s="8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9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0"/>
      <c r="AH58" s="1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</row>
    <row r="59" spans="1:65" x14ac:dyDescent="0.25">
      <c r="B59" s="8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9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0"/>
      <c r="AH59" s="1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</row>
    <row r="60" spans="1:65" x14ac:dyDescent="0.25">
      <c r="B60" s="8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9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0"/>
      <c r="AH60" s="1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</row>
    <row r="61" spans="1:65" x14ac:dyDescent="0.25">
      <c r="B61" s="8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9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0"/>
      <c r="AH61" s="1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</row>
    <row r="62" spans="1:65" x14ac:dyDescent="0.25">
      <c r="B62" s="8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9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0"/>
      <c r="AH62" s="1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</row>
    <row r="63" spans="1:65" x14ac:dyDescent="0.25">
      <c r="B63" s="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9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0"/>
      <c r="AH63" s="1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</row>
    <row r="64" spans="1:65" x14ac:dyDescent="0.25">
      <c r="B64" s="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9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0"/>
      <c r="AH64" s="1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</row>
    <row r="65" spans="2:45" x14ac:dyDescent="0.25">
      <c r="B65" s="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9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0"/>
      <c r="AH65" s="1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</row>
    <row r="66" spans="2:45" x14ac:dyDescent="0.25">
      <c r="B66" s="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9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0"/>
      <c r="AH66" s="1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</row>
    <row r="67" spans="2:45" x14ac:dyDescent="0.25">
      <c r="B67" s="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9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0"/>
      <c r="AH67" s="1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</row>
    <row r="68" spans="2:45" x14ac:dyDescent="0.25">
      <c r="B68" s="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9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0"/>
      <c r="AH68" s="1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</row>
    <row r="69" spans="2:45" x14ac:dyDescent="0.25">
      <c r="B69" s="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9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0"/>
      <c r="AH69" s="1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</row>
    <row r="70" spans="2:45" x14ac:dyDescent="0.25">
      <c r="B70" s="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9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0"/>
      <c r="AH70" s="1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</row>
    <row r="71" spans="2:45" x14ac:dyDescent="0.25">
      <c r="B71" s="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9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0"/>
      <c r="AH71" s="1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</row>
    <row r="72" spans="2:45" x14ac:dyDescent="0.25">
      <c r="B72" s="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9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0"/>
      <c r="AH72" s="1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</row>
    <row r="73" spans="2:45" x14ac:dyDescent="0.25">
      <c r="B73" s="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9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0"/>
      <c r="AH73" s="1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</row>
    <row r="74" spans="2:45" x14ac:dyDescent="0.25">
      <c r="B74" s="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9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0"/>
      <c r="AH74" s="1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</row>
    <row r="75" spans="2:45" x14ac:dyDescent="0.25">
      <c r="B75" s="8"/>
      <c r="C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9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0"/>
      <c r="AH75" s="1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</row>
    <row r="76" spans="2:45" x14ac:dyDescent="0.25"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</row>
    <row r="91" spans="17:34" x14ac:dyDescent="0.25">
      <c r="Q91" s="3"/>
      <c r="AG91" s="3"/>
      <c r="AH91" s="3"/>
    </row>
    <row r="92" spans="17:34" x14ac:dyDescent="0.25">
      <c r="Q92" s="3"/>
      <c r="AG92" s="3"/>
      <c r="AH92" s="3"/>
    </row>
    <row r="93" spans="17:34" x14ac:dyDescent="0.25">
      <c r="Q93" s="3"/>
      <c r="AG93" s="3"/>
      <c r="AH93" s="3"/>
    </row>
    <row r="94" spans="17:34" x14ac:dyDescent="0.25">
      <c r="Q94" s="3"/>
      <c r="AG94" s="3"/>
      <c r="AH94" s="3"/>
    </row>
    <row r="95" spans="17:34" x14ac:dyDescent="0.25">
      <c r="Q95" s="3"/>
      <c r="AG95" s="3"/>
      <c r="AH95" s="3"/>
    </row>
    <row r="96" spans="17:34" x14ac:dyDescent="0.25">
      <c r="Q96" s="3"/>
      <c r="AG96" s="3"/>
      <c r="AH96" s="3"/>
    </row>
    <row r="97" spans="17:34" x14ac:dyDescent="0.25">
      <c r="Q97" s="3"/>
      <c r="AG97" s="3"/>
      <c r="AH97" s="3"/>
    </row>
    <row r="98" spans="17:34" x14ac:dyDescent="0.25">
      <c r="Q98" s="3"/>
      <c r="AG98" s="3"/>
      <c r="AH98" s="3"/>
    </row>
    <row r="99" spans="17:34" x14ac:dyDescent="0.25">
      <c r="Q99" s="3"/>
      <c r="AG99" s="3"/>
      <c r="AH99" s="3"/>
    </row>
    <row r="100" spans="17:34" x14ac:dyDescent="0.25">
      <c r="Q100" s="3"/>
      <c r="AG100" s="3"/>
      <c r="AH100" s="3"/>
    </row>
    <row r="101" spans="17:34" x14ac:dyDescent="0.25">
      <c r="Q101" s="3"/>
      <c r="AG101" s="3"/>
      <c r="AH101" s="3"/>
    </row>
    <row r="102" spans="17:34" x14ac:dyDescent="0.25">
      <c r="Q102" s="3"/>
      <c r="AG102" s="3"/>
      <c r="AH102" s="3"/>
    </row>
    <row r="103" spans="17:34" x14ac:dyDescent="0.25">
      <c r="Q103" s="3"/>
      <c r="AG103" s="3"/>
      <c r="AH103" s="3"/>
    </row>
    <row r="104" spans="17:34" x14ac:dyDescent="0.25">
      <c r="Q104" s="3"/>
      <c r="AG104" s="3"/>
      <c r="AH104" s="3"/>
    </row>
  </sheetData>
  <mergeCells count="1">
    <mergeCell ref="A53:AH53"/>
  </mergeCells>
  <conditionalFormatting sqref="C2:AG41">
    <cfRule type="containsText" dxfId="9" priority="9" operator="containsText" text="220">
      <formula>NOT(ISERROR(SEARCH("220",C2)))</formula>
    </cfRule>
    <cfRule type="containsText" dxfId="8" priority="10" operator="containsText" text="213">
      <formula>NOT(ISERROR(SEARCH("213",C2)))</formula>
    </cfRule>
  </conditionalFormatting>
  <conditionalFormatting sqref="C2:AG41">
    <cfRule type="containsText" dxfId="7" priority="8" operator="containsText" text="223">
      <formula>NOT(ISERROR(SEARCH("223",C2)))</formula>
    </cfRule>
  </conditionalFormatting>
  <conditionalFormatting sqref="C2:AG41">
    <cfRule type="containsText" dxfId="6" priority="1" operator="containsText" text="TR">
      <formula>NOT(ISERROR(SEARCH("TR",C2)))</formula>
    </cfRule>
    <cfRule type="containsText" dxfId="5" priority="2" operator="containsText" text="774">
      <formula>NOT(ISERROR(SEARCH("774",C2)))</formula>
    </cfRule>
    <cfRule type="containsText" dxfId="4" priority="3" operator="containsText" text="746">
      <formula>NOT(ISERROR(SEARCH("746",C2)))</formula>
    </cfRule>
    <cfRule type="containsText" dxfId="3" priority="4" operator="containsText" text="730">
      <formula>NOT(ISERROR(SEARCH("730",C2)))</formula>
    </cfRule>
    <cfRule type="containsText" dxfId="2" priority="5" operator="containsText" text="700">
      <formula>NOT(ISERROR(SEARCH("700",C2)))</formula>
    </cfRule>
    <cfRule type="containsText" dxfId="1" priority="6" operator="containsText" text="661">
      <formula>NOT(ISERROR(SEARCH("661",C2)))</formula>
    </cfRule>
    <cfRule type="containsText" dxfId="0" priority="7" operator="containsText" text="031">
      <formula>NOT(ISERROR(SEARCH("031",C2)))</formula>
    </cfRule>
  </conditionalFormatting>
  <dataValidations count="2">
    <dataValidation type="list" allowBlank="1" showInputMessage="1" showErrorMessage="1" error="Ce code de pointage n'est pas valide (Voir LISTE)" sqref="K54:L55 R54:S55 T55 AF55:AG55 AA54:AA55 Y54:Z54" xr:uid="{A7EC1F8A-7A48-4D55-B650-CADF1E6B5D6F}">
      <formula1>$H$6:$H$21</formula1>
    </dataValidation>
    <dataValidation type="list" allowBlank="1" showInputMessage="1" showErrorMessage="1" error="Ce code de pointage n'est pas valide (Voir LISTE)" sqref="F54:J55 M54:Q55 T54:X54 U55:Z55 AB54:AG54 AB55:AE55" xr:uid="{8921C156-C405-4675-B9EA-8636F2AAD535}">
      <formula1>$H$6:$H$17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Ce code de pointage n'est pas valide (Voir LISTE)" xr:uid="{BCE56336-72E0-41FD-ADD0-46E63EF093BD}">
          <x14:formula1>
            <xm:f>LISTE!#REF!</xm:f>
          </x14:formula1>
          <xm:sqref>C54:E55</xm:sqref>
        </x14:dataValidation>
        <x14:dataValidation type="list" allowBlank="1" showInputMessage="1" showErrorMessage="1" error="Ce code de pointage n'est pas valide (Voir LISTE)" xr:uid="{4FCDB685-3F2C-4A20-A9A3-2FF023CC3D99}">
          <x14:formula1>
            <xm:f>LISTE!$D$2:$D$11</xm:f>
          </x14:formula1>
          <xm:sqref>C2:AG41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41F7F-E8B3-4347-86E1-84637AC2D9A4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56B6-AE55-47D6-8C02-CA3BA6CC6483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5CC22-FD84-4772-98B3-1FCDCA3DBC01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F1E41-A819-413C-B64A-D6438123D665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0C191-7EF1-42D3-AE54-FA85D0B76A39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4F9C6-2723-4C29-A585-B4F00315C92F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C2692-C03D-45B0-AE97-019B00415CCC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8AA9D-896A-4130-9EBC-C87404F3657E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8A86F-8FA3-46B4-95D1-4F73101F6D1E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649D7-55CC-4B11-9F55-13C964FBB04A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04067-3B39-439C-9BA0-59F6575FFA8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2BB0D-6DE4-4EC9-B4B6-01CCEEE7CFAE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91BE4-4705-4E41-AB66-06A88E41C023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6EB33-27E4-4370-A625-DE8F2016E757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1E416-0C71-4720-860B-1CD7A40AB6C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F0402-00B6-4844-B45E-A21CCD7F8966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06BC4-E0EF-4E89-BFEC-5910A0B84BBB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392CE-62F5-4AE5-86F1-D7BEF182C297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875DF-9844-4C6F-B8DD-7CEC2BDDE86A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BEC2F-F049-47D5-A0A1-D5CE358428D8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3A1C2-F1BA-458D-AE6B-79E4D01A6480}">
  <sheetPr codeName="Feuil13"/>
  <dimension ref="D1:E11"/>
  <sheetViews>
    <sheetView showGridLines="0" workbookViewId="0">
      <selection activeCell="E16" sqref="E16"/>
    </sheetView>
  </sheetViews>
  <sheetFormatPr baseColWidth="10" defaultColWidth="11.42578125" defaultRowHeight="15" x14ac:dyDescent="0.25"/>
  <cols>
    <col min="3" max="3" width="31.5703125" customWidth="1"/>
    <col min="4" max="4" width="32.42578125" style="18" customWidth="1"/>
    <col min="5" max="5" width="73.5703125" customWidth="1"/>
  </cols>
  <sheetData>
    <row r="1" spans="4:5" ht="52.5" customHeight="1" x14ac:dyDescent="0.25">
      <c r="D1" s="66"/>
    </row>
    <row r="2" spans="4:5" ht="15.75" x14ac:dyDescent="0.25">
      <c r="D2" s="63" t="s">
        <v>6</v>
      </c>
      <c r="E2" s="54" t="s">
        <v>99</v>
      </c>
    </row>
    <row r="3" spans="4:5" ht="15.75" x14ac:dyDescent="0.25">
      <c r="D3" s="63" t="s">
        <v>149</v>
      </c>
      <c r="E3" s="54" t="s">
        <v>146</v>
      </c>
    </row>
    <row r="4" spans="4:5" ht="15.75" x14ac:dyDescent="0.25">
      <c r="D4" s="63" t="s">
        <v>150</v>
      </c>
      <c r="E4" s="54" t="s">
        <v>147</v>
      </c>
    </row>
    <row r="5" spans="4:5" ht="15.75" x14ac:dyDescent="0.25">
      <c r="D5" s="63" t="s">
        <v>151</v>
      </c>
      <c r="E5" s="54" t="s">
        <v>148</v>
      </c>
    </row>
    <row r="6" spans="4:5" ht="15.75" x14ac:dyDescent="0.25">
      <c r="D6" s="63" t="s">
        <v>9</v>
      </c>
      <c r="E6" s="64" t="s">
        <v>102</v>
      </c>
    </row>
    <row r="7" spans="4:5" ht="15.75" x14ac:dyDescent="0.25">
      <c r="D7" s="63" t="s">
        <v>10</v>
      </c>
      <c r="E7" s="64" t="s">
        <v>103</v>
      </c>
    </row>
    <row r="8" spans="4:5" ht="15.75" x14ac:dyDescent="0.25">
      <c r="D8" s="63" t="s">
        <v>11</v>
      </c>
      <c r="E8" s="64" t="s">
        <v>104</v>
      </c>
    </row>
    <row r="9" spans="4:5" ht="15.75" x14ac:dyDescent="0.25">
      <c r="D9" s="63" t="s">
        <v>105</v>
      </c>
      <c r="E9" s="64" t="s">
        <v>106</v>
      </c>
    </row>
    <row r="10" spans="4:5" ht="15.75" x14ac:dyDescent="0.25">
      <c r="D10" s="63" t="s">
        <v>14</v>
      </c>
      <c r="E10" s="64" t="s">
        <v>107</v>
      </c>
    </row>
    <row r="11" spans="4:5" ht="15.75" x14ac:dyDescent="0.25">
      <c r="D11" s="65" t="s">
        <v>157</v>
      </c>
      <c r="E11" s="64" t="s">
        <v>145</v>
      </c>
    </row>
  </sheetData>
  <sortState xmlns:xlrd2="http://schemas.microsoft.com/office/spreadsheetml/2017/richdata2" ref="D2:E11">
    <sortCondition ref="D2:D11"/>
  </sortState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AD38B-31BF-4EE8-882A-52A52CEA55F3}">
  <dimension ref="A1:B38"/>
  <sheetViews>
    <sheetView workbookViewId="0">
      <selection activeCell="D31" sqref="D31"/>
    </sheetView>
  </sheetViews>
  <sheetFormatPr baseColWidth="10" defaultRowHeight="15" x14ac:dyDescent="0.25"/>
  <cols>
    <col min="2" max="2" width="13.7109375" customWidth="1"/>
  </cols>
  <sheetData>
    <row r="1" spans="1:2" x14ac:dyDescent="0.25">
      <c r="A1">
        <v>233627</v>
      </c>
      <c r="B1" t="s">
        <v>144</v>
      </c>
    </row>
    <row r="2" spans="1:2" x14ac:dyDescent="0.25">
      <c r="A2">
        <v>221188</v>
      </c>
      <c r="B2" t="s">
        <v>127</v>
      </c>
    </row>
    <row r="3" spans="1:2" x14ac:dyDescent="0.25">
      <c r="A3">
        <v>238927</v>
      </c>
      <c r="B3" t="s">
        <v>143</v>
      </c>
    </row>
    <row r="4" spans="1:2" x14ac:dyDescent="0.25">
      <c r="A4">
        <v>200172</v>
      </c>
      <c r="B4" t="s">
        <v>126</v>
      </c>
    </row>
    <row r="5" spans="1:2" x14ac:dyDescent="0.25">
      <c r="A5">
        <v>227241</v>
      </c>
      <c r="B5" t="s">
        <v>121</v>
      </c>
    </row>
    <row r="6" spans="1:2" x14ac:dyDescent="0.25">
      <c r="A6">
        <v>240002</v>
      </c>
      <c r="B6" t="s">
        <v>118</v>
      </c>
    </row>
    <row r="7" spans="1:2" x14ac:dyDescent="0.25">
      <c r="A7">
        <v>221048</v>
      </c>
      <c r="B7" t="s">
        <v>114</v>
      </c>
    </row>
    <row r="8" spans="1:2" x14ac:dyDescent="0.25">
      <c r="A8">
        <v>234025</v>
      </c>
      <c r="B8" t="s">
        <v>131</v>
      </c>
    </row>
    <row r="9" spans="1:2" x14ac:dyDescent="0.25">
      <c r="A9">
        <v>230023</v>
      </c>
      <c r="B9" t="s">
        <v>138</v>
      </c>
    </row>
    <row r="10" spans="1:2" x14ac:dyDescent="0.25">
      <c r="A10">
        <v>235759</v>
      </c>
      <c r="B10" t="s">
        <v>115</v>
      </c>
    </row>
    <row r="11" spans="1:2" x14ac:dyDescent="0.25">
      <c r="A11">
        <v>232186</v>
      </c>
      <c r="B11" t="s">
        <v>117</v>
      </c>
    </row>
    <row r="12" spans="1:2" x14ac:dyDescent="0.25">
      <c r="A12">
        <v>714849</v>
      </c>
      <c r="B12" t="s">
        <v>132</v>
      </c>
    </row>
    <row r="13" spans="1:2" x14ac:dyDescent="0.25">
      <c r="A13">
        <v>238607</v>
      </c>
      <c r="B13" t="s">
        <v>58</v>
      </c>
    </row>
    <row r="14" spans="1:2" x14ac:dyDescent="0.25">
      <c r="A14">
        <v>226795</v>
      </c>
      <c r="B14" t="s">
        <v>124</v>
      </c>
    </row>
    <row r="15" spans="1:2" x14ac:dyDescent="0.25">
      <c r="A15">
        <v>220713</v>
      </c>
      <c r="B15" t="s">
        <v>134</v>
      </c>
    </row>
    <row r="16" spans="1:2" x14ac:dyDescent="0.25">
      <c r="A16">
        <v>231908</v>
      </c>
      <c r="B16" t="s">
        <v>111</v>
      </c>
    </row>
    <row r="17" spans="1:2" x14ac:dyDescent="0.25">
      <c r="A17">
        <v>713697</v>
      </c>
      <c r="B17" t="s">
        <v>119</v>
      </c>
    </row>
    <row r="18" spans="1:2" x14ac:dyDescent="0.25">
      <c r="A18">
        <v>705799</v>
      </c>
      <c r="B18" t="s">
        <v>123</v>
      </c>
    </row>
    <row r="19" spans="1:2" x14ac:dyDescent="0.25">
      <c r="A19">
        <v>730819</v>
      </c>
      <c r="B19" t="s">
        <v>110</v>
      </c>
    </row>
    <row r="20" spans="1:2" x14ac:dyDescent="0.25">
      <c r="A20">
        <v>236915</v>
      </c>
      <c r="B20" t="s">
        <v>116</v>
      </c>
    </row>
    <row r="21" spans="1:2" x14ac:dyDescent="0.25">
      <c r="A21">
        <v>713935</v>
      </c>
      <c r="B21" t="s">
        <v>133</v>
      </c>
    </row>
    <row r="22" spans="1:2" x14ac:dyDescent="0.25">
      <c r="A22">
        <v>714103</v>
      </c>
      <c r="B22" t="s">
        <v>140</v>
      </c>
    </row>
    <row r="23" spans="1:2" x14ac:dyDescent="0.25">
      <c r="A23">
        <v>234628</v>
      </c>
      <c r="B23" t="s">
        <v>112</v>
      </c>
    </row>
    <row r="24" spans="1:2" x14ac:dyDescent="0.25">
      <c r="A24">
        <v>211310</v>
      </c>
      <c r="B24" t="s">
        <v>109</v>
      </c>
    </row>
    <row r="25" spans="1:2" x14ac:dyDescent="0.25">
      <c r="A25">
        <v>235899</v>
      </c>
      <c r="B25" t="s">
        <v>137</v>
      </c>
    </row>
    <row r="26" spans="1:2" x14ac:dyDescent="0.25">
      <c r="A26">
        <v>221714</v>
      </c>
      <c r="B26" t="s">
        <v>128</v>
      </c>
    </row>
    <row r="27" spans="1:2" x14ac:dyDescent="0.25">
      <c r="A27">
        <v>209214</v>
      </c>
      <c r="B27" t="s">
        <v>142</v>
      </c>
    </row>
    <row r="28" spans="1:2" x14ac:dyDescent="0.25">
      <c r="A28">
        <v>232772</v>
      </c>
      <c r="B28" t="s">
        <v>113</v>
      </c>
    </row>
    <row r="29" spans="1:2" x14ac:dyDescent="0.25">
      <c r="A29">
        <v>218848</v>
      </c>
      <c r="B29" t="s">
        <v>141</v>
      </c>
    </row>
    <row r="30" spans="1:2" x14ac:dyDescent="0.25">
      <c r="A30">
        <v>233388</v>
      </c>
      <c r="B30" t="s">
        <v>136</v>
      </c>
    </row>
    <row r="31" spans="1:2" x14ac:dyDescent="0.25">
      <c r="A31">
        <v>214656</v>
      </c>
      <c r="B31" t="s">
        <v>122</v>
      </c>
    </row>
    <row r="32" spans="1:2" x14ac:dyDescent="0.25">
      <c r="A32">
        <v>224961</v>
      </c>
      <c r="B32" t="s">
        <v>135</v>
      </c>
    </row>
    <row r="33" spans="1:2" x14ac:dyDescent="0.25">
      <c r="A33">
        <v>730264</v>
      </c>
      <c r="B33" t="s">
        <v>120</v>
      </c>
    </row>
    <row r="34" spans="1:2" x14ac:dyDescent="0.25">
      <c r="A34">
        <v>229694</v>
      </c>
      <c r="B34" t="s">
        <v>139</v>
      </c>
    </row>
    <row r="35" spans="1:2" x14ac:dyDescent="0.25">
      <c r="A35">
        <v>714096</v>
      </c>
      <c r="B35" t="s">
        <v>125</v>
      </c>
    </row>
    <row r="36" spans="1:2" x14ac:dyDescent="0.25">
      <c r="A36">
        <v>231205</v>
      </c>
      <c r="B36" t="s">
        <v>130</v>
      </c>
    </row>
    <row r="37" spans="1:2" x14ac:dyDescent="0.25">
      <c r="A37">
        <v>218849</v>
      </c>
      <c r="B37" t="s">
        <v>108</v>
      </c>
    </row>
    <row r="38" spans="1:2" x14ac:dyDescent="0.25">
      <c r="A38">
        <v>220535</v>
      </c>
      <c r="B38" t="s">
        <v>129</v>
      </c>
    </row>
  </sheetData>
  <sortState xmlns:xlrd2="http://schemas.microsoft.com/office/spreadsheetml/2017/richdata2" ref="A1:B38">
    <sortCondition ref="B1:B38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BBA5D1D674E54BB0C0E060E62DE7FF" ma:contentTypeVersion="2" ma:contentTypeDescription="Crée un document." ma:contentTypeScope="" ma:versionID="c1b982e9076eb6afacdb6091317b5d47">
  <xsd:schema xmlns:xsd="http://www.w3.org/2001/XMLSchema" xmlns:xs="http://www.w3.org/2001/XMLSchema" xmlns:p="http://schemas.microsoft.com/office/2006/metadata/properties" xmlns:ns2="9a88eae1-c5cd-4ead-be24-95dd6709adf4" targetNamespace="http://schemas.microsoft.com/office/2006/metadata/properties" ma:root="true" ma:fieldsID="60f258361b50026e8df3c719353a3961" ns2:_="">
    <xsd:import namespace="9a88eae1-c5cd-4ead-be24-95dd6709ad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88eae1-c5cd-4ead-be24-95dd6709ad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956EC0-3B5A-4B46-AB3F-5BDAC6A09F0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a88eae1-c5cd-4ead-be24-95dd6709adf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86930C2-DBF1-41C2-9347-33A7321725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B08CB9-8E19-4BF2-B818-713CD6299D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88eae1-c5cd-4ead-be24-95dd6709ad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30</vt:lpstr>
      <vt:lpstr>31</vt:lpstr>
      <vt:lpstr>COPIE</vt:lpstr>
      <vt:lpstr>Mai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Feuil1</vt:lpstr>
      <vt:lpstr>Feuil2</vt:lpstr>
      <vt:lpstr>LISTE</vt:lpstr>
      <vt:lpstr>Feuil21</vt:lpstr>
    </vt:vector>
  </TitlesOfParts>
  <Manager/>
  <Company>RATP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HOUADEC Lionel</dc:creator>
  <cp:keywords/>
  <dc:description/>
  <cp:lastModifiedBy>cyril aube</cp:lastModifiedBy>
  <cp:revision/>
  <dcterms:created xsi:type="dcterms:W3CDTF">2019-09-26T11:03:00Z</dcterms:created>
  <dcterms:modified xsi:type="dcterms:W3CDTF">2020-05-04T17:14:59Z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0x0101004CBBA5D1D674E54BB0C0E060E62DE7FF</vt:lpwstr>
  </property>
</Properties>
</file>