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d9a7997f7918482/Cours de Physique/Docs de Thomas/^N DS/"/>
    </mc:Choice>
  </mc:AlternateContent>
  <xr:revisionPtr revIDLastSave="402" documentId="14_{DEAF3B8A-B101-2B4C-9F2D-E97AAB2CA8BA}" xr6:coauthVersionLast="45" xr6:coauthVersionMax="45" xr10:uidLastSave="{95861A72-2B7B-F348-90EE-8B310F8AEA93}"/>
  <bookViews>
    <workbookView xWindow="640" yWindow="460" windowWidth="28040" windowHeight="16460" activeTab="4" xr2:uid="{DC19FC9D-0304-4441-8D99-19133585EE28}"/>
  </bookViews>
  <sheets>
    <sheet name="Barèmes et commentaires" sheetId="1" r:id="rId1"/>
    <sheet name="Statistiques" sheetId="3" r:id="rId2"/>
    <sheet name="Liste des notes" sheetId="13" r:id="rId3"/>
    <sheet name="DEBUT" sheetId="11" r:id="rId4"/>
    <sheet name="Nouvel élève" sheetId="2" r:id="rId5"/>
    <sheet name="FIN" sheetId="12" r:id="rId6"/>
  </sheets>
  <definedNames>
    <definedName name="_xlnm.Print_Area" localSheetId="4">'Nouvel élève'!$A$1:$I$42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2" i="2" l="1" a="1"/>
  <c r="A12" i="2" s="1"/>
  <c r="B12" i="2" a="1"/>
  <c r="B12" i="2" s="1"/>
  <c r="D12" i="2"/>
  <c r="A13" i="2" a="1"/>
  <c r="A13" i="2" s="1"/>
  <c r="B13" i="2" a="1"/>
  <c r="B13" i="2"/>
  <c r="D13" i="2"/>
  <c r="A14" i="2" a="1"/>
  <c r="A14" i="2" s="1"/>
  <c r="B14" i="2" a="1"/>
  <c r="B14" i="2" s="1"/>
  <c r="D14" i="2"/>
  <c r="A15" i="2" a="1"/>
  <c r="A15" i="2"/>
  <c r="B15" i="2" a="1"/>
  <c r="B15" i="2" s="1"/>
  <c r="D15" i="2"/>
  <c r="A16" i="2" a="1"/>
  <c r="A16" i="2" s="1"/>
  <c r="B16" i="2" a="1"/>
  <c r="B16" i="2" s="1"/>
  <c r="D16" i="2"/>
  <c r="A17" i="2" a="1"/>
  <c r="A17" i="2" s="1"/>
  <c r="B17" i="2" a="1"/>
  <c r="B17" i="2"/>
  <c r="D17" i="2"/>
  <c r="A18" i="2" a="1"/>
  <c r="A18" i="2" s="1"/>
  <c r="B18" i="2" a="1"/>
  <c r="B18" i="2" s="1"/>
  <c r="D18" i="2"/>
  <c r="A19" i="2" a="1"/>
  <c r="A19" i="2"/>
  <c r="B19" i="2" a="1"/>
  <c r="B19" i="2" s="1"/>
  <c r="D19" i="2"/>
  <c r="A20" i="2" a="1"/>
  <c r="A20" i="2" s="1"/>
  <c r="B20" i="2" a="1"/>
  <c r="B20" i="2" s="1"/>
  <c r="D20" i="2"/>
  <c r="A21" i="2" a="1"/>
  <c r="A21" i="2" s="1"/>
  <c r="B21" i="2" a="1"/>
  <c r="B21" i="2"/>
  <c r="D21" i="2"/>
  <c r="A22" i="2" a="1"/>
  <c r="A22" i="2" s="1"/>
  <c r="B22" i="2" a="1"/>
  <c r="B22" i="2" s="1"/>
  <c r="D22" i="2"/>
  <c r="A23" i="2" a="1"/>
  <c r="A23" i="2"/>
  <c r="B23" i="2" a="1"/>
  <c r="B23" i="2" s="1"/>
  <c r="D23" i="2"/>
  <c r="A24" i="2" a="1"/>
  <c r="A24" i="2" s="1"/>
  <c r="B24" i="2" a="1"/>
  <c r="B24" i="2" s="1"/>
  <c r="D24" i="2"/>
  <c r="A25" i="2" a="1"/>
  <c r="A25" i="2" s="1"/>
  <c r="B25" i="2" a="1"/>
  <c r="B25" i="2"/>
  <c r="D25" i="2"/>
  <c r="A26" i="2" a="1"/>
  <c r="A26" i="2" s="1"/>
  <c r="B26" i="2" a="1"/>
  <c r="B26" i="2" s="1"/>
  <c r="D26" i="2"/>
  <c r="A27" i="2" a="1"/>
  <c r="A27" i="2" s="1"/>
  <c r="B27" i="2" a="1"/>
  <c r="B27" i="2" s="1"/>
  <c r="D27" i="2"/>
  <c r="A28" i="2" a="1"/>
  <c r="A28" i="2" s="1"/>
  <c r="B28" i="2" a="1"/>
  <c r="B28" i="2" s="1"/>
  <c r="D28" i="2"/>
  <c r="A29" i="2" a="1"/>
  <c r="A29" i="2" s="1"/>
  <c r="B29" i="2" a="1"/>
  <c r="B29" i="2"/>
  <c r="D29" i="2"/>
  <c r="A30" i="2" l="1" a="1"/>
  <c r="A30" i="2" s="1"/>
  <c r="B30" i="2" a="1"/>
  <c r="B30" i="2" s="1"/>
  <c r="D30" i="2"/>
  <c r="A31" i="2" a="1"/>
  <c r="A31" i="2"/>
  <c r="B31" i="2" a="1"/>
  <c r="B31" i="2"/>
  <c r="D31" i="2"/>
  <c r="A32" i="2" a="1"/>
  <c r="A32" i="2" s="1"/>
  <c r="B32" i="2" a="1"/>
  <c r="B32" i="2" s="1"/>
  <c r="D32" i="2"/>
  <c r="A33" i="2" a="1"/>
  <c r="A33" i="2"/>
  <c r="B33" i="2" a="1"/>
  <c r="B33" i="2"/>
  <c r="D33" i="2"/>
  <c r="A34" i="2" a="1"/>
  <c r="A34" i="2" s="1"/>
  <c r="B34" i="2" a="1"/>
  <c r="B34" i="2" s="1"/>
  <c r="D34" i="2"/>
  <c r="A11" i="2" a="1"/>
  <c r="A11" i="2" s="1"/>
  <c r="B11" i="2" a="1"/>
  <c r="B11" i="2"/>
  <c r="D11" i="2"/>
  <c r="D10" i="2"/>
  <c r="B10" i="2" a="1"/>
  <c r="B10" i="2" s="1"/>
  <c r="A10" i="2" a="1"/>
  <c r="A10" i="2"/>
  <c r="B2" i="3"/>
  <c r="A2" i="2" a="1"/>
  <c r="A2" i="2" s="1"/>
  <c r="E7" i="3"/>
  <c r="F1" i="2"/>
  <c r="G16" i="2" l="1"/>
  <c r="G15" i="2"/>
  <c r="A1" i="2"/>
  <c r="B3" i="3" l="1"/>
  <c r="D36" i="2"/>
  <c r="D37" i="2"/>
  <c r="D38" i="2"/>
  <c r="D39" i="2"/>
  <c r="D40" i="2"/>
  <c r="D41" i="2"/>
  <c r="D35" i="2"/>
  <c r="I5" i="2" l="1"/>
  <c r="I4" i="2"/>
  <c r="G5" i="2"/>
  <c r="F2" i="2" s="1"/>
  <c r="B6" i="3" l="1"/>
  <c r="H6" i="3" s="1"/>
  <c r="B5" i="3"/>
  <c r="H5" i="3" s="1"/>
  <c r="B4" i="3"/>
  <c r="H4" i="3" s="1"/>
  <c r="G8" i="2" l="1"/>
  <c r="G9" i="2"/>
  <c r="G7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<sst xmlns="http://schemas.openxmlformats.org/spreadsheetml/2006/main" count="74" uniqueCount="66">
  <si>
    <t>Question</t>
  </si>
  <si>
    <t>Points</t>
  </si>
  <si>
    <t>Barème</t>
  </si>
  <si>
    <t>Commentaire</t>
  </si>
  <si>
    <t>/</t>
  </si>
  <si>
    <t>Nb total de points du devoir</t>
  </si>
  <si>
    <t>Devoir en temps limité de Physique n° 7</t>
  </si>
  <si>
    <t>Samedi 28 mars 2020</t>
  </si>
  <si>
    <t>Nom du devoir :</t>
  </si>
  <si>
    <t>Date du devoir :</t>
  </si>
  <si>
    <t>Total de points :</t>
  </si>
  <si>
    <t>Rang :</t>
  </si>
  <si>
    <t>e sur</t>
  </si>
  <si>
    <t>X</t>
  </si>
  <si>
    <t>Moyenne classe :</t>
  </si>
  <si>
    <t>Note maximale :</t>
  </si>
  <si>
    <t>Note minimale :</t>
  </si>
  <si>
    <t>Score</t>
  </si>
  <si>
    <t>Nd de feuilles d'élèves</t>
  </si>
  <si>
    <t>Nb max de points</t>
  </si>
  <si>
    <t>Nb min de points</t>
  </si>
  <si>
    <t>Moy de points</t>
  </si>
  <si>
    <t>Nb de points</t>
  </si>
  <si>
    <t>doit donner la note /20</t>
  </si>
  <si>
    <t>Calcul automatique des coefficients :</t>
  </si>
  <si>
    <t>a=</t>
  </si>
  <si>
    <t>b=</t>
  </si>
  <si>
    <t>1. Données auto après correction complète du paquet (ne pas toucher)</t>
  </si>
  <si>
    <t>2. Conversion des points en note sur 20 (à remplir après correction complète)</t>
  </si>
  <si>
    <t>3. Données auto après conversion en note (ne pas toucher)</t>
  </si>
  <si>
    <t>Note maximale</t>
  </si>
  <si>
    <t>Note minimale</t>
  </si>
  <si>
    <t>Moyenne</t>
  </si>
  <si>
    <r>
      <t>La note sur 20 (</t>
    </r>
    <r>
      <rPr>
        <i/>
        <sz val="9"/>
        <color theme="1"/>
        <rFont val="Cambria Math"/>
        <family val="1"/>
      </rPr>
      <t>N</t>
    </r>
    <r>
      <rPr>
        <sz val="9"/>
        <color theme="1"/>
        <rFont val="Arial"/>
        <family val="2"/>
      </rPr>
      <t>) a été calculée</t>
    </r>
  </si>
  <si>
    <r>
      <rPr>
        <i/>
        <sz val="9"/>
        <color theme="1"/>
        <rFont val="Cambria Math"/>
        <family val="1"/>
      </rPr>
      <t>N</t>
    </r>
    <r>
      <rPr>
        <sz val="9"/>
        <color theme="1"/>
        <rFont val="Cambria Math"/>
        <family val="1"/>
      </rPr>
      <t xml:space="preserve"> = </t>
    </r>
    <r>
      <rPr>
        <i/>
        <sz val="9"/>
        <color theme="1"/>
        <rFont val="Cambria Math"/>
        <family val="1"/>
      </rPr>
      <t>P</t>
    </r>
    <r>
      <rPr>
        <sz val="9"/>
        <color theme="1"/>
        <rFont val="Cambria Math"/>
        <family val="1"/>
      </rPr>
      <t>/(</t>
    </r>
    <r>
      <rPr>
        <i/>
        <sz val="9"/>
        <color theme="1"/>
        <rFont val="Cambria Math"/>
        <family val="1"/>
      </rPr>
      <t xml:space="preserve">aP </t>
    </r>
    <r>
      <rPr>
        <sz val="9"/>
        <color theme="1"/>
        <rFont val="Cambria Math"/>
        <family val="1"/>
      </rPr>
      <t xml:space="preserve">+ </t>
    </r>
    <r>
      <rPr>
        <i/>
        <sz val="9"/>
        <color theme="1"/>
        <rFont val="Cambria Math"/>
        <family val="1"/>
      </rPr>
      <t>b</t>
    </r>
    <r>
      <rPr>
        <sz val="9"/>
        <color theme="1"/>
        <rFont val="Cambria Math"/>
        <family val="1"/>
      </rPr>
      <t>)</t>
    </r>
  </si>
  <si>
    <r>
      <t>à partir du nombre de points (</t>
    </r>
    <r>
      <rPr>
        <i/>
        <sz val="9"/>
        <color theme="1"/>
        <rFont val="Cambria Math"/>
        <family val="1"/>
      </rPr>
      <t>P</t>
    </r>
    <r>
      <rPr>
        <sz val="9"/>
        <color theme="1"/>
        <rFont val="Arial"/>
        <family val="2"/>
      </rPr>
      <t>) par</t>
    </r>
  </si>
  <si>
    <r>
      <t xml:space="preserve">a </t>
    </r>
    <r>
      <rPr>
        <sz val="9"/>
        <color theme="1"/>
        <rFont val="Cambria Math"/>
        <family val="1"/>
      </rPr>
      <t>=</t>
    </r>
  </si>
  <si>
    <r>
      <t xml:space="preserve">b </t>
    </r>
    <r>
      <rPr>
        <sz val="9"/>
        <color theme="1"/>
        <rFont val="Cambria Math"/>
        <family val="1"/>
      </rPr>
      <t>=</t>
    </r>
  </si>
  <si>
    <t>avec ces coefficients d'ajustement :</t>
  </si>
  <si>
    <t>NE PAS TOUCHER CETTE FEUILLE</t>
  </si>
  <si>
    <t>Mettre les feuilles des élèves entre DEBUT et FIN</t>
  </si>
  <si>
    <t>Il faut justifier votre réponse (ce n'est pas un jeu de "pile ou face" avec 1 chance sur 2). Que la réponse donnée soit juste ou fausse, si elle n'est pas justifiée, aucun point n'est accordé.</t>
  </si>
  <si>
    <t>Justification incorrecte ou imprécise.</t>
  </si>
  <si>
    <t>Q2 - moment du poids</t>
  </si>
  <si>
    <t>Q2 - équa.diff.</t>
  </si>
  <si>
    <t>Q1 - moment d'inertie</t>
  </si>
  <si>
    <t>Q3 - Ep de pesanteur</t>
  </si>
  <si>
    <t>Q3 - Ep de torsion</t>
  </si>
  <si>
    <t>Q3 - équa.diff.</t>
  </si>
  <si>
    <t>Revoir dans le cours la définition et la signification physique du moment d'inertie J d'un solide par rapport à un axe.</t>
  </si>
  <si>
    <t>Q4 - méthode</t>
  </si>
  <si>
    <t>Q4 - résultat</t>
  </si>
  <si>
    <t>PROBLEME 1</t>
  </si>
  <si>
    <t>Q5 - C critique</t>
  </si>
  <si>
    <t>Q6 - stabilité</t>
  </si>
  <si>
    <t>Q7 - DL de sinus</t>
  </si>
  <si>
    <t>Q8 - stabilité</t>
  </si>
  <si>
    <t>Q9 - période</t>
  </si>
  <si>
    <t>Q10 - calcul et AN de g</t>
  </si>
  <si>
    <t>Q11 - DL de sin à l'ordre 3</t>
  </si>
  <si>
    <t>Q12 - multiplier par θ'</t>
  </si>
  <si>
    <t>Q12 - intégration avec CI</t>
  </si>
  <si>
    <t>Q13 - période</t>
  </si>
  <si>
    <t>Q14 - calcul et AN de g</t>
  </si>
  <si>
    <t>NOM Prénom</t>
  </si>
  <si>
    <t>Note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</si>
</sst>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8"/>
      <color theme="1"/>
      <name val="Arial"/>
      <family val="2"/>
    </font>
    <font>
      <sz val="9"/>
      <color theme="1"/>
      <name val="Arial"/>
      <family val="2"/>
    </font>
    <font>
      <sz val="24"/>
      <color theme="1"/>
      <name val="Arial"/>
      <family val="2"/>
    </font>
    <font>
      <i/>
      <sz val="8"/>
      <color theme="1"/>
      <name val="Arial"/>
      <family val="2"/>
    </font>
    <font>
      <b/>
      <sz val="9"/>
      <color theme="0"/>
      <name val="Arial"/>
      <family val="2"/>
    </font>
    <font>
      <b/>
      <sz val="9"/>
      <color theme="1"/>
      <name val="Arial"/>
      <family val="2"/>
    </font>
    <font>
      <sz val="9"/>
      <color theme="1"/>
      <name val="Cambria Math"/>
      <family val="1"/>
    </font>
    <font>
      <i/>
      <sz val="9"/>
      <color theme="1"/>
      <name val="Cambria Math"/>
      <family val="1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0" xfId="0" applyFont="1"/>
    <xf numFmtId="0" fontId="0" fillId="0" borderId="3" xfId="0" applyBorder="1"/>
    <xf numFmtId="0" fontId="0" fillId="0" borderId="5" xfId="0" applyBorder="1"/>
    <xf numFmtId="0" fontId="0" fillId="0" borderId="7" xfId="0" applyBorder="1"/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2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vertical="center" wrapText="1"/>
      <protection locked="0"/>
    </xf>
    <xf numFmtId="0" fontId="8" fillId="2" borderId="1" xfId="0" applyFont="1" applyFill="1" applyBorder="1" applyAlignment="1" applyProtection="1">
      <alignment horizontal="center" vertical="center"/>
      <protection locked="0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left" vertical="center" wrapText="1"/>
      <protection locked="0"/>
    </xf>
    <xf numFmtId="0" fontId="4" fillId="0" borderId="2" xfId="0" applyFont="1" applyBorder="1" applyAlignment="1" applyProtection="1">
      <alignment horizontal="center" vertical="center"/>
    </xf>
    <xf numFmtId="0" fontId="4" fillId="0" borderId="0" xfId="0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/>
    </xf>
    <xf numFmtId="0" fontId="9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9" fillId="0" borderId="0" xfId="0" applyFont="1" applyAlignment="1" applyProtection="1">
      <alignment horizontal="right" vertical="center" wrapText="1"/>
    </xf>
    <xf numFmtId="0" fontId="5" fillId="0" borderId="0" xfId="0" applyFont="1" applyAlignment="1" applyProtection="1">
      <alignment horizontal="right" vertical="center"/>
    </xf>
    <xf numFmtId="0" fontId="5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right" vertical="center"/>
    </xf>
    <xf numFmtId="0" fontId="5" fillId="0" borderId="0" xfId="0" applyFont="1" applyAlignment="1" applyProtection="1">
      <alignment vertical="center"/>
    </xf>
    <xf numFmtId="0" fontId="8" fillId="2" borderId="1" xfId="0" applyFont="1" applyFill="1" applyBorder="1" applyAlignment="1" applyProtection="1">
      <alignment horizontal="center" vertical="center"/>
    </xf>
    <xf numFmtId="0" fontId="5" fillId="0" borderId="1" xfId="0" applyFont="1" applyBorder="1" applyAlignment="1" applyProtection="1">
      <alignment horizontal="center" vertical="center"/>
    </xf>
    <xf numFmtId="0" fontId="11" fillId="0" borderId="0" xfId="0" applyFont="1" applyAlignment="1" applyProtection="1">
      <alignment horizontal="right" vertical="center"/>
    </xf>
    <xf numFmtId="0" fontId="7" fillId="0" borderId="2" xfId="0" applyFont="1" applyBorder="1" applyAlignment="1" applyProtection="1">
      <alignment vertical="center" wrapText="1"/>
      <protection locked="0"/>
    </xf>
    <xf numFmtId="164" fontId="6" fillId="0" borderId="0" xfId="0" applyNumberFormat="1" applyFont="1" applyAlignment="1" applyProtection="1">
      <alignment horizontal="right" vertical="center"/>
    </xf>
    <xf numFmtId="164" fontId="5" fillId="0" borderId="0" xfId="0" applyNumberFormat="1" applyFont="1" applyAlignment="1" applyProtection="1">
      <alignment horizontal="right" vertical="center"/>
    </xf>
    <xf numFmtId="0" fontId="7" fillId="0" borderId="2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</xf>
    <xf numFmtId="0" fontId="5" fillId="0" borderId="0" xfId="0" applyFont="1" applyAlignment="1" applyProtection="1">
      <alignment vertical="center" wrapText="1" shrinkToFit="1"/>
    </xf>
    <xf numFmtId="0" fontId="5" fillId="0" borderId="1" xfId="0" applyFont="1" applyBorder="1" applyAlignment="1" applyProtection="1">
      <alignment vertical="center"/>
    </xf>
    <xf numFmtId="0" fontId="0" fillId="0" borderId="0" xfId="0" applyFont="1"/>
    <xf numFmtId="0" fontId="3" fillId="2" borderId="9" xfId="0" applyFont="1" applyFill="1" applyBorder="1" applyAlignment="1">
      <alignment horizontal="center" wrapText="1"/>
    </xf>
    <xf numFmtId="0" fontId="3" fillId="2" borderId="10" xfId="0" applyFont="1" applyFill="1" applyBorder="1" applyAlignment="1">
      <alignment horizontal="center" wrapText="1"/>
    </xf>
    <xf numFmtId="0" fontId="3" fillId="2" borderId="0" xfId="0" applyFont="1" applyFill="1" applyAlignment="1">
      <alignment horizontal="center" wrapText="1"/>
    </xf>
    <xf numFmtId="0" fontId="5" fillId="0" borderId="0" xfId="0" applyFont="1" applyBorder="1" applyAlignment="1" applyProtection="1">
      <alignment horizontal="left" vertical="center"/>
    </xf>
    <xf numFmtId="0" fontId="5" fillId="0" borderId="0" xfId="0" applyFont="1" applyAlignment="1" applyProtection="1">
      <alignment horizontal="left" vertical="center"/>
    </xf>
    <xf numFmtId="0" fontId="7" fillId="0" borderId="2" xfId="0" applyFont="1" applyBorder="1" applyAlignment="1" applyProtection="1">
      <alignment horizontal="right" vertical="center" wrapText="1"/>
    </xf>
    <xf numFmtId="0" fontId="6" fillId="0" borderId="0" xfId="0" applyFont="1" applyAlignment="1" applyProtection="1">
      <alignment horizontal="left" vertical="top"/>
    </xf>
    <xf numFmtId="0" fontId="10" fillId="0" borderId="0" xfId="0" applyFont="1" applyBorder="1" applyAlignment="1" applyProtection="1">
      <alignment horizontal="center" vertical="center"/>
    </xf>
    <xf numFmtId="0" fontId="10" fillId="0" borderId="0" xfId="0" applyFont="1" applyAlignment="1" applyProtection="1">
      <alignment horizontal="center" vertical="center"/>
    </xf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croll" dx="15" fmlaLink="C11" horiz="1" max="4" page="10" val="2"/>
</file>

<file path=xl/ctrlProps/ctrlProp2.xml><?xml version="1.0" encoding="utf-8"?>
<formControlPr xmlns="http://schemas.microsoft.com/office/spreadsheetml/2009/9/main" objectType="Scroll" dx="15" fmlaLink="C11" horiz="1" max="4" page="10" val="2"/>
</file>

<file path=xl/ctrlProps/ctrlProp3.xml><?xml version="1.0" encoding="utf-8"?>
<formControlPr xmlns="http://schemas.microsoft.com/office/spreadsheetml/2009/9/main" objectType="Scroll" dx="15" fmlaLink="C11" horiz="1" max="4" page="10" val="2"/>
</file>

<file path=xl/ctrlProps/ctrlProp4.xml><?xml version="1.0" encoding="utf-8"?>
<formControlPr xmlns="http://schemas.microsoft.com/office/spreadsheetml/2009/9/main" objectType="Scroll" dx="15" fmlaLink="C11" horiz="1" max="4" page="10" val="2"/>
</file>

<file path=xl/ctrlProps/ctrlProp5.xml><?xml version="1.0" encoding="utf-8"?>
<formControlPr xmlns="http://schemas.microsoft.com/office/spreadsheetml/2009/9/main" objectType="Scroll" dx="15" fmlaLink="C11" horiz="1" max="4" page="10" val="2"/>
</file>

<file path=xl/ctrlProps/ctrlProp6.xml><?xml version="1.0" encoding="utf-8"?>
<formControlPr xmlns="http://schemas.microsoft.com/office/spreadsheetml/2009/9/main" objectType="Scroll" dx="15" fmlaLink="C11" horiz="1" max="4" page="10" val="2"/>
</file>

<file path=xl/ctrlProps/ctrlProp7.xml><?xml version="1.0" encoding="utf-8"?>
<formControlPr xmlns="http://schemas.microsoft.com/office/spreadsheetml/2009/9/main" objectType="Scroll" dx="15" fmlaLink="C11" horiz="1" max="4" page="10" val="2"/>
</file>

<file path=xl/ctrlProps/ctrlProp8.xml><?xml version="1.0" encoding="utf-8"?>
<formControlPr xmlns="http://schemas.microsoft.com/office/spreadsheetml/2009/9/main" objectType="Scroll" dx="15" fmlaLink="C11" horiz="1" max="4" page="10" val="2"/>
</file>

<file path=xl/ctrlProps/ctrlProp9.xml><?xml version="1.0" encoding="utf-8"?>
<formControlPr xmlns="http://schemas.microsoft.com/office/spreadsheetml/2009/9/main" objectType="Scroll" dx="15" fmlaLink="C11" horiz="1" max="4" page="10" val="2"/>
</file>

<file path=xl/ctrlProps/ctrlProp10.xml><?xml version="1.0" encoding="utf-8"?>
<formControlPr xmlns="http://schemas.microsoft.com/office/spreadsheetml/2009/9/main" objectType="Scroll" dx="15" fmlaLink="C11" horiz="1" max="4" page="10" val="2"/>
</file>

<file path=xl/ctrlProps/ctrlProp11.xml><?xml version="1.0" encoding="utf-8"?>
<formControlPr xmlns="http://schemas.microsoft.com/office/spreadsheetml/2009/9/main" objectType="Scroll" dx="15" fmlaLink="C11" horiz="1" max="4" page="10" val="2"/>
</file>

<file path=xl/ctrlProps/ctrlProp12.xml><?xml version="1.0" encoding="utf-8"?>
<formControlPr xmlns="http://schemas.microsoft.com/office/spreadsheetml/2009/9/main" objectType="Scroll" dx="15" fmlaLink="C11" horiz="1" max="4" page="10" val="2"/>
</file>

<file path=xl/ctrlProps/ctrlProp13.xml><?xml version="1.0" encoding="utf-8"?>
<formControlPr xmlns="http://schemas.microsoft.com/office/spreadsheetml/2009/9/main" objectType="Scroll" dx="15" fmlaLink="C11" horiz="1" max="4" page="10" val="2"/>
</file>

<file path=xl/ctrlProps/ctrlProp14.xml><?xml version="1.0" encoding="utf-8"?>
<formControlPr xmlns="http://schemas.microsoft.com/office/spreadsheetml/2009/9/main" objectType="Scroll" dx="15" fmlaLink="C11" horiz="1" max="4" page="10" val="2"/>
</file>

<file path=xl/ctrlProps/ctrlProp15.xml><?xml version="1.0" encoding="utf-8"?>
<formControlPr xmlns="http://schemas.microsoft.com/office/spreadsheetml/2009/9/main" objectType="Scroll" dx="15" fmlaLink="C11" horiz="1" max="4" page="10" val="2"/>
</file>

<file path=xl/ctrlProps/ctrlProp16.xml><?xml version="1.0" encoding="utf-8"?>
<formControlPr xmlns="http://schemas.microsoft.com/office/spreadsheetml/2009/9/main" objectType="Scroll" dx="15" fmlaLink="C11" horiz="1" max="4" page="10" val="2"/>
</file>

<file path=xl/ctrlProps/ctrlProp17.xml><?xml version="1.0" encoding="utf-8"?>
<formControlPr xmlns="http://schemas.microsoft.com/office/spreadsheetml/2009/9/main" objectType="Scroll" dx="15" fmlaLink="C11" horiz="1" max="4" page="10" val="2"/>
</file>

<file path=xl/ctrlProps/ctrlProp18.xml><?xml version="1.0" encoding="utf-8"?>
<formControlPr xmlns="http://schemas.microsoft.com/office/spreadsheetml/2009/9/main" objectType="Scroll" dx="15" fmlaLink="C11" horiz="1" max="4" page="10" val="2"/>
</file>

<file path=xl/ctrlProps/ctrlProp19.xml><?xml version="1.0" encoding="utf-8"?>
<formControlPr xmlns="http://schemas.microsoft.com/office/spreadsheetml/2009/9/main" objectType="Scroll" dx="15" fmlaLink="C11" horiz="1" max="4" page="10" val="2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19538</xdr:colOff>
      <xdr:row>2</xdr:row>
      <xdr:rowOff>58614</xdr:rowOff>
    </xdr:from>
    <xdr:to>
      <xdr:col>5</xdr:col>
      <xdr:colOff>0</xdr:colOff>
      <xdr:row>7</xdr:row>
      <xdr:rowOff>9769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19538" y="576383"/>
          <a:ext cx="6740769" cy="732694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fr-FR" sz="900" i="1" baseline="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546100</xdr:colOff>
          <xdr:row>10</xdr:row>
          <xdr:rowOff>12700</xdr:rowOff>
        </xdr:from>
        <xdr:to>
          <xdr:col>2</xdr:col>
          <xdr:colOff>114300</xdr:colOff>
          <xdr:row>10</xdr:row>
          <xdr:rowOff>139700</xdr:rowOff>
        </xdr:to>
        <xdr:sp macro="" textlink="">
          <xdr:nvSpPr>
            <xdr:cNvPr id="1026" name="Scroll Bar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4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546100</xdr:colOff>
          <xdr:row>11</xdr:row>
          <xdr:rowOff>12700</xdr:rowOff>
        </xdr:from>
        <xdr:to>
          <xdr:col>2</xdr:col>
          <xdr:colOff>114300</xdr:colOff>
          <xdr:row>11</xdr:row>
          <xdr:rowOff>139700</xdr:rowOff>
        </xdr:to>
        <xdr:sp macro="" textlink="">
          <xdr:nvSpPr>
            <xdr:cNvPr id="1031" name="Scroll Bar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4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546100</xdr:colOff>
          <xdr:row>12</xdr:row>
          <xdr:rowOff>12700</xdr:rowOff>
        </xdr:from>
        <xdr:to>
          <xdr:col>2</xdr:col>
          <xdr:colOff>114300</xdr:colOff>
          <xdr:row>12</xdr:row>
          <xdr:rowOff>139700</xdr:rowOff>
        </xdr:to>
        <xdr:sp macro="" textlink="">
          <xdr:nvSpPr>
            <xdr:cNvPr id="1032" name="Scroll Bar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4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546100</xdr:colOff>
          <xdr:row>13</xdr:row>
          <xdr:rowOff>12700</xdr:rowOff>
        </xdr:from>
        <xdr:to>
          <xdr:col>2</xdr:col>
          <xdr:colOff>114300</xdr:colOff>
          <xdr:row>13</xdr:row>
          <xdr:rowOff>139700</xdr:rowOff>
        </xdr:to>
        <xdr:sp macro="" textlink="">
          <xdr:nvSpPr>
            <xdr:cNvPr id="1033" name="Scroll Bar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4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546100</xdr:colOff>
          <xdr:row>14</xdr:row>
          <xdr:rowOff>12700</xdr:rowOff>
        </xdr:from>
        <xdr:to>
          <xdr:col>2</xdr:col>
          <xdr:colOff>114300</xdr:colOff>
          <xdr:row>14</xdr:row>
          <xdr:rowOff>139700</xdr:rowOff>
        </xdr:to>
        <xdr:sp macro="" textlink="">
          <xdr:nvSpPr>
            <xdr:cNvPr id="1034" name="Scroll Bar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4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546100</xdr:colOff>
          <xdr:row>15</xdr:row>
          <xdr:rowOff>12700</xdr:rowOff>
        </xdr:from>
        <xdr:to>
          <xdr:col>2</xdr:col>
          <xdr:colOff>114300</xdr:colOff>
          <xdr:row>15</xdr:row>
          <xdr:rowOff>139700</xdr:rowOff>
        </xdr:to>
        <xdr:sp macro="" textlink="">
          <xdr:nvSpPr>
            <xdr:cNvPr id="1035" name="Scroll Bar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4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546100</xdr:colOff>
          <xdr:row>16</xdr:row>
          <xdr:rowOff>12700</xdr:rowOff>
        </xdr:from>
        <xdr:to>
          <xdr:col>2</xdr:col>
          <xdr:colOff>114300</xdr:colOff>
          <xdr:row>16</xdr:row>
          <xdr:rowOff>139700</xdr:rowOff>
        </xdr:to>
        <xdr:sp macro="" textlink="">
          <xdr:nvSpPr>
            <xdr:cNvPr id="1036" name="Scroll Bar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4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546100</xdr:colOff>
          <xdr:row>17</xdr:row>
          <xdr:rowOff>12700</xdr:rowOff>
        </xdr:from>
        <xdr:to>
          <xdr:col>2</xdr:col>
          <xdr:colOff>114300</xdr:colOff>
          <xdr:row>17</xdr:row>
          <xdr:rowOff>139700</xdr:rowOff>
        </xdr:to>
        <xdr:sp macro="" textlink="">
          <xdr:nvSpPr>
            <xdr:cNvPr id="1037" name="Scroll Bar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4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546100</xdr:colOff>
          <xdr:row>18</xdr:row>
          <xdr:rowOff>12700</xdr:rowOff>
        </xdr:from>
        <xdr:to>
          <xdr:col>2</xdr:col>
          <xdr:colOff>114300</xdr:colOff>
          <xdr:row>18</xdr:row>
          <xdr:rowOff>139700</xdr:rowOff>
        </xdr:to>
        <xdr:sp macro="" textlink="">
          <xdr:nvSpPr>
            <xdr:cNvPr id="1038" name="Scroll Bar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4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546100</xdr:colOff>
          <xdr:row>19</xdr:row>
          <xdr:rowOff>12700</xdr:rowOff>
        </xdr:from>
        <xdr:to>
          <xdr:col>2</xdr:col>
          <xdr:colOff>114300</xdr:colOff>
          <xdr:row>19</xdr:row>
          <xdr:rowOff>139700</xdr:rowOff>
        </xdr:to>
        <xdr:sp macro="" textlink="">
          <xdr:nvSpPr>
            <xdr:cNvPr id="1039" name="Scroll Bar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4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546100</xdr:colOff>
          <xdr:row>20</xdr:row>
          <xdr:rowOff>12700</xdr:rowOff>
        </xdr:from>
        <xdr:to>
          <xdr:col>2</xdr:col>
          <xdr:colOff>114300</xdr:colOff>
          <xdr:row>20</xdr:row>
          <xdr:rowOff>139700</xdr:rowOff>
        </xdr:to>
        <xdr:sp macro="" textlink="">
          <xdr:nvSpPr>
            <xdr:cNvPr id="1040" name="Scroll Bar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4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546100</xdr:colOff>
          <xdr:row>21</xdr:row>
          <xdr:rowOff>12700</xdr:rowOff>
        </xdr:from>
        <xdr:to>
          <xdr:col>2</xdr:col>
          <xdr:colOff>114300</xdr:colOff>
          <xdr:row>21</xdr:row>
          <xdr:rowOff>139700</xdr:rowOff>
        </xdr:to>
        <xdr:sp macro="" textlink="">
          <xdr:nvSpPr>
            <xdr:cNvPr id="1041" name="Scroll Bar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4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546100</xdr:colOff>
          <xdr:row>22</xdr:row>
          <xdr:rowOff>12700</xdr:rowOff>
        </xdr:from>
        <xdr:to>
          <xdr:col>2</xdr:col>
          <xdr:colOff>114300</xdr:colOff>
          <xdr:row>22</xdr:row>
          <xdr:rowOff>139700</xdr:rowOff>
        </xdr:to>
        <xdr:sp macro="" textlink="">
          <xdr:nvSpPr>
            <xdr:cNvPr id="1042" name="Scroll Bar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4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546100</xdr:colOff>
          <xdr:row>23</xdr:row>
          <xdr:rowOff>12700</xdr:rowOff>
        </xdr:from>
        <xdr:to>
          <xdr:col>2</xdr:col>
          <xdr:colOff>114300</xdr:colOff>
          <xdr:row>23</xdr:row>
          <xdr:rowOff>139700</xdr:rowOff>
        </xdr:to>
        <xdr:sp macro="" textlink="">
          <xdr:nvSpPr>
            <xdr:cNvPr id="1043" name="Scroll Bar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4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546100</xdr:colOff>
          <xdr:row>24</xdr:row>
          <xdr:rowOff>12700</xdr:rowOff>
        </xdr:from>
        <xdr:to>
          <xdr:col>2</xdr:col>
          <xdr:colOff>114300</xdr:colOff>
          <xdr:row>24</xdr:row>
          <xdr:rowOff>139700</xdr:rowOff>
        </xdr:to>
        <xdr:sp macro="" textlink="">
          <xdr:nvSpPr>
            <xdr:cNvPr id="1044" name="Scroll Bar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4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546100</xdr:colOff>
          <xdr:row>25</xdr:row>
          <xdr:rowOff>12700</xdr:rowOff>
        </xdr:from>
        <xdr:to>
          <xdr:col>2</xdr:col>
          <xdr:colOff>114300</xdr:colOff>
          <xdr:row>25</xdr:row>
          <xdr:rowOff>139700</xdr:rowOff>
        </xdr:to>
        <xdr:sp macro="" textlink="">
          <xdr:nvSpPr>
            <xdr:cNvPr id="1045" name="Scroll Bar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4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546100</xdr:colOff>
          <xdr:row>26</xdr:row>
          <xdr:rowOff>12700</xdr:rowOff>
        </xdr:from>
        <xdr:to>
          <xdr:col>2</xdr:col>
          <xdr:colOff>114300</xdr:colOff>
          <xdr:row>26</xdr:row>
          <xdr:rowOff>139700</xdr:rowOff>
        </xdr:to>
        <xdr:sp macro="" textlink="">
          <xdr:nvSpPr>
            <xdr:cNvPr id="1046" name="Scroll Bar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4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546100</xdr:colOff>
          <xdr:row>27</xdr:row>
          <xdr:rowOff>12700</xdr:rowOff>
        </xdr:from>
        <xdr:to>
          <xdr:col>2</xdr:col>
          <xdr:colOff>114300</xdr:colOff>
          <xdr:row>27</xdr:row>
          <xdr:rowOff>139700</xdr:rowOff>
        </xdr:to>
        <xdr:sp macro="" textlink="">
          <xdr:nvSpPr>
            <xdr:cNvPr id="1047" name="Scroll Bar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4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546100</xdr:colOff>
          <xdr:row>28</xdr:row>
          <xdr:rowOff>12700</xdr:rowOff>
        </xdr:from>
        <xdr:to>
          <xdr:col>2</xdr:col>
          <xdr:colOff>114300</xdr:colOff>
          <xdr:row>28</xdr:row>
          <xdr:rowOff>139700</xdr:rowOff>
        </xdr:to>
        <xdr:sp macro="" textlink="">
          <xdr:nvSpPr>
            <xdr:cNvPr id="1048" name="Scroll Bar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4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13" Type="http://schemas.openxmlformats.org/officeDocument/2006/relationships/ctrlProp" Target="../ctrlProps/ctrlProp11.xml"/><Relationship Id="rId18" Type="http://schemas.openxmlformats.org/officeDocument/2006/relationships/ctrlProp" Target="../ctrlProps/ctrlProp16.xml"/><Relationship Id="rId3" Type="http://schemas.openxmlformats.org/officeDocument/2006/relationships/ctrlProp" Target="../ctrlProps/ctrlProp1.xml"/><Relationship Id="rId21" Type="http://schemas.openxmlformats.org/officeDocument/2006/relationships/ctrlProp" Target="../ctrlProps/ctrlProp19.xml"/><Relationship Id="rId7" Type="http://schemas.openxmlformats.org/officeDocument/2006/relationships/ctrlProp" Target="../ctrlProps/ctrlProp5.x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2" Type="http://schemas.openxmlformats.org/officeDocument/2006/relationships/vmlDrawing" Target="../drawings/vmlDrawing1.vml"/><Relationship Id="rId16" Type="http://schemas.openxmlformats.org/officeDocument/2006/relationships/ctrlProp" Target="../ctrlProps/ctrlProp14.xml"/><Relationship Id="rId20" Type="http://schemas.openxmlformats.org/officeDocument/2006/relationships/ctrlProp" Target="../ctrlProps/ctrlProp18.x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5" Type="http://schemas.openxmlformats.org/officeDocument/2006/relationships/ctrlProp" Target="../ctrlProps/ctrlProp3.xml"/><Relationship Id="rId15" Type="http://schemas.openxmlformats.org/officeDocument/2006/relationships/ctrlProp" Target="../ctrlProps/ctrlProp13.xml"/><Relationship Id="rId10" Type="http://schemas.openxmlformats.org/officeDocument/2006/relationships/ctrlProp" Target="../ctrlProps/ctrlProp8.xml"/><Relationship Id="rId19" Type="http://schemas.openxmlformats.org/officeDocument/2006/relationships/ctrlProp" Target="../ctrlProps/ctrlProp17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4" Type="http://schemas.openxmlformats.org/officeDocument/2006/relationships/ctrlProp" Target="../ctrlProps/ctrlProp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C0C824-92D7-6A47-8967-91C71C6D5B37}">
  <sheetPr codeName="Feuil1">
    <tabColor theme="9" tint="0.59999389629810485"/>
  </sheetPr>
  <dimension ref="A1:E24"/>
  <sheetViews>
    <sheetView workbookViewId="0">
      <selection activeCell="C25" sqref="C25"/>
    </sheetView>
  </sheetViews>
  <sheetFormatPr baseColWidth="10" defaultRowHeight="16" x14ac:dyDescent="0.2"/>
  <cols>
    <col min="1" max="1" width="22" customWidth="1"/>
    <col min="2" max="2" width="7.6640625" customWidth="1"/>
    <col min="4" max="4" width="11.6640625" customWidth="1"/>
  </cols>
  <sheetData>
    <row r="1" spans="1:5" x14ac:dyDescent="0.2">
      <c r="A1" s="1" t="s">
        <v>8</v>
      </c>
      <c r="B1" s="1"/>
      <c r="C1" t="s">
        <v>6</v>
      </c>
    </row>
    <row r="2" spans="1:5" x14ac:dyDescent="0.2">
      <c r="A2" s="1" t="s">
        <v>9</v>
      </c>
      <c r="B2" s="1"/>
      <c r="C2" t="s">
        <v>7</v>
      </c>
    </row>
    <row r="4" spans="1:5" s="1" customFormat="1" x14ac:dyDescent="0.2">
      <c r="A4" s="1" t="s">
        <v>0</v>
      </c>
      <c r="B4" s="1" t="s">
        <v>2</v>
      </c>
    </row>
    <row r="5" spans="1:5" x14ac:dyDescent="0.2">
      <c r="A5" s="41" t="s">
        <v>52</v>
      </c>
    </row>
    <row r="6" spans="1:5" x14ac:dyDescent="0.2">
      <c r="A6" t="s">
        <v>45</v>
      </c>
      <c r="B6">
        <v>1</v>
      </c>
      <c r="C6" t="s">
        <v>41</v>
      </c>
      <c r="D6" t="s">
        <v>42</v>
      </c>
      <c r="E6" t="s">
        <v>49</v>
      </c>
    </row>
    <row r="7" spans="1:5" x14ac:dyDescent="0.2">
      <c r="A7" t="s">
        <v>43</v>
      </c>
      <c r="B7">
        <v>2</v>
      </c>
    </row>
    <row r="8" spans="1:5" x14ac:dyDescent="0.2">
      <c r="A8" t="s">
        <v>44</v>
      </c>
      <c r="B8">
        <v>1</v>
      </c>
    </row>
    <row r="9" spans="1:5" x14ac:dyDescent="0.2">
      <c r="A9" t="s">
        <v>46</v>
      </c>
      <c r="B9">
        <v>2</v>
      </c>
    </row>
    <row r="10" spans="1:5" x14ac:dyDescent="0.2">
      <c r="A10" t="s">
        <v>47</v>
      </c>
      <c r="B10">
        <v>2</v>
      </c>
    </row>
    <row r="11" spans="1:5" x14ac:dyDescent="0.2">
      <c r="A11" t="s">
        <v>48</v>
      </c>
      <c r="B11">
        <v>1</v>
      </c>
    </row>
    <row r="12" spans="1:5" x14ac:dyDescent="0.2">
      <c r="A12" t="s">
        <v>50</v>
      </c>
      <c r="B12">
        <v>1</v>
      </c>
    </row>
    <row r="13" spans="1:5" x14ac:dyDescent="0.2">
      <c r="A13" t="s">
        <v>51</v>
      </c>
      <c r="B13">
        <v>1</v>
      </c>
    </row>
    <row r="14" spans="1:5" x14ac:dyDescent="0.2">
      <c r="A14" t="s">
        <v>53</v>
      </c>
      <c r="B14">
        <v>1</v>
      </c>
    </row>
    <row r="15" spans="1:5" x14ac:dyDescent="0.2">
      <c r="A15" t="s">
        <v>54</v>
      </c>
      <c r="B15">
        <v>2</v>
      </c>
    </row>
    <row r="16" spans="1:5" x14ac:dyDescent="0.2">
      <c r="A16" t="s">
        <v>55</v>
      </c>
      <c r="B16">
        <v>0.5</v>
      </c>
    </row>
    <row r="17" spans="1:2" x14ac:dyDescent="0.2">
      <c r="A17" t="s">
        <v>56</v>
      </c>
      <c r="B17">
        <v>3</v>
      </c>
    </row>
    <row r="18" spans="1:2" x14ac:dyDescent="0.2">
      <c r="A18" t="s">
        <v>57</v>
      </c>
      <c r="B18">
        <v>0.5</v>
      </c>
    </row>
    <row r="19" spans="1:2" x14ac:dyDescent="0.2">
      <c r="A19" t="s">
        <v>58</v>
      </c>
      <c r="B19">
        <v>0.5</v>
      </c>
    </row>
    <row r="20" spans="1:2" x14ac:dyDescent="0.2">
      <c r="A20" t="s">
        <v>59</v>
      </c>
      <c r="B20">
        <v>0.5</v>
      </c>
    </row>
    <row r="21" spans="1:2" x14ac:dyDescent="0.2">
      <c r="A21" t="s">
        <v>60</v>
      </c>
      <c r="B21">
        <v>0.5</v>
      </c>
    </row>
    <row r="22" spans="1:2" x14ac:dyDescent="0.2">
      <c r="A22" t="s">
        <v>61</v>
      </c>
      <c r="B22">
        <v>2</v>
      </c>
    </row>
    <row r="23" spans="1:2" x14ac:dyDescent="0.2">
      <c r="A23" t="s">
        <v>62</v>
      </c>
      <c r="B23">
        <v>4</v>
      </c>
    </row>
    <row r="24" spans="1:2" x14ac:dyDescent="0.2">
      <c r="A24" t="s">
        <v>63</v>
      </c>
      <c r="B24">
        <v>1</v>
      </c>
    </row>
  </sheetData>
  <phoneticPr fontId="1" type="noConversion"/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2055DB-98AD-5440-ABB0-E58930FACFCC}">
  <sheetPr codeName="Feuil2">
    <tabColor theme="9" tint="0.59999389629810485"/>
  </sheetPr>
  <dimension ref="A1:H8"/>
  <sheetViews>
    <sheetView workbookViewId="0">
      <selection activeCell="B3" sqref="B3"/>
    </sheetView>
  </sheetViews>
  <sheetFormatPr baseColWidth="10" defaultRowHeight="16" x14ac:dyDescent="0.2"/>
  <cols>
    <col min="1" max="1" width="24.6640625" customWidth="1"/>
    <col min="2" max="2" width="7.33203125" style="8" customWidth="1"/>
    <col min="3" max="3" width="5" customWidth="1"/>
    <col min="4" max="4" width="15.83203125" customWidth="1"/>
    <col min="5" max="5" width="24.33203125" customWidth="1"/>
    <col min="6" max="6" width="6.83203125" customWidth="1"/>
    <col min="7" max="7" width="28" customWidth="1"/>
    <col min="8" max="8" width="12.33203125" customWidth="1"/>
  </cols>
  <sheetData>
    <row r="1" spans="1:8" ht="32" customHeight="1" x14ac:dyDescent="0.2">
      <c r="A1" s="42" t="s">
        <v>27</v>
      </c>
      <c r="B1" s="43"/>
      <c r="D1" s="44" t="s">
        <v>28</v>
      </c>
      <c r="E1" s="44"/>
      <c r="G1" s="42" t="s">
        <v>29</v>
      </c>
      <c r="H1" s="43"/>
    </row>
    <row r="2" spans="1:8" x14ac:dyDescent="0.2">
      <c r="A2" s="2" t="s">
        <v>18</v>
      </c>
      <c r="B2" s="5">
        <f ca="1">_xlfn.SHEETS()-5</f>
        <v>1</v>
      </c>
      <c r="D2" t="s">
        <v>22</v>
      </c>
      <c r="E2" t="s">
        <v>23</v>
      </c>
      <c r="G2" s="2"/>
      <c r="H2" s="5"/>
    </row>
    <row r="3" spans="1:8" x14ac:dyDescent="0.2">
      <c r="A3" s="3" t="s">
        <v>5</v>
      </c>
      <c r="B3" s="6">
        <f>SUM('Barèmes et commentaires'!B:B)</f>
        <v>26.5</v>
      </c>
      <c r="G3" s="3"/>
      <c r="H3" s="6"/>
    </row>
    <row r="4" spans="1:8" x14ac:dyDescent="0.2">
      <c r="A4" s="3" t="s">
        <v>20</v>
      </c>
      <c r="B4" s="6">
        <f>MIN(DEBUT:FIN!G5)</f>
        <v>0.5</v>
      </c>
      <c r="G4" s="3" t="s">
        <v>31</v>
      </c>
      <c r="H4" s="6">
        <f>B4/(E6*B4+E7)</f>
        <v>0.52631578947368418</v>
      </c>
    </row>
    <row r="5" spans="1:8" x14ac:dyDescent="0.2">
      <c r="A5" s="3" t="s">
        <v>19</v>
      </c>
      <c r="B5" s="6">
        <f>MAX(DEBUT:FIN!G5)</f>
        <v>0.5</v>
      </c>
      <c r="D5" t="s">
        <v>24</v>
      </c>
      <c r="G5" s="3" t="s">
        <v>30</v>
      </c>
      <c r="H5" s="6">
        <f>B5/(E6*B5+E7)</f>
        <v>0.52631578947368418</v>
      </c>
    </row>
    <row r="6" spans="1:8" x14ac:dyDescent="0.2">
      <c r="A6" s="3" t="s">
        <v>21</v>
      </c>
      <c r="B6" s="6">
        <f>AVERAGE(DEBUT:FIN!G5)</f>
        <v>0.5</v>
      </c>
      <c r="D6" s="9" t="s">
        <v>25</v>
      </c>
      <c r="E6">
        <v>0</v>
      </c>
      <c r="G6" s="3" t="s">
        <v>32</v>
      </c>
      <c r="H6" s="6">
        <f>B6/(E6*B6+E7)</f>
        <v>0.52631578947368418</v>
      </c>
    </row>
    <row r="7" spans="1:8" x14ac:dyDescent="0.2">
      <c r="A7" s="4"/>
      <c r="B7" s="7"/>
      <c r="D7" s="9" t="s">
        <v>26</v>
      </c>
      <c r="E7">
        <f>19/20</f>
        <v>0.95</v>
      </c>
      <c r="G7" s="4"/>
      <c r="H7" s="7"/>
    </row>
    <row r="8" spans="1:8" x14ac:dyDescent="0.2">
      <c r="H8" s="8"/>
    </row>
  </sheetData>
  <mergeCells count="3">
    <mergeCell ref="A1:B1"/>
    <mergeCell ref="D1:E1"/>
    <mergeCell ref="G1:H1"/>
  </mergeCells>
  <pageMargins left="0.7" right="0.7" top="0.75" bottom="0.75" header="0.3" footer="0.3"/>
  <pageSetup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25F9BA-1693-5245-8017-F89C1DD459F4}">
  <sheetPr>
    <tabColor theme="9" tint="0.59999389629810485"/>
  </sheetPr>
  <dimension ref="A1:B1"/>
  <sheetViews>
    <sheetView workbookViewId="0">
      <selection activeCell="I25" sqref="I25"/>
    </sheetView>
  </sheetViews>
  <sheetFormatPr baseColWidth="10" defaultRowHeight="16" x14ac:dyDescent="0.2"/>
  <cols>
    <col min="1" max="1" width="14" customWidth="1"/>
  </cols>
  <sheetData>
    <row r="1" spans="1:2" x14ac:dyDescent="0.2">
      <c r="A1" t="s">
        <v>64</v>
      </c>
      <c r="B1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61A0E2-3369-AE4D-B942-A45DACF45085}">
  <sheetPr>
    <tabColor rgb="FFFF0000"/>
  </sheetPr>
  <dimension ref="A1:A2"/>
  <sheetViews>
    <sheetView workbookViewId="0">
      <selection sqref="A1:A2"/>
    </sheetView>
  </sheetViews>
  <sheetFormatPr baseColWidth="10" defaultRowHeight="16" x14ac:dyDescent="0.2"/>
  <sheetData>
    <row r="1" spans="1:1" x14ac:dyDescent="0.2">
      <c r="A1" t="s">
        <v>39</v>
      </c>
    </row>
    <row r="2" spans="1:1" x14ac:dyDescent="0.2">
      <c r="A2" t="s">
        <v>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2EE30-4972-6E42-B67D-74F0EFFDD097}">
  <sheetPr codeName="Feuil3">
    <tabColor theme="5" tint="0.59999389629810485"/>
    <pageSetUpPr fitToPage="1"/>
  </sheetPr>
  <dimension ref="A1:I41"/>
  <sheetViews>
    <sheetView showGridLines="0" tabSelected="1" zoomScale="220" zoomScaleNormal="220" workbookViewId="0">
      <selection activeCell="E11" sqref="E11"/>
    </sheetView>
  </sheetViews>
  <sheetFormatPr baseColWidth="10" defaultRowHeight="11" x14ac:dyDescent="0.2"/>
  <cols>
    <col min="1" max="1" width="19.1640625" style="20" customWidth="1"/>
    <col min="2" max="2" width="8.6640625" style="21" customWidth="1"/>
    <col min="3" max="3" width="5.5" style="11" customWidth="1"/>
    <col min="4" max="4" width="7.33203125" style="21" customWidth="1"/>
    <col min="5" max="5" width="53.83203125" style="12" customWidth="1"/>
    <col min="6" max="6" width="13.83203125" style="20" customWidth="1"/>
    <col min="7" max="7" width="6.5" style="20" customWidth="1"/>
    <col min="8" max="8" width="3.1640625" style="20" customWidth="1"/>
    <col min="9" max="9" width="3.6640625" style="20" customWidth="1"/>
    <col min="10" max="16384" width="10.83203125" style="20"/>
  </cols>
  <sheetData>
    <row r="1" spans="1:9" ht="11" customHeight="1" x14ac:dyDescent="0.2">
      <c r="A1" s="36" t="str">
        <f>'Barèmes et commentaires'!C1</f>
        <v>Devoir en temps limité de Physique n° 7</v>
      </c>
      <c r="B1" s="19"/>
      <c r="C1" s="10"/>
      <c r="D1" s="19"/>
      <c r="E1" s="33"/>
      <c r="F1" s="47" t="str">
        <f>'Barèmes et commentaires'!C2</f>
        <v>Samedi 28 mars 2020</v>
      </c>
      <c r="G1" s="47"/>
      <c r="H1" s="47"/>
      <c r="I1" s="47"/>
    </row>
    <row r="2" spans="1:9" ht="30" x14ac:dyDescent="0.2">
      <c r="A2" s="37" t="str" cm="1">
        <f t="array" aca="1" ref="A2" ca="1">RIGHT(CELL("nomfichier",A1),LEN(CELL("nomfichier",A1))-FIND("]",CELL("nomfichier",A1)))</f>
        <v>Nouvel élève</v>
      </c>
      <c r="F2" s="34">
        <f>G5/(G5*Statistiques!E6+Statistiques!E7)</f>
        <v>0.52631578947368418</v>
      </c>
      <c r="G2" s="22" t="s">
        <v>4</v>
      </c>
      <c r="H2" s="48">
        <v>20</v>
      </c>
      <c r="I2" s="48"/>
    </row>
    <row r="3" spans="1:9" ht="12" customHeight="1" x14ac:dyDescent="0.2">
      <c r="A3" s="38"/>
      <c r="F3" s="23"/>
      <c r="G3" s="23"/>
      <c r="H3" s="23"/>
    </row>
    <row r="4" spans="1:9" ht="12" customHeight="1" x14ac:dyDescent="0.2">
      <c r="A4" s="39"/>
      <c r="B4" s="24"/>
      <c r="C4" s="13"/>
      <c r="D4" s="24"/>
      <c r="E4" s="14"/>
      <c r="F4" s="25" t="s">
        <v>11</v>
      </c>
      <c r="G4" s="26" t="s">
        <v>13</v>
      </c>
      <c r="H4" s="21" t="s">
        <v>12</v>
      </c>
      <c r="I4" s="27">
        <f ca="1">Statistiques!B2</f>
        <v>1</v>
      </c>
    </row>
    <row r="5" spans="1:9" ht="12" customHeight="1" x14ac:dyDescent="0.2">
      <c r="A5" s="38"/>
      <c r="F5" s="25" t="s">
        <v>10</v>
      </c>
      <c r="G5" s="26">
        <f>SUM(D:D)</f>
        <v>0.5</v>
      </c>
      <c r="H5" s="24" t="s">
        <v>4</v>
      </c>
      <c r="I5" s="27">
        <f>Statistiques!B3</f>
        <v>26.5</v>
      </c>
    </row>
    <row r="6" spans="1:9" ht="12" customHeight="1" x14ac:dyDescent="0.2">
      <c r="A6" s="38"/>
    </row>
    <row r="7" spans="1:9" ht="12" customHeight="1" x14ac:dyDescent="0.2">
      <c r="A7" s="38"/>
      <c r="F7" s="25" t="s">
        <v>14</v>
      </c>
      <c r="G7" s="35">
        <f>Statistiques!H6</f>
        <v>0.52631578947368418</v>
      </c>
      <c r="H7" s="24" t="s">
        <v>4</v>
      </c>
      <c r="I7" s="27">
        <v>20</v>
      </c>
    </row>
    <row r="8" spans="1:9" s="29" customFormat="1" ht="13" customHeight="1" x14ac:dyDescent="0.2">
      <c r="B8" s="24"/>
      <c r="C8" s="13"/>
      <c r="D8" s="24"/>
      <c r="E8" s="14"/>
      <c r="F8" s="28" t="s">
        <v>15</v>
      </c>
      <c r="G8" s="35">
        <f>Statistiques!H4</f>
        <v>0.52631578947368418</v>
      </c>
      <c r="H8" s="24" t="s">
        <v>4</v>
      </c>
      <c r="I8" s="27">
        <v>20</v>
      </c>
    </row>
    <row r="9" spans="1:9" s="23" customFormat="1" ht="13" x14ac:dyDescent="0.2">
      <c r="A9" s="30" t="s">
        <v>0</v>
      </c>
      <c r="B9" s="30" t="s">
        <v>2</v>
      </c>
      <c r="C9" s="15" t="s">
        <v>17</v>
      </c>
      <c r="D9" s="30" t="s">
        <v>1</v>
      </c>
      <c r="E9" s="16" t="s">
        <v>3</v>
      </c>
      <c r="F9" s="28" t="s">
        <v>16</v>
      </c>
      <c r="G9" s="35">
        <f>Statistiques!H5</f>
        <v>0.52631578947368418</v>
      </c>
      <c r="H9" s="24" t="s">
        <v>4</v>
      </c>
      <c r="I9" s="27">
        <v>20</v>
      </c>
    </row>
    <row r="10" spans="1:9" s="29" customFormat="1" ht="12" x14ac:dyDescent="0.2">
      <c r="A10" s="40" t="str" cm="1">
        <f t="array" ref="A10">IF('Barèmes et commentaires'!A5:A5&lt;&gt;"",'Barèmes et commentaires'!A5:A5,"")</f>
        <v>PROBLEME 1</v>
      </c>
      <c r="B10" s="31" t="str" cm="1">
        <f t="array" ref="B10">IF('Barèmes et commentaires'!B5:B5&lt;&gt;"",'Barèmes et commentaires'!B5:B5,"")</f>
        <v/>
      </c>
      <c r="C10" s="17"/>
      <c r="D10" s="31" t="str">
        <f>IF(C10&lt;&gt;"",C10/4*B10,"")</f>
        <v/>
      </c>
      <c r="E10" s="18"/>
    </row>
    <row r="11" spans="1:9" s="29" customFormat="1" ht="12" x14ac:dyDescent="0.2">
      <c r="A11" s="40" t="str" cm="1">
        <f t="array" ref="A11">IF('Barèmes et commentaires'!A6:A6&lt;&gt;"",'Barèmes et commentaires'!A6:A6,"")</f>
        <v>Q1 - moment d'inertie</v>
      </c>
      <c r="B11" s="31" cm="1">
        <f t="array" ref="B11">IF('Barèmes et commentaires'!B6:B6&lt;&gt;"",'Barèmes et commentaires'!B6:B6,"")</f>
        <v>1</v>
      </c>
      <c r="C11" s="17">
        <v>2</v>
      </c>
      <c r="D11" s="31">
        <f t="shared" ref="D11" si="0">IF(C11&lt;&gt;"",C11/4*B11,"")</f>
        <v>0.5</v>
      </c>
      <c r="E11" s="18"/>
      <c r="F11" s="45" t="s">
        <v>33</v>
      </c>
      <c r="G11" s="46"/>
      <c r="H11" s="46"/>
      <c r="I11" s="46"/>
    </row>
    <row r="12" spans="1:9" s="29" customFormat="1" ht="12" x14ac:dyDescent="0.2">
      <c r="A12" s="40" t="str" cm="1">
        <f t="array" ref="A12">IF('Barèmes et commentaires'!A7:A7&lt;&gt;"",'Barèmes et commentaires'!A7:A7,"")</f>
        <v>Q2 - moment du poids</v>
      </c>
      <c r="B12" s="31" cm="1">
        <f t="array" ref="B12">IF('Barèmes et commentaires'!B7:B7&lt;&gt;"",'Barèmes et commentaires'!B7:B7,"")</f>
        <v>2</v>
      </c>
      <c r="C12" s="17"/>
      <c r="D12" s="31" t="str">
        <f t="shared" ref="D12:D29" si="1">IF(C12&lt;&gt;"",C12/4*B12,"")</f>
        <v/>
      </c>
      <c r="E12" s="18"/>
      <c r="F12" s="45" t="s">
        <v>35</v>
      </c>
      <c r="G12" s="46"/>
      <c r="H12" s="46"/>
      <c r="I12" s="46"/>
    </row>
    <row r="13" spans="1:9" s="29" customFormat="1" ht="12" x14ac:dyDescent="0.2">
      <c r="A13" s="40" t="str" cm="1">
        <f t="array" ref="A13">IF('Barèmes et commentaires'!A8:A8&lt;&gt;"",'Barèmes et commentaires'!A8:A8,"")</f>
        <v>Q2 - équa.diff.</v>
      </c>
      <c r="B13" s="31" cm="1">
        <f t="array" ref="B13">IF('Barèmes et commentaires'!B8:B8&lt;&gt;"",'Barèmes et commentaires'!B8:B8,"")</f>
        <v>1</v>
      </c>
      <c r="C13" s="17"/>
      <c r="D13" s="31" t="str">
        <f t="shared" si="1"/>
        <v/>
      </c>
      <c r="E13" s="18"/>
      <c r="F13" s="49" t="s">
        <v>34</v>
      </c>
      <c r="G13" s="50"/>
      <c r="H13" s="50"/>
      <c r="I13" s="50"/>
    </row>
    <row r="14" spans="1:9" s="29" customFormat="1" ht="12" x14ac:dyDescent="0.2">
      <c r="A14" s="40" t="str" cm="1">
        <f t="array" ref="A14">IF('Barèmes et commentaires'!A9:A9&lt;&gt;"",'Barèmes et commentaires'!A9:A9,"")</f>
        <v>Q3 - Ep de pesanteur</v>
      </c>
      <c r="B14" s="31" cm="1">
        <f t="array" ref="B14">IF('Barèmes et commentaires'!B9:B9&lt;&gt;"",'Barèmes et commentaires'!B9:B9,"")</f>
        <v>2</v>
      </c>
      <c r="C14" s="17"/>
      <c r="D14" s="31" t="str">
        <f t="shared" si="1"/>
        <v/>
      </c>
      <c r="E14" s="18"/>
      <c r="F14" s="45" t="s">
        <v>38</v>
      </c>
      <c r="G14" s="46"/>
      <c r="H14" s="46"/>
      <c r="I14" s="46"/>
    </row>
    <row r="15" spans="1:9" s="29" customFormat="1" ht="12" x14ac:dyDescent="0.2">
      <c r="A15" s="40" t="str" cm="1">
        <f t="array" ref="A15">IF('Barèmes et commentaires'!A10:A10&lt;&gt;"",'Barèmes et commentaires'!A10:A10,"")</f>
        <v>Q3 - Ep de torsion</v>
      </c>
      <c r="B15" s="31" cm="1">
        <f t="array" ref="B15">IF('Barèmes et commentaires'!B10:B10&lt;&gt;"",'Barèmes et commentaires'!B10:B10,"")</f>
        <v>2</v>
      </c>
      <c r="C15" s="17"/>
      <c r="D15" s="31" t="str">
        <f t="shared" si="1"/>
        <v/>
      </c>
      <c r="E15" s="18"/>
      <c r="F15" s="32" t="s">
        <v>36</v>
      </c>
      <c r="G15" s="27">
        <f>Statistiques!E6</f>
        <v>0</v>
      </c>
    </row>
    <row r="16" spans="1:9" s="29" customFormat="1" ht="12" x14ac:dyDescent="0.2">
      <c r="A16" s="40" t="str" cm="1">
        <f t="array" ref="A16">IF('Barèmes et commentaires'!A11:A11&lt;&gt;"",'Barèmes et commentaires'!A11:A11,"")</f>
        <v>Q3 - équa.diff.</v>
      </c>
      <c r="B16" s="31" cm="1">
        <f t="array" ref="B16">IF('Barèmes et commentaires'!B11:B11&lt;&gt;"",'Barèmes et commentaires'!B11:B11,"")</f>
        <v>1</v>
      </c>
      <c r="C16" s="17"/>
      <c r="D16" s="31" t="str">
        <f t="shared" si="1"/>
        <v/>
      </c>
      <c r="E16" s="18"/>
      <c r="F16" s="32" t="s">
        <v>37</v>
      </c>
      <c r="G16" s="27">
        <f>Statistiques!E7</f>
        <v>0.95</v>
      </c>
    </row>
    <row r="17" spans="1:5" s="29" customFormat="1" ht="12" x14ac:dyDescent="0.2">
      <c r="A17" s="40" t="str" cm="1">
        <f t="array" ref="A17">IF('Barèmes et commentaires'!A12:A12&lt;&gt;"",'Barèmes et commentaires'!A12:A12,"")</f>
        <v>Q4 - méthode</v>
      </c>
      <c r="B17" s="31" cm="1">
        <f t="array" ref="B17">IF('Barèmes et commentaires'!B12:B12&lt;&gt;"",'Barèmes et commentaires'!B12:B12,"")</f>
        <v>1</v>
      </c>
      <c r="C17" s="17"/>
      <c r="D17" s="31" t="str">
        <f t="shared" si="1"/>
        <v/>
      </c>
      <c r="E17" s="18"/>
    </row>
    <row r="18" spans="1:5" s="29" customFormat="1" ht="12" x14ac:dyDescent="0.2">
      <c r="A18" s="40" t="str" cm="1">
        <f t="array" ref="A18">IF('Barèmes et commentaires'!A13:A13&lt;&gt;"",'Barèmes et commentaires'!A13:A13,"")</f>
        <v>Q4 - résultat</v>
      </c>
      <c r="B18" s="31" cm="1">
        <f t="array" ref="B18">IF('Barèmes et commentaires'!B13:B13&lt;&gt;"",'Barèmes et commentaires'!B13:B13,"")</f>
        <v>1</v>
      </c>
      <c r="C18" s="17"/>
      <c r="D18" s="31" t="str">
        <f t="shared" si="1"/>
        <v/>
      </c>
      <c r="E18" s="18"/>
    </row>
    <row r="19" spans="1:5" s="29" customFormat="1" ht="12" x14ac:dyDescent="0.2">
      <c r="A19" s="40" t="str" cm="1">
        <f t="array" ref="A19">IF('Barèmes et commentaires'!A14:A14&lt;&gt;"",'Barèmes et commentaires'!A14:A14,"")</f>
        <v>Q5 - C critique</v>
      </c>
      <c r="B19" s="31" cm="1">
        <f t="array" ref="B19">IF('Barèmes et commentaires'!B14:B14&lt;&gt;"",'Barèmes et commentaires'!B14:B14,"")</f>
        <v>1</v>
      </c>
      <c r="C19" s="17"/>
      <c r="D19" s="31" t="str">
        <f t="shared" si="1"/>
        <v/>
      </c>
      <c r="E19" s="18"/>
    </row>
    <row r="20" spans="1:5" s="29" customFormat="1" ht="12" x14ac:dyDescent="0.2">
      <c r="A20" s="40" t="str" cm="1">
        <f t="array" ref="A20">IF('Barèmes et commentaires'!A15:A15&lt;&gt;"",'Barèmes et commentaires'!A15:A15,"")</f>
        <v>Q6 - stabilité</v>
      </c>
      <c r="B20" s="31" cm="1">
        <f t="array" ref="B20">IF('Barèmes et commentaires'!B15:B15&lt;&gt;"",'Barèmes et commentaires'!B15:B15,"")</f>
        <v>2</v>
      </c>
      <c r="C20" s="17"/>
      <c r="D20" s="31" t="str">
        <f t="shared" si="1"/>
        <v/>
      </c>
      <c r="E20" s="18"/>
    </row>
    <row r="21" spans="1:5" s="29" customFormat="1" ht="12" x14ac:dyDescent="0.2">
      <c r="A21" s="40" t="str" cm="1">
        <f t="array" ref="A21">IF('Barèmes et commentaires'!A16:A16&lt;&gt;"",'Barèmes et commentaires'!A16:A16,"")</f>
        <v>Q7 - DL de sinus</v>
      </c>
      <c r="B21" s="31" cm="1">
        <f t="array" ref="B21">IF('Barèmes et commentaires'!B16:B16&lt;&gt;"",'Barèmes et commentaires'!B16:B16,"")</f>
        <v>0.5</v>
      </c>
      <c r="C21" s="17"/>
      <c r="D21" s="31" t="str">
        <f t="shared" si="1"/>
        <v/>
      </c>
      <c r="E21" s="18"/>
    </row>
    <row r="22" spans="1:5" s="29" customFormat="1" ht="12" x14ac:dyDescent="0.2">
      <c r="A22" s="40" t="str" cm="1">
        <f t="array" ref="A22">IF('Barèmes et commentaires'!A17:A17&lt;&gt;"",'Barèmes et commentaires'!A17:A17,"")</f>
        <v>Q8 - stabilité</v>
      </c>
      <c r="B22" s="31" cm="1">
        <f t="array" ref="B22">IF('Barèmes et commentaires'!B17:B17&lt;&gt;"",'Barèmes et commentaires'!B17:B17,"")</f>
        <v>3</v>
      </c>
      <c r="C22" s="17"/>
      <c r="D22" s="31" t="str">
        <f t="shared" si="1"/>
        <v/>
      </c>
      <c r="E22" s="18"/>
    </row>
    <row r="23" spans="1:5" s="29" customFormat="1" ht="12" x14ac:dyDescent="0.2">
      <c r="A23" s="40" t="str" cm="1">
        <f t="array" ref="A23">IF('Barèmes et commentaires'!A18:A18&lt;&gt;"",'Barèmes et commentaires'!A18:A18,"")</f>
        <v>Q9 - période</v>
      </c>
      <c r="B23" s="31" cm="1">
        <f t="array" ref="B23">IF('Barèmes et commentaires'!B18:B18&lt;&gt;"",'Barèmes et commentaires'!B18:B18,"")</f>
        <v>0.5</v>
      </c>
      <c r="C23" s="17"/>
      <c r="D23" s="31" t="str">
        <f t="shared" si="1"/>
        <v/>
      </c>
      <c r="E23" s="18"/>
    </row>
    <row r="24" spans="1:5" s="29" customFormat="1" ht="12" x14ac:dyDescent="0.2">
      <c r="A24" s="40" t="str" cm="1">
        <f t="array" ref="A24">IF('Barèmes et commentaires'!A19:A19&lt;&gt;"",'Barèmes et commentaires'!A19:A19,"")</f>
        <v>Q10 - calcul et AN de g</v>
      </c>
      <c r="B24" s="31" cm="1">
        <f t="array" ref="B24">IF('Barèmes et commentaires'!B19:B19&lt;&gt;"",'Barèmes et commentaires'!B19:B19,"")</f>
        <v>0.5</v>
      </c>
      <c r="C24" s="17"/>
      <c r="D24" s="31" t="str">
        <f t="shared" si="1"/>
        <v/>
      </c>
      <c r="E24" s="18"/>
    </row>
    <row r="25" spans="1:5" s="29" customFormat="1" ht="12" x14ac:dyDescent="0.2">
      <c r="A25" s="40" t="str" cm="1">
        <f t="array" ref="A25">IF('Barèmes et commentaires'!A20:A20&lt;&gt;"",'Barèmes et commentaires'!A20:A20,"")</f>
        <v>Q11 - DL de sin à l'ordre 3</v>
      </c>
      <c r="B25" s="31" cm="1">
        <f t="array" ref="B25">IF('Barèmes et commentaires'!B20:B20&lt;&gt;"",'Barèmes et commentaires'!B20:B20,"")</f>
        <v>0.5</v>
      </c>
      <c r="C25" s="17"/>
      <c r="D25" s="31" t="str">
        <f t="shared" si="1"/>
        <v/>
      </c>
      <c r="E25" s="18"/>
    </row>
    <row r="26" spans="1:5" s="29" customFormat="1" ht="12" x14ac:dyDescent="0.2">
      <c r="A26" s="40" t="str" cm="1">
        <f t="array" ref="A26">IF('Barèmes et commentaires'!A21:A21&lt;&gt;"",'Barèmes et commentaires'!A21:A21,"")</f>
        <v>Q12 - multiplier par θ'</v>
      </c>
      <c r="B26" s="31" cm="1">
        <f t="array" ref="B26">IF('Barèmes et commentaires'!B21:B21&lt;&gt;"",'Barèmes et commentaires'!B21:B21,"")</f>
        <v>0.5</v>
      </c>
      <c r="C26" s="17"/>
      <c r="D26" s="31" t="str">
        <f t="shared" si="1"/>
        <v/>
      </c>
      <c r="E26" s="18"/>
    </row>
    <row r="27" spans="1:5" s="29" customFormat="1" ht="12" x14ac:dyDescent="0.2">
      <c r="A27" s="40" t="str" cm="1">
        <f t="array" ref="A27">IF('Barèmes et commentaires'!A22:A22&lt;&gt;"",'Barèmes et commentaires'!A22:A22,"")</f>
        <v>Q12 - intégration avec CI</v>
      </c>
      <c r="B27" s="31" cm="1">
        <f t="array" ref="B27">IF('Barèmes et commentaires'!B22:B22&lt;&gt;"",'Barèmes et commentaires'!B22:B22,"")</f>
        <v>2</v>
      </c>
      <c r="C27" s="17"/>
      <c r="D27" s="31" t="str">
        <f t="shared" si="1"/>
        <v/>
      </c>
      <c r="E27" s="18"/>
    </row>
    <row r="28" spans="1:5" s="29" customFormat="1" ht="12" x14ac:dyDescent="0.2">
      <c r="A28" s="40" t="str" cm="1">
        <f t="array" ref="A28">IF('Barèmes et commentaires'!A23:A23&lt;&gt;"",'Barèmes et commentaires'!A23:A23,"")</f>
        <v>Q13 - période</v>
      </c>
      <c r="B28" s="31" cm="1">
        <f t="array" ref="B28">IF('Barèmes et commentaires'!B23:B23&lt;&gt;"",'Barèmes et commentaires'!B23:B23,"")</f>
        <v>4</v>
      </c>
      <c r="C28" s="17"/>
      <c r="D28" s="31" t="str">
        <f t="shared" si="1"/>
        <v/>
      </c>
      <c r="E28" s="18"/>
    </row>
    <row r="29" spans="1:5" s="29" customFormat="1" ht="12" x14ac:dyDescent="0.2">
      <c r="A29" s="40" t="str" cm="1">
        <f t="array" ref="A29">IF('Barèmes et commentaires'!A24:A24&lt;&gt;"",'Barèmes et commentaires'!A24:A24,"")</f>
        <v>Q14 - calcul et AN de g</v>
      </c>
      <c r="B29" s="31" cm="1">
        <f t="array" ref="B29">IF('Barèmes et commentaires'!B24:B24&lt;&gt;"",'Barèmes et commentaires'!B24:B24,"")</f>
        <v>1</v>
      </c>
      <c r="C29" s="17"/>
      <c r="D29" s="31" t="str">
        <f t="shared" si="1"/>
        <v/>
      </c>
      <c r="E29" s="18"/>
    </row>
    <row r="30" spans="1:5" s="29" customFormat="1" ht="12" x14ac:dyDescent="0.2">
      <c r="A30" s="40" t="str" cm="1">
        <f t="array" ref="A30">IF('Barèmes et commentaires'!A25:A25&lt;&gt;"",'Barèmes et commentaires'!A25:A25,"")</f>
        <v/>
      </c>
      <c r="B30" s="31" t="str" cm="1">
        <f t="array" ref="B30">IF('Barèmes et commentaires'!B25:B25&lt;&gt;"",'Barèmes et commentaires'!B25:B25,"")</f>
        <v/>
      </c>
      <c r="C30" s="17"/>
      <c r="D30" s="31" t="str">
        <f t="shared" ref="D30:D34" si="2">IF(C30&lt;&gt;"",C30/4*B30,"")</f>
        <v/>
      </c>
      <c r="E30" s="18"/>
    </row>
    <row r="31" spans="1:5" s="29" customFormat="1" ht="12" x14ac:dyDescent="0.2">
      <c r="A31" s="40" t="str" cm="1">
        <f t="array" ref="A31">IF('Barèmes et commentaires'!A26:A26&lt;&gt;"",'Barèmes et commentaires'!A26:A26,"")</f>
        <v/>
      </c>
      <c r="B31" s="31" t="str" cm="1">
        <f t="array" ref="B31">IF('Barèmes et commentaires'!B26:B26&lt;&gt;"",'Barèmes et commentaires'!B26:B26,"")</f>
        <v/>
      </c>
      <c r="C31" s="17"/>
      <c r="D31" s="31" t="str">
        <f t="shared" si="2"/>
        <v/>
      </c>
      <c r="E31" s="18"/>
    </row>
    <row r="32" spans="1:5" s="29" customFormat="1" ht="12" x14ac:dyDescent="0.2">
      <c r="A32" s="40" t="str" cm="1">
        <f t="array" ref="A32">IF('Barèmes et commentaires'!A27:A27&lt;&gt;"",'Barèmes et commentaires'!A27:A27,"")</f>
        <v/>
      </c>
      <c r="B32" s="31" t="str" cm="1">
        <f t="array" ref="B32">IF('Barèmes et commentaires'!B27:B27&lt;&gt;"",'Barèmes et commentaires'!B27:B27,"")</f>
        <v/>
      </c>
      <c r="C32" s="17"/>
      <c r="D32" s="31" t="str">
        <f t="shared" si="2"/>
        <v/>
      </c>
      <c r="E32" s="18"/>
    </row>
    <row r="33" spans="1:5" s="29" customFormat="1" ht="12" x14ac:dyDescent="0.2">
      <c r="A33" s="40" t="str" cm="1">
        <f t="array" ref="A33">IF('Barèmes et commentaires'!A28:A28&lt;&gt;"",'Barèmes et commentaires'!A28:A28,"")</f>
        <v/>
      </c>
      <c r="B33" s="31" t="str" cm="1">
        <f t="array" ref="B33">IF('Barèmes et commentaires'!B28:B28&lt;&gt;"",'Barèmes et commentaires'!B28:B28,"")</f>
        <v/>
      </c>
      <c r="C33" s="17"/>
      <c r="D33" s="31" t="str">
        <f t="shared" si="2"/>
        <v/>
      </c>
      <c r="E33" s="18"/>
    </row>
    <row r="34" spans="1:5" s="29" customFormat="1" ht="12" x14ac:dyDescent="0.2">
      <c r="A34" s="40" t="str" cm="1">
        <f t="array" ref="A34">IF('Barèmes et commentaires'!A29:A29&lt;&gt;"",'Barèmes et commentaires'!A29:A29,"")</f>
        <v/>
      </c>
      <c r="B34" s="31" t="str" cm="1">
        <f t="array" ref="B34">IF('Barèmes et commentaires'!B29:B29&lt;&gt;"",'Barèmes et commentaires'!B29:B29,"")</f>
        <v/>
      </c>
      <c r="C34" s="17"/>
      <c r="D34" s="31" t="str">
        <f t="shared" si="2"/>
        <v/>
      </c>
      <c r="E34" s="18"/>
    </row>
    <row r="35" spans="1:5" s="29" customFormat="1" ht="12" x14ac:dyDescent="0.2">
      <c r="B35" s="24"/>
      <c r="C35" s="13"/>
      <c r="D35" s="24" t="str">
        <f t="shared" ref="D35:D41" si="3">IF(C35&lt;&gt;"",C35/4*B35,"")</f>
        <v/>
      </c>
      <c r="E35" s="14"/>
    </row>
    <row r="36" spans="1:5" s="29" customFormat="1" ht="12" x14ac:dyDescent="0.2">
      <c r="B36" s="24"/>
      <c r="C36" s="13"/>
      <c r="D36" s="24" t="str">
        <f>IF(C36&lt;&gt;"",C36/4*B36,"")</f>
        <v/>
      </c>
      <c r="E36" s="14"/>
    </row>
    <row r="37" spans="1:5" s="29" customFormat="1" ht="12" x14ac:dyDescent="0.2">
      <c r="B37" s="24"/>
      <c r="C37" s="13"/>
      <c r="D37" s="24" t="str">
        <f t="shared" si="3"/>
        <v/>
      </c>
      <c r="E37" s="14"/>
    </row>
    <row r="38" spans="1:5" x14ac:dyDescent="0.2">
      <c r="D38" s="21" t="str">
        <f t="shared" si="3"/>
        <v/>
      </c>
    </row>
    <row r="39" spans="1:5" x14ac:dyDescent="0.2">
      <c r="D39" s="21" t="str">
        <f t="shared" si="3"/>
        <v/>
      </c>
    </row>
    <row r="40" spans="1:5" x14ac:dyDescent="0.2">
      <c r="D40" s="21" t="str">
        <f t="shared" si="3"/>
        <v/>
      </c>
    </row>
    <row r="41" spans="1:5" x14ac:dyDescent="0.2">
      <c r="D41" s="21" t="str">
        <f t="shared" si="3"/>
        <v/>
      </c>
    </row>
  </sheetData>
  <mergeCells count="6">
    <mergeCell ref="F14:I14"/>
    <mergeCell ref="F1:I1"/>
    <mergeCell ref="H2:I2"/>
    <mergeCell ref="F11:I11"/>
    <mergeCell ref="F12:I12"/>
    <mergeCell ref="F13:I13"/>
  </mergeCells>
  <phoneticPr fontId="1" type="noConversion"/>
  <conditionalFormatting sqref="C10:C34">
    <cfRule type="iconSet" priority="1">
      <iconSet iconSet="5Rating" showValue="0">
        <cfvo type="percent" val="0"/>
        <cfvo type="num" val="0" gte="0"/>
        <cfvo type="num" val="1" gte="0"/>
        <cfvo type="num" val="2" gte="0"/>
        <cfvo type="num" val="3" gte="0"/>
      </iconSet>
    </cfRule>
  </conditionalFormatting>
  <dataValidations count="1">
    <dataValidation type="whole" allowBlank="1" showInputMessage="1" showErrorMessage="1" errorTitle="Entrer un score entre 0 et 4" error="Valeurs possibles :_x000a_0, 1, 2, 3 ou 4." sqref="C10:C34" xr:uid="{BE2C59E8-E217-5E47-8CB4-FFD9BBF7C94D}">
      <formula1>0</formula1>
      <formula2>4</formula2>
    </dataValidation>
  </dataValidations>
  <pageMargins left="0.7" right="0.7" top="0.75" bottom="0.75" header="0.3" footer="0.3"/>
  <pageSetup scale="65" orientation="portrait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Scroll Bar 2">
              <controlPr defaultSize="0" print="0" autoPict="0">
                <anchor moveWithCells="1">
                  <from>
                    <xdr:col>1</xdr:col>
                    <xdr:colOff>546100</xdr:colOff>
                    <xdr:row>10</xdr:row>
                    <xdr:rowOff>12700</xdr:rowOff>
                  </from>
                  <to>
                    <xdr:col>2</xdr:col>
                    <xdr:colOff>114300</xdr:colOff>
                    <xdr:row>10</xdr:row>
                    <xdr:rowOff>139700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4" name="Scroll Bar 7">
              <controlPr defaultSize="0" print="0" autoPict="0">
                <anchor moveWithCells="1">
                  <from>
                    <xdr:col>1</xdr:col>
                    <xdr:colOff>546100</xdr:colOff>
                    <xdr:row>11</xdr:row>
                    <xdr:rowOff>12700</xdr:rowOff>
                  </from>
                  <to>
                    <xdr:col>2</xdr:col>
                    <xdr:colOff>114300</xdr:colOff>
                    <xdr:row>11</xdr:row>
                    <xdr:rowOff>139700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Scroll Bar 8">
              <controlPr defaultSize="0" print="0" autoPict="0">
                <anchor moveWithCells="1">
                  <from>
                    <xdr:col>1</xdr:col>
                    <xdr:colOff>546100</xdr:colOff>
                    <xdr:row>12</xdr:row>
                    <xdr:rowOff>12700</xdr:rowOff>
                  </from>
                  <to>
                    <xdr:col>2</xdr:col>
                    <xdr:colOff>114300</xdr:colOff>
                    <xdr:row>12</xdr:row>
                    <xdr:rowOff>139700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Scroll Bar 9">
              <controlPr defaultSize="0" print="0" autoPict="0">
                <anchor moveWithCells="1">
                  <from>
                    <xdr:col>1</xdr:col>
                    <xdr:colOff>546100</xdr:colOff>
                    <xdr:row>13</xdr:row>
                    <xdr:rowOff>12700</xdr:rowOff>
                  </from>
                  <to>
                    <xdr:col>2</xdr:col>
                    <xdr:colOff>114300</xdr:colOff>
                    <xdr:row>13</xdr:row>
                    <xdr:rowOff>139700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7" name="Scroll Bar 10">
              <controlPr defaultSize="0" print="0" autoPict="0">
                <anchor moveWithCells="1">
                  <from>
                    <xdr:col>1</xdr:col>
                    <xdr:colOff>546100</xdr:colOff>
                    <xdr:row>14</xdr:row>
                    <xdr:rowOff>12700</xdr:rowOff>
                  </from>
                  <to>
                    <xdr:col>2</xdr:col>
                    <xdr:colOff>114300</xdr:colOff>
                    <xdr:row>14</xdr:row>
                    <xdr:rowOff>139700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8" name="Scroll Bar 11">
              <controlPr defaultSize="0" print="0" autoPict="0">
                <anchor moveWithCells="1">
                  <from>
                    <xdr:col>1</xdr:col>
                    <xdr:colOff>546100</xdr:colOff>
                    <xdr:row>15</xdr:row>
                    <xdr:rowOff>12700</xdr:rowOff>
                  </from>
                  <to>
                    <xdr:col>2</xdr:col>
                    <xdr:colOff>114300</xdr:colOff>
                    <xdr:row>15</xdr:row>
                    <xdr:rowOff>139700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9" name="Scroll Bar 12">
              <controlPr defaultSize="0" print="0" autoPict="0">
                <anchor moveWithCells="1">
                  <from>
                    <xdr:col>1</xdr:col>
                    <xdr:colOff>546100</xdr:colOff>
                    <xdr:row>16</xdr:row>
                    <xdr:rowOff>12700</xdr:rowOff>
                  </from>
                  <to>
                    <xdr:col>2</xdr:col>
                    <xdr:colOff>114300</xdr:colOff>
                    <xdr:row>16</xdr:row>
                    <xdr:rowOff>139700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0" name="Scroll Bar 13">
              <controlPr defaultSize="0" print="0" autoPict="0">
                <anchor moveWithCells="1">
                  <from>
                    <xdr:col>1</xdr:col>
                    <xdr:colOff>546100</xdr:colOff>
                    <xdr:row>17</xdr:row>
                    <xdr:rowOff>12700</xdr:rowOff>
                  </from>
                  <to>
                    <xdr:col>2</xdr:col>
                    <xdr:colOff>114300</xdr:colOff>
                    <xdr:row>17</xdr:row>
                    <xdr:rowOff>139700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1" name="Scroll Bar 14">
              <controlPr defaultSize="0" print="0" autoPict="0">
                <anchor moveWithCells="1">
                  <from>
                    <xdr:col>1</xdr:col>
                    <xdr:colOff>546100</xdr:colOff>
                    <xdr:row>18</xdr:row>
                    <xdr:rowOff>12700</xdr:rowOff>
                  </from>
                  <to>
                    <xdr:col>2</xdr:col>
                    <xdr:colOff>114300</xdr:colOff>
                    <xdr:row>18</xdr:row>
                    <xdr:rowOff>139700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2" name="Scroll Bar 15">
              <controlPr defaultSize="0" print="0" autoPict="0">
                <anchor moveWithCells="1">
                  <from>
                    <xdr:col>1</xdr:col>
                    <xdr:colOff>546100</xdr:colOff>
                    <xdr:row>19</xdr:row>
                    <xdr:rowOff>12700</xdr:rowOff>
                  </from>
                  <to>
                    <xdr:col>2</xdr:col>
                    <xdr:colOff>114300</xdr:colOff>
                    <xdr:row>19</xdr:row>
                    <xdr:rowOff>139700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3" name="Scroll Bar 16">
              <controlPr defaultSize="0" print="0" autoPict="0">
                <anchor moveWithCells="1">
                  <from>
                    <xdr:col>1</xdr:col>
                    <xdr:colOff>546100</xdr:colOff>
                    <xdr:row>20</xdr:row>
                    <xdr:rowOff>12700</xdr:rowOff>
                  </from>
                  <to>
                    <xdr:col>2</xdr:col>
                    <xdr:colOff>114300</xdr:colOff>
                    <xdr:row>20</xdr:row>
                    <xdr:rowOff>139700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4" name="Scroll Bar 17">
              <controlPr defaultSize="0" print="0" autoPict="0">
                <anchor moveWithCells="1">
                  <from>
                    <xdr:col>1</xdr:col>
                    <xdr:colOff>546100</xdr:colOff>
                    <xdr:row>21</xdr:row>
                    <xdr:rowOff>12700</xdr:rowOff>
                  </from>
                  <to>
                    <xdr:col>2</xdr:col>
                    <xdr:colOff>114300</xdr:colOff>
                    <xdr:row>21</xdr:row>
                    <xdr:rowOff>139700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5" name="Scroll Bar 18">
              <controlPr defaultSize="0" print="0" autoPict="0">
                <anchor moveWithCells="1">
                  <from>
                    <xdr:col>1</xdr:col>
                    <xdr:colOff>546100</xdr:colOff>
                    <xdr:row>22</xdr:row>
                    <xdr:rowOff>12700</xdr:rowOff>
                  </from>
                  <to>
                    <xdr:col>2</xdr:col>
                    <xdr:colOff>114300</xdr:colOff>
                    <xdr:row>22</xdr:row>
                    <xdr:rowOff>139700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6" name="Scroll Bar 19">
              <controlPr defaultSize="0" print="0" autoPict="0">
                <anchor moveWithCells="1">
                  <from>
                    <xdr:col>1</xdr:col>
                    <xdr:colOff>546100</xdr:colOff>
                    <xdr:row>23</xdr:row>
                    <xdr:rowOff>12700</xdr:rowOff>
                  </from>
                  <to>
                    <xdr:col>2</xdr:col>
                    <xdr:colOff>114300</xdr:colOff>
                    <xdr:row>23</xdr:row>
                    <xdr:rowOff>139700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7" name="Scroll Bar 20">
              <controlPr defaultSize="0" print="0" autoPict="0">
                <anchor moveWithCells="1">
                  <from>
                    <xdr:col>1</xdr:col>
                    <xdr:colOff>546100</xdr:colOff>
                    <xdr:row>24</xdr:row>
                    <xdr:rowOff>12700</xdr:rowOff>
                  </from>
                  <to>
                    <xdr:col>2</xdr:col>
                    <xdr:colOff>114300</xdr:colOff>
                    <xdr:row>24</xdr:row>
                    <xdr:rowOff>139700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8" name="Scroll Bar 21">
              <controlPr defaultSize="0" print="0" autoPict="0">
                <anchor moveWithCells="1">
                  <from>
                    <xdr:col>1</xdr:col>
                    <xdr:colOff>546100</xdr:colOff>
                    <xdr:row>25</xdr:row>
                    <xdr:rowOff>12700</xdr:rowOff>
                  </from>
                  <to>
                    <xdr:col>2</xdr:col>
                    <xdr:colOff>114300</xdr:colOff>
                    <xdr:row>25</xdr:row>
                    <xdr:rowOff>139700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9" name="Scroll Bar 22">
              <controlPr defaultSize="0" print="0" autoPict="0">
                <anchor moveWithCells="1">
                  <from>
                    <xdr:col>1</xdr:col>
                    <xdr:colOff>546100</xdr:colOff>
                    <xdr:row>26</xdr:row>
                    <xdr:rowOff>12700</xdr:rowOff>
                  </from>
                  <to>
                    <xdr:col>2</xdr:col>
                    <xdr:colOff>114300</xdr:colOff>
                    <xdr:row>26</xdr:row>
                    <xdr:rowOff>139700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0" name="Scroll Bar 23">
              <controlPr defaultSize="0" print="0" autoPict="0">
                <anchor moveWithCells="1">
                  <from>
                    <xdr:col>1</xdr:col>
                    <xdr:colOff>546100</xdr:colOff>
                    <xdr:row>27</xdr:row>
                    <xdr:rowOff>12700</xdr:rowOff>
                  </from>
                  <to>
                    <xdr:col>2</xdr:col>
                    <xdr:colOff>114300</xdr:colOff>
                    <xdr:row>27</xdr:row>
                    <xdr:rowOff>139700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1" name="Scroll Bar 24">
              <controlPr defaultSize="0" print="0" autoPict="0">
                <anchor moveWithCells="1">
                  <from>
                    <xdr:col>1</xdr:col>
                    <xdr:colOff>546100</xdr:colOff>
                    <xdr:row>28</xdr:row>
                    <xdr:rowOff>12700</xdr:rowOff>
                  </from>
                  <to>
                    <xdr:col>2</xdr:col>
                    <xdr:colOff>114300</xdr:colOff>
                    <xdr:row>28</xdr:row>
                    <xdr:rowOff>139700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BB4F963-5051-9A47-B4D2-B54A40F42E6B}">
          <x14:formula1>
            <xm:f>'Barèmes et commentaires'!C5:S5</xm:f>
          </x14:formula1>
          <xm:sqref>E10:E34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D94790-AF91-0A4F-96D5-42B92894FAA3}">
  <sheetPr>
    <tabColor rgb="FFFF0000"/>
  </sheetPr>
  <dimension ref="A1:A2"/>
  <sheetViews>
    <sheetView workbookViewId="0">
      <selection activeCell="K31" sqref="K31"/>
    </sheetView>
  </sheetViews>
  <sheetFormatPr baseColWidth="10" defaultRowHeight="16" x14ac:dyDescent="0.2"/>
  <sheetData>
    <row r="1" spans="1:1" x14ac:dyDescent="0.2">
      <c r="A1" t="s">
        <v>39</v>
      </c>
    </row>
    <row r="2" spans="1:1" x14ac:dyDescent="0.2">
      <c r="A2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Barèmes et commentaires</vt:lpstr>
      <vt:lpstr>Statistiques</vt:lpstr>
      <vt:lpstr>Liste des notes</vt:lpstr>
      <vt:lpstr>DEBUT</vt:lpstr>
      <vt:lpstr>Nouvel élève</vt:lpstr>
      <vt:lpstr>FIN</vt:lpstr>
      <vt:lpstr>'Nouvel élève'!Zone_d_impression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Thomas Roy</cp:lastModifiedBy>
  <cp:lastPrinted>2020-04-04T15:59:13Z</cp:lastPrinted>
  <dcterms:created xsi:type="dcterms:W3CDTF">2020-04-04T13:26:54Z</dcterms:created>
  <dcterms:modified xsi:type="dcterms:W3CDTF">2020-04-19T17:44:33Z</dcterms:modified>
  <cp:category/>
</cp:coreProperties>
</file>