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rdonc\Downloads\"/>
    </mc:Choice>
  </mc:AlternateContent>
  <xr:revisionPtr revIDLastSave="0" documentId="13_ncr:1_{44039330-D2F2-4BB1-8BBB-562D75704488}" xr6:coauthVersionLast="47" xr6:coauthVersionMax="47" xr10:uidLastSave="{00000000-0000-0000-0000-000000000000}"/>
  <bookViews>
    <workbookView xWindow="-110" yWindow="-110" windowWidth="19420" windowHeight="11020" activeTab="1" xr2:uid="{00000000-000D-0000-FFFF-FFFF00000000}"/>
  </bookViews>
  <sheets>
    <sheet name="Report de colonnes" sheetId="4" r:id="rId1"/>
    <sheet name="export" sheetId="1" r:id="rId2"/>
    <sheet name="compil" sheetId="2" r:id="rId3"/>
    <sheet name="Feuil4" sheetId="7" r:id="rId4"/>
    <sheet name="Feuil5" sheetId="8" r:id="rId5"/>
    <sheet name="Feuil6" sheetId="9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23" i="1" l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3" i="1"/>
  <c r="N4" i="1"/>
  <c r="N8" i="1" s="1"/>
  <c r="N9" i="1" l="1"/>
  <c r="N12" i="1"/>
  <c r="N15" i="1"/>
  <c r="N7" i="1"/>
  <c r="N14" i="1"/>
  <c r="N6" i="1"/>
  <c r="N13" i="1"/>
  <c r="N11" i="1"/>
  <c r="N10" i="1"/>
  <c r="N5" i="1"/>
  <c r="N16" i="1"/>
</calcChain>
</file>

<file path=xl/sharedStrings.xml><?xml version="1.0" encoding="utf-8"?>
<sst xmlns="http://schemas.openxmlformats.org/spreadsheetml/2006/main" count="259" uniqueCount="114">
  <si>
    <t>Obs.</t>
  </si>
  <si>
    <t>Affaire</t>
  </si>
  <si>
    <t>FAI</t>
  </si>
  <si>
    <t>Pièce</t>
  </si>
  <si>
    <t>Désignation</t>
  </si>
  <si>
    <t>N° Plan</t>
  </si>
  <si>
    <t>Urgence</t>
  </si>
  <si>
    <t>Qté</t>
  </si>
  <si>
    <t>Qté Fabr.</t>
  </si>
  <si>
    <t>Qté Rest.</t>
  </si>
  <si>
    <t>Prix unit.</t>
  </si>
  <si>
    <t>Montant</t>
  </si>
  <si>
    <t>Délai initial</t>
  </si>
  <si>
    <t>Cycle</t>
  </si>
  <si>
    <t>Délai/Cycle</t>
  </si>
  <si>
    <t>Délai client</t>
  </si>
  <si>
    <t>Ecart/Cycle</t>
  </si>
  <si>
    <t>Délai planning</t>
  </si>
  <si>
    <t>Ouverture Affaire</t>
  </si>
  <si>
    <t>Etat</t>
  </si>
  <si>
    <t>Client</t>
  </si>
  <si>
    <t>Nom du Client</t>
  </si>
  <si>
    <t>Nbh restant</t>
  </si>
  <si>
    <t>Commande</t>
  </si>
  <si>
    <t xml:space="preserve">Commande interne                                  </t>
  </si>
  <si>
    <t>Famille (affaire)</t>
  </si>
  <si>
    <t>Section</t>
  </si>
  <si>
    <t>Représ. 1</t>
  </si>
  <si>
    <t>Représ. 2</t>
  </si>
  <si>
    <t>@. Liv.</t>
  </si>
  <si>
    <t>Poste</t>
  </si>
  <si>
    <t>Désignation 2</t>
  </si>
  <si>
    <t>Désignation 3</t>
  </si>
  <si>
    <t>Blocage</t>
  </si>
  <si>
    <t>C.A.F</t>
  </si>
  <si>
    <t>Typologie</t>
  </si>
  <si>
    <t>Ferme/Prév.</t>
  </si>
  <si>
    <t>Date Commande</t>
  </si>
  <si>
    <t>N° Devis</t>
  </si>
  <si>
    <t>Magasin</t>
  </si>
  <si>
    <t>Acheteur</t>
  </si>
  <si>
    <t>Approvisionneur</t>
  </si>
  <si>
    <t>Préparateur</t>
  </si>
  <si>
    <t>Emetteur Commande</t>
  </si>
  <si>
    <t>Groupe Financier</t>
  </si>
  <si>
    <t>Pays</t>
  </si>
  <si>
    <t>FNC</t>
  </si>
  <si>
    <t>Résa.Dispo.Affaire</t>
  </si>
  <si>
    <t>Observation interne affaire</t>
  </si>
  <si>
    <t/>
  </si>
  <si>
    <t>C</t>
  </si>
  <si>
    <t>F</t>
  </si>
  <si>
    <t>Aucun</t>
  </si>
  <si>
    <t>FRANCE</t>
  </si>
  <si>
    <t>Qualité.ico</t>
  </si>
  <si>
    <t>T</t>
  </si>
  <si>
    <t>N° sem</t>
  </si>
  <si>
    <t>Mois</t>
  </si>
  <si>
    <t>HARIBO</t>
  </si>
  <si>
    <t>MERCEDES</t>
  </si>
  <si>
    <t>MCLAREN</t>
  </si>
  <si>
    <t>CLUEDO</t>
  </si>
  <si>
    <t>LEGO</t>
  </si>
  <si>
    <t>COCA COLA</t>
  </si>
  <si>
    <t>DAUPHINO</t>
  </si>
  <si>
    <t>NIKE</t>
  </si>
  <si>
    <t>NEW BALANCE</t>
  </si>
  <si>
    <t>ADIDAS</t>
  </si>
  <si>
    <t>PSG</t>
  </si>
  <si>
    <t>LOUIS VUITTON</t>
  </si>
  <si>
    <t>FERRARI</t>
  </si>
  <si>
    <t>BUGATTI</t>
  </si>
  <si>
    <t>RONALDO</t>
  </si>
  <si>
    <t>MESSI</t>
  </si>
  <si>
    <t xml:space="preserve">MBAPPE </t>
  </si>
  <si>
    <t>BENZEMA</t>
  </si>
  <si>
    <t>Dispo</t>
  </si>
  <si>
    <t>MO2012031</t>
  </si>
  <si>
    <t>MO2012032</t>
  </si>
  <si>
    <t>MO2012033</t>
  </si>
  <si>
    <t>MO2012034</t>
  </si>
  <si>
    <t>MO2012035</t>
  </si>
  <si>
    <t>MO2012036</t>
  </si>
  <si>
    <t>MO2012037</t>
  </si>
  <si>
    <t>MO2012038</t>
  </si>
  <si>
    <t>MO2012039</t>
  </si>
  <si>
    <t>MO2012040</t>
  </si>
  <si>
    <t>MO2012041</t>
  </si>
  <si>
    <t>MO2012042</t>
  </si>
  <si>
    <t>MO2012043</t>
  </si>
  <si>
    <t>MO2012044</t>
  </si>
  <si>
    <t>BONBON</t>
  </si>
  <si>
    <t>VOITURE</t>
  </si>
  <si>
    <t>JEU</t>
  </si>
  <si>
    <t>PIECE</t>
  </si>
  <si>
    <t>BOUTEILLE</t>
  </si>
  <si>
    <t>FIGURINE</t>
  </si>
  <si>
    <t>CHAUSSURE</t>
  </si>
  <si>
    <t>LACET</t>
  </si>
  <si>
    <t>BALLON</t>
  </si>
  <si>
    <t>SAC</t>
  </si>
  <si>
    <t>Affaire2</t>
  </si>
  <si>
    <t>N° colonnes à copier</t>
  </si>
  <si>
    <r>
      <t xml:space="preserve">tableau </t>
    </r>
    <r>
      <rPr>
        <b/>
        <sz val="11"/>
        <color theme="8"/>
        <rFont val="Calibri"/>
        <family val="2"/>
        <scheme val="minor"/>
      </rPr>
      <t>TE</t>
    </r>
  </si>
  <si>
    <r>
      <t xml:space="preserve">dans tableau </t>
    </r>
    <r>
      <rPr>
        <b/>
        <sz val="11"/>
        <color theme="8"/>
        <rFont val="Calibri"/>
        <family val="2"/>
        <scheme val="minor"/>
      </rPr>
      <t>TC</t>
    </r>
  </si>
  <si>
    <t>N° colonnes réceptrices</t>
  </si>
  <si>
    <r>
      <t xml:space="preserve">tableau </t>
    </r>
    <r>
      <rPr>
        <b/>
        <sz val="11"/>
        <color theme="8"/>
        <rFont val="Calibri"/>
        <family val="2"/>
        <scheme val="minor"/>
      </rPr>
      <t>TC</t>
    </r>
  </si>
  <si>
    <t>Prix unit. (€)</t>
  </si>
  <si>
    <t>Montant (€)</t>
  </si>
  <si>
    <t>Délai
interne</t>
  </si>
  <si>
    <t>Délai
ordo.</t>
  </si>
  <si>
    <t>?</t>
  </si>
  <si>
    <t>Prix unit.
 (€)</t>
  </si>
  <si>
    <t>Montant 
(€)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</si>
</sst>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_-* #,##0.00\ _€_-;\-* #,##0.00\ _€_-;_-* &quot;-&quot;??\ _€_-;_-@_-"/>
    <numFmt numFmtId="165" formatCode="###########0"/>
    <numFmt numFmtId="166" formatCode="_-* #,##0\ _€_-;\-* #,##0\ _€_-;_-* &quot;-&quot;??\ _€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0"/>
      <name val="Segoe UI"/>
      <family val="2"/>
    </font>
    <font>
      <sz val="9"/>
      <color indexed="0"/>
      <name val="Segoe UI"/>
      <family val="2"/>
    </font>
    <font>
      <sz val="9"/>
      <color indexed="2"/>
      <name val="Segoe UI"/>
      <family val="2"/>
    </font>
    <font>
      <sz val="9"/>
      <color indexed="9"/>
      <name val="Segoe U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indexed="0"/>
      <name val="Segoe UI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rgb="FF548235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548235"/>
      <name val="Calibri"/>
      <family val="2"/>
      <scheme val="minor"/>
    </font>
    <font>
      <b/>
      <i/>
      <sz val="9"/>
      <color indexed="0"/>
      <name val="Calibri"/>
      <family val="2"/>
    </font>
    <font>
      <b/>
      <i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</cellStyleXfs>
  <cellXfs count="54">
    <xf numFmtId="0" fontId="0" fillId="0" borderId="0" xfId="0"/>
    <xf numFmtId="0" fontId="4" fillId="0" borderId="0" xfId="2" applyFont="1" applyAlignment="1">
      <alignment horizontal="center" vertical="center"/>
    </xf>
    <xf numFmtId="0" fontId="4" fillId="0" borderId="0" xfId="2" applyFont="1" applyAlignment="1">
      <alignment horizontal="left" vertical="center"/>
    </xf>
    <xf numFmtId="165" fontId="4" fillId="0" borderId="0" xfId="2" applyNumberFormat="1" applyFont="1" applyAlignment="1">
      <alignment horizontal="right" vertical="center"/>
    </xf>
    <xf numFmtId="0" fontId="4" fillId="0" borderId="0" xfId="2" applyFont="1" applyAlignment="1">
      <alignment horizontal="left" vertical="center" wrapText="1"/>
    </xf>
    <xf numFmtId="4" fontId="4" fillId="0" borderId="0" xfId="2" applyNumberFormat="1" applyFont="1" applyAlignment="1">
      <alignment horizontal="right" vertical="center"/>
    </xf>
    <xf numFmtId="0" fontId="3" fillId="2" borderId="0" xfId="3" applyFont="1" applyFill="1" applyAlignment="1">
      <alignment horizontal="left" vertical="center"/>
    </xf>
    <xf numFmtId="8" fontId="3" fillId="2" borderId="0" xfId="3" applyNumberFormat="1" applyFont="1" applyFill="1" applyAlignment="1">
      <alignment horizontal="left" vertical="center" wrapText="1"/>
    </xf>
    <xf numFmtId="0" fontId="3" fillId="2" borderId="0" xfId="3" applyFont="1" applyFill="1" applyAlignment="1">
      <alignment horizontal="left" vertical="center" wrapText="1"/>
    </xf>
    <xf numFmtId="15" fontId="3" fillId="2" borderId="0" xfId="3" applyNumberFormat="1" applyFont="1" applyFill="1" applyAlignment="1">
      <alignment horizontal="left" vertical="center" wrapText="1"/>
    </xf>
    <xf numFmtId="166" fontId="3" fillId="2" borderId="0" xfId="1" applyNumberFormat="1" applyFont="1" applyFill="1" applyAlignment="1">
      <alignment horizontal="left" vertical="center" wrapText="1"/>
    </xf>
    <xf numFmtId="0" fontId="7" fillId="3" borderId="1" xfId="0" applyFont="1" applyFill="1" applyBorder="1"/>
    <xf numFmtId="0" fontId="9" fillId="2" borderId="2" xfId="3" applyFont="1" applyFill="1" applyBorder="1" applyAlignment="1">
      <alignment horizontal="left" vertical="center"/>
    </xf>
    <xf numFmtId="8" fontId="9" fillId="2" borderId="2" xfId="3" applyNumberFormat="1" applyFont="1" applyFill="1" applyBorder="1" applyAlignment="1">
      <alignment horizontal="left" vertical="center" wrapText="1"/>
    </xf>
    <xf numFmtId="0" fontId="9" fillId="2" borderId="2" xfId="3" applyFont="1" applyFill="1" applyBorder="1" applyAlignment="1">
      <alignment horizontal="left" vertical="center" wrapText="1"/>
    </xf>
    <xf numFmtId="15" fontId="9" fillId="2" borderId="2" xfId="3" applyNumberFormat="1" applyFont="1" applyFill="1" applyBorder="1" applyAlignment="1">
      <alignment horizontal="left" vertical="center" wrapText="1"/>
    </xf>
    <xf numFmtId="166" fontId="9" fillId="2" borderId="2" xfId="1" applyNumberFormat="1" applyFont="1" applyFill="1" applyBorder="1" applyAlignment="1">
      <alignment horizontal="left" vertical="center" wrapText="1"/>
    </xf>
    <xf numFmtId="0" fontId="9" fillId="2" borderId="3" xfId="3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165" fontId="4" fillId="0" borderId="0" xfId="2" applyNumberFormat="1" applyFont="1" applyAlignment="1">
      <alignment horizontal="center" vertical="center"/>
    </xf>
    <xf numFmtId="0" fontId="3" fillId="2" borderId="0" xfId="3" applyFont="1" applyFill="1" applyAlignment="1">
      <alignment horizontal="center" vertical="center" wrapText="1"/>
    </xf>
    <xf numFmtId="0" fontId="4" fillId="0" borderId="4" xfId="2" applyFont="1" applyBorder="1" applyAlignment="1">
      <alignment horizontal="left" vertical="center" wrapText="1"/>
    </xf>
    <xf numFmtId="4" fontId="4" fillId="0" borderId="4" xfId="2" applyNumberFormat="1" applyFont="1" applyBorder="1" applyAlignment="1">
      <alignment horizontal="right" vertical="center"/>
    </xf>
    <xf numFmtId="14" fontId="4" fillId="0" borderId="4" xfId="2" applyNumberFormat="1" applyFont="1" applyBorder="1" applyAlignment="1">
      <alignment horizontal="right" vertical="center"/>
    </xf>
    <xf numFmtId="0" fontId="4" fillId="0" borderId="4" xfId="2" applyFont="1" applyBorder="1" applyAlignment="1">
      <alignment horizontal="center" vertical="center" wrapText="1"/>
    </xf>
    <xf numFmtId="0" fontId="10" fillId="0" borderId="0" xfId="0" applyFont="1"/>
    <xf numFmtId="0" fontId="8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4" fillId="0" borderId="4" xfId="2" applyFont="1" applyBorder="1" applyAlignment="1">
      <alignment horizontal="left" vertical="center"/>
    </xf>
    <xf numFmtId="3" fontId="4" fillId="0" borderId="4" xfId="2" applyNumberFormat="1" applyFont="1" applyBorder="1" applyAlignment="1">
      <alignment horizontal="right" vertical="center"/>
    </xf>
    <xf numFmtId="14" fontId="6" fillId="0" borderId="4" xfId="2" applyNumberFormat="1" applyFont="1" applyBorder="1" applyAlignment="1">
      <alignment horizontal="right" vertical="center"/>
    </xf>
    <xf numFmtId="165" fontId="4" fillId="0" borderId="4" xfId="2" applyNumberFormat="1" applyFont="1" applyBorder="1" applyAlignment="1">
      <alignment horizontal="left" vertical="center"/>
    </xf>
    <xf numFmtId="0" fontId="4" fillId="0" borderId="4" xfId="2" applyFont="1" applyBorder="1" applyAlignment="1">
      <alignment horizontal="center" vertical="center"/>
    </xf>
    <xf numFmtId="0" fontId="4" fillId="0" borderId="5" xfId="2" applyFont="1" applyBorder="1" applyAlignment="1">
      <alignment horizontal="left" vertical="center"/>
    </xf>
    <xf numFmtId="4" fontId="4" fillId="0" borderId="5" xfId="2" applyNumberFormat="1" applyFont="1" applyBorder="1" applyAlignment="1">
      <alignment horizontal="right" vertical="center"/>
    </xf>
    <xf numFmtId="14" fontId="4" fillId="0" borderId="5" xfId="2" applyNumberFormat="1" applyFont="1" applyBorder="1" applyAlignment="1">
      <alignment horizontal="right" vertical="center"/>
    </xf>
    <xf numFmtId="3" fontId="4" fillId="0" borderId="5" xfId="2" applyNumberFormat="1" applyFont="1" applyBorder="1" applyAlignment="1">
      <alignment horizontal="right" vertical="center"/>
    </xf>
    <xf numFmtId="14" fontId="5" fillId="0" borderId="5" xfId="2" applyNumberFormat="1" applyFont="1" applyBorder="1" applyAlignment="1">
      <alignment horizontal="right" vertical="center"/>
    </xf>
    <xf numFmtId="0" fontId="4" fillId="0" borderId="5" xfId="2" applyFont="1" applyBorder="1" applyAlignment="1">
      <alignment horizontal="left" vertical="center" wrapText="1"/>
    </xf>
    <xf numFmtId="165" fontId="4" fillId="0" borderId="5" xfId="2" applyNumberFormat="1" applyFont="1" applyBorder="1" applyAlignment="1">
      <alignment horizontal="left" vertical="center"/>
    </xf>
    <xf numFmtId="0" fontId="4" fillId="0" borderId="5" xfId="2" applyFont="1" applyBorder="1" applyAlignment="1">
      <alignment horizontal="center" vertical="center" wrapText="1"/>
    </xf>
    <xf numFmtId="0" fontId="4" fillId="0" borderId="5" xfId="2" applyFont="1" applyBorder="1" applyAlignment="1">
      <alignment horizontal="center" vertical="center"/>
    </xf>
    <xf numFmtId="0" fontId="3" fillId="0" borderId="4" xfId="2" applyFont="1" applyBorder="1" applyAlignment="1">
      <alignment horizontal="center" vertical="center" wrapText="1"/>
    </xf>
    <xf numFmtId="14" fontId="4" fillId="0" borderId="5" xfId="2" applyNumberFormat="1" applyFont="1" applyBorder="1" applyAlignment="1">
      <alignment horizontal="center" vertical="center"/>
    </xf>
    <xf numFmtId="14" fontId="4" fillId="0" borderId="4" xfId="2" applyNumberFormat="1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165" fontId="17" fillId="0" borderId="0" xfId="2" applyNumberFormat="1" applyFont="1" applyAlignment="1">
      <alignment horizontal="center" vertical="center"/>
    </xf>
    <xf numFmtId="0" fontId="18" fillId="0" borderId="0" xfId="0" applyFont="1" applyAlignment="1">
      <alignment horizontal="center"/>
    </xf>
    <xf numFmtId="4" fontId="4" fillId="0" borderId="5" xfId="2" applyNumberFormat="1" applyFont="1" applyBorder="1" applyAlignment="1">
      <alignment horizontal="center" vertical="center"/>
    </xf>
  </cellXfs>
  <cellStyles count="4">
    <cellStyle name="Milliers" xfId="1" builtinId="3"/>
    <cellStyle name="NiveauLigne_4 2" xfId="2" xr:uid="{00000000-0005-0000-0000-000001000000}"/>
    <cellStyle name="NiveauLigne_4 5" xfId="3" xr:uid="{00000000-0005-0000-0000-000002000000}"/>
    <cellStyle name="Normal" xfId="0" builtinId="0"/>
  </cellStyles>
  <dxfs count="70">
    <dxf>
      <font>
        <sz val="9"/>
        <color indexed="0"/>
        <name val="Segoe UI"/>
        <family val="2"/>
        <scheme val="none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z val="9"/>
        <color indexed="0"/>
        <name val="Segoe UI"/>
        <family val="2"/>
        <scheme val="none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z val="9"/>
        <color indexed="0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z val="9"/>
        <color indexed="0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z val="9"/>
        <color indexed="0"/>
        <name val="Segoe UI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65" formatCode="#########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Segoe UI"/>
        <family val="2"/>
        <scheme val="none"/>
      </font>
      <fill>
        <patternFill patternType="solid">
          <fgColor indexed="64"/>
          <bgColor theme="2" tint="-9.9978637043366805E-2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65" formatCode="###########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9"/>
        <name val="Segoe UI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65" formatCode="#########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65" formatCode="#########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Segoe U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63500</xdr:colOff>
      <xdr:row>5</xdr:row>
      <xdr:rowOff>57150</xdr:rowOff>
    </xdr:from>
    <xdr:to>
      <xdr:col>10</xdr:col>
      <xdr:colOff>234950</xdr:colOff>
      <xdr:row>22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331EEC4-0CD8-7CC7-D4D3-211C9C1E46FD}"/>
            </a:ext>
          </a:extLst>
        </xdr:cNvPr>
        <xdr:cNvSpPr txBox="1"/>
      </xdr:nvSpPr>
      <xdr:spPr>
        <a:xfrm>
          <a:off x="1473200" y="1085850"/>
          <a:ext cx="7035800" cy="307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0" u="none" strike="noStrike">
              <a:solidFill>
                <a:schemeClr val="accent5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Macros dans la page de codes de l'onglet Compil</a:t>
          </a:r>
        </a:p>
        <a:p>
          <a:r>
            <a:rPr lang="fr-FR" sz="1000"/>
            <a:t> 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Option Explicit</a:t>
          </a:r>
        </a:p>
        <a:p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Option Base </a:t>
          </a:r>
          <a:r>
            <a:rPr lang="fr-FR" sz="1000" b="1" i="0" u="none" strike="noStrike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000" b="0" i="1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			'indice de tableaux commençant à 1 et non 0</a:t>
          </a:r>
        </a:p>
        <a:p>
          <a:r>
            <a:rPr lang="fr-FR" sz="1000"/>
            <a:t> 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Dim c, n As Byte 			</a:t>
          </a:r>
          <a:r>
            <a:rPr lang="fr-FR" sz="10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'c tableau des N° de colonnes  à copier </a:t>
          </a:r>
        </a:p>
        <a:p>
          <a:r>
            <a:rPr lang="fr-FR" sz="1000"/>
            <a:t> </a:t>
          </a:r>
          <a:r>
            <a:rPr lang="fr-FR" sz="10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Private Sub Worksheet_Activate()		</a:t>
          </a:r>
          <a:r>
            <a:rPr lang="fr-FR" sz="1000" b="1" i="1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00" b="0" i="1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'à la sélection de l'onglet Compil</a:t>
          </a:r>
          <a:r>
            <a:rPr lang="fr-FR" sz="1000" i="1">
              <a:solidFill>
                <a:schemeClr val="accent6">
                  <a:lumMod val="75000"/>
                </a:schemeClr>
              </a:solidFill>
            </a:rPr>
            <a:t> </a:t>
          </a:r>
        </a:p>
        <a:p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Application.ScreenUpdating = 0</a:t>
          </a:r>
        </a:p>
        <a:p>
          <a:r>
            <a:rPr lang="fr-FR" sz="1000"/>
            <a:t> 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If Application.CountA([TC]) &gt; 0 Then [TC].Delete</a:t>
          </a:r>
          <a:r>
            <a:rPr lang="fr-FR" sz="1000"/>
            <a:t> </a:t>
          </a:r>
          <a:r>
            <a:rPr lang="fr-FR" sz="1000" baseline="0"/>
            <a:t>       </a:t>
          </a:r>
          <a:r>
            <a:rPr lang="fr-FR" sz="1000" i="1" baseline="0">
              <a:solidFill>
                <a:schemeClr val="accent6">
                  <a:lumMod val="75000"/>
                </a:schemeClr>
              </a:solidFill>
            </a:rPr>
            <a:t>'vide le tableau </a:t>
          </a:r>
          <a:r>
            <a:rPr lang="fr-FR" sz="1000" b="1" i="0" baseline="0">
              <a:solidFill>
                <a:schemeClr val="accent6">
                  <a:lumMod val="75000"/>
                </a:schemeClr>
              </a:solidFill>
            </a:rPr>
            <a:t>[TC]</a:t>
          </a:r>
          <a:endParaRPr lang="fr-FR" sz="1000" b="1" i="0"/>
        </a:p>
        <a:p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c = Array(4, 27, 15, 13, 14, 19, 24, 25, 27, 30, 40, 41)  </a:t>
          </a:r>
          <a:r>
            <a:rPr lang="fr-FR" sz="1000" b="0" i="1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'N° colonnes à copier puis en 8 le N° semaine et en 41 le mois</a:t>
          </a:r>
        </a:p>
        <a:p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00"/>
            <a:t> 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For n = 1 To 12  :[TE].Columns(c(n)).Copy [TC].Item(1, n) :  Next       </a:t>
          </a:r>
          <a:r>
            <a:rPr lang="fr-FR" sz="1000" b="0" i="1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'boucle</a:t>
          </a:r>
          <a:r>
            <a:rPr lang="fr-FR" sz="1000" b="0" i="1" u="none" strike="noStrike" baseline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de copie des colonnes de </a:t>
          </a:r>
          <a:r>
            <a:rPr lang="fr-FR" sz="1000" b="1" i="0" u="none" strike="noStrike" baseline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[TE]</a:t>
          </a:r>
          <a:r>
            <a:rPr lang="fr-FR" sz="10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000" b="0" i="1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dans </a:t>
          </a:r>
          <a:r>
            <a:rPr lang="fr-FR" sz="1000" b="1" i="0" u="none" strike="noStrike" baseline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[TC] </a:t>
          </a:r>
        </a:p>
        <a:p>
          <a:r>
            <a:rPr lang="fr-FR" sz="1000" b="0" i="1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000" b="0" i="1">
              <a:solidFill>
                <a:schemeClr val="accent6">
                  <a:lumMod val="75000"/>
                </a:schemeClr>
              </a:solidFill>
            </a:rPr>
            <a:t> </a:t>
          </a:r>
          <a:r>
            <a:rPr lang="fr-FR" sz="1000" b="0" i="1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[TC].Columns(8).FormulaR1C1 = "=ISOWEEKNUM(RC[-1])&amp;""/"" &amp;YEAR(RC[-1])"</a:t>
          </a:r>
        </a:p>
        <a:p>
          <a:r>
            <a:rPr lang="fr-FR" sz="1000"/>
            <a:t> 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[TC].Columns(8) =   [TC].Columns(8).Value 'pas de formule</a:t>
          </a:r>
        </a:p>
        <a:p>
          <a:r>
            <a:rPr lang="fr-FR" sz="1000"/>
            <a:t> 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[TC].Columns(12).FormulaR1C1 = "=MONTH([@[Ouverture Affaire]])"</a:t>
          </a:r>
        </a:p>
        <a:p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00"/>
            <a:t> 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[TC].Columns(12) =  [TC].Columns(12).Value</a:t>
          </a:r>
        </a:p>
        <a:p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 Sub</a:t>
          </a:r>
        </a:p>
        <a:p>
          <a:r>
            <a:rPr lang="fr-FR" sz="1000" b="1" i="1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00" b="1" i="1">
              <a:solidFill>
                <a:schemeClr val="accent6">
                  <a:lumMod val="75000"/>
                </a:schemeClr>
              </a:solidFill>
            </a:rPr>
            <a:t> </a:t>
          </a:r>
          <a:r>
            <a:rPr lang="fr-FR" sz="1000" b="1" i="1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'pas nécessaire mais permet d'alléger un classeur très lourd</a:t>
          </a:r>
        </a:p>
        <a:p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00"/>
            <a:t> </a:t>
          </a:r>
          <a:r>
            <a:rPr lang="fr-FR" sz="10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Private Sub Worksheet_Deactivate()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fr-FR" sz="1000"/>
            <a:t> 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If Application.CountA([TC]) &gt; 0 Then [TC].Delete</a:t>
          </a:r>
        </a:p>
        <a:p>
          <a:r>
            <a:rPr lang="fr-FR" sz="1000"/>
            <a:t> 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Sheets(1).Select</a:t>
          </a:r>
        </a:p>
        <a:p>
          <a:r>
            <a:rPr lang="fr-FR" sz="1000"/>
            <a:t> 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 Sub</a:t>
          </a:r>
          <a:r>
            <a:rPr lang="fr-FR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00"/>
            <a:t> 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90746BA-267F-4C7D-9E58-F79492777C74}" name="TE" displayName="TE" ref="A2:BB16" totalsRowShown="0" headerRowDxfId="69" dataDxfId="67" headerRowBorderDxfId="68" headerRowCellStyle="NiveauLigne_4 2" dataCellStyle="NiveauLigne_4 2">
  <tableColumns count="54">
    <tableColumn id="1" xr3:uid="{D8EA0032-5336-4FE3-8186-35A9C6DCA51E}" name="?" dataDxfId="66" dataCellStyle="NiveauLigne_4 2"/>
    <tableColumn id="2" xr3:uid="{6EB0727E-8C4E-4338-BED1-3EFC8D2F19C5}" name="Obs." dataDxfId="65" dataCellStyle="NiveauLigne_4 2"/>
    <tableColumn id="3" xr3:uid="{373BFD3C-48BC-4196-A75C-BBD04B67132E}" name="Affaire" dataDxfId="64" dataCellStyle="NiveauLigne_4 2"/>
    <tableColumn id="4" xr3:uid="{9F9779E7-D35A-4018-BD19-BB2B4ED0B5F5}" name="Affaire2" dataDxfId="63" dataCellStyle="NiveauLigne_4 2"/>
    <tableColumn id="5" xr3:uid="{350A0B75-56C5-4FF2-B537-3048187E5D88}" name="FAI" dataDxfId="62" dataCellStyle="NiveauLigne_4 2"/>
    <tableColumn id="6" xr3:uid="{FBBD2FC4-19BB-4382-B810-5878899BC852}" name="Pièce" dataDxfId="61" dataCellStyle="NiveauLigne_4 2"/>
    <tableColumn id="7" xr3:uid="{873EE9B9-C4E5-4647-A612-AA1FABCED3E7}" name="Désignation" dataDxfId="60" dataCellStyle="NiveauLigne_4 2"/>
    <tableColumn id="8" xr3:uid="{FAA441CF-0401-411B-8009-6A91FD3270D7}" name="N° Plan" dataDxfId="59" dataCellStyle="NiveauLigne_4 2"/>
    <tableColumn id="9" xr3:uid="{19A5D1EB-7166-411C-8492-45895E0877E5}" name="Urgence" dataDxfId="58" dataCellStyle="NiveauLigne_4 2"/>
    <tableColumn id="10" xr3:uid="{FA609FAC-0313-4EB3-B2B6-0096622A773B}" name="Qté" dataDxfId="57" dataCellStyle="NiveauLigne_4 2"/>
    <tableColumn id="11" xr3:uid="{2A7EEB6C-1063-489C-9BF6-3794812D9ED6}" name="Qté Fabr." dataDxfId="56" dataCellStyle="NiveauLigne_4 2"/>
    <tableColumn id="12" xr3:uid="{60746615-33C0-41C5-92CE-44D6E8EFAF7A}" name="Dispo" dataDxfId="55" dataCellStyle="NiveauLigne_4 2"/>
    <tableColumn id="13" xr3:uid="{83F97B7E-8E34-44DF-A478-080403420087}" name="Qté Rest." dataDxfId="54" dataCellStyle="NiveauLigne_4 2"/>
    <tableColumn id="14" xr3:uid="{F47E7473-45C9-4695-8AD6-A13A9FEC1ED0}" name="Prix unit. (€)" dataDxfId="53" dataCellStyle="NiveauLigne_4 2">
      <calculatedColumnFormula>N$4*3</calculatedColumnFormula>
    </tableColumn>
    <tableColumn id="15" xr3:uid="{3BFA1CAA-5AFC-4C94-B55A-19D0797BDB90}" name="Montant (€)" dataDxfId="52" dataCellStyle="NiveauLigne_4 2"/>
    <tableColumn id="16" xr3:uid="{F530D81D-0BD9-4F2D-81B4-576553993880}" name="Délai initial" dataDxfId="51" dataCellStyle="NiveauLigne_4 2"/>
    <tableColumn id="17" xr3:uid="{DAD2E201-6171-4796-AA7E-E78CFAA4AF8E}" name="Cycle" dataDxfId="50" dataCellStyle="NiveauLigne_4 2"/>
    <tableColumn id="18" xr3:uid="{183FC201-8DC0-490B-A7CC-04ACE61E1311}" name="Délai/Cycle" dataDxfId="49" dataCellStyle="NiveauLigne_4 2"/>
    <tableColumn id="19" xr3:uid="{829B192C-53CD-4B40-BA04-419DF2BFF34F}" name="Délai client" dataDxfId="48" dataCellStyle="NiveauLigne_4 2"/>
    <tableColumn id="20" xr3:uid="{3A2D4B07-999A-4905-89EE-3E9EE3589F98}" name="Ecart/Cycle" dataDxfId="47" dataCellStyle="NiveauLigne_4 2"/>
    <tableColumn id="21" xr3:uid="{341DA0A1-0BA6-4466-8F7B-DD94D5258CC2}" name="Délai_x000a_interne" dataDxfId="46" dataCellStyle="NiveauLigne_4 2"/>
    <tableColumn id="22" xr3:uid="{14F54D40-3312-4D9E-B9E9-6350145DC3A4}" name="Délai_x000a_ordo." dataDxfId="45" dataCellStyle="NiveauLigne_4 2"/>
    <tableColumn id="23" xr3:uid="{DBAC6039-ED58-4F4E-8462-CFDB5AD8EA32}" name="Délai planning" dataDxfId="44" dataCellStyle="NiveauLigne_4 2"/>
    <tableColumn id="24" xr3:uid="{82528D6C-19A1-4325-B281-C978F1609CC4}" name="Ouverture Affaire" dataDxfId="43" dataCellStyle="NiveauLigne_4 2"/>
    <tableColumn id="25" xr3:uid="{0C0E79BD-276F-46CE-867B-23A175E15A47}" name="Etat" dataDxfId="42" dataCellStyle="NiveauLigne_4 2"/>
    <tableColumn id="26" xr3:uid="{E2EA8839-0139-4F62-84F9-CA97D1F6957B}" name="Client" dataDxfId="41" dataCellStyle="NiveauLigne_4 2">
      <calculatedColumnFormula>CONCATENATE(LEFT(AA3,3),"001")</calculatedColumnFormula>
    </tableColumn>
    <tableColumn id="27" xr3:uid="{3A91F9AC-E747-49BC-871E-1D2DF440338A}" name="Nom du Client" dataDxfId="40" dataCellStyle="NiveauLigne_4 2"/>
    <tableColumn id="28" xr3:uid="{E74EEC86-C85E-4EE6-B9B3-1A8BE5608495}" name="Nbh restant" dataDxfId="39" dataCellStyle="NiveauLigne_4 2"/>
    <tableColumn id="29" xr3:uid="{5B722E4A-5834-4D84-828B-22073A5E02A3}" name="Commande" dataDxfId="38" dataCellStyle="NiveauLigne_4 2"/>
    <tableColumn id="30" xr3:uid="{30505E6C-D3FC-498B-A2A2-B2DFAAED9E71}" name="Commande interne                                  " dataDxfId="37" dataCellStyle="NiveauLigne_4 2"/>
    <tableColumn id="31" xr3:uid="{AD646DC5-C75A-4D39-8BF7-2DDAA77F931C}" name="Famille (affaire)" dataDxfId="36" dataCellStyle="NiveauLigne_4 2"/>
    <tableColumn id="32" xr3:uid="{67C055EC-1100-4DE3-9E49-5A3180217955}" name="Section" dataDxfId="35" dataCellStyle="NiveauLigne_4 2"/>
    <tableColumn id="33" xr3:uid="{9E960596-331A-453A-8AA0-962855D8C05D}" name="Représ. 1" dataDxfId="34" dataCellStyle="NiveauLigne_4 2"/>
    <tableColumn id="34" xr3:uid="{61986140-CFAF-460E-B39B-E5049BC94636}" name="Représ. 2" dataDxfId="33" dataCellStyle="NiveauLigne_4 2"/>
    <tableColumn id="35" xr3:uid="{CC93D4F3-A6E8-4C43-B946-579F3B20DC60}" name="@. Liv." dataDxfId="32" dataCellStyle="NiveauLigne_4 2"/>
    <tableColumn id="36" xr3:uid="{FEF2E597-8A14-4273-8DD0-E9155F3507E5}" name="Poste" dataDxfId="31" dataCellStyle="NiveauLigne_4 2"/>
    <tableColumn id="37" xr3:uid="{99347F5D-EA28-4D62-9DDE-EA1B293BE70A}" name="Désignation 2" dataDxfId="30" dataCellStyle="NiveauLigne_4 2"/>
    <tableColumn id="38" xr3:uid="{23CAE0FB-790F-45F9-988B-3E5A4552F1A1}" name="Désignation 3" dataDxfId="29" dataCellStyle="NiveauLigne_4 2"/>
    <tableColumn id="39" xr3:uid="{7B2DC683-7CAF-4A5B-AD3A-1FE2BE1FD681}" name="Blocage" dataDxfId="28" dataCellStyle="NiveauLigne_4 2"/>
    <tableColumn id="40" xr3:uid="{378169B9-507E-48F6-B5E4-0CC352B84C8C}" name="C.A.F" dataDxfId="27" dataCellStyle="NiveauLigne_4 2"/>
    <tableColumn id="41" xr3:uid="{527873B2-851B-4B18-8141-7B5164FF97AE}" name="Typologie" dataDxfId="26" dataCellStyle="NiveauLigne_4 2"/>
    <tableColumn id="42" xr3:uid="{E33989C0-6A88-4B6B-AF92-0C15709ADB70}" name="Ferme/Prév." dataDxfId="25" dataCellStyle="NiveauLigne_4 2"/>
    <tableColumn id="43" xr3:uid="{1262423F-8AB4-43AA-9D3B-375E3CC5B47C}" name="Date Commande" dataDxfId="24" dataCellStyle="NiveauLigne_4 2"/>
    <tableColumn id="44" xr3:uid="{1A600CEA-7F6A-4298-8BA1-67E817DC89E8}" name="N° Devis" dataDxfId="23" dataCellStyle="NiveauLigne_4 2"/>
    <tableColumn id="45" xr3:uid="{2E089EA4-3835-4F86-A445-1AFC2E2C2373}" name="Magasin" dataDxfId="22" dataCellStyle="NiveauLigne_4 2"/>
    <tableColumn id="46" xr3:uid="{06F0E3A2-9C95-4295-84E5-2DEB4F6E7F22}" name="Acheteur" dataDxfId="21" dataCellStyle="NiveauLigne_4 2"/>
    <tableColumn id="47" xr3:uid="{EEF1C2A5-FE51-4FB3-85BA-11E90447E52A}" name="Approvisionneur" dataDxfId="20" dataCellStyle="NiveauLigne_4 2"/>
    <tableColumn id="48" xr3:uid="{ECCB6D2A-C813-4F3B-BB79-4B9A5CC644CF}" name="Préparateur" dataDxfId="19" dataCellStyle="NiveauLigne_4 2"/>
    <tableColumn id="49" xr3:uid="{B44D71B1-1B52-4E59-A312-4033738E85AB}" name="Emetteur Commande" dataDxfId="18" dataCellStyle="NiveauLigne_4 2"/>
    <tableColumn id="50" xr3:uid="{ED866AED-3FD4-43B0-A34D-113E88426139}" name="Groupe Financier" dataDxfId="17" dataCellStyle="NiveauLigne_4 2"/>
    <tableColumn id="51" xr3:uid="{002702CE-17EF-4C69-8F2D-E5D218FE4150}" name="Pays" dataDxfId="16" dataCellStyle="NiveauLigne_4 2"/>
    <tableColumn id="52" xr3:uid="{6AD07B24-906C-49B8-93C4-72C2182C0472}" name="FNC" dataDxfId="15" dataCellStyle="NiveauLigne_4 2"/>
    <tableColumn id="53" xr3:uid="{4D2F6385-8771-4081-B299-C39E349FC7EB}" name="Résa.Dispo.Affaire" dataDxfId="14" dataCellStyle="NiveauLigne_4 2"/>
    <tableColumn id="54" xr3:uid="{CA07991A-7286-4B9D-A91A-55E091A88819}" name="Observation interne affaire" dataDxfId="13" dataCellStyle="NiveauLigne_4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C50409-E96C-468F-82BE-9EEA97C5C52C}" name="TC" displayName="TC" ref="A2:L3" insertRow="1" totalsRowShown="0" headerRowDxfId="12" headerRowCellStyle="NiveauLigne_4 5">
  <autoFilter ref="A2:L3" xr:uid="{69C50409-E96C-468F-82BE-9EEA97C5C52C}"/>
  <tableColumns count="12">
    <tableColumn id="1" xr3:uid="{730FC8E5-10B8-4E37-8246-9D3CF054B8FF}" name="Affaire" dataDxfId="11" dataCellStyle="NiveauLigne_4 2"/>
    <tableColumn id="2" xr3:uid="{B7317824-DBF9-400E-B610-ED69D08DD215}" name="Nom du Client" dataDxfId="10" dataCellStyle="NiveauLigne_4 2"/>
    <tableColumn id="3" xr3:uid="{CD540E4F-A0C9-42D4-8140-1C91F7949CBA}" name="Montant _x000a_(€)" dataDxfId="9" dataCellStyle="NiveauLigne_4 2"/>
    <tableColumn id="4" xr3:uid="{BAF86BE6-CB4D-4A29-A3D5-12EEB86FDE06}" name="Qté Rest." dataDxfId="8" dataCellStyle="NiveauLigne_4 2"/>
    <tableColumn id="5" xr3:uid="{B98C69F0-FE1E-4D14-A88E-4639F46FFBAB}" name="Prix unit._x000a_ (€)" dataDxfId="7" dataCellStyle="NiveauLigne_4 2"/>
    <tableColumn id="6" xr3:uid="{2846A6CF-8718-40C5-88A4-C9056FE505DE}" name="Délai client" dataDxfId="6" dataCellStyle="NiveauLigne_4 2"/>
    <tableColumn id="7" xr3:uid="{7D771B9B-4D4F-4D5C-B8FC-3B072C4A269A}" name="Ouverture Affaire" dataDxfId="5" dataCellStyle="NiveauLigne_4 2"/>
    <tableColumn id="8" xr3:uid="{2ACB5ACD-0A8D-453B-B5AC-9F91F2363B72}" name="N° sem" dataDxfId="4" dataCellStyle="NiveauLigne_4 2"/>
    <tableColumn id="9" xr3:uid="{F63E3B33-CE84-45E4-9F57-DF3AEE9CFFFF}" name="Désignation" dataDxfId="3" dataCellStyle="NiveauLigne_4 2"/>
    <tableColumn id="10" xr3:uid="{2CC2FC47-B08E-4A97-A235-0D5D4A15E19F}" name="Commande interne                                  " dataDxfId="2" dataCellStyle="NiveauLigne_4 2"/>
    <tableColumn id="11" xr3:uid="{AF8FF284-8AB2-4C1D-B585-E6CFE421B326}" name="C.A.F" dataDxfId="1" dataCellStyle="NiveauLigne_4 2"/>
    <tableColumn id="12" xr3:uid="{DB1944EA-49B0-4293-AC3A-924987E25E23}" name="Mois" dataDxfId="0" dataCellStyle="NiveauLigne_4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69F92C-CF76-49D8-B31F-717CC9339182}">
  <sheetPr codeName="Feuil1"/>
  <dimension ref="A2:M26"/>
  <sheetViews>
    <sheetView workbookViewId="0">
      <selection activeCell="L12" sqref="L12"/>
    </sheetView>
  </sheetViews>
  <sheetFormatPr baseColWidth="10" defaultRowHeight="14.5" x14ac:dyDescent="0.35"/>
  <cols>
    <col min="1" max="1" width="20.1796875" customWidth="1"/>
    <col min="2" max="2" width="7.36328125" customWidth="1"/>
    <col min="7" max="7" width="14.90625" customWidth="1"/>
    <col min="9" max="9" width="11.26953125" customWidth="1"/>
    <col min="10" max="10" width="10.1796875" customWidth="1"/>
  </cols>
  <sheetData>
    <row r="2" spans="1:13" x14ac:dyDescent="0.35">
      <c r="A2" t="s">
        <v>103</v>
      </c>
    </row>
    <row r="3" spans="1:13" x14ac:dyDescent="0.35">
      <c r="A3" t="s">
        <v>102</v>
      </c>
      <c r="B3" s="51">
        <v>4</v>
      </c>
      <c r="C3" s="52">
        <v>27</v>
      </c>
      <c r="D3" s="52">
        <v>15</v>
      </c>
      <c r="E3" s="52">
        <v>13</v>
      </c>
      <c r="F3" s="52">
        <v>14</v>
      </c>
      <c r="G3" s="52">
        <v>19</v>
      </c>
      <c r="H3" s="52">
        <v>24</v>
      </c>
      <c r="I3" s="52">
        <v>8</v>
      </c>
      <c r="J3" s="52">
        <v>27</v>
      </c>
      <c r="K3" s="52">
        <v>30</v>
      </c>
      <c r="L3" s="52">
        <v>40</v>
      </c>
      <c r="M3" s="52">
        <v>41</v>
      </c>
    </row>
    <row r="4" spans="1:13" ht="23" x14ac:dyDescent="0.35">
      <c r="B4" s="11" t="s">
        <v>1</v>
      </c>
      <c r="C4" s="12" t="s">
        <v>21</v>
      </c>
      <c r="D4" s="13" t="s">
        <v>11</v>
      </c>
      <c r="E4" s="14" t="s">
        <v>9</v>
      </c>
      <c r="F4" s="14" t="s">
        <v>10</v>
      </c>
      <c r="G4" s="15" t="s">
        <v>15</v>
      </c>
      <c r="H4" s="15" t="s">
        <v>18</v>
      </c>
      <c r="I4" s="16" t="s">
        <v>56</v>
      </c>
      <c r="J4" s="14" t="s">
        <v>4</v>
      </c>
      <c r="K4" s="14" t="s">
        <v>24</v>
      </c>
      <c r="L4" s="14" t="s">
        <v>34</v>
      </c>
      <c r="M4" s="17" t="s">
        <v>57</v>
      </c>
    </row>
    <row r="5" spans="1:13" x14ac:dyDescent="0.35">
      <c r="A5" t="s">
        <v>105</v>
      </c>
      <c r="B5" s="50">
        <v>1</v>
      </c>
      <c r="C5" s="50">
        <v>2</v>
      </c>
      <c r="D5" s="50">
        <v>3</v>
      </c>
      <c r="E5" s="50">
        <v>4</v>
      </c>
      <c r="F5" s="50">
        <v>5</v>
      </c>
      <c r="G5" s="50">
        <v>6</v>
      </c>
      <c r="H5" s="50">
        <v>7</v>
      </c>
      <c r="I5" s="50">
        <v>8</v>
      </c>
      <c r="J5" s="50">
        <v>9</v>
      </c>
      <c r="K5" s="50">
        <v>10</v>
      </c>
      <c r="L5" s="50">
        <v>11</v>
      </c>
      <c r="M5" s="50">
        <v>12</v>
      </c>
    </row>
    <row r="6" spans="1:13" x14ac:dyDescent="0.35">
      <c r="A6" t="s">
        <v>104</v>
      </c>
    </row>
    <row r="8" spans="1:13" x14ac:dyDescent="0.35">
      <c r="A8" s="27"/>
    </row>
    <row r="9" spans="1:13" x14ac:dyDescent="0.35">
      <c r="A9" s="27"/>
    </row>
    <row r="10" spans="1:13" x14ac:dyDescent="0.35">
      <c r="A10" s="27"/>
      <c r="C10" s="28"/>
      <c r="D10" s="26"/>
    </row>
    <row r="11" spans="1:13" x14ac:dyDescent="0.35">
      <c r="A11" s="29"/>
    </row>
    <row r="12" spans="1:13" x14ac:dyDescent="0.35">
      <c r="A12" s="27"/>
    </row>
    <row r="13" spans="1:13" x14ac:dyDescent="0.35">
      <c r="A13" s="27"/>
    </row>
    <row r="14" spans="1:13" x14ac:dyDescent="0.35">
      <c r="A14" s="27"/>
    </row>
    <row r="15" spans="1:13" x14ac:dyDescent="0.35">
      <c r="A15" s="27"/>
    </row>
    <row r="16" spans="1:13" x14ac:dyDescent="0.35">
      <c r="A16" s="27"/>
    </row>
    <row r="17" spans="1:1" x14ac:dyDescent="0.35">
      <c r="A17" s="27"/>
    </row>
    <row r="18" spans="1:1" x14ac:dyDescent="0.35">
      <c r="A18" s="27"/>
    </row>
    <row r="19" spans="1:1" x14ac:dyDescent="0.35">
      <c r="A19" s="27"/>
    </row>
    <row r="20" spans="1:1" x14ac:dyDescent="0.35">
      <c r="A20" s="27"/>
    </row>
    <row r="21" spans="1:1" x14ac:dyDescent="0.35">
      <c r="A21" s="27"/>
    </row>
    <row r="22" spans="1:1" x14ac:dyDescent="0.35">
      <c r="A22" s="30"/>
    </row>
    <row r="23" spans="1:1" x14ac:dyDescent="0.35">
      <c r="A23" s="29"/>
    </row>
    <row r="24" spans="1:1" x14ac:dyDescent="0.35">
      <c r="A24" s="27"/>
    </row>
    <row r="25" spans="1:1" x14ac:dyDescent="0.35">
      <c r="A25" s="27"/>
    </row>
    <row r="26" spans="1:1" x14ac:dyDescent="0.35">
      <c r="A26" s="2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B23"/>
  <sheetViews>
    <sheetView tabSelected="1" workbookViewId="0">
      <selection activeCell="B19" sqref="B19"/>
    </sheetView>
  </sheetViews>
  <sheetFormatPr baseColWidth="10" defaultRowHeight="14.5" x14ac:dyDescent="0.35"/>
  <cols>
    <col min="1" max="1" width="9.36328125" customWidth="1"/>
    <col min="3" max="3" width="6.7265625" customWidth="1"/>
    <col min="4" max="4" width="7.1796875" customWidth="1"/>
    <col min="6" max="6" width="7.54296875" customWidth="1"/>
    <col min="7" max="7" width="13.54296875" customWidth="1"/>
    <col min="10" max="10" width="8.1796875" customWidth="1"/>
    <col min="11" max="11" width="8.453125" customWidth="1"/>
    <col min="13" max="13" width="9" customWidth="1"/>
    <col min="14" max="14" width="8.08984375" customWidth="1"/>
    <col min="15" max="15" width="8.1796875" customWidth="1"/>
    <col min="16" max="16" width="10.36328125" customWidth="1"/>
    <col min="17" max="17" width="5.81640625" customWidth="1"/>
    <col min="19" max="19" width="10.6328125" customWidth="1"/>
    <col min="21" max="24" width="10.6328125" customWidth="1"/>
    <col min="25" max="25" width="8" customWidth="1"/>
    <col min="26" max="26" width="11" customWidth="1"/>
    <col min="27" max="27" width="14.08984375" customWidth="1"/>
    <col min="28" max="28" width="8.08984375" customWidth="1"/>
    <col min="30" max="30" width="12.90625" customWidth="1"/>
    <col min="31" max="31" width="13.90625" customWidth="1"/>
    <col min="37" max="38" width="12.453125" customWidth="1"/>
    <col min="42" max="42" width="11.1796875" customWidth="1"/>
    <col min="43" max="43" width="10.6328125" customWidth="1"/>
    <col min="47" max="47" width="14.453125" customWidth="1"/>
    <col min="48" max="48" width="11" customWidth="1"/>
    <col min="49" max="49" width="17.54296875" customWidth="1"/>
    <col min="50" max="50" width="14.6328125" customWidth="1"/>
    <col min="53" max="53" width="15.453125" customWidth="1"/>
    <col min="54" max="54" width="21.54296875" customWidth="1"/>
  </cols>
  <sheetData>
    <row r="1" spans="1:54" x14ac:dyDescent="0.35">
      <c r="A1" s="25" t="s">
        <v>103</v>
      </c>
      <c r="B1" s="48">
        <v>2</v>
      </c>
      <c r="C1" s="48">
        <v>3</v>
      </c>
      <c r="D1" s="48">
        <v>4</v>
      </c>
      <c r="E1" s="48">
        <v>5</v>
      </c>
      <c r="F1" s="48">
        <v>6</v>
      </c>
      <c r="G1" s="48">
        <v>7</v>
      </c>
      <c r="H1" s="48">
        <v>8</v>
      </c>
      <c r="I1" s="48">
        <v>9</v>
      </c>
      <c r="J1" s="48">
        <v>10</v>
      </c>
      <c r="K1" s="48">
        <v>11</v>
      </c>
      <c r="L1" s="48">
        <v>12</v>
      </c>
      <c r="M1" s="48">
        <v>13</v>
      </c>
      <c r="N1" s="48">
        <v>14</v>
      </c>
      <c r="O1" s="48">
        <v>15</v>
      </c>
      <c r="P1" s="48">
        <v>16</v>
      </c>
      <c r="Q1" s="48">
        <v>17</v>
      </c>
      <c r="R1" s="48">
        <v>18</v>
      </c>
      <c r="S1" s="48">
        <v>19</v>
      </c>
      <c r="T1" s="48">
        <v>20</v>
      </c>
      <c r="U1" s="48">
        <v>21</v>
      </c>
      <c r="V1" s="48">
        <v>22</v>
      </c>
      <c r="W1" s="48">
        <v>23</v>
      </c>
      <c r="X1" s="48">
        <v>24</v>
      </c>
      <c r="Y1" s="48">
        <v>25</v>
      </c>
      <c r="Z1" s="48">
        <v>26</v>
      </c>
      <c r="AA1" s="48">
        <v>27</v>
      </c>
      <c r="AB1" s="48">
        <v>28</v>
      </c>
      <c r="AC1" s="48">
        <v>29</v>
      </c>
      <c r="AD1" s="48">
        <v>30</v>
      </c>
      <c r="AE1" s="48">
        <v>31</v>
      </c>
      <c r="AF1" s="48">
        <v>32</v>
      </c>
      <c r="AG1" s="48">
        <v>33</v>
      </c>
      <c r="AH1" s="48">
        <v>34</v>
      </c>
      <c r="AI1" s="48">
        <v>35</v>
      </c>
      <c r="AJ1" s="48">
        <v>36</v>
      </c>
      <c r="AK1" s="48">
        <v>37</v>
      </c>
      <c r="AL1" s="48">
        <v>38</v>
      </c>
      <c r="AM1" s="48">
        <v>39</v>
      </c>
      <c r="AN1" s="48">
        <v>40</v>
      </c>
      <c r="AO1" s="48">
        <v>41</v>
      </c>
      <c r="AP1" s="48">
        <v>42</v>
      </c>
      <c r="AQ1" s="48">
        <v>43</v>
      </c>
      <c r="AR1" s="48">
        <v>44</v>
      </c>
      <c r="AS1" s="48">
        <v>45</v>
      </c>
      <c r="AT1" s="48">
        <v>46</v>
      </c>
      <c r="AU1" s="48">
        <v>47</v>
      </c>
      <c r="AV1" s="48">
        <v>48</v>
      </c>
      <c r="AW1" s="48">
        <v>49</v>
      </c>
      <c r="AX1" s="48">
        <v>50</v>
      </c>
      <c r="AY1" s="48">
        <v>51</v>
      </c>
      <c r="AZ1" s="48">
        <v>52</v>
      </c>
      <c r="BA1" s="48">
        <v>53</v>
      </c>
      <c r="BB1" s="48">
        <v>54</v>
      </c>
    </row>
    <row r="2" spans="1:54" s="18" customFormat="1" ht="27.5" customHeight="1" x14ac:dyDescent="0.35">
      <c r="A2" s="45" t="s">
        <v>111</v>
      </c>
      <c r="B2" s="45" t="s">
        <v>0</v>
      </c>
      <c r="C2" s="45" t="s">
        <v>1</v>
      </c>
      <c r="D2" s="45" t="s">
        <v>101</v>
      </c>
      <c r="E2" s="45" t="s">
        <v>2</v>
      </c>
      <c r="F2" s="45" t="s">
        <v>3</v>
      </c>
      <c r="G2" s="45" t="s">
        <v>4</v>
      </c>
      <c r="H2" s="45" t="s">
        <v>5</v>
      </c>
      <c r="I2" s="45" t="s">
        <v>6</v>
      </c>
      <c r="J2" s="45" t="s">
        <v>7</v>
      </c>
      <c r="K2" s="45" t="s">
        <v>8</v>
      </c>
      <c r="L2" s="45" t="s">
        <v>76</v>
      </c>
      <c r="M2" s="45" t="s">
        <v>9</v>
      </c>
      <c r="N2" s="45" t="s">
        <v>107</v>
      </c>
      <c r="O2" s="45" t="s">
        <v>108</v>
      </c>
      <c r="P2" s="45" t="s">
        <v>12</v>
      </c>
      <c r="Q2" s="45" t="s">
        <v>13</v>
      </c>
      <c r="R2" s="45" t="s">
        <v>14</v>
      </c>
      <c r="S2" s="45" t="s">
        <v>15</v>
      </c>
      <c r="T2" s="45" t="s">
        <v>16</v>
      </c>
      <c r="U2" s="45" t="s">
        <v>109</v>
      </c>
      <c r="V2" s="45" t="s">
        <v>110</v>
      </c>
      <c r="W2" s="45" t="s">
        <v>17</v>
      </c>
      <c r="X2" s="45" t="s">
        <v>18</v>
      </c>
      <c r="Y2" s="45" t="s">
        <v>19</v>
      </c>
      <c r="Z2" s="45" t="s">
        <v>20</v>
      </c>
      <c r="AA2" s="45" t="s">
        <v>21</v>
      </c>
      <c r="AB2" s="45" t="s">
        <v>22</v>
      </c>
      <c r="AC2" s="45" t="s">
        <v>23</v>
      </c>
      <c r="AD2" s="45" t="s">
        <v>24</v>
      </c>
      <c r="AE2" s="45" t="s">
        <v>25</v>
      </c>
      <c r="AF2" s="45" t="s">
        <v>26</v>
      </c>
      <c r="AG2" s="45" t="s">
        <v>27</v>
      </c>
      <c r="AH2" s="45" t="s">
        <v>28</v>
      </c>
      <c r="AI2" s="45" t="s">
        <v>29</v>
      </c>
      <c r="AJ2" s="45" t="s">
        <v>30</v>
      </c>
      <c r="AK2" s="45" t="s">
        <v>31</v>
      </c>
      <c r="AL2" s="45" t="s">
        <v>32</v>
      </c>
      <c r="AM2" s="45" t="s">
        <v>33</v>
      </c>
      <c r="AN2" s="45" t="s">
        <v>34</v>
      </c>
      <c r="AO2" s="45" t="s">
        <v>35</v>
      </c>
      <c r="AP2" s="45" t="s">
        <v>36</v>
      </c>
      <c r="AQ2" s="45" t="s">
        <v>37</v>
      </c>
      <c r="AR2" s="45" t="s">
        <v>38</v>
      </c>
      <c r="AS2" s="45" t="s">
        <v>39</v>
      </c>
      <c r="AT2" s="45" t="s">
        <v>40</v>
      </c>
      <c r="AU2" s="45" t="s">
        <v>41</v>
      </c>
      <c r="AV2" s="45" t="s">
        <v>42</v>
      </c>
      <c r="AW2" s="45" t="s">
        <v>43</v>
      </c>
      <c r="AX2" s="45" t="s">
        <v>44</v>
      </c>
      <c r="AY2" s="45" t="s">
        <v>45</v>
      </c>
      <c r="AZ2" s="45" t="s">
        <v>46</v>
      </c>
      <c r="BA2" s="45" t="s">
        <v>47</v>
      </c>
      <c r="BB2" s="45" t="s">
        <v>48</v>
      </c>
    </row>
    <row r="3" spans="1:54" x14ac:dyDescent="0.35">
      <c r="A3" s="1">
        <v>1</v>
      </c>
      <c r="B3" s="2"/>
      <c r="C3" s="3">
        <v>25753</v>
      </c>
      <c r="D3" s="3">
        <v>6001</v>
      </c>
      <c r="E3" s="2"/>
      <c r="F3" s="4">
        <v>800894</v>
      </c>
      <c r="G3" s="4" t="s">
        <v>91</v>
      </c>
      <c r="H3" s="4" t="s">
        <v>77</v>
      </c>
      <c r="I3" s="36"/>
      <c r="J3" s="37">
        <v>9</v>
      </c>
      <c r="K3" s="37">
        <v>9</v>
      </c>
      <c r="L3" s="37" t="s">
        <v>49</v>
      </c>
      <c r="M3" s="37">
        <v>9</v>
      </c>
      <c r="N3" s="37">
        <v>400</v>
      </c>
      <c r="O3" s="37">
        <v>500</v>
      </c>
      <c r="P3" s="38">
        <v>44926</v>
      </c>
      <c r="Q3" s="39">
        <v>21</v>
      </c>
      <c r="R3" s="40"/>
      <c r="S3" s="46">
        <v>44926</v>
      </c>
      <c r="T3" s="39"/>
      <c r="U3" s="46">
        <v>44922</v>
      </c>
      <c r="V3" s="46">
        <v>44924</v>
      </c>
      <c r="W3" s="46">
        <v>44924</v>
      </c>
      <c r="X3" s="46">
        <v>44918</v>
      </c>
      <c r="Y3" s="41" t="s">
        <v>50</v>
      </c>
      <c r="Z3" s="41" t="str">
        <f>CONCATENATE(LEFT(AA3,3),"001")</f>
        <v>HAR001</v>
      </c>
      <c r="AA3" s="41" t="s">
        <v>58</v>
      </c>
      <c r="AB3" s="37">
        <v>4</v>
      </c>
      <c r="AC3" s="41">
        <v>8000201203</v>
      </c>
      <c r="AD3" s="41">
        <v>351000003</v>
      </c>
      <c r="AE3" s="41"/>
      <c r="AF3" s="41"/>
      <c r="AG3" s="41"/>
      <c r="AH3" s="41"/>
      <c r="AI3" s="42"/>
      <c r="AJ3" s="41"/>
      <c r="AK3" s="41"/>
      <c r="AL3" s="41"/>
      <c r="AM3" s="41"/>
      <c r="AN3" s="41" t="s">
        <v>73</v>
      </c>
      <c r="AO3" s="41"/>
      <c r="AP3" s="36" t="s">
        <v>51</v>
      </c>
      <c r="AQ3" s="46">
        <v>44918</v>
      </c>
      <c r="AR3" s="43">
        <v>400400</v>
      </c>
      <c r="AS3" s="36" t="s">
        <v>52</v>
      </c>
      <c r="AT3" s="41"/>
      <c r="AU3" s="41"/>
      <c r="AV3" s="41" t="s">
        <v>74</v>
      </c>
      <c r="AW3" s="41" t="s">
        <v>73</v>
      </c>
      <c r="AX3" s="41"/>
      <c r="AY3" s="41" t="s">
        <v>53</v>
      </c>
      <c r="AZ3" s="44"/>
      <c r="BA3" s="41"/>
      <c r="BB3" s="41"/>
    </row>
    <row r="4" spans="1:54" x14ac:dyDescent="0.35">
      <c r="A4" s="1">
        <v>1</v>
      </c>
      <c r="B4" s="2"/>
      <c r="C4" s="3">
        <v>25526</v>
      </c>
      <c r="D4" s="3">
        <v>6002</v>
      </c>
      <c r="E4" s="2"/>
      <c r="F4" s="4">
        <v>800894</v>
      </c>
      <c r="G4" s="4" t="s">
        <v>92</v>
      </c>
      <c r="H4" s="4" t="s">
        <v>78</v>
      </c>
      <c r="I4" s="31"/>
      <c r="J4" s="22">
        <v>1</v>
      </c>
      <c r="K4" s="22">
        <v>1</v>
      </c>
      <c r="L4" s="22" t="s">
        <v>49</v>
      </c>
      <c r="M4" s="22">
        <v>1</v>
      </c>
      <c r="N4" s="22">
        <f>N3*2</f>
        <v>800</v>
      </c>
      <c r="O4" s="22">
        <v>665</v>
      </c>
      <c r="P4" s="23">
        <v>44896</v>
      </c>
      <c r="Q4" s="32" t="s">
        <v>49</v>
      </c>
      <c r="R4" s="23"/>
      <c r="S4" s="47">
        <v>44967</v>
      </c>
      <c r="T4" s="32"/>
      <c r="U4" s="47">
        <v>44964</v>
      </c>
      <c r="V4" s="47">
        <v>44925</v>
      </c>
      <c r="W4" s="47">
        <v>44925</v>
      </c>
      <c r="X4" s="47">
        <v>44896</v>
      </c>
      <c r="Y4" s="21" t="s">
        <v>50</v>
      </c>
      <c r="Z4" s="21" t="str">
        <f t="shared" ref="Z4:Z16" si="0">CONCATENATE(LEFT(AA4,3),"001")</f>
        <v>MER001</v>
      </c>
      <c r="AA4" s="21" t="s">
        <v>59</v>
      </c>
      <c r="AB4" s="22">
        <v>3</v>
      </c>
      <c r="AC4" s="21">
        <v>8000201204</v>
      </c>
      <c r="AD4" s="21">
        <v>351000004</v>
      </c>
      <c r="AE4" s="21"/>
      <c r="AF4" s="21"/>
      <c r="AG4" s="21"/>
      <c r="AH4" s="21"/>
      <c r="AI4" s="34"/>
      <c r="AJ4" s="21"/>
      <c r="AK4" s="21"/>
      <c r="AL4" s="21"/>
      <c r="AM4" s="21"/>
      <c r="AN4" s="21" t="s">
        <v>72</v>
      </c>
      <c r="AO4" s="21"/>
      <c r="AP4" s="31" t="s">
        <v>51</v>
      </c>
      <c r="AQ4" s="47">
        <v>44896</v>
      </c>
      <c r="AR4" s="24">
        <v>400401</v>
      </c>
      <c r="AS4" s="31" t="s">
        <v>52</v>
      </c>
      <c r="AT4" s="21"/>
      <c r="AU4" s="21"/>
      <c r="AV4" s="21" t="s">
        <v>75</v>
      </c>
      <c r="AW4" s="21" t="s">
        <v>72</v>
      </c>
      <c r="AX4" s="21"/>
      <c r="AY4" s="21" t="s">
        <v>53</v>
      </c>
      <c r="AZ4" s="35"/>
      <c r="BA4" s="21"/>
      <c r="BB4" s="21"/>
    </row>
    <row r="5" spans="1:54" x14ac:dyDescent="0.35">
      <c r="A5" s="1">
        <v>1</v>
      </c>
      <c r="B5" s="2"/>
      <c r="C5" s="3">
        <v>25527</v>
      </c>
      <c r="D5" s="3">
        <v>6003</v>
      </c>
      <c r="E5" s="2"/>
      <c r="F5" s="4">
        <v>800894</v>
      </c>
      <c r="G5" s="4" t="s">
        <v>92</v>
      </c>
      <c r="H5" s="4" t="s">
        <v>79</v>
      </c>
      <c r="I5" s="31"/>
      <c r="J5" s="22">
        <v>1</v>
      </c>
      <c r="K5" s="22">
        <v>1</v>
      </c>
      <c r="L5" s="22" t="s">
        <v>49</v>
      </c>
      <c r="M5" s="22">
        <v>1</v>
      </c>
      <c r="N5" s="22">
        <f>N$4*3</f>
        <v>2400</v>
      </c>
      <c r="O5" s="22">
        <v>315</v>
      </c>
      <c r="P5" s="23">
        <v>44896</v>
      </c>
      <c r="Q5" s="32">
        <v>34</v>
      </c>
      <c r="R5" s="33">
        <v>44944</v>
      </c>
      <c r="S5" s="47">
        <v>44967</v>
      </c>
      <c r="T5" s="32"/>
      <c r="U5" s="47">
        <v>44964</v>
      </c>
      <c r="V5" s="47">
        <v>44926</v>
      </c>
      <c r="W5" s="47">
        <v>44926</v>
      </c>
      <c r="X5" s="47">
        <v>44896</v>
      </c>
      <c r="Y5" s="21" t="s">
        <v>50</v>
      </c>
      <c r="Z5" s="21" t="str">
        <f t="shared" si="0"/>
        <v>MCL001</v>
      </c>
      <c r="AA5" s="21" t="s">
        <v>60</v>
      </c>
      <c r="AB5" s="22">
        <v>1</v>
      </c>
      <c r="AC5" s="21">
        <v>8000201205</v>
      </c>
      <c r="AD5" s="21">
        <v>351000005</v>
      </c>
      <c r="AE5" s="21"/>
      <c r="AF5" s="21"/>
      <c r="AG5" s="21"/>
      <c r="AH5" s="21"/>
      <c r="AI5" s="34"/>
      <c r="AJ5" s="21"/>
      <c r="AK5" s="21"/>
      <c r="AL5" s="21"/>
      <c r="AM5" s="21"/>
      <c r="AN5" s="21" t="s">
        <v>73</v>
      </c>
      <c r="AO5" s="21"/>
      <c r="AP5" s="31" t="s">
        <v>51</v>
      </c>
      <c r="AQ5" s="47">
        <v>44896</v>
      </c>
      <c r="AR5" s="24">
        <v>400402</v>
      </c>
      <c r="AS5" s="31" t="s">
        <v>52</v>
      </c>
      <c r="AT5" s="21"/>
      <c r="AU5" s="21"/>
      <c r="AV5" s="21" t="s">
        <v>74</v>
      </c>
      <c r="AW5" s="21" t="s">
        <v>73</v>
      </c>
      <c r="AX5" s="21"/>
      <c r="AY5" s="21" t="s">
        <v>53</v>
      </c>
      <c r="AZ5" s="35"/>
      <c r="BA5" s="21"/>
      <c r="BB5" s="21"/>
    </row>
    <row r="6" spans="1:54" x14ac:dyDescent="0.35">
      <c r="A6" s="1">
        <v>1</v>
      </c>
      <c r="B6" s="2"/>
      <c r="C6" s="3">
        <v>25529</v>
      </c>
      <c r="D6" s="3">
        <v>6004</v>
      </c>
      <c r="E6" s="2"/>
      <c r="F6" s="4">
        <v>800894</v>
      </c>
      <c r="G6" s="4" t="s">
        <v>93</v>
      </c>
      <c r="H6" s="4" t="s">
        <v>80</v>
      </c>
      <c r="I6" s="31"/>
      <c r="J6" s="22">
        <v>1</v>
      </c>
      <c r="K6" s="22">
        <v>1</v>
      </c>
      <c r="L6" s="22" t="s">
        <v>49</v>
      </c>
      <c r="M6" s="22">
        <v>1</v>
      </c>
      <c r="N6" s="22">
        <f t="shared" ref="N6:N16" si="1">N$4*3</f>
        <v>2400</v>
      </c>
      <c r="O6" s="22">
        <v>175</v>
      </c>
      <c r="P6" s="23">
        <v>44896</v>
      </c>
      <c r="Q6" s="32" t="s">
        <v>49</v>
      </c>
      <c r="R6" s="23"/>
      <c r="S6" s="47">
        <v>44985</v>
      </c>
      <c r="T6" s="32"/>
      <c r="U6" s="47">
        <v>44980</v>
      </c>
      <c r="V6" s="47">
        <v>44927</v>
      </c>
      <c r="W6" s="47">
        <v>44927</v>
      </c>
      <c r="X6" s="47">
        <v>44896</v>
      </c>
      <c r="Y6" s="21" t="s">
        <v>50</v>
      </c>
      <c r="Z6" s="21" t="str">
        <f t="shared" si="0"/>
        <v>CLU001</v>
      </c>
      <c r="AA6" s="21" t="s">
        <v>61</v>
      </c>
      <c r="AB6" s="22">
        <v>35</v>
      </c>
      <c r="AC6" s="21">
        <v>8000201206</v>
      </c>
      <c r="AD6" s="21">
        <v>351000006</v>
      </c>
      <c r="AE6" s="21"/>
      <c r="AF6" s="21"/>
      <c r="AG6" s="21"/>
      <c r="AH6" s="21"/>
      <c r="AI6" s="34"/>
      <c r="AJ6" s="21"/>
      <c r="AK6" s="21"/>
      <c r="AL6" s="21"/>
      <c r="AM6" s="21"/>
      <c r="AN6" s="21" t="s">
        <v>72</v>
      </c>
      <c r="AO6" s="21"/>
      <c r="AP6" s="31" t="s">
        <v>51</v>
      </c>
      <c r="AQ6" s="47">
        <v>44896</v>
      </c>
      <c r="AR6" s="24">
        <v>400403</v>
      </c>
      <c r="AS6" s="31" t="s">
        <v>52</v>
      </c>
      <c r="AT6" s="21"/>
      <c r="AU6" s="21"/>
      <c r="AV6" s="21" t="s">
        <v>75</v>
      </c>
      <c r="AW6" s="21" t="s">
        <v>72</v>
      </c>
      <c r="AX6" s="21"/>
      <c r="AY6" s="21" t="s">
        <v>53</v>
      </c>
      <c r="AZ6" s="35"/>
      <c r="BA6" s="21"/>
      <c r="BB6" s="21"/>
    </row>
    <row r="7" spans="1:54" x14ac:dyDescent="0.35">
      <c r="A7" s="1">
        <v>1</v>
      </c>
      <c r="B7" s="2"/>
      <c r="C7" s="3">
        <v>25528</v>
      </c>
      <c r="D7" s="3">
        <v>6005</v>
      </c>
      <c r="E7" s="2"/>
      <c r="F7" s="4">
        <v>800894</v>
      </c>
      <c r="G7" s="4" t="s">
        <v>94</v>
      </c>
      <c r="H7" s="4" t="s">
        <v>81</v>
      </c>
      <c r="I7" s="31"/>
      <c r="J7" s="22">
        <v>5</v>
      </c>
      <c r="K7" s="22">
        <v>5</v>
      </c>
      <c r="L7" s="22" t="s">
        <v>49</v>
      </c>
      <c r="M7" s="22">
        <v>5</v>
      </c>
      <c r="N7" s="22">
        <f t="shared" si="1"/>
        <v>2400</v>
      </c>
      <c r="O7" s="22">
        <v>875</v>
      </c>
      <c r="P7" s="23">
        <v>44896</v>
      </c>
      <c r="Q7" s="32" t="s">
        <v>49</v>
      </c>
      <c r="R7" s="23"/>
      <c r="S7" s="47">
        <v>44985</v>
      </c>
      <c r="T7" s="32"/>
      <c r="U7" s="47">
        <v>44980</v>
      </c>
      <c r="V7" s="47">
        <v>44928</v>
      </c>
      <c r="W7" s="47">
        <v>44928</v>
      </c>
      <c r="X7" s="47">
        <v>44896</v>
      </c>
      <c r="Y7" s="21" t="s">
        <v>50</v>
      </c>
      <c r="Z7" s="21" t="str">
        <f t="shared" si="0"/>
        <v>LEG001</v>
      </c>
      <c r="AA7" s="21" t="s">
        <v>62</v>
      </c>
      <c r="AB7" s="22">
        <v>5</v>
      </c>
      <c r="AC7" s="21">
        <v>8000201207</v>
      </c>
      <c r="AD7" s="21">
        <v>351000007</v>
      </c>
      <c r="AE7" s="21"/>
      <c r="AF7" s="21"/>
      <c r="AG7" s="21"/>
      <c r="AH7" s="21"/>
      <c r="AI7" s="34"/>
      <c r="AJ7" s="21"/>
      <c r="AK7" s="21"/>
      <c r="AL7" s="21"/>
      <c r="AM7" s="21"/>
      <c r="AN7" s="21" t="s">
        <v>73</v>
      </c>
      <c r="AO7" s="21"/>
      <c r="AP7" s="31" t="s">
        <v>51</v>
      </c>
      <c r="AQ7" s="47">
        <v>44896</v>
      </c>
      <c r="AR7" s="24">
        <v>400404</v>
      </c>
      <c r="AS7" s="31" t="s">
        <v>52</v>
      </c>
      <c r="AT7" s="21"/>
      <c r="AU7" s="21"/>
      <c r="AV7" s="21" t="s">
        <v>74</v>
      </c>
      <c r="AW7" s="21" t="s">
        <v>73</v>
      </c>
      <c r="AX7" s="21"/>
      <c r="AY7" s="21" t="s">
        <v>53</v>
      </c>
      <c r="AZ7" s="35"/>
      <c r="BA7" s="21"/>
      <c r="BB7" s="21"/>
    </row>
    <row r="8" spans="1:54" x14ac:dyDescent="0.35">
      <c r="A8" s="1">
        <v>1</v>
      </c>
      <c r="B8" s="2"/>
      <c r="C8" s="3">
        <v>25406</v>
      </c>
      <c r="D8" s="3">
        <v>6006</v>
      </c>
      <c r="E8" s="2"/>
      <c r="F8" s="4">
        <v>800894</v>
      </c>
      <c r="G8" s="4" t="s">
        <v>95</v>
      </c>
      <c r="H8" s="4" t="s">
        <v>82</v>
      </c>
      <c r="I8" s="31"/>
      <c r="J8" s="22">
        <v>3</v>
      </c>
      <c r="K8" s="22">
        <v>3</v>
      </c>
      <c r="L8" s="22" t="s">
        <v>49</v>
      </c>
      <c r="M8" s="22">
        <v>3</v>
      </c>
      <c r="N8" s="22">
        <f t="shared" si="1"/>
        <v>2400</v>
      </c>
      <c r="O8" s="22">
        <v>456</v>
      </c>
      <c r="P8" s="23">
        <v>44879</v>
      </c>
      <c r="Q8" s="32" t="s">
        <v>49</v>
      </c>
      <c r="R8" s="23"/>
      <c r="S8" s="47">
        <v>44931</v>
      </c>
      <c r="T8" s="32"/>
      <c r="U8" s="47">
        <v>44928</v>
      </c>
      <c r="V8" s="47">
        <v>44928</v>
      </c>
      <c r="W8" s="47">
        <v>44924</v>
      </c>
      <c r="X8" s="47">
        <v>44882</v>
      </c>
      <c r="Y8" s="21" t="s">
        <v>50</v>
      </c>
      <c r="Z8" s="21" t="str">
        <f t="shared" si="0"/>
        <v>COC001</v>
      </c>
      <c r="AA8" s="21" t="s">
        <v>63</v>
      </c>
      <c r="AB8" s="22">
        <v>53</v>
      </c>
      <c r="AC8" s="21">
        <v>8000201208</v>
      </c>
      <c r="AD8" s="21">
        <v>351000008</v>
      </c>
      <c r="AE8" s="21"/>
      <c r="AF8" s="21"/>
      <c r="AG8" s="21"/>
      <c r="AH8" s="21"/>
      <c r="AI8" s="34"/>
      <c r="AJ8" s="21"/>
      <c r="AK8" s="21"/>
      <c r="AL8" s="21"/>
      <c r="AM8" s="21"/>
      <c r="AN8" s="21" t="s">
        <v>72</v>
      </c>
      <c r="AO8" s="21"/>
      <c r="AP8" s="31" t="s">
        <v>51</v>
      </c>
      <c r="AQ8" s="47">
        <v>44879</v>
      </c>
      <c r="AR8" s="24">
        <v>400405</v>
      </c>
      <c r="AS8" s="31" t="s">
        <v>52</v>
      </c>
      <c r="AT8" s="21"/>
      <c r="AU8" s="21"/>
      <c r="AV8" s="21" t="s">
        <v>75</v>
      </c>
      <c r="AW8" s="21" t="s">
        <v>72</v>
      </c>
      <c r="AX8" s="21"/>
      <c r="AY8" s="21" t="s">
        <v>53</v>
      </c>
      <c r="AZ8" s="35"/>
      <c r="BA8" s="21"/>
      <c r="BB8" s="21"/>
    </row>
    <row r="9" spans="1:54" x14ac:dyDescent="0.35">
      <c r="A9" s="1">
        <v>1</v>
      </c>
      <c r="B9" s="2"/>
      <c r="C9" s="3">
        <v>25407</v>
      </c>
      <c r="D9" s="3">
        <v>6007</v>
      </c>
      <c r="E9" s="2"/>
      <c r="F9" s="4">
        <v>800894</v>
      </c>
      <c r="G9" s="4" t="s">
        <v>96</v>
      </c>
      <c r="H9" s="4" t="s">
        <v>83</v>
      </c>
      <c r="I9" s="31"/>
      <c r="J9" s="22">
        <v>3</v>
      </c>
      <c r="K9" s="22">
        <v>3</v>
      </c>
      <c r="L9" s="22" t="s">
        <v>49</v>
      </c>
      <c r="M9" s="22">
        <v>3</v>
      </c>
      <c r="N9" s="22">
        <f t="shared" si="1"/>
        <v>2400</v>
      </c>
      <c r="O9" s="22">
        <v>456</v>
      </c>
      <c r="P9" s="23">
        <v>44879</v>
      </c>
      <c r="Q9" s="32" t="s">
        <v>49</v>
      </c>
      <c r="R9" s="23"/>
      <c r="S9" s="47">
        <v>44931</v>
      </c>
      <c r="T9" s="32"/>
      <c r="U9" s="47">
        <v>44928</v>
      </c>
      <c r="V9" s="47">
        <v>44929</v>
      </c>
      <c r="W9" s="47">
        <v>44924</v>
      </c>
      <c r="X9" s="47">
        <v>44882</v>
      </c>
      <c r="Y9" s="21" t="s">
        <v>50</v>
      </c>
      <c r="Z9" s="21" t="str">
        <f t="shared" si="0"/>
        <v>DAU001</v>
      </c>
      <c r="AA9" s="21" t="s">
        <v>64</v>
      </c>
      <c r="AB9" s="22">
        <v>3</v>
      </c>
      <c r="AC9" s="21">
        <v>8000201209</v>
      </c>
      <c r="AD9" s="21">
        <v>351000009</v>
      </c>
      <c r="AE9" s="21"/>
      <c r="AF9" s="21"/>
      <c r="AG9" s="21"/>
      <c r="AH9" s="21"/>
      <c r="AI9" s="34"/>
      <c r="AJ9" s="21"/>
      <c r="AK9" s="21"/>
      <c r="AL9" s="21"/>
      <c r="AM9" s="21"/>
      <c r="AN9" s="21" t="s">
        <v>73</v>
      </c>
      <c r="AO9" s="21"/>
      <c r="AP9" s="31" t="s">
        <v>51</v>
      </c>
      <c r="AQ9" s="47">
        <v>44879</v>
      </c>
      <c r="AR9" s="24">
        <v>400406</v>
      </c>
      <c r="AS9" s="31" t="s">
        <v>52</v>
      </c>
      <c r="AT9" s="21"/>
      <c r="AU9" s="21"/>
      <c r="AV9" s="21" t="s">
        <v>74</v>
      </c>
      <c r="AW9" s="21" t="s">
        <v>73</v>
      </c>
      <c r="AX9" s="21"/>
      <c r="AY9" s="21" t="s">
        <v>53</v>
      </c>
      <c r="AZ9" s="35"/>
      <c r="BA9" s="21"/>
      <c r="BB9" s="21"/>
    </row>
    <row r="10" spans="1:54" x14ac:dyDescent="0.35">
      <c r="A10" s="1">
        <v>1</v>
      </c>
      <c r="B10" s="2"/>
      <c r="C10" s="3">
        <v>25347</v>
      </c>
      <c r="D10" s="3">
        <v>6008</v>
      </c>
      <c r="E10" s="2"/>
      <c r="F10" s="4">
        <v>800894</v>
      </c>
      <c r="G10" s="4" t="s">
        <v>97</v>
      </c>
      <c r="H10" s="4" t="s">
        <v>84</v>
      </c>
      <c r="I10" s="31"/>
      <c r="J10" s="22">
        <v>1</v>
      </c>
      <c r="K10" s="22">
        <v>1</v>
      </c>
      <c r="L10" s="22" t="s">
        <v>49</v>
      </c>
      <c r="M10" s="22">
        <v>1</v>
      </c>
      <c r="N10" s="22">
        <f t="shared" si="1"/>
        <v>2400</v>
      </c>
      <c r="O10" s="22">
        <v>1640</v>
      </c>
      <c r="P10" s="23">
        <v>44879</v>
      </c>
      <c r="Q10" s="32">
        <v>34</v>
      </c>
      <c r="R10" s="33">
        <v>44925</v>
      </c>
      <c r="S10" s="47">
        <v>44931</v>
      </c>
      <c r="T10" s="32"/>
      <c r="U10" s="47">
        <v>44928</v>
      </c>
      <c r="V10" s="47">
        <v>44931</v>
      </c>
      <c r="W10" s="47">
        <v>44924</v>
      </c>
      <c r="X10" s="47">
        <v>44879</v>
      </c>
      <c r="Y10" s="21" t="s">
        <v>50</v>
      </c>
      <c r="Z10" s="21" t="str">
        <f t="shared" si="0"/>
        <v>NIK001</v>
      </c>
      <c r="AA10" s="21" t="s">
        <v>65</v>
      </c>
      <c r="AB10" s="22">
        <v>5</v>
      </c>
      <c r="AC10" s="21">
        <v>8000201210</v>
      </c>
      <c r="AD10" s="21">
        <v>351000010</v>
      </c>
      <c r="AE10" s="21"/>
      <c r="AF10" s="21"/>
      <c r="AG10" s="21"/>
      <c r="AH10" s="21"/>
      <c r="AI10" s="34"/>
      <c r="AJ10" s="21"/>
      <c r="AK10" s="21"/>
      <c r="AL10" s="21"/>
      <c r="AM10" s="21"/>
      <c r="AN10" s="21" t="s">
        <v>72</v>
      </c>
      <c r="AO10" s="21"/>
      <c r="AP10" s="31" t="s">
        <v>51</v>
      </c>
      <c r="AQ10" s="47">
        <v>44879</v>
      </c>
      <c r="AR10" s="24">
        <v>400407</v>
      </c>
      <c r="AS10" s="31" t="s">
        <v>52</v>
      </c>
      <c r="AT10" s="21"/>
      <c r="AU10" s="21"/>
      <c r="AV10" s="21" t="s">
        <v>75</v>
      </c>
      <c r="AW10" s="21" t="s">
        <v>72</v>
      </c>
      <c r="AX10" s="21"/>
      <c r="AY10" s="21" t="s">
        <v>53</v>
      </c>
      <c r="AZ10" s="35"/>
      <c r="BA10" s="21"/>
      <c r="BB10" s="21"/>
    </row>
    <row r="11" spans="1:54" ht="14.5" customHeight="1" x14ac:dyDescent="0.35">
      <c r="A11" s="1">
        <v>1</v>
      </c>
      <c r="B11" s="2"/>
      <c r="C11" s="3">
        <v>25346</v>
      </c>
      <c r="D11" s="3">
        <v>6009</v>
      </c>
      <c r="E11" s="2"/>
      <c r="F11" s="4">
        <v>800894</v>
      </c>
      <c r="G11" s="4" t="s">
        <v>98</v>
      </c>
      <c r="H11" s="4" t="s">
        <v>85</v>
      </c>
      <c r="I11" s="31"/>
      <c r="J11" s="22">
        <v>3</v>
      </c>
      <c r="K11" s="22">
        <v>3</v>
      </c>
      <c r="L11" s="22" t="s">
        <v>49</v>
      </c>
      <c r="M11" s="22">
        <v>3</v>
      </c>
      <c r="N11" s="22">
        <f t="shared" si="1"/>
        <v>2400</v>
      </c>
      <c r="O11" s="22">
        <v>2049</v>
      </c>
      <c r="P11" s="23">
        <v>44879</v>
      </c>
      <c r="Q11" s="32" t="s">
        <v>49</v>
      </c>
      <c r="R11" s="23"/>
      <c r="S11" s="47">
        <v>44931</v>
      </c>
      <c r="T11" s="32"/>
      <c r="U11" s="47">
        <v>44928</v>
      </c>
      <c r="V11" s="47">
        <v>44937</v>
      </c>
      <c r="W11" s="47">
        <v>44928</v>
      </c>
      <c r="X11" s="47">
        <v>44879</v>
      </c>
      <c r="Y11" s="21" t="s">
        <v>50</v>
      </c>
      <c r="Z11" s="21" t="str">
        <f t="shared" si="0"/>
        <v>NEW001</v>
      </c>
      <c r="AA11" s="21" t="s">
        <v>66</v>
      </c>
      <c r="AB11" s="22">
        <v>3</v>
      </c>
      <c r="AC11" s="21">
        <v>8000201211</v>
      </c>
      <c r="AD11" s="21">
        <v>351000011</v>
      </c>
      <c r="AE11" s="21"/>
      <c r="AF11" s="21"/>
      <c r="AG11" s="21"/>
      <c r="AH11" s="21"/>
      <c r="AI11" s="34"/>
      <c r="AJ11" s="21"/>
      <c r="AK11" s="21"/>
      <c r="AL11" s="21"/>
      <c r="AM11" s="21"/>
      <c r="AN11" s="21" t="s">
        <v>73</v>
      </c>
      <c r="AO11" s="21"/>
      <c r="AP11" s="31" t="s">
        <v>51</v>
      </c>
      <c r="AQ11" s="47">
        <v>44879</v>
      </c>
      <c r="AR11" s="24">
        <v>400408</v>
      </c>
      <c r="AS11" s="31" t="s">
        <v>52</v>
      </c>
      <c r="AT11" s="21"/>
      <c r="AU11" s="21"/>
      <c r="AV11" s="21" t="s">
        <v>74</v>
      </c>
      <c r="AW11" s="21" t="s">
        <v>73</v>
      </c>
      <c r="AX11" s="21"/>
      <c r="AY11" s="21" t="s">
        <v>53</v>
      </c>
      <c r="AZ11" s="35"/>
      <c r="BA11" s="21"/>
      <c r="BB11" s="21"/>
    </row>
    <row r="12" spans="1:54" ht="14.5" customHeight="1" x14ac:dyDescent="0.35">
      <c r="A12" s="1">
        <v>1</v>
      </c>
      <c r="B12" s="2"/>
      <c r="C12" s="3">
        <v>25348</v>
      </c>
      <c r="D12" s="3">
        <v>6010</v>
      </c>
      <c r="E12" s="2"/>
      <c r="F12" s="4">
        <v>800894</v>
      </c>
      <c r="G12" s="4" t="s">
        <v>97</v>
      </c>
      <c r="H12" s="4" t="s">
        <v>86</v>
      </c>
      <c r="I12" s="31"/>
      <c r="J12" s="22">
        <v>3</v>
      </c>
      <c r="K12" s="22">
        <v>3</v>
      </c>
      <c r="L12" s="22" t="s">
        <v>49</v>
      </c>
      <c r="M12" s="22">
        <v>3</v>
      </c>
      <c r="N12" s="22">
        <f t="shared" si="1"/>
        <v>2400</v>
      </c>
      <c r="O12" s="22">
        <v>2049</v>
      </c>
      <c r="P12" s="23">
        <v>44879</v>
      </c>
      <c r="Q12" s="32" t="s">
        <v>49</v>
      </c>
      <c r="R12" s="23"/>
      <c r="S12" s="47">
        <v>44931</v>
      </c>
      <c r="T12" s="32"/>
      <c r="U12" s="47">
        <v>44928</v>
      </c>
      <c r="V12" s="47">
        <v>44939</v>
      </c>
      <c r="W12" s="47">
        <v>44928</v>
      </c>
      <c r="X12" s="47">
        <v>44879</v>
      </c>
      <c r="Y12" s="21" t="s">
        <v>50</v>
      </c>
      <c r="Z12" s="21" t="str">
        <f t="shared" si="0"/>
        <v>ADI001</v>
      </c>
      <c r="AA12" s="21" t="s">
        <v>67</v>
      </c>
      <c r="AB12" s="22">
        <v>45</v>
      </c>
      <c r="AC12" s="21">
        <v>8000201212</v>
      </c>
      <c r="AD12" s="21">
        <v>351000012</v>
      </c>
      <c r="AE12" s="21"/>
      <c r="AF12" s="21"/>
      <c r="AG12" s="21"/>
      <c r="AH12" s="21"/>
      <c r="AI12" s="34"/>
      <c r="AJ12" s="21"/>
      <c r="AK12" s="21"/>
      <c r="AL12" s="21"/>
      <c r="AM12" s="21"/>
      <c r="AN12" s="21" t="s">
        <v>72</v>
      </c>
      <c r="AO12" s="21"/>
      <c r="AP12" s="31" t="s">
        <v>51</v>
      </c>
      <c r="AQ12" s="47">
        <v>44879</v>
      </c>
      <c r="AR12" s="24">
        <v>400409</v>
      </c>
      <c r="AS12" s="31" t="s">
        <v>52</v>
      </c>
      <c r="AT12" s="21"/>
      <c r="AU12" s="21"/>
      <c r="AV12" s="21" t="s">
        <v>75</v>
      </c>
      <c r="AW12" s="21" t="s">
        <v>72</v>
      </c>
      <c r="AX12" s="21"/>
      <c r="AY12" s="21" t="s">
        <v>53</v>
      </c>
      <c r="AZ12" s="35"/>
      <c r="BA12" s="21"/>
      <c r="BB12" s="21"/>
    </row>
    <row r="13" spans="1:54" x14ac:dyDescent="0.35">
      <c r="A13" s="1">
        <v>1</v>
      </c>
      <c r="B13" s="2"/>
      <c r="C13" s="3">
        <v>25343</v>
      </c>
      <c r="D13" s="3">
        <v>6011</v>
      </c>
      <c r="E13" s="2"/>
      <c r="F13" s="4">
        <v>800894</v>
      </c>
      <c r="G13" s="4" t="s">
        <v>99</v>
      </c>
      <c r="H13" s="4" t="s">
        <v>87</v>
      </c>
      <c r="I13" s="31"/>
      <c r="J13" s="22">
        <v>7</v>
      </c>
      <c r="K13" s="22">
        <v>7</v>
      </c>
      <c r="L13" s="22" t="s">
        <v>49</v>
      </c>
      <c r="M13" s="22">
        <v>3</v>
      </c>
      <c r="N13" s="22">
        <f t="shared" si="1"/>
        <v>2400</v>
      </c>
      <c r="O13" s="22">
        <v>545.65</v>
      </c>
      <c r="P13" s="23">
        <v>44911</v>
      </c>
      <c r="Q13" s="32">
        <v>21</v>
      </c>
      <c r="R13" s="33">
        <v>44908</v>
      </c>
      <c r="S13" s="47">
        <v>44911</v>
      </c>
      <c r="T13" s="32"/>
      <c r="U13" s="47">
        <v>44908</v>
      </c>
      <c r="V13" s="47">
        <v>44924</v>
      </c>
      <c r="W13" s="47">
        <v>44924</v>
      </c>
      <c r="X13" s="47">
        <v>44879</v>
      </c>
      <c r="Y13" s="21" t="s">
        <v>51</v>
      </c>
      <c r="Z13" s="21" t="str">
        <f t="shared" si="0"/>
        <v>PSG001</v>
      </c>
      <c r="AA13" s="21" t="s">
        <v>68</v>
      </c>
      <c r="AB13" s="22">
        <v>63</v>
      </c>
      <c r="AC13" s="21">
        <v>8000201213</v>
      </c>
      <c r="AD13" s="21">
        <v>351000013</v>
      </c>
      <c r="AE13" s="21"/>
      <c r="AF13" s="21"/>
      <c r="AG13" s="21"/>
      <c r="AH13" s="21"/>
      <c r="AI13" s="34"/>
      <c r="AJ13" s="21"/>
      <c r="AK13" s="21"/>
      <c r="AL13" s="21"/>
      <c r="AM13" s="21"/>
      <c r="AN13" s="21" t="s">
        <v>73</v>
      </c>
      <c r="AO13" s="21"/>
      <c r="AP13" s="31" t="s">
        <v>51</v>
      </c>
      <c r="AQ13" s="47">
        <v>44879</v>
      </c>
      <c r="AR13" s="24">
        <v>400410</v>
      </c>
      <c r="AS13" s="31" t="s">
        <v>52</v>
      </c>
      <c r="AT13" s="21"/>
      <c r="AU13" s="21"/>
      <c r="AV13" s="21" t="s">
        <v>74</v>
      </c>
      <c r="AW13" s="21" t="s">
        <v>73</v>
      </c>
      <c r="AX13" s="21"/>
      <c r="AY13" s="21" t="s">
        <v>53</v>
      </c>
      <c r="AZ13" s="35" t="s">
        <v>54</v>
      </c>
      <c r="BA13" s="21"/>
      <c r="BB13" s="21"/>
    </row>
    <row r="14" spans="1:54" ht="14.5" customHeight="1" x14ac:dyDescent="0.35">
      <c r="A14" s="1">
        <v>1</v>
      </c>
      <c r="B14" s="2"/>
      <c r="C14" s="3">
        <v>25341</v>
      </c>
      <c r="D14" s="3">
        <v>6012</v>
      </c>
      <c r="E14" s="2"/>
      <c r="F14" s="4">
        <v>800894</v>
      </c>
      <c r="G14" s="4" t="s">
        <v>100</v>
      </c>
      <c r="H14" s="4" t="s">
        <v>88</v>
      </c>
      <c r="I14" s="31"/>
      <c r="J14" s="22">
        <v>10</v>
      </c>
      <c r="K14" s="22">
        <v>10</v>
      </c>
      <c r="L14" s="22" t="s">
        <v>49</v>
      </c>
      <c r="M14" s="22">
        <v>12</v>
      </c>
      <c r="N14" s="22">
        <f t="shared" si="1"/>
        <v>2400</v>
      </c>
      <c r="O14" s="22">
        <v>779.5</v>
      </c>
      <c r="P14" s="23">
        <v>44907</v>
      </c>
      <c r="Q14" s="32">
        <v>21</v>
      </c>
      <c r="R14" s="33">
        <v>44908</v>
      </c>
      <c r="S14" s="47">
        <v>44911</v>
      </c>
      <c r="T14" s="32"/>
      <c r="U14" s="47">
        <v>44908</v>
      </c>
      <c r="V14" s="47">
        <v>44914</v>
      </c>
      <c r="W14" s="47">
        <v>44914</v>
      </c>
      <c r="X14" s="47">
        <v>44879</v>
      </c>
      <c r="Y14" s="21" t="s">
        <v>55</v>
      </c>
      <c r="Z14" s="21" t="str">
        <f t="shared" si="0"/>
        <v>LOU001</v>
      </c>
      <c r="AA14" s="21" t="s">
        <v>69</v>
      </c>
      <c r="AB14" s="22">
        <v>4</v>
      </c>
      <c r="AC14" s="21">
        <v>8000201214</v>
      </c>
      <c r="AD14" s="21">
        <v>351000014</v>
      </c>
      <c r="AE14" s="21"/>
      <c r="AF14" s="21"/>
      <c r="AG14" s="21"/>
      <c r="AH14" s="21"/>
      <c r="AI14" s="34"/>
      <c r="AJ14" s="21"/>
      <c r="AK14" s="21"/>
      <c r="AL14" s="21"/>
      <c r="AM14" s="21"/>
      <c r="AN14" s="21" t="s">
        <v>72</v>
      </c>
      <c r="AO14" s="21"/>
      <c r="AP14" s="31" t="s">
        <v>51</v>
      </c>
      <c r="AQ14" s="47">
        <v>44879</v>
      </c>
      <c r="AR14" s="24">
        <v>400411</v>
      </c>
      <c r="AS14" s="31" t="s">
        <v>52</v>
      </c>
      <c r="AT14" s="21"/>
      <c r="AU14" s="21"/>
      <c r="AV14" s="21" t="s">
        <v>75</v>
      </c>
      <c r="AW14" s="21" t="s">
        <v>72</v>
      </c>
      <c r="AX14" s="21"/>
      <c r="AY14" s="21" t="s">
        <v>53</v>
      </c>
      <c r="AZ14" s="35"/>
      <c r="BA14" s="21"/>
      <c r="BB14" s="21"/>
    </row>
    <row r="15" spans="1:54" x14ac:dyDescent="0.35">
      <c r="A15" s="1">
        <v>1</v>
      </c>
      <c r="B15" s="2"/>
      <c r="C15" s="3">
        <v>25342</v>
      </c>
      <c r="D15" s="3">
        <v>6013</v>
      </c>
      <c r="E15" s="2"/>
      <c r="F15" s="4">
        <v>800894</v>
      </c>
      <c r="G15" s="4" t="s">
        <v>92</v>
      </c>
      <c r="H15" s="4" t="s">
        <v>89</v>
      </c>
      <c r="I15" s="31"/>
      <c r="J15" s="22">
        <v>40</v>
      </c>
      <c r="K15" s="22">
        <v>40</v>
      </c>
      <c r="L15" s="22" t="s">
        <v>49</v>
      </c>
      <c r="M15" s="22">
        <v>21</v>
      </c>
      <c r="N15" s="22">
        <f t="shared" si="1"/>
        <v>2400</v>
      </c>
      <c r="O15" s="22">
        <v>3118</v>
      </c>
      <c r="P15" s="23">
        <v>44911</v>
      </c>
      <c r="Q15" s="32">
        <v>21</v>
      </c>
      <c r="R15" s="33">
        <v>44908</v>
      </c>
      <c r="S15" s="47">
        <v>44911</v>
      </c>
      <c r="T15" s="32"/>
      <c r="U15" s="47">
        <v>44908</v>
      </c>
      <c r="V15" s="47">
        <v>44910</v>
      </c>
      <c r="W15" s="47">
        <v>44910</v>
      </c>
      <c r="X15" s="47">
        <v>44879</v>
      </c>
      <c r="Y15" s="21" t="s">
        <v>55</v>
      </c>
      <c r="Z15" s="21" t="str">
        <f t="shared" si="0"/>
        <v>FER001</v>
      </c>
      <c r="AA15" s="21" t="s">
        <v>70</v>
      </c>
      <c r="AB15" s="22">
        <v>4</v>
      </c>
      <c r="AC15" s="21">
        <v>8000201215</v>
      </c>
      <c r="AD15" s="21">
        <v>351000015</v>
      </c>
      <c r="AE15" s="21"/>
      <c r="AF15" s="21"/>
      <c r="AG15" s="21"/>
      <c r="AH15" s="21"/>
      <c r="AI15" s="34"/>
      <c r="AJ15" s="21"/>
      <c r="AK15" s="21"/>
      <c r="AL15" s="21"/>
      <c r="AM15" s="21"/>
      <c r="AN15" s="21" t="s">
        <v>73</v>
      </c>
      <c r="AO15" s="21"/>
      <c r="AP15" s="31" t="s">
        <v>51</v>
      </c>
      <c r="AQ15" s="47">
        <v>44879</v>
      </c>
      <c r="AR15" s="24">
        <v>400412</v>
      </c>
      <c r="AS15" s="31" t="s">
        <v>52</v>
      </c>
      <c r="AT15" s="21"/>
      <c r="AU15" s="21"/>
      <c r="AV15" s="21" t="s">
        <v>74</v>
      </c>
      <c r="AW15" s="21" t="s">
        <v>73</v>
      </c>
      <c r="AX15" s="21"/>
      <c r="AY15" s="21" t="s">
        <v>53</v>
      </c>
      <c r="AZ15" s="35" t="s">
        <v>54</v>
      </c>
      <c r="BA15" s="21"/>
      <c r="BB15" s="21"/>
    </row>
    <row r="16" spans="1:54" x14ac:dyDescent="0.35">
      <c r="A16" s="1">
        <v>1</v>
      </c>
      <c r="B16" s="2"/>
      <c r="C16" s="3">
        <v>24615</v>
      </c>
      <c r="D16" s="3">
        <v>6014</v>
      </c>
      <c r="E16" s="2"/>
      <c r="F16" s="4">
        <v>800894</v>
      </c>
      <c r="G16" s="4" t="s">
        <v>92</v>
      </c>
      <c r="H16" s="4" t="s">
        <v>90</v>
      </c>
      <c r="I16" s="31"/>
      <c r="J16" s="22">
        <v>10</v>
      </c>
      <c r="K16" s="22">
        <v>10</v>
      </c>
      <c r="L16" s="22" t="s">
        <v>49</v>
      </c>
      <c r="M16" s="22">
        <v>11</v>
      </c>
      <c r="N16" s="22">
        <f t="shared" si="1"/>
        <v>2400</v>
      </c>
      <c r="O16" s="22">
        <v>852.6</v>
      </c>
      <c r="P16" s="23">
        <v>44837</v>
      </c>
      <c r="Q16" s="32">
        <v>21</v>
      </c>
      <c r="R16" s="33">
        <v>44844</v>
      </c>
      <c r="S16" s="47">
        <v>44868</v>
      </c>
      <c r="T16" s="32"/>
      <c r="U16" s="47">
        <v>44865</v>
      </c>
      <c r="V16" s="47">
        <v>44882</v>
      </c>
      <c r="W16" s="47">
        <v>44882</v>
      </c>
      <c r="X16" s="47">
        <v>44813</v>
      </c>
      <c r="Y16" s="21" t="s">
        <v>55</v>
      </c>
      <c r="Z16" s="21" t="str">
        <f t="shared" si="0"/>
        <v>BUG001</v>
      </c>
      <c r="AA16" s="21" t="s">
        <v>71</v>
      </c>
      <c r="AB16" s="22">
        <v>76</v>
      </c>
      <c r="AC16" s="21">
        <v>8000201216</v>
      </c>
      <c r="AD16" s="21">
        <v>351000016</v>
      </c>
      <c r="AE16" s="21"/>
      <c r="AF16" s="21"/>
      <c r="AG16" s="21"/>
      <c r="AH16" s="21"/>
      <c r="AI16" s="34"/>
      <c r="AJ16" s="21"/>
      <c r="AK16" s="21"/>
      <c r="AL16" s="21"/>
      <c r="AM16" s="21"/>
      <c r="AN16" s="21" t="s">
        <v>72</v>
      </c>
      <c r="AO16" s="21"/>
      <c r="AP16" s="31" t="s">
        <v>51</v>
      </c>
      <c r="AQ16" s="47">
        <v>44810</v>
      </c>
      <c r="AR16" s="24">
        <v>400413</v>
      </c>
      <c r="AS16" s="31" t="s">
        <v>52</v>
      </c>
      <c r="AT16" s="21"/>
      <c r="AU16" s="21"/>
      <c r="AV16" s="21" t="s">
        <v>75</v>
      </c>
      <c r="AW16" s="21" t="s">
        <v>72</v>
      </c>
      <c r="AX16" s="21"/>
      <c r="AY16" s="21" t="s">
        <v>53</v>
      </c>
      <c r="AZ16" s="35"/>
      <c r="BA16" s="21"/>
      <c r="BB16" s="21"/>
    </row>
    <row r="18" spans="23:47" x14ac:dyDescent="0.35">
      <c r="AB18" s="5"/>
    </row>
    <row r="19" spans="23:47" x14ac:dyDescent="0.35">
      <c r="W19" s="19">
        <v>4</v>
      </c>
      <c r="X19" s="18">
        <v>27</v>
      </c>
      <c r="Y19" s="18">
        <v>15</v>
      </c>
      <c r="Z19" s="18">
        <v>13</v>
      </c>
      <c r="AA19" s="18">
        <v>14</v>
      </c>
      <c r="AB19" s="18">
        <v>19</v>
      </c>
      <c r="AC19" s="18">
        <v>24</v>
      </c>
      <c r="AD19" s="18"/>
      <c r="AE19" s="18">
        <v>27</v>
      </c>
      <c r="AF19" s="18">
        <v>30</v>
      </c>
      <c r="AG19" s="18">
        <v>40</v>
      </c>
      <c r="AH19" s="18"/>
      <c r="AU19" s="5"/>
    </row>
    <row r="20" spans="23:47" ht="23" x14ac:dyDescent="0.35">
      <c r="W20" s="11" t="s">
        <v>1</v>
      </c>
      <c r="X20" s="12" t="s">
        <v>21</v>
      </c>
      <c r="Y20" s="13" t="s">
        <v>11</v>
      </c>
      <c r="Z20" s="14" t="s">
        <v>9</v>
      </c>
      <c r="AA20" s="14" t="s">
        <v>10</v>
      </c>
      <c r="AB20" s="15" t="s">
        <v>15</v>
      </c>
      <c r="AC20" s="15" t="s">
        <v>18</v>
      </c>
      <c r="AD20" s="16" t="s">
        <v>56</v>
      </c>
      <c r="AE20" s="14" t="s">
        <v>4</v>
      </c>
      <c r="AF20" s="14" t="s">
        <v>24</v>
      </c>
      <c r="AG20" s="14" t="s">
        <v>34</v>
      </c>
      <c r="AH20" s="17" t="s">
        <v>57</v>
      </c>
      <c r="AU20" s="5"/>
    </row>
    <row r="21" spans="23:47" x14ac:dyDescent="0.35">
      <c r="W21" s="18">
        <v>1</v>
      </c>
      <c r="X21" s="18">
        <v>2</v>
      </c>
      <c r="Y21" s="18">
        <v>3</v>
      </c>
      <c r="Z21" s="18">
        <v>4</v>
      </c>
      <c r="AA21" s="18">
        <v>5</v>
      </c>
      <c r="AB21" s="18">
        <v>6</v>
      </c>
      <c r="AC21" s="18">
        <v>7</v>
      </c>
      <c r="AD21" s="18">
        <v>8</v>
      </c>
      <c r="AE21" s="18">
        <v>9</v>
      </c>
      <c r="AF21" s="18">
        <v>10</v>
      </c>
      <c r="AG21" s="18">
        <v>11</v>
      </c>
      <c r="AH21" s="18">
        <v>12</v>
      </c>
    </row>
    <row r="23" spans="23:47" x14ac:dyDescent="0.35">
      <c r="AD23" t="e">
        <f>_xlfn.ISOWEEKNUM(#REF!)&amp;"/"&amp;YEAR(#REF!)</f>
        <v>#REF!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3"/>
  <sheetViews>
    <sheetView workbookViewId="0">
      <selection activeCell="C3" sqref="C3:C16"/>
    </sheetView>
  </sheetViews>
  <sheetFormatPr baseColWidth="10" defaultRowHeight="14.5" x14ac:dyDescent="0.35"/>
  <cols>
    <col min="2" max="2" width="29.81640625" bestFit="1" customWidth="1"/>
    <col min="5" max="5" width="8.6328125" customWidth="1"/>
    <col min="7" max="7" width="14.90625" customWidth="1"/>
    <col min="9" max="9" width="16.453125" customWidth="1"/>
    <col min="10" max="10" width="16.26953125" customWidth="1"/>
    <col min="12" max="12" width="10.90625" style="18"/>
  </cols>
  <sheetData>
    <row r="1" spans="1:12" x14ac:dyDescent="0.35">
      <c r="A1" s="25" t="s">
        <v>106</v>
      </c>
      <c r="B1" s="49">
        <v>2</v>
      </c>
      <c r="C1" s="49">
        <v>3</v>
      </c>
      <c r="D1" s="49">
        <v>4</v>
      </c>
      <c r="E1" s="49">
        <v>5</v>
      </c>
      <c r="F1" s="49">
        <v>6</v>
      </c>
      <c r="G1" s="49">
        <v>7</v>
      </c>
      <c r="H1" s="49">
        <v>8</v>
      </c>
      <c r="I1" s="49">
        <v>9</v>
      </c>
      <c r="J1" s="49">
        <v>10</v>
      </c>
      <c r="K1" s="49">
        <v>11</v>
      </c>
      <c r="L1" s="49">
        <v>12</v>
      </c>
    </row>
    <row r="2" spans="1:12" ht="23" x14ac:dyDescent="0.35">
      <c r="A2" t="s">
        <v>1</v>
      </c>
      <c r="B2" s="6" t="s">
        <v>21</v>
      </c>
      <c r="C2" s="7" t="s">
        <v>113</v>
      </c>
      <c r="D2" s="8" t="s">
        <v>9</v>
      </c>
      <c r="E2" s="8" t="s">
        <v>112</v>
      </c>
      <c r="F2" s="9" t="s">
        <v>15</v>
      </c>
      <c r="G2" s="9" t="s">
        <v>18</v>
      </c>
      <c r="H2" s="10" t="s">
        <v>56</v>
      </c>
      <c r="I2" s="8" t="s">
        <v>4</v>
      </c>
      <c r="J2" s="8" t="s">
        <v>24</v>
      </c>
      <c r="K2" s="8" t="s">
        <v>34</v>
      </c>
      <c r="L2" s="20" t="s">
        <v>57</v>
      </c>
    </row>
    <row r="3" spans="1:12" x14ac:dyDescent="0.35">
      <c r="A3" s="3"/>
      <c r="B3" s="41"/>
      <c r="C3" s="53"/>
      <c r="D3" s="37"/>
      <c r="E3" s="37"/>
      <c r="F3" s="46"/>
      <c r="G3" s="46"/>
      <c r="H3" s="41"/>
      <c r="I3" s="41"/>
      <c r="J3" s="41"/>
      <c r="K3" s="41"/>
      <c r="L3" s="41"/>
    </row>
  </sheetData>
  <pageMargins left="0.7" right="0.7" top="0.75" bottom="0.75" header="0.3" footer="0.3"/>
  <pageSetup paperSize="125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47D892-A798-4773-9616-056B6464900C}">
  <sheetPr codeName="Feuil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536F3-99CB-4D82-A8C2-5665DFAAC470}">
  <sheetPr codeName="Feuil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827242-98D2-4D70-8320-C23968F4B516}">
  <sheetPr codeName="Feuil6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Report de colonnes</vt:lpstr>
      <vt:lpstr>export</vt:lpstr>
      <vt:lpstr>compil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DHERVILLEZ Théo</dc:creator>
  <cp:lastModifiedBy>Ordonc</cp:lastModifiedBy>
  <dcterms:created xsi:type="dcterms:W3CDTF">2022-12-29T16:06:00Z</dcterms:created>
  <dcterms:modified xsi:type="dcterms:W3CDTF">2023-01-09T12:41:30Z</dcterms:modified>
</cp:coreProperties>
</file>