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9264C143-B9C5-4658-A3D5-71A05E28AA2E}" xr6:coauthVersionLast="45" xr6:coauthVersionMax="45" xr10:uidLastSave="{00000000-0000-0000-0000-000000000000}"/>
  <bookViews>
    <workbookView xWindow="-120" yWindow="-120" windowWidth="29040" windowHeight="16440" xr2:uid="{8D6D4F78-6723-4070-A653-D3C059951621}"/>
  </bookViews>
  <sheets>
    <sheet name="Historic + TCD" sheetId="1" r:id="rId1"/>
  </sheets>
  <externalReferences>
    <externalReference r:id="rId2"/>
  </externalReferences>
  <definedNames>
    <definedName name="Actions">#REF!</definedName>
    <definedName name="Actions2">#REF!</definedName>
    <definedName name="Devises">#REF!</definedName>
    <definedName name="Forex">#REF!</definedName>
    <definedName name="Historic">#REF!</definedName>
    <definedName name="Historique">#REF!</definedName>
    <definedName name="Valeurs">#REF!</definedName>
    <definedName name="Valeurs2">#REF!</definedName>
  </definedNames>
  <calcPr calcId="191029"/>
  <pivotCaches>
    <pivotCache cacheId="15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1" i="1" l="1"/>
  <c r="E51" i="1"/>
  <c r="D51" i="1"/>
  <c r="F50" i="1"/>
  <c r="E50" i="1"/>
  <c r="D50" i="1"/>
  <c r="F49" i="1"/>
  <c r="E49" i="1"/>
  <c r="D49" i="1"/>
  <c r="F48" i="1"/>
  <c r="E48" i="1"/>
  <c r="D48" i="1"/>
  <c r="F47" i="1"/>
  <c r="E47" i="1"/>
  <c r="D47" i="1"/>
  <c r="F46" i="1"/>
  <c r="E46" i="1"/>
  <c r="D46" i="1"/>
  <c r="F45" i="1"/>
  <c r="E45" i="1"/>
  <c r="D45" i="1"/>
  <c r="F44" i="1"/>
  <c r="E44" i="1"/>
  <c r="D44" i="1"/>
  <c r="F43" i="1"/>
  <c r="E43" i="1"/>
  <c r="D43" i="1"/>
  <c r="F42" i="1"/>
  <c r="E42" i="1"/>
  <c r="D42" i="1"/>
  <c r="F41" i="1"/>
  <c r="E41" i="1"/>
  <c r="D41" i="1"/>
  <c r="F40" i="1"/>
  <c r="E40" i="1"/>
  <c r="D40" i="1"/>
  <c r="F39" i="1"/>
  <c r="E39" i="1"/>
  <c r="D39" i="1"/>
  <c r="F38" i="1"/>
  <c r="E38" i="1"/>
  <c r="D38" i="1"/>
  <c r="F37" i="1"/>
  <c r="E37" i="1"/>
  <c r="D37" i="1"/>
  <c r="F36" i="1"/>
  <c r="E36" i="1"/>
  <c r="D36" i="1"/>
  <c r="F35" i="1"/>
  <c r="E35" i="1"/>
  <c r="D35" i="1"/>
  <c r="F34" i="1"/>
  <c r="E34" i="1"/>
  <c r="D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G52" i="1"/>
  <c r="F13" i="1"/>
  <c r="C52" i="1"/>
  <c r="F12" i="1"/>
  <c r="F11" i="1"/>
  <c r="F10" i="1"/>
  <c r="D10" i="1"/>
  <c r="D11" i="1" s="1"/>
  <c r="E11" i="1" s="1"/>
  <c r="F9" i="1"/>
  <c r="D52" i="1" l="1"/>
  <c r="B54" i="1" s="1"/>
  <c r="E5" i="1" s="1"/>
  <c r="E10" i="1"/>
  <c r="D12" i="1"/>
  <c r="E12" i="1"/>
  <c r="B53" i="1" l="1"/>
  <c r="E6" i="1"/>
  <c r="G6" i="1" s="1"/>
  <c r="F6" i="1"/>
  <c r="D13" i="1"/>
  <c r="E13" i="1" s="1"/>
  <c r="D14" i="1" l="1"/>
  <c r="E14" i="1" s="1"/>
  <c r="D15" i="1" l="1"/>
  <c r="E15" i="1"/>
  <c r="D16" i="1" l="1"/>
  <c r="E16" i="1" s="1"/>
  <c r="D17" i="1" l="1"/>
  <c r="E17" i="1"/>
  <c r="D18" i="1" l="1"/>
  <c r="E18" i="1" s="1"/>
  <c r="D19" i="1" l="1"/>
  <c r="E19" i="1"/>
  <c r="D20" i="1" l="1"/>
  <c r="E20" i="1"/>
  <c r="E21" i="1" l="1"/>
  <c r="D21" i="1"/>
  <c r="D22" i="1" l="1"/>
  <c r="E22" i="1"/>
  <c r="D23" i="1" l="1"/>
  <c r="E23" i="1" s="1"/>
  <c r="D24" i="1" l="1"/>
  <c r="E24" i="1" s="1"/>
  <c r="E25" i="1" l="1"/>
  <c r="D25" i="1"/>
  <c r="D26" i="1" l="1"/>
  <c r="E26" i="1" s="1"/>
  <c r="D27" i="1" l="1"/>
  <c r="E27" i="1" s="1"/>
  <c r="D28" i="1" l="1"/>
  <c r="E28" i="1" s="1"/>
  <c r="D29" i="1" l="1"/>
  <c r="E29" i="1"/>
  <c r="D30" i="1" l="1"/>
  <c r="E30" i="1"/>
  <c r="D31" i="1" l="1"/>
  <c r="E31" i="1" s="1"/>
  <c r="D32" i="1" l="1"/>
  <c r="E32" i="1" s="1"/>
  <c r="E33" i="1" l="1"/>
  <c r="D33" i="1"/>
</calcChain>
</file>

<file path=xl/sharedStrings.xml><?xml version="1.0" encoding="utf-8"?>
<sst xmlns="http://schemas.openxmlformats.org/spreadsheetml/2006/main" count="49" uniqueCount="47">
  <si>
    <t>HISTORIQUE :</t>
  </si>
  <si>
    <t>Dates</t>
  </si>
  <si>
    <t>GAINS</t>
  </si>
  <si>
    <t>PERTES</t>
  </si>
  <si>
    <t>CAPITAL</t>
  </si>
  <si>
    <t>VARIATIONS</t>
  </si>
  <si>
    <t>Capital S-1</t>
  </si>
  <si>
    <t>Capital S</t>
  </si>
  <si>
    <t>févr</t>
  </si>
  <si>
    <t>28-févr</t>
  </si>
  <si>
    <t>avr</t>
  </si>
  <si>
    <t>Gagnants :</t>
  </si>
  <si>
    <t>Capital :</t>
  </si>
  <si>
    <t>Perdants :</t>
  </si>
  <si>
    <t>02-avr</t>
  </si>
  <si>
    <t>Date :</t>
  </si>
  <si>
    <t>Gain :</t>
  </si>
  <si>
    <t>Trades :</t>
  </si>
  <si>
    <t>% par Jours :</t>
  </si>
  <si>
    <t>Date :2</t>
  </si>
  <si>
    <t>Pertes :</t>
  </si>
  <si>
    <t>05-avr</t>
  </si>
  <si>
    <t>07-avr</t>
  </si>
  <si>
    <t>12-avr</t>
  </si>
  <si>
    <t>13-avr</t>
  </si>
  <si>
    <t>15-avr</t>
  </si>
  <si>
    <t>16-avr</t>
  </si>
  <si>
    <t>22-avr</t>
  </si>
  <si>
    <t>26-avr</t>
  </si>
  <si>
    <t>30-avr</t>
  </si>
  <si>
    <t>mai</t>
  </si>
  <si>
    <t>04-mai</t>
  </si>
  <si>
    <t>05-mai</t>
  </si>
  <si>
    <t>06-mai</t>
  </si>
  <si>
    <t>07-mai</t>
  </si>
  <si>
    <t>10-mai</t>
  </si>
  <si>
    <t>11-mai</t>
  </si>
  <si>
    <t>12-mai</t>
  </si>
  <si>
    <t>28-mai</t>
  </si>
  <si>
    <t>juin</t>
  </si>
  <si>
    <t>01-juin</t>
  </si>
  <si>
    <t>02-juin</t>
  </si>
  <si>
    <t>03-juin</t>
  </si>
  <si>
    <t>04-juin</t>
  </si>
  <si>
    <t>08-juin</t>
  </si>
  <si>
    <t>11-juin</t>
  </si>
  <si>
    <t>TOTAL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</si>
</sst>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40C]d\-mmm;@"/>
    <numFmt numFmtId="165" formatCode="#,##0.00\ &quot;€&quot;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b/>
      <i/>
      <sz val="16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9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4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9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sz val="1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3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3" fillId="3" borderId="2" xfId="0" applyNumberFormat="1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/>
    </xf>
    <xf numFmtId="165" fontId="8" fillId="9" borderId="5" xfId="2" applyNumberFormat="1" applyFont="1" applyFill="1" applyBorder="1" applyAlignment="1">
      <alignment horizontal="center" vertical="center"/>
    </xf>
    <xf numFmtId="165" fontId="8" fillId="9" borderId="0" xfId="2" applyNumberFormat="1" applyFont="1" applyFill="1" applyBorder="1" applyAlignment="1">
      <alignment horizontal="center" vertical="center"/>
    </xf>
    <xf numFmtId="165" fontId="8" fillId="9" borderId="7" xfId="2" applyNumberFormat="1" applyFont="1" applyFill="1" applyBorder="1" applyAlignment="1">
      <alignment horizontal="center" vertical="center"/>
    </xf>
    <xf numFmtId="165" fontId="4" fillId="9" borderId="8" xfId="2" applyNumberFormat="1" applyFont="1" applyFill="1" applyBorder="1" applyAlignment="1">
      <alignment horizontal="center" vertical="center"/>
    </xf>
    <xf numFmtId="165" fontId="8" fillId="9" borderId="9" xfId="2" applyNumberFormat="1" applyFont="1" applyFill="1" applyBorder="1" applyAlignment="1">
      <alignment horizontal="center" vertical="center"/>
    </xf>
    <xf numFmtId="165" fontId="8" fillId="9" borderId="10" xfId="2" applyNumberFormat="1" applyFont="1" applyFill="1" applyBorder="1" applyAlignment="1">
      <alignment horizontal="center" vertical="center"/>
    </xf>
    <xf numFmtId="165" fontId="8" fillId="9" borderId="11" xfId="2" applyNumberFormat="1" applyFont="1" applyFill="1" applyBorder="1" applyAlignment="1">
      <alignment horizontal="center" vertical="center"/>
    </xf>
    <xf numFmtId="165" fontId="13" fillId="0" borderId="9" xfId="1" applyNumberFormat="1" applyFont="1" applyBorder="1" applyAlignment="1">
      <alignment horizontal="center" vertical="center"/>
    </xf>
    <xf numFmtId="10" fontId="14" fillId="0" borderId="10" xfId="2" applyNumberFormat="1" applyFont="1" applyFill="1" applyBorder="1" applyAlignment="1">
      <alignment horizontal="center" vertical="center"/>
    </xf>
    <xf numFmtId="10" fontId="8" fillId="0" borderId="11" xfId="2" applyNumberFormat="1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/>
    </xf>
    <xf numFmtId="0" fontId="4" fillId="5" borderId="13" xfId="0" applyFont="1" applyFill="1" applyBorder="1" applyAlignment="1">
      <alignment horizontal="center" vertical="center"/>
    </xf>
    <xf numFmtId="0" fontId="6" fillId="10" borderId="14" xfId="0" applyFont="1" applyFill="1" applyBorder="1" applyAlignment="1">
      <alignment horizontal="center" vertical="center"/>
    </xf>
    <xf numFmtId="0" fontId="6" fillId="10" borderId="6" xfId="0" applyFont="1" applyFill="1" applyBorder="1" applyAlignment="1">
      <alignment horizontal="center" vertical="center"/>
    </xf>
    <xf numFmtId="0" fontId="6" fillId="10" borderId="15" xfId="0" applyFont="1" applyFill="1" applyBorder="1" applyAlignment="1">
      <alignment horizontal="center" vertical="center"/>
    </xf>
    <xf numFmtId="0" fontId="6" fillId="10" borderId="16" xfId="0" applyFont="1" applyFill="1" applyBorder="1" applyAlignment="1">
      <alignment horizontal="center" vertical="center"/>
    </xf>
    <xf numFmtId="16" fontId="6" fillId="9" borderId="17" xfId="0" applyNumberFormat="1" applyFont="1" applyFill="1" applyBorder="1" applyAlignment="1">
      <alignment horizontal="center" vertical="center"/>
    </xf>
    <xf numFmtId="44" fontId="6" fillId="9" borderId="18" xfId="1" applyFont="1" applyFill="1" applyBorder="1" applyAlignment="1">
      <alignment horizontal="center" vertical="center"/>
    </xf>
    <xf numFmtId="165" fontId="6" fillId="9" borderId="17" xfId="1" applyNumberFormat="1" applyFont="1" applyFill="1" applyBorder="1" applyAlignment="1">
      <alignment horizontal="center" vertical="center"/>
    </xf>
    <xf numFmtId="10" fontId="6" fillId="9" borderId="19" xfId="2" applyNumberFormat="1" applyFont="1" applyFill="1" applyBorder="1" applyAlignment="1">
      <alignment horizontal="center" vertical="center"/>
    </xf>
    <xf numFmtId="44" fontId="15" fillId="9" borderId="20" xfId="1" applyFont="1" applyFill="1" applyBorder="1" applyAlignment="1">
      <alignment horizontal="center" vertical="center"/>
    </xf>
    <xf numFmtId="16" fontId="6" fillId="9" borderId="21" xfId="0" applyNumberFormat="1" applyFont="1" applyFill="1" applyBorder="1" applyAlignment="1">
      <alignment horizontal="center" vertical="center"/>
    </xf>
    <xf numFmtId="44" fontId="16" fillId="9" borderId="22" xfId="1" applyFont="1" applyFill="1" applyBorder="1" applyAlignment="1">
      <alignment horizontal="center" vertical="center"/>
    </xf>
    <xf numFmtId="165" fontId="6" fillId="9" borderId="21" xfId="1" applyNumberFormat="1" applyFont="1" applyFill="1" applyBorder="1" applyAlignment="1">
      <alignment horizontal="center" vertical="center"/>
    </xf>
    <xf numFmtId="10" fontId="6" fillId="9" borderId="20" xfId="2" applyNumberFormat="1" applyFont="1" applyFill="1" applyBorder="1" applyAlignment="1">
      <alignment horizontal="center" vertical="center"/>
    </xf>
    <xf numFmtId="16" fontId="6" fillId="9" borderId="23" xfId="0" applyNumberFormat="1" applyFont="1" applyFill="1" applyBorder="1" applyAlignment="1">
      <alignment horizontal="center" vertical="center"/>
    </xf>
    <xf numFmtId="16" fontId="6" fillId="9" borderId="24" xfId="0" applyNumberFormat="1" applyFont="1" applyFill="1" applyBorder="1" applyAlignment="1">
      <alignment horizontal="center" vertical="center"/>
    </xf>
    <xf numFmtId="16" fontId="6" fillId="5" borderId="23" xfId="0" applyNumberFormat="1" applyFont="1" applyFill="1" applyBorder="1" applyAlignment="1">
      <alignment horizontal="center" vertical="center"/>
    </xf>
    <xf numFmtId="44" fontId="17" fillId="5" borderId="22" xfId="1" applyFont="1" applyFill="1" applyBorder="1" applyAlignment="1">
      <alignment horizontal="center" vertical="center"/>
    </xf>
    <xf numFmtId="10" fontId="17" fillId="5" borderId="20" xfId="2" applyNumberFormat="1" applyFont="1" applyFill="1" applyBorder="1" applyAlignment="1">
      <alignment horizontal="center" vertical="center"/>
    </xf>
    <xf numFmtId="16" fontId="6" fillId="5" borderId="24" xfId="0" applyNumberFormat="1" applyFont="1" applyFill="1" applyBorder="1" applyAlignment="1">
      <alignment horizontal="center" vertical="center"/>
    </xf>
    <xf numFmtId="44" fontId="17" fillId="5" borderId="20" xfId="1" applyFont="1" applyFill="1" applyBorder="1" applyAlignment="1">
      <alignment horizontal="center" vertical="center"/>
    </xf>
    <xf numFmtId="164" fontId="6" fillId="3" borderId="2" xfId="0" applyNumberFormat="1" applyFont="1" applyFill="1" applyBorder="1" applyAlignment="1">
      <alignment horizontal="center" vertical="center"/>
    </xf>
    <xf numFmtId="44" fontId="7" fillId="3" borderId="3" xfId="0" applyNumberFormat="1" applyFont="1" applyFill="1" applyBorder="1" applyAlignment="1">
      <alignment horizontal="center" vertical="center"/>
    </xf>
    <xf numFmtId="10" fontId="7" fillId="3" borderId="13" xfId="0" applyNumberFormat="1" applyFont="1" applyFill="1" applyBorder="1" applyAlignment="1">
      <alignment horizontal="center" vertical="center"/>
    </xf>
    <xf numFmtId="165" fontId="6" fillId="9" borderId="25" xfId="0" applyNumberFormat="1" applyFont="1" applyFill="1" applyBorder="1" applyAlignment="1">
      <alignment horizontal="center" vertical="center"/>
    </xf>
    <xf numFmtId="165" fontId="16" fillId="9" borderId="26" xfId="0" applyNumberFormat="1" applyFont="1" applyFill="1" applyBorder="1" applyAlignment="1">
      <alignment horizontal="center" vertical="center"/>
    </xf>
    <xf numFmtId="165" fontId="14" fillId="0" borderId="27" xfId="0" applyNumberFormat="1" applyFont="1" applyBorder="1" applyAlignment="1">
      <alignment horizontal="center" vertical="center"/>
    </xf>
    <xf numFmtId="165" fontId="14" fillId="0" borderId="28" xfId="0" applyNumberFormat="1" applyFont="1" applyBorder="1" applyAlignment="1">
      <alignment horizontal="center" vertical="center"/>
    </xf>
    <xf numFmtId="165" fontId="6" fillId="9" borderId="26" xfId="0" applyNumberFormat="1" applyFont="1" applyFill="1" applyBorder="1" applyAlignment="1">
      <alignment horizontal="center" vertical="center"/>
    </xf>
    <xf numFmtId="165" fontId="15" fillId="9" borderId="29" xfId="0" applyNumberFormat="1" applyFont="1" applyFill="1" applyBorder="1" applyAlignment="1">
      <alignment horizontal="center" vertical="center"/>
    </xf>
    <xf numFmtId="10" fontId="14" fillId="0" borderId="25" xfId="2" applyNumberFormat="1" applyFont="1" applyBorder="1" applyAlignment="1">
      <alignment horizontal="center" vertical="center"/>
    </xf>
    <xf numFmtId="10" fontId="14" fillId="0" borderId="26" xfId="2" applyNumberFormat="1" applyFont="1" applyBorder="1" applyAlignment="1">
      <alignment horizontal="center" vertical="center"/>
    </xf>
    <xf numFmtId="10" fontId="14" fillId="0" borderId="29" xfId="2" applyNumberFormat="1" applyFont="1" applyBorder="1" applyAlignment="1">
      <alignment horizontal="center" vertical="center"/>
    </xf>
    <xf numFmtId="165" fontId="18" fillId="0" borderId="30" xfId="0" applyNumberFormat="1" applyFont="1" applyBorder="1" applyAlignment="1">
      <alignment horizontal="center" vertical="center"/>
    </xf>
    <xf numFmtId="165" fontId="18" fillId="0" borderId="31" xfId="0" applyNumberFormat="1" applyFont="1" applyBorder="1" applyAlignment="1">
      <alignment horizontal="center" vertical="center"/>
    </xf>
    <xf numFmtId="165" fontId="18" fillId="0" borderId="32" xfId="0" applyNumberFormat="1" applyFont="1" applyBorder="1" applyAlignment="1">
      <alignment horizontal="center" vertical="center"/>
    </xf>
    <xf numFmtId="44" fontId="10" fillId="0" borderId="6" xfId="0" applyNumberFormat="1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center" vertical="center"/>
    </xf>
    <xf numFmtId="10" fontId="9" fillId="0" borderId="7" xfId="0" applyNumberFormat="1" applyFont="1" applyFill="1" applyBorder="1" applyAlignment="1">
      <alignment horizontal="center" vertical="center"/>
    </xf>
    <xf numFmtId="44" fontId="11" fillId="0" borderId="6" xfId="0" applyNumberFormat="1" applyFont="1" applyFill="1" applyBorder="1" applyAlignment="1">
      <alignment horizontal="center" vertical="center"/>
    </xf>
    <xf numFmtId="44" fontId="12" fillId="0" borderId="6" xfId="0" applyNumberFormat="1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10" fontId="7" fillId="0" borderId="7" xfId="0" applyNumberFormat="1" applyFont="1" applyFill="1" applyBorder="1" applyAlignment="1">
      <alignment horizontal="center" vertical="center"/>
    </xf>
    <xf numFmtId="10" fontId="6" fillId="0" borderId="7" xfId="0" applyNumberFormat="1" applyFont="1" applyFill="1" applyBorder="1" applyAlignment="1">
      <alignment horizontal="center" vertical="center"/>
    </xf>
    <xf numFmtId="44" fontId="6" fillId="0" borderId="6" xfId="0" applyNumberFormat="1" applyFont="1" applyFill="1" applyBorder="1" applyAlignment="1">
      <alignment horizontal="center" vertical="center"/>
    </xf>
    <xf numFmtId="44" fontId="7" fillId="0" borderId="6" xfId="0" applyNumberFormat="1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282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Calibri"/>
        <family val="2"/>
        <scheme val="minor"/>
      </font>
      <numFmt numFmtId="21" formatCode="dd\-m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21" formatCode="dd\-m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14" formatCode="0.0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medium">
          <color auto="1"/>
        </right>
        <top/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9"/>
        <name val="Calibri"/>
        <family val="2"/>
        <scheme val="minor"/>
      </font>
      <numFmt numFmtId="21" formatCode="dd\-m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21" formatCode="dd\-m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 style="thin">
          <color auto="1"/>
        </top>
        <bottom style="thin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alignment horizontal="center"/>
    </dxf>
    <dxf>
      <alignment horizontal="center"/>
    </dxf>
    <dxf>
      <alignment vertical="center"/>
    </dxf>
    <dxf>
      <alignment vertical="center"/>
    </dxf>
    <dxf>
      <font>
        <b/>
        <sz val="16"/>
        <color theme="0"/>
      </font>
      <numFmt numFmtId="164" formatCode="[$-40C]d\-mmm;@"/>
      <fill>
        <patternFill patternType="solid">
          <fgColor indexed="64"/>
          <bgColor theme="1"/>
        </patternFill>
      </fill>
      <alignment horizontal="center" vertical="center"/>
    </dxf>
    <dxf>
      <font>
        <b/>
        <sz val="16"/>
        <color theme="0"/>
      </font>
      <numFmt numFmtId="164" formatCode="[$-40C]d\-mmm;@"/>
      <fill>
        <patternFill patternType="solid">
          <fgColor indexed="64"/>
          <bgColor theme="1"/>
        </patternFill>
      </fill>
      <alignment horizontal="center" vertical="center"/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horizontal style="thin">
          <color auto="1"/>
        </horizontal>
      </border>
    </dxf>
    <dxf>
      <border>
        <left style="medium">
          <color auto="1"/>
        </left>
        <right style="medium">
          <color auto="1"/>
        </right>
        <horizontal style="thin">
          <color auto="1"/>
        </horizontal>
      </border>
    </dxf>
    <dxf>
      <border>
        <left style="medium">
          <color auto="1"/>
        </left>
        <right style="medium">
          <color auto="1"/>
        </right>
        <horizontal style="thin">
          <color auto="1"/>
        </horizontal>
      </border>
    </dxf>
    <dxf>
      <border>
        <left style="medium">
          <color auto="1"/>
        </left>
        <right style="medium">
          <color auto="1"/>
        </right>
        <horizontal style="thin">
          <color auto="1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rgb="FFFF0000"/>
      </font>
    </dxf>
    <dxf>
      <fill>
        <patternFill patternType="solid">
          <bgColor theme="1"/>
        </patternFill>
      </fill>
    </dxf>
    <dxf>
      <font>
        <color theme="0"/>
      </font>
    </dxf>
    <dxf>
      <fill>
        <patternFill patternType="solid">
          <bgColor theme="9"/>
        </patternFill>
      </fill>
    </dxf>
    <dxf>
      <font>
        <sz val="16"/>
      </font>
    </dxf>
    <dxf>
      <font>
        <sz val="16"/>
      </font>
    </dxf>
    <dxf>
      <font>
        <b/>
      </font>
    </dxf>
    <dxf>
      <font>
        <b/>
      </font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border>
        <left style="medium">
          <color auto="1"/>
        </left>
        <right style="medium">
          <color auto="1"/>
        </right>
        <top style="medium">
          <color auto="1"/>
        </top>
        <vertical style="medium">
          <color auto="1"/>
        </vertical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vertical style="medium">
          <color auto="1"/>
        </vertical>
      </border>
    </dxf>
    <dxf>
      <border>
        <left style="medium">
          <color auto="1"/>
        </left>
        <right style="medium">
          <color auto="1"/>
        </right>
        <bottom style="medium">
          <color auto="1"/>
        </bottom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font>
        <color theme="9"/>
      </font>
    </dxf>
    <dxf>
      <font>
        <color rgb="FFFF0000"/>
      </font>
    </dxf>
    <dxf>
      <font>
        <color theme="4"/>
      </font>
    </dxf>
    <dxf>
      <font>
        <color theme="0"/>
      </font>
    </dxf>
    <dxf>
      <font>
        <color theme="0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border>
        <right style="medium">
          <color auto="1"/>
        </right>
      </border>
    </dxf>
    <dxf>
      <border>
        <right style="medium">
          <color auto="1"/>
        </right>
      </border>
    </dxf>
    <dxf>
      <border>
        <right style="medium">
          <color auto="1"/>
        </right>
      </border>
    </dxf>
    <dxf>
      <font>
        <b/>
      </font>
    </dxf>
    <dxf>
      <font>
        <color auto="1"/>
      </font>
    </dxf>
    <dxf>
      <font>
        <color auto="1"/>
      </font>
    </dxf>
    <dxf>
      <font>
        <b/>
      </font>
    </dxf>
    <dxf>
      <font>
        <color auto="1"/>
      </font>
    </dxf>
    <dxf>
      <font>
        <b/>
      </font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fill>
        <patternFill patternType="solid">
          <bgColor rgb="FF0070C0"/>
        </patternFill>
      </fill>
    </dxf>
    <dxf>
      <fill>
        <patternFill>
          <bgColor theme="9"/>
        </patternFill>
      </fill>
    </dxf>
    <dxf>
      <fill>
        <patternFill patternType="solid">
          <bgColor theme="9"/>
        </patternFill>
      </fill>
    </dxf>
    <dxf>
      <font>
        <color auto="1"/>
      </font>
    </dxf>
    <dxf>
      <font>
        <b/>
      </font>
    </dxf>
    <dxf>
      <fill>
        <patternFill patternType="solid">
          <bgColor theme="9"/>
        </patternFill>
      </fill>
    </dxf>
    <dxf>
      <fill>
        <patternFill patternType="solid">
          <bgColor rgb="FFFF0000"/>
        </patternFill>
      </fill>
    </dxf>
    <dxf>
      <font>
        <color auto="1"/>
      </font>
    </dxf>
    <dxf>
      <font>
        <b/>
      </font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1"/>
        </patternFill>
      </fill>
    </dxf>
    <dxf>
      <font>
        <color theme="0"/>
      </font>
    </dxf>
    <dxf>
      <font>
        <b/>
      </font>
    </dxf>
    <dxf>
      <fill>
        <patternFill patternType="solid">
          <bgColor theme="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alignment vertical="bottom" indent="0"/>
    </dxf>
    <dxf>
      <alignment vertical="bottom" indent="0"/>
    </dxf>
    <dxf>
      <alignment vertical="bottom" indent="0"/>
    </dxf>
    <dxf>
      <alignment vertical="bottom" indent="0"/>
    </dxf>
    <dxf>
      <alignment vertical="bottom" indent="0"/>
    </dxf>
    <dxf>
      <alignment vertical="bottom" indent="0"/>
    </dxf>
    <dxf>
      <alignment vertical="bottom" indent="0"/>
    </dxf>
    <dxf>
      <alignment vertical="bottom" indent="0"/>
    </dxf>
    <dxf>
      <alignment vertical="bottom" indent="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ill>
        <patternFill>
          <bgColor theme="0" tint="-0.249977111117893"/>
        </patternFill>
      </fill>
    </dxf>
    <dxf>
      <fill>
        <patternFill>
          <bgColor theme="0" tint="-0.249977111117893"/>
        </patternFill>
      </fill>
    </dxf>
    <dxf>
      <fill>
        <patternFill>
          <bgColor theme="0" tint="-0.249977111117893"/>
        </patternFill>
      </fill>
    </dxf>
    <dxf>
      <fill>
        <patternFill>
          <bgColor theme="0" tint="-0.249977111117893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border>
        <top style="medium">
          <color auto="1"/>
        </top>
        <bottom style="medium">
          <color auto="1"/>
        </bottom>
      </border>
    </dxf>
    <dxf>
      <border>
        <top style="medium">
          <color auto="1"/>
        </top>
      </border>
    </dxf>
    <dxf>
      <font>
        <color theme="4"/>
      </font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vertical style="medium">
          <color auto="1"/>
        </vertical>
        <horizontal style="medium">
          <color auto="1"/>
        </horizontal>
      </border>
    </dxf>
    <dxf>
      <border>
        <vertical style="medium">
          <color auto="1"/>
        </vertical>
        <horizontal style="medium">
          <color auto="1"/>
        </horizontal>
      </border>
    </dxf>
    <dxf>
      <border>
        <vertical style="medium">
          <color auto="1"/>
        </vertical>
        <horizontal style="medium">
          <color auto="1"/>
        </horizontal>
      </border>
    </dxf>
    <dxf>
      <border>
        <vertical style="medium">
          <color auto="1"/>
        </vertical>
        <horizontal style="medium">
          <color auto="1"/>
        </horizontal>
      </border>
    </dxf>
    <dxf>
      <border>
        <vertical style="medium">
          <color auto="1"/>
        </vertical>
        <horizontal style="medium">
          <color auto="1"/>
        </horizontal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font>
        <sz val="14"/>
        <color theme="4"/>
      </font>
      <fill>
        <patternFill>
          <fgColor theme="0" tint="-0.14999847407452621"/>
        </patternFill>
      </fill>
    </dxf>
    <dxf>
      <font>
        <sz val="14"/>
        <color theme="4"/>
      </font>
      <fill>
        <patternFill>
          <fgColor theme="0" tint="-0.14999847407452621"/>
        </patternFill>
      </fill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auto="1"/>
      </font>
    </dxf>
    <dxf>
      <font>
        <color auto="1"/>
      </font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none">
          <bgColor auto="1"/>
        </patternFill>
      </fill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sz val="14"/>
      </font>
    </dxf>
    <dxf>
      <font>
        <sz val="14"/>
      </font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vertical/>
        <horizontal/>
      </border>
    </dxf>
    <dxf>
      <border>
        <vertical/>
        <horizontal/>
      </border>
    </dxf>
    <dxf>
      <border>
        <vertical/>
        <horizontal/>
      </border>
    </dxf>
    <dxf>
      <border>
        <vertical/>
        <horizontal/>
      </border>
    </dxf>
    <dxf>
      <border>
        <vertical/>
        <horizontal/>
      </border>
    </dxf>
    <dxf>
      <border>
        <vertical/>
        <horizontal/>
      </border>
    </dxf>
    <dxf>
      <border>
        <vertical/>
        <horizontal/>
      </border>
    </dxf>
    <dxf>
      <font>
        <sz val="14"/>
      </font>
    </dxf>
    <dxf>
      <font>
        <sz val="14"/>
      </font>
    </dxf>
    <dxf>
      <font>
        <color theme="1"/>
      </font>
    </dxf>
    <dxf>
      <font>
        <sz val="14"/>
      </font>
    </dxf>
    <dxf>
      <font>
        <color theme="1"/>
      </font>
    </dxf>
    <dxf>
      <font>
        <color theme="4"/>
      </font>
    </dxf>
    <dxf>
      <font>
        <color auto="1"/>
      </font>
    </dxf>
    <dxf>
      <font>
        <color auto="1"/>
      </font>
    </dxf>
    <dxf>
      <font>
        <color auto="1"/>
      </font>
    </dxf>
    <dxf>
      <border>
        <bottom style="thick">
          <color auto="1"/>
        </bottom>
      </border>
    </dxf>
    <dxf>
      <border>
        <bottom style="thick">
          <color auto="1"/>
        </bottom>
      </border>
    </dxf>
    <dxf>
      <border>
        <top style="thick">
          <color auto="1"/>
        </top>
      </border>
    </dxf>
    <dxf>
      <border>
        <top style="thick">
          <color auto="1"/>
        </top>
      </border>
    </dxf>
    <dxf>
      <border>
        <left style="medium">
          <color auto="1"/>
        </left>
        <right style="medium">
          <color auto="1"/>
        </right>
      </border>
    </dxf>
    <dxf>
      <border>
        <vertical style="medium">
          <color auto="1"/>
        </vertical>
      </border>
    </dxf>
    <dxf>
      <numFmt numFmtId="14" formatCode="0.00%"/>
    </dxf>
    <dxf>
      <font>
        <b/>
        <sz val="16"/>
        <color auto="1"/>
      </font>
      <fill>
        <patternFill patternType="solid">
          <fgColor indexed="64"/>
          <bgColor rgb="FFFFFF00"/>
        </patternFill>
      </fill>
    </dxf>
    <dxf>
      <fill>
        <patternFill>
          <bgColor rgb="FF0070C0"/>
        </patternFill>
      </fill>
    </dxf>
    <dxf>
      <border>
        <left style="thick">
          <color auto="1"/>
        </left>
        <bottom style="thick">
          <color auto="1"/>
        </bottom>
      </border>
    </dxf>
    <dxf>
      <font>
        <color auto="1"/>
      </font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9"/>
      </font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9"/>
      </font>
    </dxf>
    <dxf>
      <font>
        <color rgb="FFFF0000"/>
      </font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 patternType="solid">
          <fgColor auto="1"/>
          <bgColor rgb="FF33CC33"/>
        </patternFill>
      </fill>
    </dxf>
    <dxf>
      <fill>
        <patternFill>
          <bgColor theme="0"/>
        </patternFill>
      </fill>
    </dxf>
    <dxf>
      <font>
        <color theme="9"/>
      </font>
    </dxf>
    <dxf>
      <font>
        <color rgb="FFFF0000"/>
      </font>
    </dxf>
    <dxf>
      <font>
        <color rgb="FFFF0000"/>
      </font>
    </dxf>
    <dxf>
      <font>
        <color theme="9"/>
      </font>
    </dxf>
    <dxf>
      <font>
        <color rgb="FFFF000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 patternType="solid">
          <fgColor auto="1"/>
          <bgColor rgb="FF33CC3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AppData/Roaming/Microsoft/Excel/March&#233;s%20Financier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EX"/>
      <sheetName val="Actions"/>
      <sheetName val="Indices"/>
      <sheetName val="RRR"/>
      <sheetName val="Historic + TCD"/>
      <sheetName val="TRADING Graphique"/>
      <sheetName val="LD"/>
      <sheetName val="Devises"/>
      <sheetName val="Config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ymeric Miq" refreshedDate="44361.554181134263" createdVersion="6" refreshedVersion="6" minRefreshableVersion="3" recordCount="43" xr:uid="{7E38A4CF-66CB-45A2-84D6-142F73771E5A}">
  <cacheSource type="worksheet">
    <worksheetSource name="Tableau13"/>
  </cacheSource>
  <cacheFields count="7">
    <cacheField name="Date :" numFmtId="16">
      <sharedItems containsNonDate="0" containsDate="1" containsString="0" containsBlank="1" minDate="2021-02-28T00:00:00" maxDate="2021-06-12T00:00:00" count="26">
        <d v="2021-02-28T00:00:00"/>
        <d v="2021-04-02T00:00:00"/>
        <d v="2021-04-05T00:00:00"/>
        <d v="2021-04-07T00:00:00"/>
        <d v="2021-04-12T00:00:00"/>
        <d v="2021-04-13T00:00:00"/>
        <d v="2021-04-15T00:00:00"/>
        <d v="2021-04-16T00:00:00"/>
        <d v="2021-04-22T00:00:00"/>
        <d v="2021-04-26T00:00:00"/>
        <d v="2021-04-30T00:00:00"/>
        <d v="2021-05-04T00:00:00"/>
        <d v="2021-05-05T00:00:00"/>
        <d v="2021-05-06T00:00:00"/>
        <d v="2021-05-07T00:00:00"/>
        <d v="2021-05-10T00:00:00"/>
        <d v="2021-05-11T00:00:00"/>
        <d v="2021-05-12T00:00:00"/>
        <d v="2021-05-28T00:00:00"/>
        <d v="2021-06-01T00:00:00"/>
        <d v="2021-06-02T00:00:00"/>
        <d v="2021-06-03T00:00:00"/>
        <d v="2021-06-04T00:00:00"/>
        <d v="2021-06-08T00:00:00"/>
        <d v="2021-06-11T00:00:00"/>
        <m/>
      </sharedItems>
      <fieldGroup par="6" base="0">
        <rangePr groupBy="days" startDate="2021-02-28T00:00:00" endDate="2021-06-12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2/06/2021"/>
        </groupItems>
      </fieldGroup>
    </cacheField>
    <cacheField name="Gain :" numFmtId="44">
      <sharedItems containsString="0" containsBlank="1" containsNumber="1" containsInteger="1" minValue="0" maxValue="3"/>
    </cacheField>
    <cacheField name="Trades :" numFmtId="165">
      <sharedItems containsMixedTypes="1" containsNumber="1" containsInteger="1" minValue="1000" maxValue="1002"/>
    </cacheField>
    <cacheField name="% par Jours :" numFmtId="10">
      <sharedItems containsMixedTypes="1" containsNumber="1" minValue="-1.996007984031936E-3" maxValue="2E-3"/>
    </cacheField>
    <cacheField name="Date :2" numFmtId="16">
      <sharedItems containsDate="1" containsMixedTypes="1" minDate="2021-02-28T00:00:00" maxDate="2021-06-12T00:00:00"/>
    </cacheField>
    <cacheField name="Pertes :" numFmtId="44">
      <sharedItems containsString="0" containsBlank="1" containsNumber="1" containsInteger="1" minValue="0" maxValue="3"/>
    </cacheField>
    <cacheField name="Mois" numFmtId="0" databaseField="0">
      <fieldGroup base="0">
        <rangePr groupBy="months" startDate="2021-02-28T00:00:00" endDate="2021-06-12T00:00:00"/>
        <groupItems count="14">
          <s v="&lt;28/02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2/06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3">
  <r>
    <x v="0"/>
    <n v="0"/>
    <n v="1000"/>
    <n v="0"/>
    <d v="2021-02-28T00:00:00"/>
    <n v="0"/>
  </r>
  <r>
    <x v="1"/>
    <n v="3"/>
    <n v="1002"/>
    <n v="2E-3"/>
    <d v="2021-04-02T00:00:00"/>
    <n v="1"/>
  </r>
  <r>
    <x v="2"/>
    <n v="2"/>
    <n v="1002"/>
    <n v="0"/>
    <d v="2021-04-05T00:00:00"/>
    <n v="2"/>
  </r>
  <r>
    <x v="3"/>
    <n v="1"/>
    <n v="1000"/>
    <n v="-1.996007984031936E-3"/>
    <d v="2021-04-07T00:00:00"/>
    <n v="3"/>
  </r>
  <r>
    <x v="4"/>
    <m/>
    <s v=""/>
    <s v=""/>
    <d v="2021-04-12T00:00:00"/>
    <m/>
  </r>
  <r>
    <x v="5"/>
    <m/>
    <s v=""/>
    <s v=""/>
    <d v="2021-04-13T00:00:00"/>
    <m/>
  </r>
  <r>
    <x v="6"/>
    <m/>
    <s v=""/>
    <s v=""/>
    <d v="2021-04-15T00:00:00"/>
    <m/>
  </r>
  <r>
    <x v="7"/>
    <m/>
    <s v=""/>
    <s v=""/>
    <d v="2021-04-16T00:00:00"/>
    <m/>
  </r>
  <r>
    <x v="8"/>
    <m/>
    <s v=""/>
    <s v=""/>
    <d v="2021-04-22T00:00:00"/>
    <m/>
  </r>
  <r>
    <x v="9"/>
    <m/>
    <s v=""/>
    <s v=""/>
    <d v="2021-04-26T00:00:00"/>
    <m/>
  </r>
  <r>
    <x v="10"/>
    <m/>
    <s v=""/>
    <s v=""/>
    <d v="2021-04-30T00:00:00"/>
    <m/>
  </r>
  <r>
    <x v="11"/>
    <m/>
    <s v=""/>
    <s v=""/>
    <d v="2021-05-04T00:00:00"/>
    <m/>
  </r>
  <r>
    <x v="12"/>
    <m/>
    <s v=""/>
    <s v=""/>
    <d v="2021-05-05T00:00:00"/>
    <m/>
  </r>
  <r>
    <x v="13"/>
    <m/>
    <s v=""/>
    <s v=""/>
    <d v="2021-05-06T00:00:00"/>
    <m/>
  </r>
  <r>
    <x v="14"/>
    <m/>
    <s v=""/>
    <s v=""/>
    <d v="2021-05-07T00:00:00"/>
    <m/>
  </r>
  <r>
    <x v="15"/>
    <m/>
    <s v=""/>
    <s v=""/>
    <d v="2021-05-10T00:00:00"/>
    <m/>
  </r>
  <r>
    <x v="16"/>
    <m/>
    <s v=""/>
    <s v=""/>
    <d v="2021-05-11T00:00:00"/>
    <m/>
  </r>
  <r>
    <x v="17"/>
    <m/>
    <s v=""/>
    <s v=""/>
    <d v="2021-05-12T00:00:00"/>
    <m/>
  </r>
  <r>
    <x v="18"/>
    <m/>
    <s v=""/>
    <s v=""/>
    <d v="2021-05-28T00:00:00"/>
    <m/>
  </r>
  <r>
    <x v="19"/>
    <m/>
    <s v=""/>
    <s v=""/>
    <d v="2021-06-01T00:00:00"/>
    <m/>
  </r>
  <r>
    <x v="20"/>
    <m/>
    <s v=""/>
    <s v=""/>
    <d v="2021-06-02T00:00:00"/>
    <m/>
  </r>
  <r>
    <x v="21"/>
    <m/>
    <s v=""/>
    <s v=""/>
    <d v="2021-06-03T00:00:00"/>
    <m/>
  </r>
  <r>
    <x v="22"/>
    <m/>
    <s v=""/>
    <s v=""/>
    <d v="2021-06-04T00:00:00"/>
    <m/>
  </r>
  <r>
    <x v="23"/>
    <m/>
    <s v=""/>
    <s v=""/>
    <d v="2021-06-08T00:00:00"/>
    <m/>
  </r>
  <r>
    <x v="24"/>
    <m/>
    <s v=""/>
    <s v=""/>
    <d v="2021-06-11T00:00:00"/>
    <m/>
  </r>
  <r>
    <x v="25"/>
    <m/>
    <s v=""/>
    <s v=""/>
    <s v=""/>
    <m/>
  </r>
  <r>
    <x v="25"/>
    <m/>
    <s v=""/>
    <s v=""/>
    <s v=""/>
    <m/>
  </r>
  <r>
    <x v="25"/>
    <m/>
    <s v=""/>
    <s v=""/>
    <s v=""/>
    <m/>
  </r>
  <r>
    <x v="25"/>
    <m/>
    <s v=""/>
    <s v=""/>
    <s v=""/>
    <m/>
  </r>
  <r>
    <x v="25"/>
    <m/>
    <s v=""/>
    <s v=""/>
    <s v=""/>
    <m/>
  </r>
  <r>
    <x v="25"/>
    <m/>
    <s v=""/>
    <s v=""/>
    <s v=""/>
    <m/>
  </r>
  <r>
    <x v="25"/>
    <m/>
    <s v=""/>
    <s v=""/>
    <s v=""/>
    <m/>
  </r>
  <r>
    <x v="25"/>
    <m/>
    <s v=""/>
    <s v=""/>
    <s v=""/>
    <m/>
  </r>
  <r>
    <x v="25"/>
    <m/>
    <s v=""/>
    <s v=""/>
    <s v=""/>
    <m/>
  </r>
  <r>
    <x v="25"/>
    <m/>
    <s v=""/>
    <s v=""/>
    <s v=""/>
    <m/>
  </r>
  <r>
    <x v="25"/>
    <m/>
    <s v=""/>
    <s v=""/>
    <s v=""/>
    <m/>
  </r>
  <r>
    <x v="25"/>
    <m/>
    <s v=""/>
    <s v=""/>
    <s v=""/>
    <m/>
  </r>
  <r>
    <x v="25"/>
    <m/>
    <s v=""/>
    <s v=""/>
    <s v=""/>
    <m/>
  </r>
  <r>
    <x v="25"/>
    <m/>
    <s v=""/>
    <s v=""/>
    <s v=""/>
    <m/>
  </r>
  <r>
    <x v="25"/>
    <m/>
    <s v=""/>
    <s v=""/>
    <s v=""/>
    <m/>
  </r>
  <r>
    <x v="25"/>
    <m/>
    <s v=""/>
    <s v=""/>
    <s v=""/>
    <m/>
  </r>
  <r>
    <x v="25"/>
    <m/>
    <s v=""/>
    <s v=""/>
    <s v=""/>
    <m/>
  </r>
  <r>
    <x v="25"/>
    <m/>
    <s v=""/>
    <s v=""/>
    <s v="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259E337-F56B-427B-B9AD-CFAC94EAD488}" name="Tableau croisé dynamique2" cacheId="151" applyNumberFormats="0" applyBorderFormats="0" applyFontFormats="0" applyPatternFormats="0" applyAlignmentFormats="0" applyWidthHeightFormats="1" dataCaption="Valeurs" grandTotalCaption="TOTAL :" updatedVersion="6" minRefreshableVersion="3" useAutoFormatting="1" itemPrintTitles="1" createdVersion="6" indent="0" outline="1" outlineData="1" multipleFieldFilters="0" rowHeaderCaption="Dates">
  <location ref="I3:M33" firstHeaderRow="0" firstDataRow="1" firstDataCol="1"/>
  <pivotFields count="7">
    <pivotField axis="axisRow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dataField="1" showAll="0"/>
    <pivotField dataField="1" showAll="0"/>
    <pivotField showAll="0"/>
    <pivotField dataField="1" showAll="0"/>
    <pivotField axis="axisRow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</pivotFields>
  <rowFields count="2">
    <field x="6"/>
    <field x="0"/>
  </rowFields>
  <rowItems count="30">
    <i>
      <x v="2"/>
    </i>
    <i r="1">
      <x v="59"/>
    </i>
    <i>
      <x v="4"/>
    </i>
    <i r="1">
      <x v="93"/>
    </i>
    <i r="1">
      <x v="96"/>
    </i>
    <i r="1">
      <x v="98"/>
    </i>
    <i r="1">
      <x v="103"/>
    </i>
    <i r="1">
      <x v="104"/>
    </i>
    <i r="1">
      <x v="106"/>
    </i>
    <i r="1">
      <x v="107"/>
    </i>
    <i r="1">
      <x v="113"/>
    </i>
    <i r="1">
      <x v="117"/>
    </i>
    <i r="1">
      <x v="121"/>
    </i>
    <i>
      <x v="5"/>
    </i>
    <i r="1">
      <x v="125"/>
    </i>
    <i r="1">
      <x v="126"/>
    </i>
    <i r="1">
      <x v="127"/>
    </i>
    <i r="1">
      <x v="128"/>
    </i>
    <i r="1">
      <x v="131"/>
    </i>
    <i r="1">
      <x v="132"/>
    </i>
    <i r="1">
      <x v="133"/>
    </i>
    <i r="1">
      <x v="149"/>
    </i>
    <i>
      <x v="6"/>
    </i>
    <i r="1">
      <x v="153"/>
    </i>
    <i r="1">
      <x v="154"/>
    </i>
    <i r="1">
      <x v="155"/>
    </i>
    <i r="1">
      <x v="156"/>
    </i>
    <i r="1">
      <x v="160"/>
    </i>
    <i r="1">
      <x v="16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GAINS" fld="1" baseField="6" baseItem="2" numFmtId="44"/>
    <dataField name="PERTES" fld="5" baseField="6" baseItem="2" numFmtId="44"/>
    <dataField name="CAPITAL" fld="2" subtotal="max" baseField="6" baseItem="2" numFmtId="44"/>
    <dataField name="VARIATIONS" fld="3" subtotal="max" baseField="6" baseItem="2" numFmtId="10"/>
  </dataFields>
  <formats count="234">
    <format dxfId="9">
      <pivotArea outline="0" collapsedLevelsAreSubtotals="1" fieldPosition="0"/>
    </format>
    <format dxfId="1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1">
      <pivotArea outline="0" collapsedLevelsAreSubtotals="1" fieldPosition="0"/>
    </format>
    <format dxfId="1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3">
      <pivotArea field="6" type="button" dataOnly="0" labelOnly="1" outline="0" axis="axisRow" fieldPosition="0"/>
    </format>
    <format dxfId="14">
      <pivotArea dataOnly="0" labelOnly="1" grandRow="1" outline="0" fieldPosition="0"/>
    </format>
    <format dxfId="15">
      <pivotArea collapsedLevelsAreSubtotals="1" fieldPosition="0">
        <references count="1">
          <reference field="6" count="1">
            <x v="2"/>
          </reference>
        </references>
      </pivotArea>
    </format>
    <format dxfId="16">
      <pivotArea dataOnly="0" labelOnly="1" fieldPosition="0">
        <references count="1">
          <reference field="6" count="1">
            <x v="2"/>
          </reference>
        </references>
      </pivotArea>
    </format>
    <format dxfId="17">
      <pivotArea collapsedLevelsAreSubtotals="1" fieldPosition="0">
        <references count="1">
          <reference field="6" count="1">
            <x v="4"/>
          </reference>
        </references>
      </pivotArea>
    </format>
    <format dxfId="18">
      <pivotArea dataOnly="0" labelOnly="1" fieldPosition="0">
        <references count="1">
          <reference field="6" count="1">
            <x v="4"/>
          </reference>
        </references>
      </pivotArea>
    </format>
    <format dxfId="19">
      <pivotArea collapsedLevelsAreSubtotals="1" fieldPosition="0">
        <references count="1">
          <reference field="6" count="1">
            <x v="5"/>
          </reference>
        </references>
      </pivotArea>
    </format>
    <format dxfId="20">
      <pivotArea dataOnly="0" labelOnly="1" fieldPosition="0">
        <references count="1">
          <reference field="6" count="1">
            <x v="5"/>
          </reference>
        </references>
      </pivotArea>
    </format>
    <format dxfId="21">
      <pivotArea collapsedLevelsAreSubtotals="1" fieldPosition="0">
        <references count="2">
          <reference field="0" count="10">
            <x v="93"/>
            <x v="96"/>
            <x v="98"/>
            <x v="103"/>
            <x v="104"/>
            <x v="106"/>
            <x v="107"/>
            <x v="113"/>
            <x v="117"/>
            <x v="121"/>
          </reference>
          <reference field="6" count="1" selected="0">
            <x v="4"/>
          </reference>
        </references>
      </pivotArea>
    </format>
    <format dxfId="22">
      <pivotArea dataOnly="0" labelOnly="1" fieldPosition="0">
        <references count="2">
          <reference field="0" count="10">
            <x v="93"/>
            <x v="96"/>
            <x v="98"/>
            <x v="103"/>
            <x v="104"/>
            <x v="106"/>
            <x v="107"/>
            <x v="113"/>
            <x v="117"/>
            <x v="121"/>
          </reference>
          <reference field="6" count="1" selected="0">
            <x v="4"/>
          </reference>
        </references>
      </pivotArea>
    </format>
    <format dxfId="23">
      <pivotArea collapsedLevelsAreSubtotals="1" fieldPosition="0">
        <references count="2">
          <reference field="0" count="7">
            <x v="125"/>
            <x v="126"/>
            <x v="127"/>
            <x v="128"/>
            <x v="131"/>
            <x v="132"/>
            <x v="133"/>
          </reference>
          <reference field="6" count="1" selected="0">
            <x v="5"/>
          </reference>
        </references>
      </pivotArea>
    </format>
    <format dxfId="24">
      <pivotArea dataOnly="0" labelOnly="1" fieldPosition="0">
        <references count="2">
          <reference field="0" count="7">
            <x v="125"/>
            <x v="126"/>
            <x v="127"/>
            <x v="128"/>
            <x v="131"/>
            <x v="132"/>
            <x v="133"/>
          </reference>
          <reference field="6" count="1" selected="0">
            <x v="5"/>
          </reference>
        </references>
      </pivotArea>
    </format>
    <format dxfId="25">
      <pivotArea type="all" dataOnly="0" outline="0" fieldPosition="0"/>
    </format>
    <format dxfId="26">
      <pivotArea outline="0" collapsedLevelsAreSubtotals="1" fieldPosition="0"/>
    </format>
    <format dxfId="27">
      <pivotArea field="6" type="button" dataOnly="0" labelOnly="1" outline="0" axis="axisRow" fieldPosition="0"/>
    </format>
    <format dxfId="28">
      <pivotArea dataOnly="0" labelOnly="1" fieldPosition="0">
        <references count="1">
          <reference field="6" count="3">
            <x v="2"/>
            <x v="4"/>
            <x v="5"/>
          </reference>
        </references>
      </pivotArea>
    </format>
    <format dxfId="29">
      <pivotArea dataOnly="0" labelOnly="1" grandRow="1" outline="0" fieldPosition="0"/>
    </format>
    <format dxfId="30">
      <pivotArea dataOnly="0" labelOnly="1" fieldPosition="0">
        <references count="2">
          <reference field="0" count="1">
            <x v="59"/>
          </reference>
          <reference field="6" count="1" selected="0">
            <x v="2"/>
          </reference>
        </references>
      </pivotArea>
    </format>
    <format dxfId="31">
      <pivotArea dataOnly="0" labelOnly="1" fieldPosition="0">
        <references count="2">
          <reference field="0" count="10">
            <x v="93"/>
            <x v="96"/>
            <x v="98"/>
            <x v="103"/>
            <x v="104"/>
            <x v="106"/>
            <x v="107"/>
            <x v="113"/>
            <x v="117"/>
            <x v="121"/>
          </reference>
          <reference field="6" count="1" selected="0">
            <x v="4"/>
          </reference>
        </references>
      </pivotArea>
    </format>
    <format dxfId="32">
      <pivotArea dataOnly="0" labelOnly="1" fieldPosition="0">
        <references count="2">
          <reference field="0" count="7">
            <x v="125"/>
            <x v="126"/>
            <x v="127"/>
            <x v="128"/>
            <x v="131"/>
            <x v="132"/>
            <x v="133"/>
          </reference>
          <reference field="6" count="1" selected="0">
            <x v="5"/>
          </reference>
        </references>
      </pivotArea>
    </format>
    <format dxfId="3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4">
      <pivotArea field="6" type="button" dataOnly="0" labelOnly="1" outline="0" axis="axisRow" fieldPosition="0"/>
    </format>
    <format dxfId="35">
      <pivotArea field="6" type="button" dataOnly="0" labelOnly="1" outline="0" axis="axisRow" fieldPosition="0"/>
    </format>
    <format dxfId="36">
      <pivotArea field="6" type="button" dataOnly="0" labelOnly="1" outline="0" axis="axisRow" fieldPosition="0"/>
    </format>
    <format dxfId="3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8">
      <pivotArea field="6" type="button" dataOnly="0" labelOnly="1" outline="0" axis="axisRow" fieldPosition="0"/>
    </format>
    <format dxfId="3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0">
      <pivotArea field="6" type="button" dataOnly="0" labelOnly="1" outline="0" axis="axisRow" fieldPosition="0"/>
    </format>
    <format dxfId="4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2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3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44">
      <pivotArea field="6" type="button" dataOnly="0" labelOnly="1" outline="0" axis="axisRow" fieldPosition="0"/>
    </format>
    <format dxfId="4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6">
      <pivotArea dataOnly="0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7">
      <pivotArea collapsedLevelsAreSubtotals="1" fieldPosition="0">
        <references count="1">
          <reference field="6" count="1">
            <x v="5"/>
          </reference>
        </references>
      </pivotArea>
    </format>
    <format dxfId="48">
      <pivotArea dataOnly="0" labelOnly="1" fieldPosition="0">
        <references count="1">
          <reference field="6" count="1">
            <x v="5"/>
          </reference>
        </references>
      </pivotArea>
    </format>
    <format dxfId="49">
      <pivotArea dataOnly="0" labelOnly="1" fieldPosition="0">
        <references count="2">
          <reference field="0" count="10">
            <x v="93"/>
            <x v="96"/>
            <x v="98"/>
            <x v="103"/>
            <x v="104"/>
            <x v="106"/>
            <x v="107"/>
            <x v="113"/>
            <x v="117"/>
            <x v="121"/>
          </reference>
          <reference field="6" count="1" selected="0">
            <x v="4"/>
          </reference>
        </references>
      </pivotArea>
    </format>
    <format dxfId="50">
      <pivotArea dataOnly="0" labelOnly="1" fieldPosition="0">
        <references count="2">
          <reference field="0" count="7">
            <x v="125"/>
            <x v="126"/>
            <x v="127"/>
            <x v="128"/>
            <x v="131"/>
            <x v="132"/>
            <x v="133"/>
          </reference>
          <reference field="6" count="1" selected="0">
            <x v="5"/>
          </reference>
        </references>
      </pivotArea>
    </format>
    <format dxfId="51">
      <pivotArea dataOnly="0" outline="0" fieldPosition="0">
        <references count="1">
          <reference field="4294967294" count="1">
            <x v="0"/>
          </reference>
        </references>
      </pivotArea>
    </format>
    <format dxfId="52">
      <pivotArea dataOnly="0" outline="0" fieldPosition="0">
        <references count="1">
          <reference field="4294967294" count="1">
            <x v="1"/>
          </reference>
        </references>
      </pivotArea>
    </format>
    <format dxfId="53">
      <pivotArea dataOnly="0" outline="0" fieldPosition="0">
        <references count="1">
          <reference field="4294967294" count="1">
            <x v="2"/>
          </reference>
        </references>
      </pivotArea>
    </format>
    <format dxfId="54">
      <pivotArea field="6" type="button" dataOnly="0" labelOnly="1" outline="0" axis="axisRow" fieldPosition="0"/>
    </format>
    <format dxfId="5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56">
      <pivotArea outline="0" collapsedLevelsAreSubtotals="1" fieldPosition="0"/>
    </format>
    <format dxfId="57">
      <pivotArea dataOnly="0" labelOnly="1" fieldPosition="0">
        <references count="1">
          <reference field="6" count="3">
            <x v="2"/>
            <x v="4"/>
            <x v="5"/>
          </reference>
        </references>
      </pivotArea>
    </format>
    <format dxfId="58">
      <pivotArea dataOnly="0" labelOnly="1" grandRow="1" outline="0" fieldPosition="0"/>
    </format>
    <format dxfId="59">
      <pivotArea dataOnly="0" labelOnly="1" fieldPosition="0">
        <references count="2">
          <reference field="0" count="1">
            <x v="59"/>
          </reference>
          <reference field="6" count="1" selected="0">
            <x v="2"/>
          </reference>
        </references>
      </pivotArea>
    </format>
    <format dxfId="60">
      <pivotArea dataOnly="0" labelOnly="1" fieldPosition="0">
        <references count="2">
          <reference field="0" count="10">
            <x v="93"/>
            <x v="96"/>
            <x v="98"/>
            <x v="103"/>
            <x v="104"/>
            <x v="106"/>
            <x v="107"/>
            <x v="113"/>
            <x v="117"/>
            <x v="121"/>
          </reference>
          <reference field="6" count="1" selected="0">
            <x v="4"/>
          </reference>
        </references>
      </pivotArea>
    </format>
    <format dxfId="61">
      <pivotArea dataOnly="0" labelOnly="1" fieldPosition="0">
        <references count="2">
          <reference field="0" count="7">
            <x v="125"/>
            <x v="126"/>
            <x v="127"/>
            <x v="128"/>
            <x v="131"/>
            <x v="132"/>
            <x v="133"/>
          </reference>
          <reference field="6" count="1" selected="0">
            <x v="5"/>
          </reference>
        </references>
      </pivotArea>
    </format>
    <format dxfId="62">
      <pivotArea dataOnly="0" outline="0" fieldPosition="0">
        <references count="1">
          <reference field="4294967294" count="1">
            <x v="0"/>
          </reference>
        </references>
      </pivotArea>
    </format>
    <format dxfId="63">
      <pivotArea dataOnly="0" outline="0" fieldPosition="0">
        <references count="1">
          <reference field="4294967294" count="1">
            <x v="1"/>
          </reference>
        </references>
      </pivotArea>
    </format>
    <format dxfId="64">
      <pivotArea dataOnly="0" outline="0" fieldPosition="0">
        <references count="1">
          <reference field="4294967294" count="1">
            <x v="2"/>
          </reference>
        </references>
      </pivotArea>
    </format>
    <format dxfId="65">
      <pivotArea dataOnly="0" fieldPosition="0">
        <references count="1">
          <reference field="6" count="1">
            <x v="4"/>
          </reference>
        </references>
      </pivotArea>
    </format>
    <format dxfId="66">
      <pivotArea dataOnly="0" fieldPosition="0">
        <references count="1">
          <reference field="6" count="1">
            <x v="4"/>
          </reference>
        </references>
      </pivotArea>
    </format>
    <format dxfId="67">
      <pivotArea dataOnly="0" fieldPosition="0">
        <references count="1">
          <reference field="6" count="1">
            <x v="5"/>
          </reference>
        </references>
      </pivotArea>
    </format>
    <format dxfId="68">
      <pivotArea dataOnly="0" fieldPosition="0">
        <references count="1">
          <reference field="6" count="1">
            <x v="5"/>
          </reference>
        </references>
      </pivotArea>
    </format>
    <format dxfId="69">
      <pivotArea dataOnly="0" labelOnly="1" fieldPosition="0">
        <references count="1">
          <reference field="6" count="1">
            <x v="2"/>
          </reference>
        </references>
      </pivotArea>
    </format>
    <format dxfId="70">
      <pivotArea dataOnly="0" labelOnly="1" fieldPosition="0">
        <references count="1">
          <reference field="6" count="1">
            <x v="2"/>
          </reference>
        </references>
      </pivotArea>
    </format>
    <format dxfId="71">
      <pivotArea type="all" dataOnly="0" outline="0" fieldPosition="0"/>
    </format>
    <format dxfId="72">
      <pivotArea outline="0" collapsedLevelsAreSubtotals="1" fieldPosition="0"/>
    </format>
    <format dxfId="73">
      <pivotArea field="6" type="button" dataOnly="0" labelOnly="1" outline="0" axis="axisRow" fieldPosition="0"/>
    </format>
    <format dxfId="74">
      <pivotArea dataOnly="0" labelOnly="1" fieldPosition="0">
        <references count="1">
          <reference field="6" count="3">
            <x v="2"/>
            <x v="4"/>
            <x v="5"/>
          </reference>
        </references>
      </pivotArea>
    </format>
    <format dxfId="75">
      <pivotArea dataOnly="0" labelOnly="1" grandRow="1" outline="0" fieldPosition="0"/>
    </format>
    <format dxfId="76">
      <pivotArea dataOnly="0" labelOnly="1" fieldPosition="0">
        <references count="2">
          <reference field="0" count="1">
            <x v="59"/>
          </reference>
          <reference field="6" count="1" selected="0">
            <x v="2"/>
          </reference>
        </references>
      </pivotArea>
    </format>
    <format dxfId="77">
      <pivotArea dataOnly="0" labelOnly="1" fieldPosition="0">
        <references count="2">
          <reference field="0" count="10">
            <x v="93"/>
            <x v="96"/>
            <x v="98"/>
            <x v="103"/>
            <x v="104"/>
            <x v="106"/>
            <x v="107"/>
            <x v="113"/>
            <x v="117"/>
            <x v="121"/>
          </reference>
          <reference field="6" count="1" selected="0">
            <x v="4"/>
          </reference>
        </references>
      </pivotArea>
    </format>
    <format dxfId="78">
      <pivotArea dataOnly="0" labelOnly="1" fieldPosition="0">
        <references count="2">
          <reference field="0" count="7">
            <x v="125"/>
            <x v="126"/>
            <x v="127"/>
            <x v="128"/>
            <x v="131"/>
            <x v="132"/>
            <x v="133"/>
          </reference>
          <reference field="6" count="1" selected="0">
            <x v="5"/>
          </reference>
        </references>
      </pivotArea>
    </format>
    <format dxfId="7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80">
      <pivotArea collapsedLevelsAreSubtotals="1" fieldPosition="0">
        <references count="2">
          <reference field="4294967294" count="1" selected="0">
            <x v="0"/>
          </reference>
          <reference field="6" count="1">
            <x v="4"/>
          </reference>
        </references>
      </pivotArea>
    </format>
    <format dxfId="81">
      <pivotArea collapsedLevelsAreSubtotals="1" fieldPosition="0">
        <references count="2">
          <reference field="4294967294" count="1" selected="0">
            <x v="0"/>
          </reference>
          <reference field="6" count="1">
            <x v="4"/>
          </reference>
        </references>
      </pivotArea>
    </format>
    <format dxfId="82">
      <pivotArea collapsedLevelsAreSubtotals="1" fieldPosition="0">
        <references count="2">
          <reference field="4294967294" count="1" selected="0">
            <x v="0"/>
          </reference>
          <reference field="6" count="1">
            <x v="2"/>
          </reference>
        </references>
      </pivotArea>
    </format>
    <format dxfId="83">
      <pivotArea collapsedLevelsAreSubtotals="1" fieldPosition="0">
        <references count="2">
          <reference field="4294967294" count="1" selected="0">
            <x v="0"/>
          </reference>
          <reference field="6" count="1">
            <x v="2"/>
          </reference>
        </references>
      </pivotArea>
    </format>
    <format dxfId="84">
      <pivotArea collapsedLevelsAreSubtotals="1" fieldPosition="0">
        <references count="2">
          <reference field="4294967294" count="1" selected="0">
            <x v="0"/>
          </reference>
          <reference field="6" count="1">
            <x v="2"/>
          </reference>
        </references>
      </pivotArea>
    </format>
    <format dxfId="85">
      <pivotArea collapsedLevelsAreSubtotals="1" fieldPosition="0">
        <references count="2">
          <reference field="4294967294" count="1" selected="0">
            <x v="0"/>
          </reference>
          <reference field="6" count="1">
            <x v="5"/>
          </reference>
        </references>
      </pivotArea>
    </format>
    <format dxfId="86">
      <pivotArea collapsedLevelsAreSubtotals="1" fieldPosition="0">
        <references count="2">
          <reference field="4294967294" count="1" selected="0">
            <x v="1"/>
          </reference>
          <reference field="6" count="1">
            <x v="2"/>
          </reference>
        </references>
      </pivotArea>
    </format>
    <format dxfId="87">
      <pivotArea collapsedLevelsAreSubtotals="1" fieldPosition="0">
        <references count="2">
          <reference field="4294967294" count="1" selected="0">
            <x v="1"/>
          </reference>
          <reference field="6" count="1">
            <x v="2"/>
          </reference>
        </references>
      </pivotArea>
    </format>
    <format dxfId="88">
      <pivotArea collapsedLevelsAreSubtotals="1" fieldPosition="0">
        <references count="2">
          <reference field="4294967294" count="1" selected="0">
            <x v="1"/>
          </reference>
          <reference field="6" count="1">
            <x v="2"/>
          </reference>
        </references>
      </pivotArea>
    </format>
    <format dxfId="89">
      <pivotArea collapsedLevelsAreSubtotals="1" fieldPosition="0">
        <references count="2">
          <reference field="4294967294" count="1" selected="0">
            <x v="1"/>
          </reference>
          <reference field="6" count="1">
            <x v="4"/>
          </reference>
        </references>
      </pivotArea>
    </format>
    <format dxfId="90">
      <pivotArea collapsedLevelsAreSubtotals="1" fieldPosition="0">
        <references count="2">
          <reference field="4294967294" count="1" selected="0">
            <x v="1"/>
          </reference>
          <reference field="6" count="1">
            <x v="5"/>
          </reference>
        </references>
      </pivotArea>
    </format>
    <format dxfId="91">
      <pivotArea collapsedLevelsAreSubtotals="1" fieldPosition="0">
        <references count="2">
          <reference field="4294967294" count="1" selected="0">
            <x v="2"/>
          </reference>
          <reference field="6" count="1">
            <x v="2"/>
          </reference>
        </references>
      </pivotArea>
    </format>
    <format dxfId="92">
      <pivotArea collapsedLevelsAreSubtotals="1" fieldPosition="0">
        <references count="2">
          <reference field="4294967294" count="1" selected="0">
            <x v="2"/>
          </reference>
          <reference field="6" count="1">
            <x v="4"/>
          </reference>
        </references>
      </pivotArea>
    </format>
    <format dxfId="93">
      <pivotArea collapsedLevelsAreSubtotals="1" fieldPosition="0">
        <references count="2">
          <reference field="4294967294" count="1" selected="0">
            <x v="2"/>
          </reference>
          <reference field="6" count="1">
            <x v="5"/>
          </reference>
        </references>
      </pivotArea>
    </format>
    <format dxfId="94">
      <pivotArea collapsedLevelsAreSubtotals="1" fieldPosition="0">
        <references count="2">
          <reference field="4294967294" count="1" selected="0">
            <x v="2"/>
          </reference>
          <reference field="6" count="1">
            <x v="2"/>
          </reference>
        </references>
      </pivotArea>
    </format>
    <format dxfId="95">
      <pivotArea collapsedLevelsAreSubtotals="1" fieldPosition="0">
        <references count="2">
          <reference field="4294967294" count="1" selected="0">
            <x v="2"/>
          </reference>
          <reference field="6" count="1">
            <x v="4"/>
          </reference>
        </references>
      </pivotArea>
    </format>
    <format dxfId="96">
      <pivotArea collapsedLevelsAreSubtotals="1" fieldPosition="0">
        <references count="2">
          <reference field="4294967294" count="1" selected="0">
            <x v="2"/>
          </reference>
          <reference field="6" count="1">
            <x v="5"/>
          </reference>
        </references>
      </pivotArea>
    </format>
    <format dxfId="97">
      <pivotArea collapsedLevelsAreSubtotals="1" fieldPosition="0">
        <references count="2">
          <reference field="4294967294" count="1" selected="0">
            <x v="2"/>
          </reference>
          <reference field="6" count="1">
            <x v="2"/>
          </reference>
        </references>
      </pivotArea>
    </format>
    <format dxfId="98">
      <pivotArea collapsedLevelsAreSubtotals="1" fieldPosition="0">
        <references count="2">
          <reference field="4294967294" count="1" selected="0">
            <x v="2"/>
          </reference>
          <reference field="6" count="1">
            <x v="4"/>
          </reference>
        </references>
      </pivotArea>
    </format>
    <format dxfId="99">
      <pivotArea collapsedLevelsAreSubtotals="1" fieldPosition="0">
        <references count="2">
          <reference field="4294967294" count="1" selected="0">
            <x v="2"/>
          </reference>
          <reference field="6" count="1">
            <x v="5"/>
          </reference>
        </references>
      </pivotArea>
    </format>
    <format dxfId="100">
      <pivotArea dataOnly="0" labelOnly="1" fieldPosition="0">
        <references count="1">
          <reference field="6" count="0"/>
        </references>
      </pivotArea>
    </format>
    <format dxfId="101">
      <pivotArea dataOnly="0" labelOnly="1" fieldPosition="0">
        <references count="1">
          <reference field="6" count="0"/>
        </references>
      </pivotArea>
    </format>
    <format dxfId="102">
      <pivotArea dataOnly="0" labelOnly="1" fieldPosition="0">
        <references count="1">
          <reference field="6" count="0"/>
        </references>
      </pivotArea>
    </format>
    <format dxfId="103">
      <pivotArea dataOnly="0" labelOnly="1" grandRow="1" outline="0" fieldPosition="0"/>
    </format>
    <format dxfId="104">
      <pivotArea dataOnly="0" labelOnly="1" fieldPosition="0">
        <references count="1">
          <reference field="6" count="1">
            <x v="2"/>
          </reference>
        </references>
      </pivotArea>
    </format>
    <format dxfId="105">
      <pivotArea dataOnly="0" labelOnly="1" fieldPosition="0">
        <references count="1">
          <reference field="6" count="1">
            <x v="4"/>
          </reference>
        </references>
      </pivotArea>
    </format>
    <format dxfId="106">
      <pivotArea dataOnly="0" labelOnly="1" fieldPosition="0">
        <references count="1">
          <reference field="6" count="1">
            <x v="5"/>
          </reference>
        </references>
      </pivotArea>
    </format>
    <format dxfId="107">
      <pivotArea type="all" dataOnly="0" outline="0" fieldPosition="0"/>
    </format>
    <format dxfId="108">
      <pivotArea outline="0" collapsedLevelsAreSubtotals="1" fieldPosition="0"/>
    </format>
    <format dxfId="109">
      <pivotArea field="6" type="button" dataOnly="0" labelOnly="1" outline="0" axis="axisRow" fieldPosition="0"/>
    </format>
    <format dxfId="110">
      <pivotArea dataOnly="0" labelOnly="1" fieldPosition="0">
        <references count="1">
          <reference field="6" count="3">
            <x v="2"/>
            <x v="4"/>
            <x v="5"/>
          </reference>
        </references>
      </pivotArea>
    </format>
    <format dxfId="111">
      <pivotArea dataOnly="0" labelOnly="1" grandRow="1" outline="0" fieldPosition="0"/>
    </format>
    <format dxfId="112">
      <pivotArea dataOnly="0" labelOnly="1" fieldPosition="0">
        <references count="2">
          <reference field="0" count="1">
            <x v="59"/>
          </reference>
          <reference field="6" count="1" selected="0">
            <x v="2"/>
          </reference>
        </references>
      </pivotArea>
    </format>
    <format dxfId="113">
      <pivotArea dataOnly="0" labelOnly="1" fieldPosition="0">
        <references count="2">
          <reference field="0" count="10">
            <x v="93"/>
            <x v="96"/>
            <x v="98"/>
            <x v="103"/>
            <x v="104"/>
            <x v="106"/>
            <x v="107"/>
            <x v="113"/>
            <x v="117"/>
            <x v="121"/>
          </reference>
          <reference field="6" count="1" selected="0">
            <x v="4"/>
          </reference>
        </references>
      </pivotArea>
    </format>
    <format dxfId="114">
      <pivotArea dataOnly="0" labelOnly="1" fieldPosition="0">
        <references count="2">
          <reference field="0" count="7">
            <x v="125"/>
            <x v="126"/>
            <x v="127"/>
            <x v="128"/>
            <x v="131"/>
            <x v="132"/>
            <x v="133"/>
          </reference>
          <reference field="6" count="1" selected="0">
            <x v="5"/>
          </reference>
        </references>
      </pivotArea>
    </format>
    <format dxfId="11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16">
      <pivotArea type="all" dataOnly="0" outline="0" fieldPosition="0"/>
    </format>
    <format dxfId="117">
      <pivotArea outline="0" collapsedLevelsAreSubtotals="1" fieldPosition="0"/>
    </format>
    <format dxfId="118">
      <pivotArea field="6" type="button" dataOnly="0" labelOnly="1" outline="0" axis="axisRow" fieldPosition="0"/>
    </format>
    <format dxfId="119">
      <pivotArea dataOnly="0" labelOnly="1" fieldPosition="0">
        <references count="1">
          <reference field="6" count="3">
            <x v="2"/>
            <x v="4"/>
            <x v="5"/>
          </reference>
        </references>
      </pivotArea>
    </format>
    <format dxfId="120">
      <pivotArea dataOnly="0" labelOnly="1" grandRow="1" outline="0" fieldPosition="0"/>
    </format>
    <format dxfId="121">
      <pivotArea dataOnly="0" labelOnly="1" fieldPosition="0">
        <references count="2">
          <reference field="0" count="1">
            <x v="59"/>
          </reference>
          <reference field="6" count="1" selected="0">
            <x v="2"/>
          </reference>
        </references>
      </pivotArea>
    </format>
    <format dxfId="122">
      <pivotArea dataOnly="0" labelOnly="1" fieldPosition="0">
        <references count="2">
          <reference field="0" count="10">
            <x v="93"/>
            <x v="96"/>
            <x v="98"/>
            <x v="103"/>
            <x v="104"/>
            <x v="106"/>
            <x v="107"/>
            <x v="113"/>
            <x v="117"/>
            <x v="121"/>
          </reference>
          <reference field="6" count="1" selected="0">
            <x v="4"/>
          </reference>
        </references>
      </pivotArea>
    </format>
    <format dxfId="123">
      <pivotArea dataOnly="0" labelOnly="1" fieldPosition="0">
        <references count="2">
          <reference field="0" count="7">
            <x v="125"/>
            <x v="126"/>
            <x v="127"/>
            <x v="128"/>
            <x v="131"/>
            <x v="132"/>
            <x v="133"/>
          </reference>
          <reference field="6" count="1" selected="0">
            <x v="5"/>
          </reference>
        </references>
      </pivotArea>
    </format>
    <format dxfId="12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25">
      <pivotArea type="all" dataOnly="0" outline="0" fieldPosition="0"/>
    </format>
    <format dxfId="126">
      <pivotArea dataOnly="0" labelOnly="1" fieldPosition="0">
        <references count="1">
          <reference field="6" count="3">
            <x v="2"/>
            <x v="4"/>
            <x v="5"/>
          </reference>
        </references>
      </pivotArea>
    </format>
    <format dxfId="127">
      <pivotArea collapsedLevelsAreSubtotals="1" fieldPosition="0">
        <references count="1">
          <reference field="6" count="1">
            <x v="2"/>
          </reference>
        </references>
      </pivotArea>
    </format>
    <format dxfId="128">
      <pivotArea collapsedLevelsAreSubtotals="1" fieldPosition="0">
        <references count="1">
          <reference field="6" count="1">
            <x v="4"/>
          </reference>
        </references>
      </pivotArea>
    </format>
    <format dxfId="129">
      <pivotArea collapsedLevelsAreSubtotals="1" fieldPosition="0">
        <references count="1">
          <reference field="6" count="1">
            <x v="5"/>
          </reference>
        </references>
      </pivotArea>
    </format>
    <format dxfId="130">
      <pivotArea dataOnly="0" labelOnly="1" fieldPosition="0">
        <references count="1">
          <reference field="6" count="3">
            <x v="2"/>
            <x v="4"/>
            <x v="5"/>
          </reference>
        </references>
      </pivotArea>
    </format>
    <format dxfId="131">
      <pivotArea collapsedLevelsAreSubtotals="1" fieldPosition="0">
        <references count="1">
          <reference field="6" count="1">
            <x v="2"/>
          </reference>
        </references>
      </pivotArea>
    </format>
    <format dxfId="132">
      <pivotArea collapsedLevelsAreSubtotals="1" fieldPosition="0">
        <references count="1">
          <reference field="6" count="1">
            <x v="4"/>
          </reference>
        </references>
      </pivotArea>
    </format>
    <format dxfId="133">
      <pivotArea collapsedLevelsAreSubtotals="1" fieldPosition="0">
        <references count="1">
          <reference field="6" count="1">
            <x v="5"/>
          </reference>
        </references>
      </pivotArea>
    </format>
    <format dxfId="134">
      <pivotArea dataOnly="0" labelOnly="1" fieldPosition="0">
        <references count="1">
          <reference field="6" count="3">
            <x v="2"/>
            <x v="4"/>
            <x v="5"/>
          </reference>
        </references>
      </pivotArea>
    </format>
    <format dxfId="135">
      <pivotArea collapsedLevelsAreSubtotals="1" fieldPosition="0">
        <references count="1">
          <reference field="6" count="1">
            <x v="4"/>
          </reference>
        </references>
      </pivotArea>
    </format>
    <format dxfId="136">
      <pivotArea dataOnly="0" labelOnly="1" fieldPosition="0">
        <references count="1">
          <reference field="6" count="3">
            <x v="2"/>
            <x v="4"/>
            <x v="5"/>
          </reference>
        </references>
      </pivotArea>
    </format>
    <format dxfId="137">
      <pivotArea collapsedLevelsAreSubtotals="1" fieldPosition="0">
        <references count="1">
          <reference field="6" count="1">
            <x v="4"/>
          </reference>
        </references>
      </pivotArea>
    </format>
    <format dxfId="138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39">
      <pivotArea dataOnly="0" fieldPosition="0">
        <references count="1">
          <reference field="6" count="3">
            <x v="2"/>
            <x v="4"/>
            <x v="5"/>
          </reference>
        </references>
      </pivotArea>
    </format>
    <format dxfId="140">
      <pivotArea type="all" dataOnly="0" outline="0" fieldPosition="0"/>
    </format>
    <format dxfId="141">
      <pivotArea dataOnly="0" labelOnly="1" fieldPosition="0">
        <references count="1">
          <reference field="6" count="3">
            <x v="2"/>
            <x v="4"/>
            <x v="5"/>
          </reference>
        </references>
      </pivotArea>
    </format>
    <format dxfId="142">
      <pivotArea dataOnly="0" labelOnly="1" grandRow="1" outline="0" fieldPosition="0"/>
    </format>
    <format dxfId="143">
      <pivotArea dataOnly="0" labelOnly="1" fieldPosition="0">
        <references count="2">
          <reference field="0" count="1">
            <x v="59"/>
          </reference>
          <reference field="6" count="1" selected="0">
            <x v="2"/>
          </reference>
        </references>
      </pivotArea>
    </format>
    <format dxfId="144">
      <pivotArea dataOnly="0" labelOnly="1" fieldPosition="0">
        <references count="2">
          <reference field="0" count="10">
            <x v="93"/>
            <x v="96"/>
            <x v="98"/>
            <x v="103"/>
            <x v="104"/>
            <x v="106"/>
            <x v="107"/>
            <x v="113"/>
            <x v="117"/>
            <x v="121"/>
          </reference>
          <reference field="6" count="1" selected="0">
            <x v="4"/>
          </reference>
        </references>
      </pivotArea>
    </format>
    <format dxfId="145">
      <pivotArea dataOnly="0" labelOnly="1" fieldPosition="0">
        <references count="2">
          <reference field="0" count="7">
            <x v="125"/>
            <x v="126"/>
            <x v="127"/>
            <x v="128"/>
            <x v="131"/>
            <x v="132"/>
            <x v="133"/>
          </reference>
          <reference field="6" count="1" selected="0">
            <x v="5"/>
          </reference>
        </references>
      </pivotArea>
    </format>
    <format dxfId="14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47">
      <pivotArea type="all" dataOnly="0" outline="0" fieldPosition="0"/>
    </format>
    <format dxfId="148">
      <pivotArea dataOnly="0" labelOnly="1" fieldPosition="0">
        <references count="1">
          <reference field="6" count="3">
            <x v="2"/>
            <x v="4"/>
            <x v="5"/>
          </reference>
        </references>
      </pivotArea>
    </format>
    <format dxfId="149">
      <pivotArea dataOnly="0" labelOnly="1" grandRow="1" outline="0" fieldPosition="0"/>
    </format>
    <format dxfId="150">
      <pivotArea dataOnly="0" labelOnly="1" fieldPosition="0">
        <references count="2">
          <reference field="0" count="1">
            <x v="59"/>
          </reference>
          <reference field="6" count="1" selected="0">
            <x v="2"/>
          </reference>
        </references>
      </pivotArea>
    </format>
    <format dxfId="15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52">
      <pivotArea collapsedLevelsAreSubtotals="1" fieldPosition="0">
        <references count="2">
          <reference field="0" count="10">
            <x v="93"/>
            <x v="96"/>
            <x v="98"/>
            <x v="103"/>
            <x v="104"/>
            <x v="106"/>
            <x v="107"/>
            <x v="113"/>
            <x v="117"/>
            <x v="121"/>
          </reference>
          <reference field="6" count="1" selected="0">
            <x v="4"/>
          </reference>
        </references>
      </pivotArea>
    </format>
    <format dxfId="153">
      <pivotArea dataOnly="0" labelOnly="1" fieldPosition="0">
        <references count="2">
          <reference field="0" count="10">
            <x v="93"/>
            <x v="96"/>
            <x v="98"/>
            <x v="103"/>
            <x v="104"/>
            <x v="106"/>
            <x v="107"/>
            <x v="113"/>
            <x v="117"/>
            <x v="121"/>
          </reference>
          <reference field="6" count="1" selected="0">
            <x v="4"/>
          </reference>
        </references>
      </pivotArea>
    </format>
    <format dxfId="154">
      <pivotArea collapsedLevelsAreSubtotals="1" fieldPosition="0">
        <references count="2">
          <reference field="0" count="7">
            <x v="125"/>
            <x v="126"/>
            <x v="127"/>
            <x v="128"/>
            <x v="131"/>
            <x v="132"/>
            <x v="133"/>
          </reference>
          <reference field="6" count="1" selected="0">
            <x v="5"/>
          </reference>
        </references>
      </pivotArea>
    </format>
    <format dxfId="155">
      <pivotArea dataOnly="0" labelOnly="1" fieldPosition="0">
        <references count="2">
          <reference field="0" count="7">
            <x v="125"/>
            <x v="126"/>
            <x v="127"/>
            <x v="128"/>
            <x v="131"/>
            <x v="132"/>
            <x v="133"/>
          </reference>
          <reference field="6" count="1" selected="0">
            <x v="5"/>
          </reference>
        </references>
      </pivotArea>
    </format>
    <format dxfId="156">
      <pivotArea dataOnly="0" labelOnly="1" fieldPosition="0">
        <references count="1">
          <reference field="6" count="1">
            <x v="6"/>
          </reference>
        </references>
      </pivotArea>
    </format>
    <format dxfId="157">
      <pivotArea dataOnly="0" labelOnly="1" fieldPosition="0">
        <references count="1">
          <reference field="6" count="1">
            <x v="7"/>
          </reference>
        </references>
      </pivotArea>
    </format>
    <format dxfId="158">
      <pivotArea outline="0" fieldPosition="0">
        <references count="1">
          <reference field="4294967294" count="1">
            <x v="2"/>
          </reference>
        </references>
      </pivotArea>
    </format>
    <format dxfId="159">
      <pivotArea outline="0" fieldPosition="0">
        <references count="1">
          <reference field="4294967294" count="1">
            <x v="1"/>
          </reference>
        </references>
      </pivotArea>
    </format>
    <format dxfId="160">
      <pivotArea outline="0" fieldPosition="0">
        <references count="1">
          <reference field="4294967294" count="1">
            <x v="0"/>
          </reference>
        </references>
      </pivotArea>
    </format>
    <format dxfId="161">
      <pivotArea collapsedLevelsAreSubtotals="1" fieldPosition="0">
        <references count="1">
          <reference field="6" count="1">
            <x v="2"/>
          </reference>
        </references>
      </pivotArea>
    </format>
    <format dxfId="162">
      <pivotArea collapsedLevelsAreSubtotals="1" fieldPosition="0">
        <references count="2">
          <reference field="0" count="1">
            <x v="59"/>
          </reference>
          <reference field="6" count="1" selected="0">
            <x v="2"/>
          </reference>
        </references>
      </pivotArea>
    </format>
    <format dxfId="163">
      <pivotArea collapsedLevelsAreSubtotals="1" fieldPosition="0">
        <references count="1">
          <reference field="6" count="1">
            <x v="4"/>
          </reference>
        </references>
      </pivotArea>
    </format>
    <format dxfId="164">
      <pivotArea collapsedLevelsAreSubtotals="1" fieldPosition="0">
        <references count="2">
          <reference field="0" count="10">
            <x v="93"/>
            <x v="96"/>
            <x v="98"/>
            <x v="103"/>
            <x v="104"/>
            <x v="106"/>
            <x v="107"/>
            <x v="113"/>
            <x v="117"/>
            <x v="121"/>
          </reference>
          <reference field="6" count="1" selected="0">
            <x v="4"/>
          </reference>
        </references>
      </pivotArea>
    </format>
    <format dxfId="165">
      <pivotArea collapsedLevelsAreSubtotals="1" fieldPosition="0">
        <references count="1">
          <reference field="6" count="1">
            <x v="5"/>
          </reference>
        </references>
      </pivotArea>
    </format>
    <format dxfId="166">
      <pivotArea collapsedLevelsAreSubtotals="1" fieldPosition="0">
        <references count="2">
          <reference field="0" count="7">
            <x v="125"/>
            <x v="126"/>
            <x v="127"/>
            <x v="128"/>
            <x v="131"/>
            <x v="132"/>
            <x v="133"/>
          </reference>
          <reference field="6" count="1" selected="0">
            <x v="5"/>
          </reference>
        </references>
      </pivotArea>
    </format>
    <format dxfId="167">
      <pivotArea collapsedLevelsAreSubtotals="1" fieldPosition="0">
        <references count="1">
          <reference field="6" count="1">
            <x v="6"/>
          </reference>
        </references>
      </pivotArea>
    </format>
    <format dxfId="168">
      <pivotArea collapsedLevelsAreSubtotals="1" fieldPosition="0">
        <references count="2">
          <reference field="0" count="2">
            <x v="153"/>
            <x v="154"/>
          </reference>
          <reference field="6" count="1" selected="0">
            <x v="6"/>
          </reference>
        </references>
      </pivotArea>
    </format>
    <format dxfId="169">
      <pivotArea collapsedLevelsAreSubtotals="1" fieldPosition="0">
        <references count="1">
          <reference field="6" count="1">
            <x v="7"/>
          </reference>
        </references>
      </pivotArea>
    </format>
    <format dxfId="170">
      <pivotArea collapsedLevelsAreSubtotals="1" fieldPosition="0">
        <references count="2">
          <reference field="0" count="1">
            <x v="183"/>
          </reference>
          <reference field="6" count="1" selected="0">
            <x v="7"/>
          </reference>
        </references>
      </pivotArea>
    </format>
    <format dxfId="171">
      <pivotArea dataOnly="0" labelOnly="1" fieldPosition="0">
        <references count="1">
          <reference field="6" count="5">
            <x v="2"/>
            <x v="4"/>
            <x v="5"/>
            <x v="6"/>
            <x v="7"/>
          </reference>
        </references>
      </pivotArea>
    </format>
    <format dxfId="172">
      <pivotArea dataOnly="0" labelOnly="1" fieldPosition="0">
        <references count="2">
          <reference field="0" count="1">
            <x v="59"/>
          </reference>
          <reference field="6" count="1" selected="0">
            <x v="2"/>
          </reference>
        </references>
      </pivotArea>
    </format>
    <format dxfId="173">
      <pivotArea dataOnly="0" labelOnly="1" fieldPosition="0">
        <references count="2">
          <reference field="0" count="10">
            <x v="93"/>
            <x v="96"/>
            <x v="98"/>
            <x v="103"/>
            <x v="104"/>
            <x v="106"/>
            <x v="107"/>
            <x v="113"/>
            <x v="117"/>
            <x v="121"/>
          </reference>
          <reference field="6" count="1" selected="0">
            <x v="4"/>
          </reference>
        </references>
      </pivotArea>
    </format>
    <format dxfId="174">
      <pivotArea dataOnly="0" labelOnly="1" fieldPosition="0">
        <references count="2">
          <reference field="0" count="7">
            <x v="125"/>
            <x v="126"/>
            <x v="127"/>
            <x v="128"/>
            <x v="131"/>
            <x v="132"/>
            <x v="133"/>
          </reference>
          <reference field="6" count="1" selected="0">
            <x v="5"/>
          </reference>
        </references>
      </pivotArea>
    </format>
    <format dxfId="175">
      <pivotArea dataOnly="0" labelOnly="1" fieldPosition="0">
        <references count="2">
          <reference field="0" count="2">
            <x v="153"/>
            <x v="154"/>
          </reference>
          <reference field="6" count="1" selected="0">
            <x v="6"/>
          </reference>
        </references>
      </pivotArea>
    </format>
    <format dxfId="176">
      <pivotArea dataOnly="0" labelOnly="1" fieldPosition="0">
        <references count="2">
          <reference field="0" count="1">
            <x v="183"/>
          </reference>
          <reference field="6" count="1" selected="0">
            <x v="7"/>
          </reference>
        </references>
      </pivotArea>
    </format>
    <format dxfId="177">
      <pivotArea grandRow="1" outline="0" collapsedLevelsAreSubtotals="1" fieldPosition="0"/>
    </format>
    <format dxfId="178">
      <pivotArea dataOnly="0" labelOnly="1" grandRow="1" outline="0" fieldPosition="0"/>
    </format>
    <format dxfId="179">
      <pivotArea grandRow="1" outline="0" collapsedLevelsAreSubtotals="1" fieldPosition="0"/>
    </format>
    <format dxfId="180">
      <pivotArea dataOnly="0" labelOnly="1" grandRow="1" outline="0" fieldPosition="0"/>
    </format>
    <format dxfId="181">
      <pivotArea collapsedLevelsAreSubtotals="1" fieldPosition="0">
        <references count="1">
          <reference field="6" count="1">
            <x v="7"/>
          </reference>
        </references>
      </pivotArea>
    </format>
    <format dxfId="182">
      <pivotArea dataOnly="0" labelOnly="1" fieldPosition="0">
        <references count="1">
          <reference field="6" count="1">
            <x v="7"/>
          </reference>
        </references>
      </pivotArea>
    </format>
    <format dxfId="183">
      <pivotArea collapsedLevelsAreSubtotals="1" fieldPosition="0">
        <references count="1">
          <reference field="6" count="1">
            <x v="4"/>
          </reference>
        </references>
      </pivotArea>
    </format>
    <format dxfId="184">
      <pivotArea dataOnly="0" labelOnly="1" fieldPosition="0">
        <references count="1">
          <reference field="6" count="1">
            <x v="4"/>
          </reference>
        </references>
      </pivotArea>
    </format>
    <format dxfId="185">
      <pivotArea collapsedLevelsAreSubtotals="1" fieldPosition="0">
        <references count="1">
          <reference field="6" count="1">
            <x v="6"/>
          </reference>
        </references>
      </pivotArea>
    </format>
    <format dxfId="186">
      <pivotArea dataOnly="0" labelOnly="1" fieldPosition="0">
        <references count="1">
          <reference field="6" count="1">
            <x v="6"/>
          </reference>
        </references>
      </pivotArea>
    </format>
    <format dxfId="187">
      <pivotArea collapsedLevelsAreSubtotals="1" fieldPosition="0">
        <references count="1">
          <reference field="6" count="1">
            <x v="7"/>
          </reference>
        </references>
      </pivotArea>
    </format>
    <format dxfId="188">
      <pivotArea dataOnly="0" labelOnly="1" fieldPosition="0">
        <references count="1">
          <reference field="6" count="1">
            <x v="7"/>
          </reference>
        </references>
      </pivotArea>
    </format>
    <format dxfId="189">
      <pivotArea dataOnly="0" labelOnly="1" fieldPosition="0">
        <references count="1">
          <reference field="6" count="0"/>
        </references>
      </pivotArea>
    </format>
    <format dxfId="190">
      <pivotArea collapsedLevelsAreSubtotals="1" fieldPosition="0">
        <references count="2">
          <reference field="0" count="1">
            <x v="183"/>
          </reference>
          <reference field="6" count="1" selected="0">
            <x v="7"/>
          </reference>
        </references>
      </pivotArea>
    </format>
    <format dxfId="191">
      <pivotArea collapsedLevelsAreSubtotals="1" fieldPosition="0">
        <references count="1">
          <reference field="6" count="1">
            <x v="8"/>
          </reference>
        </references>
      </pivotArea>
    </format>
    <format dxfId="192">
      <pivotArea collapsedLevelsAreSubtotals="1" fieldPosition="0">
        <references count="2">
          <reference field="0" count="1">
            <x v="214"/>
          </reference>
          <reference field="6" count="1" selected="0">
            <x v="8"/>
          </reference>
        </references>
      </pivotArea>
    </format>
    <format dxfId="193">
      <pivotArea collapsedLevelsAreSubtotals="1" fieldPosition="0">
        <references count="1">
          <reference field="6" count="1">
            <x v="9"/>
          </reference>
        </references>
      </pivotArea>
    </format>
    <format dxfId="194">
      <pivotArea collapsedLevelsAreSubtotals="1" fieldPosition="0">
        <references count="2">
          <reference field="0" count="1">
            <x v="245"/>
          </reference>
          <reference field="6" count="1" selected="0">
            <x v="9"/>
          </reference>
        </references>
      </pivotArea>
    </format>
    <format dxfId="195">
      <pivotArea dataOnly="0" labelOnly="1" fieldPosition="0">
        <references count="1">
          <reference field="6" count="2">
            <x v="8"/>
            <x v="9"/>
          </reference>
        </references>
      </pivotArea>
    </format>
    <format dxfId="196">
      <pivotArea dataOnly="0" labelOnly="1" fieldPosition="0">
        <references count="2">
          <reference field="0" count="1">
            <x v="183"/>
          </reference>
          <reference field="6" count="1" selected="0">
            <x v="7"/>
          </reference>
        </references>
      </pivotArea>
    </format>
    <format dxfId="197">
      <pivotArea dataOnly="0" labelOnly="1" fieldPosition="0">
        <references count="2">
          <reference field="0" count="1">
            <x v="214"/>
          </reference>
          <reference field="6" count="1" selected="0">
            <x v="8"/>
          </reference>
        </references>
      </pivotArea>
    </format>
    <format dxfId="198">
      <pivotArea dataOnly="0" labelOnly="1" fieldPosition="0">
        <references count="2">
          <reference field="0" count="1">
            <x v="245"/>
          </reference>
          <reference field="6" count="1" selected="0">
            <x v="9"/>
          </reference>
        </references>
      </pivotArea>
    </format>
    <format dxfId="199">
      <pivotArea collapsedLevelsAreSubtotals="1" fieldPosition="0">
        <references count="1">
          <reference field="6" count="1">
            <x v="2"/>
          </reference>
        </references>
      </pivotArea>
    </format>
    <format dxfId="200">
      <pivotArea dataOnly="0" labelOnly="1" fieldPosition="0">
        <references count="1">
          <reference field="6" count="1">
            <x v="2"/>
          </reference>
        </references>
      </pivotArea>
    </format>
    <format dxfId="201">
      <pivotArea collapsedLevelsAreSubtotals="1" fieldPosition="0">
        <references count="1">
          <reference field="6" count="1">
            <x v="4"/>
          </reference>
        </references>
      </pivotArea>
    </format>
    <format dxfId="202">
      <pivotArea dataOnly="0" labelOnly="1" fieldPosition="0">
        <references count="1">
          <reference field="6" count="1">
            <x v="4"/>
          </reference>
        </references>
      </pivotArea>
    </format>
    <format dxfId="203">
      <pivotArea collapsedLevelsAreSubtotals="1" fieldPosition="0">
        <references count="1">
          <reference field="6" count="1">
            <x v="5"/>
          </reference>
        </references>
      </pivotArea>
    </format>
    <format dxfId="204">
      <pivotArea dataOnly="0" labelOnly="1" fieldPosition="0">
        <references count="1">
          <reference field="6" count="1">
            <x v="5"/>
          </reference>
        </references>
      </pivotArea>
    </format>
    <format dxfId="205">
      <pivotArea collapsedLevelsAreSubtotals="1" fieldPosition="0">
        <references count="2">
          <reference field="0" count="1">
            <x v="134"/>
          </reference>
          <reference field="6" count="1" selected="0">
            <x v="5"/>
          </reference>
        </references>
      </pivotArea>
    </format>
    <format dxfId="206">
      <pivotArea dataOnly="0" labelOnly="1" fieldPosition="0">
        <references count="2">
          <reference field="0" count="1">
            <x v="134"/>
          </reference>
          <reference field="6" count="1" selected="0">
            <x v="5"/>
          </reference>
        </references>
      </pivotArea>
    </format>
    <format dxfId="207">
      <pivotArea type="all" dataOnly="0" outline="0" fieldPosition="0"/>
    </format>
    <format dxfId="208">
      <pivotArea outline="0" collapsedLevelsAreSubtotals="1" fieldPosition="0"/>
    </format>
    <format dxfId="209">
      <pivotArea field="6" type="button" dataOnly="0" labelOnly="1" outline="0" axis="axisRow" fieldPosition="0"/>
    </format>
    <format dxfId="210">
      <pivotArea dataOnly="0" labelOnly="1" fieldPosition="0">
        <references count="1">
          <reference field="6" count="3">
            <x v="2"/>
            <x v="4"/>
            <x v="5"/>
          </reference>
        </references>
      </pivotArea>
    </format>
    <format dxfId="211">
      <pivotArea dataOnly="0" labelOnly="1" grandRow="1" outline="0" fieldPosition="0"/>
    </format>
    <format dxfId="212">
      <pivotArea dataOnly="0" labelOnly="1" fieldPosition="0">
        <references count="2">
          <reference field="0" count="1">
            <x v="59"/>
          </reference>
          <reference field="6" count="1" selected="0">
            <x v="2"/>
          </reference>
        </references>
      </pivotArea>
    </format>
    <format dxfId="213">
      <pivotArea dataOnly="0" labelOnly="1" fieldPosition="0">
        <references count="2">
          <reference field="0" count="10">
            <x v="93"/>
            <x v="96"/>
            <x v="98"/>
            <x v="103"/>
            <x v="104"/>
            <x v="106"/>
            <x v="107"/>
            <x v="113"/>
            <x v="117"/>
            <x v="121"/>
          </reference>
          <reference field="6" count="1" selected="0">
            <x v="4"/>
          </reference>
        </references>
      </pivotArea>
    </format>
    <format dxfId="214">
      <pivotArea dataOnly="0" labelOnly="1" fieldPosition="0">
        <references count="2">
          <reference field="0" count="10">
            <x v="125"/>
            <x v="126"/>
            <x v="127"/>
            <x v="128"/>
            <x v="131"/>
            <x v="132"/>
            <x v="133"/>
            <x v="134"/>
            <x v="137"/>
            <x v="140"/>
          </reference>
          <reference field="6" count="1" selected="0">
            <x v="5"/>
          </reference>
        </references>
      </pivotArea>
    </format>
    <format dxfId="21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16">
      <pivotArea type="all" dataOnly="0" outline="0" fieldPosition="0"/>
    </format>
    <format dxfId="217">
      <pivotArea outline="0" collapsedLevelsAreSubtotals="1" fieldPosition="0"/>
    </format>
    <format dxfId="218">
      <pivotArea dataOnly="0" labelOnly="1" fieldPosition="0">
        <references count="1">
          <reference field="6" count="3">
            <x v="2"/>
            <x v="4"/>
            <x v="5"/>
          </reference>
        </references>
      </pivotArea>
    </format>
    <format dxfId="219">
      <pivotArea dataOnly="0" labelOnly="1" fieldPosition="0">
        <references count="2">
          <reference field="0" count="1">
            <x v="59"/>
          </reference>
          <reference field="6" count="1" selected="0">
            <x v="2"/>
          </reference>
        </references>
      </pivotArea>
    </format>
    <format dxfId="220">
      <pivotArea dataOnly="0" labelOnly="1" fieldPosition="0">
        <references count="2">
          <reference field="0" count="10">
            <x v="93"/>
            <x v="96"/>
            <x v="98"/>
            <x v="103"/>
            <x v="104"/>
            <x v="106"/>
            <x v="107"/>
            <x v="113"/>
            <x v="117"/>
            <x v="121"/>
          </reference>
          <reference field="6" count="1" selected="0">
            <x v="4"/>
          </reference>
        </references>
      </pivotArea>
    </format>
    <format dxfId="221">
      <pivotArea dataOnly="0" labelOnly="1" fieldPosition="0">
        <references count="2">
          <reference field="0" count="10">
            <x v="125"/>
            <x v="126"/>
            <x v="127"/>
            <x v="128"/>
            <x v="131"/>
            <x v="132"/>
            <x v="133"/>
            <x v="134"/>
            <x v="137"/>
            <x v="140"/>
          </reference>
          <reference field="6" count="1" selected="0">
            <x v="5"/>
          </reference>
        </references>
      </pivotArea>
    </format>
    <format dxfId="22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23">
      <pivotArea collapsedLevelsAreSubtotals="1" fieldPosition="0">
        <references count="2">
          <reference field="0" count="2">
            <x v="137"/>
            <x v="140"/>
          </reference>
          <reference field="6" count="1" selected="0">
            <x v="5"/>
          </reference>
        </references>
      </pivotArea>
    </format>
    <format dxfId="224">
      <pivotArea dataOnly="0" labelOnly="1" fieldPosition="0">
        <references count="1">
          <reference field="0" count="0"/>
        </references>
      </pivotArea>
    </format>
    <format dxfId="225">
      <pivotArea dataOnly="0" labelOnly="1" fieldPosition="0">
        <references count="1">
          <reference field="6" count="0"/>
        </references>
      </pivotArea>
    </format>
    <format dxfId="226">
      <pivotArea dataOnly="0" labelOnly="1" fieldPosition="0">
        <references count="1">
          <reference field="6" count="0"/>
        </references>
      </pivotArea>
    </format>
    <format dxfId="227">
      <pivotArea dataOnly="0" fieldPosition="0">
        <references count="1">
          <reference field="6" count="6">
            <x v="2"/>
            <x v="4"/>
            <x v="5"/>
            <x v="8"/>
            <x v="10"/>
            <x v="11"/>
          </reference>
        </references>
      </pivotArea>
    </format>
    <format dxfId="228">
      <pivotArea dataOnly="0" outline="0" fieldPosition="0">
        <references count="1">
          <reference field="4294967294" count="1">
            <x v="2"/>
          </reference>
        </references>
      </pivotArea>
    </format>
    <format dxfId="229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230">
      <pivotArea field="6" grandRow="1" outline="0" collapsedLevelsAreSubtotals="1" axis="axisRow" fieldPosition="0">
        <references count="1">
          <reference field="4294967294" count="1" selected="0">
            <x v="2"/>
          </reference>
        </references>
      </pivotArea>
    </format>
    <format dxfId="231">
      <pivotArea dataOnly="0" fieldPosition="0">
        <references count="1">
          <reference field="6" count="5">
            <x v="2"/>
            <x v="4"/>
            <x v="5"/>
            <x v="6"/>
            <x v="7"/>
          </reference>
        </references>
      </pivotArea>
    </format>
    <format dxfId="232">
      <pivotArea field="6" type="button" dataOnly="0" labelOnly="1" outline="0" axis="axisRow" fieldPosition="0"/>
    </format>
    <format dxfId="23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34">
      <pivotArea grandRow="1" outline="0" collapsedLevelsAreSubtotals="1" fieldPosition="0"/>
    </format>
    <format dxfId="235">
      <pivotArea dataOnly="0" labelOnly="1" grandRow="1" outline="0" fieldPosition="0"/>
    </format>
    <format dxfId="236">
      <pivotArea dataOnly="0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37">
      <pivotArea dataOnly="0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38">
      <pivotArea outline="0" fieldPosition="0">
        <references count="1">
          <reference field="4294967294" count="1">
            <x v="3"/>
          </reference>
        </references>
      </pivotArea>
    </format>
    <format dxfId="239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240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241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242">
      <pivotArea field="6" grandRow="1" outline="0" collapsedLevelsAreSubtotals="1" axis="axisRow" fieldPosition="0">
        <references count="1">
          <reference field="4294967294" count="1" selected="0">
            <x v="3"/>
          </reference>
        </references>
      </pivotArea>
    </format>
  </formats>
  <conditionalFormats count="3">
    <conditionalFormat priority="3">
      <pivotAreas count="1">
        <pivotArea type="data" grandRow="1" outline="0" collapsedLevelsAreSubtotals="1" fieldPosition="0">
          <references count="1">
            <reference field="4294967294" count="1" selected="0">
              <x v="3"/>
            </reference>
          </references>
        </pivotArea>
      </pivotAreas>
    </conditionalFormat>
    <conditionalFormat priority="4">
      <pivotAreas count="1">
        <pivotArea outline="0" fieldPosition="0">
          <references count="1">
            <reference field="4294967294" count="1">
              <x v="3"/>
            </reference>
          </references>
        </pivotArea>
      </pivotAreas>
    </conditionalFormat>
    <conditionalFormat priority="5">
      <pivotAreas count="1">
        <pivotArea type="data" outline="0" collapsedLevelsAreSubtotals="1" fieldPosition="0">
          <references count="1">
            <reference field="4294967294" count="1" selected="0">
              <x v="3"/>
            </reference>
          </references>
        </pivotArea>
      </pivotAreas>
    </conditionalFormat>
  </conditionalFormats>
  <chartFormats count="7">
    <chartFormat chart="14" format="9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9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4" format="92">
      <pivotArea type="data" outline="0" fieldPosition="0">
        <references count="3">
          <reference field="4294967294" count="1" selected="0">
            <x v="1"/>
          </reference>
          <reference field="0" count="1" selected="0">
            <x v="113"/>
          </reference>
          <reference field="6" count="1" selected="0">
            <x v="4"/>
          </reference>
        </references>
      </pivotArea>
    </chartFormat>
    <chartFormat chart="14" format="9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4" format="94">
      <pivotArea type="data" outline="0" fieldPosition="0">
        <references count="3">
          <reference field="4294967294" count="1" selected="0">
            <x v="2"/>
          </reference>
          <reference field="0" count="1" selected="0">
            <x v="104"/>
          </reference>
          <reference field="6" count="1" selected="0">
            <x v="4"/>
          </reference>
        </references>
      </pivotArea>
    </chartFormat>
    <chartFormat chart="14" format="95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14" format="96">
      <pivotArea type="data" outline="0" fieldPosition="0">
        <references count="3">
          <reference field="4294967294" count="1" selected="0">
            <x v="1"/>
          </reference>
          <reference field="0" count="1" selected="0">
            <x v="133"/>
          </reference>
          <reference field="6" count="1" selected="0">
            <x v="5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FE8BCB-4684-4EE6-A1BF-0B885BCBA973}" name="Tableau13" displayName="Tableau13" ref="B8:G51" totalsRowShown="0" headerRowDxfId="8" dataDxfId="7" tableBorderDxfId="6">
  <autoFilter ref="B8:G51" xr:uid="{500DC576-9BF4-48CA-B6E5-626AF771C639}"/>
  <tableColumns count="6">
    <tableColumn id="1" xr3:uid="{CDAE9681-653E-4C18-973C-DF22129708CD}" name="Date :" dataDxfId="5"/>
    <tableColumn id="2" xr3:uid="{3170FCBE-158D-49A9-ADAC-764B32A79239}" name="Gain :" dataDxfId="4" dataCellStyle="Monétaire"/>
    <tableColumn id="3" xr3:uid="{26604EAB-8D63-4502-838D-CC3F35DB1C14}" name="Trades :" dataDxfId="3" dataCellStyle="Monétaire"/>
    <tableColumn id="8" xr3:uid="{74F7BFDC-0B8E-418F-86DF-D034D0E630BE}" name="% par Jours :" dataDxfId="2" dataCellStyle="Pourcentage"/>
    <tableColumn id="6" xr3:uid="{44A60D7F-AD55-4959-AA2E-0EBFC3411A42}" name="Date :2" dataDxfId="1">
      <calculatedColumnFormula>IF('Historic + TCD'!$B9="","",'Historic + TCD'!$B9)</calculatedColumnFormula>
    </tableColumn>
    <tableColumn id="7" xr3:uid="{9384F5EB-E21B-474E-B52D-C5B85F1CBBA6}" name="Pertes :" dataDxfId="0" dataCellStyle="Monétair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2F351-946B-4216-94D0-2578165DF932}">
  <sheetPr codeName="Feuil8">
    <tabColor theme="4"/>
  </sheetPr>
  <dimension ref="B2:X55"/>
  <sheetViews>
    <sheetView showGridLines="0" tabSelected="1" zoomScaleNormal="100" workbookViewId="0">
      <selection activeCell="O15" sqref="O15"/>
    </sheetView>
  </sheetViews>
  <sheetFormatPr baseColWidth="10" defaultRowHeight="15" x14ac:dyDescent="0.25"/>
  <cols>
    <col min="1" max="1" width="11.42578125" style="1"/>
    <col min="2" max="2" width="12.5703125" style="1" bestFit="1" customWidth="1"/>
    <col min="3" max="3" width="12.28515625" style="1" bestFit="1" customWidth="1"/>
    <col min="4" max="4" width="14.7109375" style="1" bestFit="1" customWidth="1"/>
    <col min="5" max="5" width="19.85546875" style="1" bestFit="1" customWidth="1"/>
    <col min="6" max="6" width="14" style="1" bestFit="1" customWidth="1"/>
    <col min="7" max="7" width="14.5703125" style="1" bestFit="1" customWidth="1"/>
    <col min="8" max="8" width="11.42578125" style="1"/>
    <col min="9" max="9" width="12.85546875" style="2" bestFit="1" customWidth="1"/>
    <col min="10" max="10" width="10" style="2" bestFit="1" customWidth="1"/>
    <col min="11" max="11" width="10.28515625" style="2" bestFit="1" customWidth="1"/>
    <col min="12" max="12" width="14.85546875" style="2" bestFit="1" customWidth="1"/>
    <col min="13" max="13" width="17.140625" style="2" bestFit="1" customWidth="1"/>
    <col min="14" max="17" width="11.42578125" style="1"/>
    <col min="25" max="16384" width="11.42578125" style="1"/>
  </cols>
  <sheetData>
    <row r="2" spans="2:13" ht="15.75" thickBot="1" x14ac:dyDescent="0.3"/>
    <row r="3" spans="2:13" ht="30" thickTop="1" thickBot="1" x14ac:dyDescent="0.3">
      <c r="B3" s="3" t="s">
        <v>0</v>
      </c>
      <c r="C3" s="3"/>
      <c r="D3" s="3"/>
      <c r="E3" s="3"/>
      <c r="F3" s="3"/>
      <c r="G3" s="3"/>
      <c r="I3" s="4" t="s">
        <v>1</v>
      </c>
      <c r="J3" s="5" t="s">
        <v>2</v>
      </c>
      <c r="K3" s="6" t="s">
        <v>3</v>
      </c>
      <c r="L3" s="7" t="s">
        <v>4</v>
      </c>
      <c r="M3" s="8" t="s">
        <v>5</v>
      </c>
    </row>
    <row r="4" spans="2:13" ht="24" thickTop="1" x14ac:dyDescent="0.25">
      <c r="B4" s="9" t="s">
        <v>6</v>
      </c>
      <c r="C4" s="9"/>
      <c r="D4" s="9"/>
      <c r="E4" s="9" t="s">
        <v>7</v>
      </c>
      <c r="F4" s="9"/>
      <c r="G4" s="9"/>
      <c r="I4" s="66" t="s">
        <v>8</v>
      </c>
      <c r="J4" s="69">
        <v>0</v>
      </c>
      <c r="K4" s="69">
        <v>0</v>
      </c>
      <c r="L4" s="69">
        <v>1000</v>
      </c>
      <c r="M4" s="67">
        <v>0</v>
      </c>
    </row>
    <row r="5" spans="2:13" ht="21" x14ac:dyDescent="0.25">
      <c r="B5" s="10">
        <v>1000</v>
      </c>
      <c r="C5" s="11"/>
      <c r="D5" s="12"/>
      <c r="E5" s="13">
        <f>B54</f>
        <v>1000</v>
      </c>
      <c r="F5" s="13"/>
      <c r="G5" s="13"/>
      <c r="I5" s="62" t="s">
        <v>9</v>
      </c>
      <c r="J5" s="61">
        <v>0</v>
      </c>
      <c r="K5" s="64">
        <v>0</v>
      </c>
      <c r="L5" s="65">
        <v>1000</v>
      </c>
      <c r="M5" s="63">
        <v>0</v>
      </c>
    </row>
    <row r="6" spans="2:13" ht="21.75" thickBot="1" x14ac:dyDescent="0.3">
      <c r="B6" s="14"/>
      <c r="C6" s="15"/>
      <c r="D6" s="16"/>
      <c r="E6" s="17">
        <f>$E$5-$B$5</f>
        <v>0</v>
      </c>
      <c r="F6" s="18">
        <f>($E$5-$B$5)/$B$5</f>
        <v>0</v>
      </c>
      <c r="G6" s="19">
        <f>IF(E6=0,0,IF(E6&gt;0,E6*0.7,"Pertes"))</f>
        <v>0</v>
      </c>
      <c r="I6" s="66" t="s">
        <v>10</v>
      </c>
      <c r="J6" s="69">
        <v>6</v>
      </c>
      <c r="K6" s="69">
        <v>6</v>
      </c>
      <c r="L6" s="69">
        <v>1002</v>
      </c>
      <c r="M6" s="68">
        <v>2E-3</v>
      </c>
    </row>
    <row r="7" spans="2:13" ht="22.5" thickTop="1" thickBot="1" x14ac:dyDescent="0.3">
      <c r="B7" s="20" t="s">
        <v>11</v>
      </c>
      <c r="C7" s="21"/>
      <c r="D7" s="22" t="s">
        <v>12</v>
      </c>
      <c r="E7" s="23"/>
      <c r="F7" s="24" t="s">
        <v>13</v>
      </c>
      <c r="G7" s="25"/>
      <c r="I7" s="62" t="s">
        <v>14</v>
      </c>
      <c r="J7" s="61">
        <v>3</v>
      </c>
      <c r="K7" s="64">
        <v>1</v>
      </c>
      <c r="L7" s="65">
        <v>1002</v>
      </c>
      <c r="M7" s="63">
        <v>2E-3</v>
      </c>
    </row>
    <row r="8" spans="2:13" ht="20.25" thickTop="1" thickBot="1" x14ac:dyDescent="0.3">
      <c r="B8" s="26" t="s">
        <v>15</v>
      </c>
      <c r="C8" s="27" t="s">
        <v>16</v>
      </c>
      <c r="D8" s="26" t="s">
        <v>17</v>
      </c>
      <c r="E8" s="28" t="s">
        <v>18</v>
      </c>
      <c r="F8" s="29" t="s">
        <v>19</v>
      </c>
      <c r="G8" s="28" t="s">
        <v>20</v>
      </c>
      <c r="I8" s="62" t="s">
        <v>21</v>
      </c>
      <c r="J8" s="61">
        <v>2</v>
      </c>
      <c r="K8" s="64">
        <v>2</v>
      </c>
      <c r="L8" s="65">
        <v>1002</v>
      </c>
      <c r="M8" s="63">
        <v>0</v>
      </c>
    </row>
    <row r="9" spans="2:13" ht="18.75" x14ac:dyDescent="0.25">
      <c r="B9" s="30">
        <v>44255</v>
      </c>
      <c r="C9" s="31">
        <v>0</v>
      </c>
      <c r="D9" s="32">
        <v>1000</v>
      </c>
      <c r="E9" s="33">
        <v>0</v>
      </c>
      <c r="F9" s="30">
        <f>IF('Historic + TCD'!$B9="","",'Historic + TCD'!$B9)</f>
        <v>44255</v>
      </c>
      <c r="G9" s="34">
        <v>0</v>
      </c>
      <c r="I9" s="62" t="s">
        <v>22</v>
      </c>
      <c r="J9" s="61">
        <v>1</v>
      </c>
      <c r="K9" s="64">
        <v>3</v>
      </c>
      <c r="L9" s="65">
        <v>1000</v>
      </c>
      <c r="M9" s="63">
        <v>-1.996007984031936E-3</v>
      </c>
    </row>
    <row r="10" spans="2:13" ht="18.75" x14ac:dyDescent="0.25">
      <c r="B10" s="35">
        <v>44288</v>
      </c>
      <c r="C10" s="36">
        <v>3</v>
      </c>
      <c r="D10" s="37">
        <f>IF('Historic + TCD'!$C10+'Historic + TCD'!$G10=0,"",$D9+('Historic + TCD'!$C10-'Historic + TCD'!$G10))</f>
        <v>1002</v>
      </c>
      <c r="E10" s="38">
        <f>IF('Historic + TCD'!$C10+'Historic + TCD'!$G10=0,"",('Historic + TCD'!$D10-$D9)/$D9)</f>
        <v>2E-3</v>
      </c>
      <c r="F10" s="35">
        <f>IF('Historic + TCD'!$B10="","",'Historic + TCD'!$B10)</f>
        <v>44288</v>
      </c>
      <c r="G10" s="34">
        <v>1</v>
      </c>
      <c r="I10" s="62" t="s">
        <v>23</v>
      </c>
      <c r="J10" s="61"/>
      <c r="K10" s="64"/>
      <c r="L10" s="65">
        <v>0</v>
      </c>
      <c r="M10" s="63">
        <v>0</v>
      </c>
    </row>
    <row r="11" spans="2:13" ht="18.75" x14ac:dyDescent="0.25">
      <c r="B11" s="39">
        <v>44291</v>
      </c>
      <c r="C11" s="36">
        <v>2</v>
      </c>
      <c r="D11" s="37">
        <f>IF('Historic + TCD'!$C11+'Historic + TCD'!$G11=0,"",$D10+('Historic + TCD'!$C11-'Historic + TCD'!$G11))</f>
        <v>1002</v>
      </c>
      <c r="E11" s="38">
        <f>IF('Historic + TCD'!$C11+'Historic + TCD'!$G11=0,"",('Historic + TCD'!$D11-$D10)/$D10)</f>
        <v>0</v>
      </c>
      <c r="F11" s="39">
        <f>IF('Historic + TCD'!$B11="","",'Historic + TCD'!$B11)</f>
        <v>44291</v>
      </c>
      <c r="G11" s="34">
        <v>2</v>
      </c>
      <c r="I11" s="62" t="s">
        <v>24</v>
      </c>
      <c r="J11" s="61"/>
      <c r="K11" s="64"/>
      <c r="L11" s="65">
        <v>0</v>
      </c>
      <c r="M11" s="63">
        <v>0</v>
      </c>
    </row>
    <row r="12" spans="2:13" ht="18.75" x14ac:dyDescent="0.25">
      <c r="B12" s="39">
        <v>44293</v>
      </c>
      <c r="C12" s="36">
        <v>1</v>
      </c>
      <c r="D12" s="37">
        <f>IF('Historic + TCD'!$C12+'Historic + TCD'!$G12=0,"",$D11+('Historic + TCD'!$C12-'Historic + TCD'!$G12))</f>
        <v>1000</v>
      </c>
      <c r="E12" s="38">
        <f>IF('Historic + TCD'!$C12+'Historic + TCD'!$G12=0,"",('Historic + TCD'!$D12-$D11)/$D11)</f>
        <v>-1.996007984031936E-3</v>
      </c>
      <c r="F12" s="39">
        <f>IF('Historic + TCD'!$B12="","",'Historic + TCD'!$B12)</f>
        <v>44293</v>
      </c>
      <c r="G12" s="34">
        <v>3</v>
      </c>
      <c r="I12" s="62" t="s">
        <v>25</v>
      </c>
      <c r="J12" s="61"/>
      <c r="K12" s="64"/>
      <c r="L12" s="65">
        <v>0</v>
      </c>
      <c r="M12" s="63">
        <v>0</v>
      </c>
    </row>
    <row r="13" spans="2:13" ht="18.75" x14ac:dyDescent="0.25">
      <c r="B13" s="39">
        <v>44298</v>
      </c>
      <c r="C13" s="36"/>
      <c r="D13" s="37" t="str">
        <f>IF('Historic + TCD'!$C13+'Historic + TCD'!$G13=0,"",$D12+('Historic + TCD'!$C13-'Historic + TCD'!$G13))</f>
        <v/>
      </c>
      <c r="E13" s="38" t="str">
        <f>IF('Historic + TCD'!$C13+'Historic + TCD'!$G13=0,"",('Historic + TCD'!$D13-$D12)/$D12)</f>
        <v/>
      </c>
      <c r="F13" s="39">
        <f>IF('Historic + TCD'!$B13="","",'Historic + TCD'!$B13)</f>
        <v>44298</v>
      </c>
      <c r="G13" s="34"/>
      <c r="I13" s="62" t="s">
        <v>26</v>
      </c>
      <c r="J13" s="61"/>
      <c r="K13" s="64"/>
      <c r="L13" s="65">
        <v>0</v>
      </c>
      <c r="M13" s="63">
        <v>0</v>
      </c>
    </row>
    <row r="14" spans="2:13" ht="18.75" x14ac:dyDescent="0.25">
      <c r="B14" s="39">
        <v>44299</v>
      </c>
      <c r="C14" s="36"/>
      <c r="D14" s="37" t="str">
        <f>IF('Historic + TCD'!$C14+'Historic + TCD'!$G14=0,"",$D13+('Historic + TCD'!$C14-'Historic + TCD'!$G14))</f>
        <v/>
      </c>
      <c r="E14" s="38" t="str">
        <f>IF('Historic + TCD'!$C14+'Historic + TCD'!$G14=0,"",('Historic + TCD'!$D14-$D13)/$D13)</f>
        <v/>
      </c>
      <c r="F14" s="39">
        <f>IF('Historic + TCD'!$B14="","",'Historic + TCD'!$B14)</f>
        <v>44299</v>
      </c>
      <c r="G14" s="34"/>
      <c r="I14" s="62" t="s">
        <v>27</v>
      </c>
      <c r="J14" s="61"/>
      <c r="K14" s="64"/>
      <c r="L14" s="65">
        <v>0</v>
      </c>
      <c r="M14" s="63">
        <v>0</v>
      </c>
    </row>
    <row r="15" spans="2:13" ht="18.75" x14ac:dyDescent="0.25">
      <c r="B15" s="39">
        <v>44301</v>
      </c>
      <c r="C15" s="36"/>
      <c r="D15" s="37" t="str">
        <f>IF('Historic + TCD'!$C15+'Historic + TCD'!$G15=0,"",$D14+('Historic + TCD'!$C15-'Historic + TCD'!$G15))</f>
        <v/>
      </c>
      <c r="E15" s="38" t="str">
        <f>IF('Historic + TCD'!$C15+'Historic + TCD'!$G15=0,"",('Historic + TCD'!$D15-$D14)/$D14)</f>
        <v/>
      </c>
      <c r="F15" s="39">
        <f>IF('Historic + TCD'!$B15="","",'Historic + TCD'!$B15)</f>
        <v>44301</v>
      </c>
      <c r="G15" s="34"/>
      <c r="I15" s="62" t="s">
        <v>28</v>
      </c>
      <c r="J15" s="61"/>
      <c r="K15" s="64"/>
      <c r="L15" s="65">
        <v>0</v>
      </c>
      <c r="M15" s="63">
        <v>0</v>
      </c>
    </row>
    <row r="16" spans="2:13" ht="18.75" x14ac:dyDescent="0.25">
      <c r="B16" s="39">
        <v>44302</v>
      </c>
      <c r="C16" s="36"/>
      <c r="D16" s="37" t="str">
        <f>IF('Historic + TCD'!$C16+'Historic + TCD'!$G16=0,"",$D15+('Historic + TCD'!$C16-'Historic + TCD'!$G16))</f>
        <v/>
      </c>
      <c r="E16" s="38" t="str">
        <f>IF('Historic + TCD'!$C16+'Historic + TCD'!$G16=0,"",('Historic + TCD'!$D16-$D15)/$D15)</f>
        <v/>
      </c>
      <c r="F16" s="39">
        <f>IF('Historic + TCD'!$B16="","",'Historic + TCD'!$B16)</f>
        <v>44302</v>
      </c>
      <c r="G16" s="34"/>
      <c r="I16" s="62" t="s">
        <v>29</v>
      </c>
      <c r="J16" s="61"/>
      <c r="K16" s="64"/>
      <c r="L16" s="65">
        <v>0</v>
      </c>
      <c r="M16" s="63">
        <v>0</v>
      </c>
    </row>
    <row r="17" spans="2:13" ht="18.75" x14ac:dyDescent="0.25">
      <c r="B17" s="39">
        <v>44308</v>
      </c>
      <c r="C17" s="36"/>
      <c r="D17" s="37" t="str">
        <f>IF('Historic + TCD'!$C17+'Historic + TCD'!$G17=0,"",$D16+('Historic + TCD'!$C17-'Historic + TCD'!$G17))</f>
        <v/>
      </c>
      <c r="E17" s="38" t="str">
        <f>IF('Historic + TCD'!$C17+'Historic + TCD'!$G17=0,"",('Historic + TCD'!$D17-$D16)/$D16)</f>
        <v/>
      </c>
      <c r="F17" s="39">
        <f>IF('Historic + TCD'!$B17="","",'Historic + TCD'!$B17)</f>
        <v>44308</v>
      </c>
      <c r="G17" s="34"/>
      <c r="I17" s="66" t="s">
        <v>30</v>
      </c>
      <c r="J17" s="69"/>
      <c r="K17" s="69"/>
      <c r="L17" s="69">
        <v>0</v>
      </c>
      <c r="M17" s="68">
        <v>0</v>
      </c>
    </row>
    <row r="18" spans="2:13" ht="18.75" x14ac:dyDescent="0.25">
      <c r="B18" s="39">
        <v>44312</v>
      </c>
      <c r="C18" s="36"/>
      <c r="D18" s="37" t="str">
        <f>IF('Historic + TCD'!$C18+'Historic + TCD'!$G18=0,"",$D17+('Historic + TCD'!$C18-'Historic + TCD'!$G18))</f>
        <v/>
      </c>
      <c r="E18" s="38" t="str">
        <f>IF('Historic + TCD'!$C18+'Historic + TCD'!$G18=0,"",('Historic + TCD'!$D18-$D17)/$D17)</f>
        <v/>
      </c>
      <c r="F18" s="39">
        <f>IF('Historic + TCD'!$B18="","",'Historic + TCD'!$B18)</f>
        <v>44312</v>
      </c>
      <c r="G18" s="34"/>
      <c r="I18" s="62" t="s">
        <v>31</v>
      </c>
      <c r="J18" s="61"/>
      <c r="K18" s="64"/>
      <c r="L18" s="65">
        <v>0</v>
      </c>
      <c r="M18" s="63">
        <v>0</v>
      </c>
    </row>
    <row r="19" spans="2:13" ht="18.75" x14ac:dyDescent="0.25">
      <c r="B19" s="39">
        <v>44316</v>
      </c>
      <c r="C19" s="36"/>
      <c r="D19" s="37" t="str">
        <f>IF('Historic + TCD'!$C19+'Historic + TCD'!$G19=0,"",$D18+('Historic + TCD'!$C19-'Historic + TCD'!$G19))</f>
        <v/>
      </c>
      <c r="E19" s="38" t="str">
        <f>IF('Historic + TCD'!$C19+'Historic + TCD'!$G19=0,"",('Historic + TCD'!$D19-$D18)/$D18)</f>
        <v/>
      </c>
      <c r="F19" s="39">
        <f>IF('Historic + TCD'!$B19="","",'Historic + TCD'!$B19)</f>
        <v>44316</v>
      </c>
      <c r="G19" s="34"/>
      <c r="I19" s="62" t="s">
        <v>32</v>
      </c>
      <c r="J19" s="61"/>
      <c r="K19" s="64"/>
      <c r="L19" s="65">
        <v>0</v>
      </c>
      <c r="M19" s="63">
        <v>0</v>
      </c>
    </row>
    <row r="20" spans="2:13" ht="18.75" x14ac:dyDescent="0.25">
      <c r="B20" s="39">
        <v>44320</v>
      </c>
      <c r="C20" s="36"/>
      <c r="D20" s="37" t="str">
        <f>IF('Historic + TCD'!$C20+'Historic + TCD'!$G20=0,"",$D19+('Historic + TCD'!$C20-'Historic + TCD'!$G20))</f>
        <v/>
      </c>
      <c r="E20" s="38" t="str">
        <f>IF('Historic + TCD'!$C20+'Historic + TCD'!$G20=0,"",('Historic + TCD'!$D20-$D19)/$D19)</f>
        <v/>
      </c>
      <c r="F20" s="39">
        <f>IF('Historic + TCD'!$B20="","",'Historic + TCD'!$B20)</f>
        <v>44320</v>
      </c>
      <c r="G20" s="34"/>
      <c r="I20" s="62" t="s">
        <v>33</v>
      </c>
      <c r="J20" s="61"/>
      <c r="K20" s="64"/>
      <c r="L20" s="65">
        <v>0</v>
      </c>
      <c r="M20" s="63">
        <v>0</v>
      </c>
    </row>
    <row r="21" spans="2:13" ht="18.75" x14ac:dyDescent="0.25">
      <c r="B21" s="39">
        <v>44321</v>
      </c>
      <c r="C21" s="36"/>
      <c r="D21" s="37" t="str">
        <f>IF('Historic + TCD'!$C21+'Historic + TCD'!$G21=0,"",$D20+('Historic + TCD'!$C21-'Historic + TCD'!$G21))</f>
        <v/>
      </c>
      <c r="E21" s="38" t="str">
        <f>IF('Historic + TCD'!$C21+'Historic + TCD'!$G21=0,"",('Historic + TCD'!$D21-$D20)/$D20)</f>
        <v/>
      </c>
      <c r="F21" s="39">
        <f>IF('Historic + TCD'!$B21="","",'Historic + TCD'!$B21)</f>
        <v>44321</v>
      </c>
      <c r="G21" s="34"/>
      <c r="I21" s="62" t="s">
        <v>34</v>
      </c>
      <c r="J21" s="61"/>
      <c r="K21" s="64"/>
      <c r="L21" s="65">
        <v>0</v>
      </c>
      <c r="M21" s="63">
        <v>0</v>
      </c>
    </row>
    <row r="22" spans="2:13" ht="18.75" x14ac:dyDescent="0.25">
      <c r="B22" s="39">
        <v>44322</v>
      </c>
      <c r="C22" s="36"/>
      <c r="D22" s="37" t="str">
        <f>IF('Historic + TCD'!$C22+'Historic + TCD'!$G22=0,"",$D21+('Historic + TCD'!$C22-'Historic + TCD'!$G22))</f>
        <v/>
      </c>
      <c r="E22" s="38" t="str">
        <f>IF('Historic + TCD'!$C22+'Historic + TCD'!$G22=0,"",('Historic + TCD'!$D22-$D21)/$D21)</f>
        <v/>
      </c>
      <c r="F22" s="39">
        <f>IF('Historic + TCD'!$B22="","",'Historic + TCD'!$B22)</f>
        <v>44322</v>
      </c>
      <c r="G22" s="34"/>
      <c r="I22" s="62" t="s">
        <v>35</v>
      </c>
      <c r="J22" s="61"/>
      <c r="K22" s="64"/>
      <c r="L22" s="65">
        <v>0</v>
      </c>
      <c r="M22" s="63">
        <v>0</v>
      </c>
    </row>
    <row r="23" spans="2:13" ht="18.75" x14ac:dyDescent="0.25">
      <c r="B23" s="39">
        <v>44323</v>
      </c>
      <c r="C23" s="36"/>
      <c r="D23" s="37" t="str">
        <f>IF('Historic + TCD'!$C23+'Historic + TCD'!$G23=0,"",$D22+('Historic + TCD'!$C23-'Historic + TCD'!$G23))</f>
        <v/>
      </c>
      <c r="E23" s="38" t="str">
        <f>IF('Historic + TCD'!$C23+'Historic + TCD'!$G23=0,"",('Historic + TCD'!$D23-$D22)/$D22)</f>
        <v/>
      </c>
      <c r="F23" s="39">
        <f>IF('Historic + TCD'!$B23="","",'Historic + TCD'!$B23)</f>
        <v>44323</v>
      </c>
      <c r="G23" s="34"/>
      <c r="I23" s="62" t="s">
        <v>36</v>
      </c>
      <c r="J23" s="61"/>
      <c r="K23" s="64"/>
      <c r="L23" s="65">
        <v>0</v>
      </c>
      <c r="M23" s="63">
        <v>0</v>
      </c>
    </row>
    <row r="24" spans="2:13" ht="18.75" x14ac:dyDescent="0.25">
      <c r="B24" s="39">
        <v>44326</v>
      </c>
      <c r="C24" s="36"/>
      <c r="D24" s="37" t="str">
        <f>IF('Historic + TCD'!$C24+'Historic + TCD'!$G24=0,"",$D23+('Historic + TCD'!$C24-'Historic + TCD'!$G24))</f>
        <v/>
      </c>
      <c r="E24" s="38" t="str">
        <f>IF('Historic + TCD'!$C24+'Historic + TCD'!$G24=0,"",('Historic + TCD'!$D24-$D23)/$D23)</f>
        <v/>
      </c>
      <c r="F24" s="39">
        <f>IF('Historic + TCD'!$B24="","",'Historic + TCD'!$B24)</f>
        <v>44326</v>
      </c>
      <c r="G24" s="34"/>
      <c r="I24" s="62" t="s">
        <v>37</v>
      </c>
      <c r="J24" s="61"/>
      <c r="K24" s="64"/>
      <c r="L24" s="65">
        <v>0</v>
      </c>
      <c r="M24" s="63">
        <v>0</v>
      </c>
    </row>
    <row r="25" spans="2:13" ht="18.75" x14ac:dyDescent="0.25">
      <c r="B25" s="39">
        <v>44327</v>
      </c>
      <c r="C25" s="36"/>
      <c r="D25" s="37" t="str">
        <f>IF('Historic + TCD'!$C25+'Historic + TCD'!$G25=0,"",$D24+('Historic + TCD'!$C25-'Historic + TCD'!$G25))</f>
        <v/>
      </c>
      <c r="E25" s="38" t="str">
        <f>IF('Historic + TCD'!$C25+'Historic + TCD'!$G25=0,"",('Historic + TCD'!$D25-$D24)/$D24)</f>
        <v/>
      </c>
      <c r="F25" s="40">
        <f>IF('Historic + TCD'!$B25="","",'Historic + TCD'!$B25)</f>
        <v>44327</v>
      </c>
      <c r="G25" s="34"/>
      <c r="I25" s="62" t="s">
        <v>38</v>
      </c>
      <c r="J25" s="61"/>
      <c r="K25" s="64"/>
      <c r="L25" s="65">
        <v>0</v>
      </c>
      <c r="M25" s="63">
        <v>0</v>
      </c>
    </row>
    <row r="26" spans="2:13" ht="18.75" x14ac:dyDescent="0.25">
      <c r="B26" s="41">
        <v>44328</v>
      </c>
      <c r="C26" s="42"/>
      <c r="D26" s="37" t="str">
        <f>IF('Historic + TCD'!$C26+'Historic + TCD'!$G26=0,"",$D25+('Historic + TCD'!$C26-'Historic + TCD'!$G26))</f>
        <v/>
      </c>
      <c r="E26" s="43" t="str">
        <f>IF('Historic + TCD'!$C26+'Historic + TCD'!$G26=0,"",('Historic + TCD'!$D26-$D25)/$D25)</f>
        <v/>
      </c>
      <c r="F26" s="44">
        <f>IF('Historic + TCD'!$B26="","",'Historic + TCD'!$B26)</f>
        <v>44328</v>
      </c>
      <c r="G26" s="45"/>
      <c r="I26" s="66" t="s">
        <v>39</v>
      </c>
      <c r="J26" s="70"/>
      <c r="K26" s="70"/>
      <c r="L26" s="70">
        <v>0</v>
      </c>
      <c r="M26" s="67">
        <v>0</v>
      </c>
    </row>
    <row r="27" spans="2:13" ht="18.75" x14ac:dyDescent="0.25">
      <c r="B27" s="39">
        <v>44344</v>
      </c>
      <c r="C27" s="36"/>
      <c r="D27" s="37" t="str">
        <f>IF('Historic + TCD'!$C27+'Historic + TCD'!$G27=0,"",$D26+('Historic + TCD'!$C27-'Historic + TCD'!$G27))</f>
        <v/>
      </c>
      <c r="E27" s="38" t="str">
        <f>IF('Historic + TCD'!$C27+'Historic + TCD'!$G27=0,"",('Historic + TCD'!$D27-$D26)/$D26)</f>
        <v/>
      </c>
      <c r="F27" s="40">
        <f>IF('Historic + TCD'!$B27="","",'Historic + TCD'!$B27)</f>
        <v>44344</v>
      </c>
      <c r="G27" s="34"/>
      <c r="I27" s="62" t="s">
        <v>40</v>
      </c>
      <c r="J27" s="61"/>
      <c r="K27" s="64"/>
      <c r="L27" s="65">
        <v>0</v>
      </c>
      <c r="M27" s="63">
        <v>0</v>
      </c>
    </row>
    <row r="28" spans="2:13" ht="18.75" x14ac:dyDescent="0.25">
      <c r="B28" s="39">
        <v>44348</v>
      </c>
      <c r="C28" s="36"/>
      <c r="D28" s="37" t="str">
        <f>IF('Historic + TCD'!$C28+'Historic + TCD'!$G28=0,"",$D27+('Historic + TCD'!$C28-'Historic + TCD'!$G28))</f>
        <v/>
      </c>
      <c r="E28" s="38" t="str">
        <f>IF('Historic + TCD'!$C28+'Historic + TCD'!$G28=0,"",('Historic + TCD'!$D28-$D27)/$D27)</f>
        <v/>
      </c>
      <c r="F28" s="40">
        <f>IF('Historic + TCD'!$B28="","",'Historic + TCD'!$B28)</f>
        <v>44348</v>
      </c>
      <c r="G28" s="34"/>
      <c r="I28" s="62" t="s">
        <v>41</v>
      </c>
      <c r="J28" s="61"/>
      <c r="K28" s="64"/>
      <c r="L28" s="65">
        <v>0</v>
      </c>
      <c r="M28" s="63">
        <v>0</v>
      </c>
    </row>
    <row r="29" spans="2:13" ht="18.75" x14ac:dyDescent="0.25">
      <c r="B29" s="39">
        <v>44349</v>
      </c>
      <c r="C29" s="36"/>
      <c r="D29" s="37" t="str">
        <f>IF('Historic + TCD'!$C29+'Historic + TCD'!$G29=0,"",$D28+('Historic + TCD'!$C29-'Historic + TCD'!$G29))</f>
        <v/>
      </c>
      <c r="E29" s="38" t="str">
        <f>IF('Historic + TCD'!$C29+'Historic + TCD'!$G29=0,"",('Historic + TCD'!$D29-$D28)/$D28)</f>
        <v/>
      </c>
      <c r="F29" s="40">
        <f>IF('Historic + TCD'!$B29="","",'Historic + TCD'!$B29)</f>
        <v>44349</v>
      </c>
      <c r="G29" s="34"/>
      <c r="I29" s="62" t="s">
        <v>42</v>
      </c>
      <c r="J29" s="61"/>
      <c r="K29" s="64"/>
      <c r="L29" s="65">
        <v>0</v>
      </c>
      <c r="M29" s="63">
        <v>0</v>
      </c>
    </row>
    <row r="30" spans="2:13" ht="18.75" x14ac:dyDescent="0.25">
      <c r="B30" s="39">
        <v>44350</v>
      </c>
      <c r="C30" s="36"/>
      <c r="D30" s="37" t="str">
        <f>IF('Historic + TCD'!$C30+'Historic + TCD'!$G30=0,"",$D29+('Historic + TCD'!$C30-'Historic + TCD'!$G30))</f>
        <v/>
      </c>
      <c r="E30" s="38" t="str">
        <f>IF('Historic + TCD'!$C30+'Historic + TCD'!$G30=0,"",('Historic + TCD'!$D30-$D29)/$D29)</f>
        <v/>
      </c>
      <c r="F30" s="40">
        <f>IF('Historic + TCD'!$B30="","",'Historic + TCD'!$B30)</f>
        <v>44350</v>
      </c>
      <c r="G30" s="34"/>
      <c r="I30" s="62" t="s">
        <v>43</v>
      </c>
      <c r="J30" s="61"/>
      <c r="K30" s="64"/>
      <c r="L30" s="65">
        <v>0</v>
      </c>
      <c r="M30" s="63">
        <v>0</v>
      </c>
    </row>
    <row r="31" spans="2:13" ht="18.75" x14ac:dyDescent="0.25">
      <c r="B31" s="39">
        <v>44351</v>
      </c>
      <c r="C31" s="36"/>
      <c r="D31" s="37" t="str">
        <f>IF('Historic + TCD'!$C31+'Historic + TCD'!$G31=0,"",$D30+('Historic + TCD'!$C31-'Historic + TCD'!$G31))</f>
        <v/>
      </c>
      <c r="E31" s="38" t="str">
        <f>IF('Historic + TCD'!$C31+'Historic + TCD'!$G31=0,"",('Historic + TCD'!$D31-$D30)/$D30)</f>
        <v/>
      </c>
      <c r="F31" s="40">
        <f>IF('Historic + TCD'!$B31="","",'Historic + TCD'!$B31)</f>
        <v>44351</v>
      </c>
      <c r="G31" s="34"/>
      <c r="I31" s="62" t="s">
        <v>44</v>
      </c>
      <c r="J31" s="61"/>
      <c r="K31" s="64"/>
      <c r="L31" s="65">
        <v>0</v>
      </c>
      <c r="M31" s="63">
        <v>0</v>
      </c>
    </row>
    <row r="32" spans="2:13" ht="19.5" thickBot="1" x14ac:dyDescent="0.3">
      <c r="B32" s="39">
        <v>44355</v>
      </c>
      <c r="C32" s="36"/>
      <c r="D32" s="37" t="str">
        <f>IF('Historic + TCD'!$C32+'Historic + TCD'!$G32=0,"",$D31+('Historic + TCD'!$C32-'Historic + TCD'!$G32))</f>
        <v/>
      </c>
      <c r="E32" s="38" t="str">
        <f>IF('Historic + TCD'!$C32+'Historic + TCD'!$G32=0,"",('Historic + TCD'!$D32-$D31)/$D31)</f>
        <v/>
      </c>
      <c r="F32" s="40">
        <f>IF('Historic + TCD'!$B32="","",'Historic + TCD'!$B32)</f>
        <v>44355</v>
      </c>
      <c r="G32" s="34"/>
      <c r="I32" s="62" t="s">
        <v>45</v>
      </c>
      <c r="J32" s="61"/>
      <c r="K32" s="64"/>
      <c r="L32" s="65">
        <v>0</v>
      </c>
      <c r="M32" s="63">
        <v>0</v>
      </c>
    </row>
    <row r="33" spans="2:13" ht="20.25" thickTop="1" thickBot="1" x14ac:dyDescent="0.3">
      <c r="B33" s="39">
        <v>44358</v>
      </c>
      <c r="C33" s="36"/>
      <c r="D33" s="37" t="str">
        <f>IF('Historic + TCD'!$C33+'Historic + TCD'!$G33=0,"",$D32+('Historic + TCD'!$C33-'Historic + TCD'!$G33))</f>
        <v/>
      </c>
      <c r="E33" s="38" t="str">
        <f>IF('Historic + TCD'!$C33+'Historic + TCD'!$G33=0,"",('Historic + TCD'!$D33-$D32)/$D32)</f>
        <v/>
      </c>
      <c r="F33" s="40">
        <f>IF('Historic + TCD'!$B33="","",'Historic + TCD'!$B33)</f>
        <v>44358</v>
      </c>
      <c r="G33" s="34"/>
      <c r="I33" s="46" t="s">
        <v>46</v>
      </c>
      <c r="J33" s="47">
        <v>6</v>
      </c>
      <c r="K33" s="47">
        <v>6</v>
      </c>
      <c r="L33" s="47">
        <v>1002</v>
      </c>
      <c r="M33" s="48">
        <v>2E-3</v>
      </c>
    </row>
    <row r="34" spans="2:13" ht="19.5" thickTop="1" x14ac:dyDescent="0.25">
      <c r="B34" s="39"/>
      <c r="C34" s="36"/>
      <c r="D34" s="37" t="str">
        <f>IF('Historic + TCD'!$C34+'Historic + TCD'!$G34=0,"",$D33+('Historic + TCD'!$C34-'Historic + TCD'!$G34))</f>
        <v/>
      </c>
      <c r="E34" s="38" t="str">
        <f>IF('Historic + TCD'!$C34+'Historic + TCD'!$G34=0,"",('Historic + TCD'!$D34-$D33)/$D33)</f>
        <v/>
      </c>
      <c r="F34" s="40" t="str">
        <f>IF('Historic + TCD'!$B34="","",'Historic + TCD'!$B34)</f>
        <v/>
      </c>
      <c r="G34" s="34"/>
      <c r="I34"/>
      <c r="J34"/>
      <c r="K34"/>
      <c r="L34"/>
      <c r="M34"/>
    </row>
    <row r="35" spans="2:13" ht="18.75" x14ac:dyDescent="0.25">
      <c r="B35" s="39"/>
      <c r="C35" s="36"/>
      <c r="D35" s="37" t="str">
        <f>IF('Historic + TCD'!$C35+'Historic + TCD'!$G35=0,"",$D34+('Historic + TCD'!$C35-'Historic + TCD'!$G35))</f>
        <v/>
      </c>
      <c r="E35" s="38" t="str">
        <f>IF('Historic + TCD'!$C35+'Historic + TCD'!$G35=0,"",('Historic + TCD'!$D35-$D34)/$D34)</f>
        <v/>
      </c>
      <c r="F35" s="40" t="str">
        <f>IF('Historic + TCD'!$B35="","",'Historic + TCD'!$B35)</f>
        <v/>
      </c>
      <c r="G35" s="34"/>
      <c r="I35"/>
      <c r="J35"/>
      <c r="K35"/>
      <c r="L35"/>
      <c r="M35"/>
    </row>
    <row r="36" spans="2:13" ht="18.75" x14ac:dyDescent="0.25">
      <c r="B36" s="39"/>
      <c r="C36" s="36"/>
      <c r="D36" s="37" t="str">
        <f>IF('Historic + TCD'!$C36+'Historic + TCD'!$G36=0,"",$D35+('Historic + TCD'!$C36-'Historic + TCD'!$G36))</f>
        <v/>
      </c>
      <c r="E36" s="38" t="str">
        <f>IF('Historic + TCD'!$C36+'Historic + TCD'!$G36=0,"",('Historic + TCD'!$D36-$D35)/$D35)</f>
        <v/>
      </c>
      <c r="F36" s="40" t="str">
        <f>IF('Historic + TCD'!$B36="","",'Historic + TCD'!$B36)</f>
        <v/>
      </c>
      <c r="G36" s="34"/>
      <c r="I36"/>
      <c r="J36"/>
      <c r="K36"/>
      <c r="L36"/>
      <c r="M36"/>
    </row>
    <row r="37" spans="2:13" ht="18.75" x14ac:dyDescent="0.25">
      <c r="B37" s="39"/>
      <c r="C37" s="36"/>
      <c r="D37" s="37" t="str">
        <f>IF('Historic + TCD'!$C37+'Historic + TCD'!$G37=0,"",$D36+('Historic + TCD'!$C37-'Historic + TCD'!$G37))</f>
        <v/>
      </c>
      <c r="E37" s="38" t="str">
        <f>IF('Historic + TCD'!$C37+'Historic + TCD'!$G37=0,"",('Historic + TCD'!$D37-$D36)/$D36)</f>
        <v/>
      </c>
      <c r="F37" s="40" t="str">
        <f>IF('Historic + TCD'!$B37="","",'Historic + TCD'!$B37)</f>
        <v/>
      </c>
      <c r="G37" s="34"/>
      <c r="I37"/>
      <c r="J37"/>
      <c r="K37"/>
      <c r="L37"/>
      <c r="M37"/>
    </row>
    <row r="38" spans="2:13" ht="18.75" x14ac:dyDescent="0.25">
      <c r="B38" s="39"/>
      <c r="C38" s="36"/>
      <c r="D38" s="37" t="str">
        <f>IF('Historic + TCD'!$C38+'Historic + TCD'!$G38=0,"",$D37+('Historic + TCD'!$C38-'Historic + TCD'!$G38))</f>
        <v/>
      </c>
      <c r="E38" s="38" t="str">
        <f>IF('Historic + TCD'!$C38+'Historic + TCD'!$G38=0,"",('Historic + TCD'!$D38-$D37)/$D37)</f>
        <v/>
      </c>
      <c r="F38" s="40" t="str">
        <f>IF('Historic + TCD'!$B38="","",'Historic + TCD'!$B38)</f>
        <v/>
      </c>
      <c r="G38" s="34"/>
      <c r="I38"/>
      <c r="J38"/>
      <c r="K38"/>
      <c r="L38"/>
      <c r="M38"/>
    </row>
    <row r="39" spans="2:13" ht="18.75" x14ac:dyDescent="0.25">
      <c r="B39" s="39"/>
      <c r="C39" s="36"/>
      <c r="D39" s="37" t="str">
        <f>IF('Historic + TCD'!$C39+'Historic + TCD'!$G39=0,"",$D38+('Historic + TCD'!$C39-'Historic + TCD'!$G39))</f>
        <v/>
      </c>
      <c r="E39" s="38" t="str">
        <f>IF('Historic + TCD'!$C39+'Historic + TCD'!$G39=0,"",('Historic + TCD'!$D39-$D38)/$D38)</f>
        <v/>
      </c>
      <c r="F39" s="40" t="str">
        <f>IF('Historic + TCD'!$B39="","",'Historic + TCD'!$B39)</f>
        <v/>
      </c>
      <c r="G39" s="34"/>
      <c r="I39"/>
      <c r="J39"/>
      <c r="K39"/>
      <c r="L39"/>
      <c r="M39"/>
    </row>
    <row r="40" spans="2:13" ht="18.75" x14ac:dyDescent="0.25">
      <c r="B40" s="39"/>
      <c r="C40" s="36"/>
      <c r="D40" s="37" t="str">
        <f>IF('Historic + TCD'!$C40+'Historic + TCD'!$G40=0,"",$D39+('Historic + TCD'!$C40-'Historic + TCD'!$G40))</f>
        <v/>
      </c>
      <c r="E40" s="38" t="str">
        <f>IF('Historic + TCD'!$C40+'Historic + TCD'!$G40=0,"",('Historic + TCD'!$D40-$D39)/$D39)</f>
        <v/>
      </c>
      <c r="F40" s="40" t="str">
        <f>IF('Historic + TCD'!$B40="","",'Historic + TCD'!$B40)</f>
        <v/>
      </c>
      <c r="G40" s="34"/>
      <c r="I40"/>
      <c r="J40"/>
      <c r="K40"/>
      <c r="L40"/>
      <c r="M40"/>
    </row>
    <row r="41" spans="2:13" ht="18.75" x14ac:dyDescent="0.25">
      <c r="B41" s="39"/>
      <c r="C41" s="36"/>
      <c r="D41" s="37" t="str">
        <f>IF('Historic + TCD'!$C41+'Historic + TCD'!$G41=0,"",$D40+('Historic + TCD'!$C41-'Historic + TCD'!$G41))</f>
        <v/>
      </c>
      <c r="E41" s="38" t="str">
        <f>IF('Historic + TCD'!$C41+'Historic + TCD'!$G41=0,"",('Historic + TCD'!$D41-$D40)/$D40)</f>
        <v/>
      </c>
      <c r="F41" s="40" t="str">
        <f>IF('Historic + TCD'!$B41="","",'Historic + TCD'!$B41)</f>
        <v/>
      </c>
      <c r="G41" s="34"/>
      <c r="I41"/>
      <c r="J41"/>
      <c r="K41"/>
      <c r="L41"/>
      <c r="M41"/>
    </row>
    <row r="42" spans="2:13" ht="18.75" x14ac:dyDescent="0.25">
      <c r="B42" s="39"/>
      <c r="C42" s="36"/>
      <c r="D42" s="37" t="str">
        <f>IF('Historic + TCD'!$C42+'Historic + TCD'!$G42=0,"",$D41+('Historic + TCD'!$C42-'Historic + TCD'!$G42))</f>
        <v/>
      </c>
      <c r="E42" s="38" t="str">
        <f>IF('Historic + TCD'!$C42+'Historic + TCD'!$G42=0,"",('Historic + TCD'!$D42-$D41)/$D41)</f>
        <v/>
      </c>
      <c r="F42" s="40" t="str">
        <f>IF('Historic + TCD'!$B42="","",'Historic + TCD'!$B42)</f>
        <v/>
      </c>
      <c r="G42" s="34"/>
      <c r="I42"/>
      <c r="J42"/>
      <c r="K42"/>
      <c r="L42"/>
      <c r="M42"/>
    </row>
    <row r="43" spans="2:13" ht="18.75" x14ac:dyDescent="0.25">
      <c r="B43" s="39"/>
      <c r="C43" s="36"/>
      <c r="D43" s="37" t="str">
        <f>IF('Historic + TCD'!$C43+'Historic + TCD'!$G43=0,"",$D42+('Historic + TCD'!$C43-'Historic + TCD'!$G43))</f>
        <v/>
      </c>
      <c r="E43" s="38" t="str">
        <f>IF('Historic + TCD'!$C43+'Historic + TCD'!$G43=0,"",('Historic + TCD'!$D43-$D42)/$D42)</f>
        <v/>
      </c>
      <c r="F43" s="40" t="str">
        <f>IF('Historic + TCD'!$B43="","",'Historic + TCD'!$B43)</f>
        <v/>
      </c>
      <c r="G43" s="34"/>
      <c r="I43"/>
      <c r="J43"/>
      <c r="K43"/>
      <c r="L43"/>
      <c r="M43"/>
    </row>
    <row r="44" spans="2:13" ht="18.75" x14ac:dyDescent="0.25">
      <c r="B44" s="39"/>
      <c r="C44" s="36"/>
      <c r="D44" s="37" t="str">
        <f>IF('Historic + TCD'!$C44+'Historic + TCD'!$G44=0,"",$D43+('Historic + TCD'!$C44-'Historic + TCD'!$G44))</f>
        <v/>
      </c>
      <c r="E44" s="38" t="str">
        <f>IF('Historic + TCD'!$C44+'Historic + TCD'!$G44=0,"",('Historic + TCD'!$D44-$D43)/$D43)</f>
        <v/>
      </c>
      <c r="F44" s="40" t="str">
        <f>IF('Historic + TCD'!$B44="","",'Historic + TCD'!$B44)</f>
        <v/>
      </c>
      <c r="G44" s="34"/>
      <c r="I44"/>
      <c r="J44"/>
      <c r="K44"/>
      <c r="L44"/>
      <c r="M44"/>
    </row>
    <row r="45" spans="2:13" ht="18.75" x14ac:dyDescent="0.25">
      <c r="B45" s="39"/>
      <c r="C45" s="36"/>
      <c r="D45" s="37" t="str">
        <f>IF('Historic + TCD'!$C45+'Historic + TCD'!$G45=0,"",$D44+('Historic + TCD'!$C45-'Historic + TCD'!$G45))</f>
        <v/>
      </c>
      <c r="E45" s="38" t="str">
        <f>IF('Historic + TCD'!$C45+'Historic + TCD'!$G45=0,"",('Historic + TCD'!$D45-$D44)/$D44)</f>
        <v/>
      </c>
      <c r="F45" s="40" t="str">
        <f>IF('Historic + TCD'!$B45="","",'Historic + TCD'!$B45)</f>
        <v/>
      </c>
      <c r="G45" s="34"/>
      <c r="I45"/>
      <c r="J45"/>
      <c r="K45"/>
      <c r="L45"/>
      <c r="M45"/>
    </row>
    <row r="46" spans="2:13" ht="18.75" x14ac:dyDescent="0.25">
      <c r="B46" s="39"/>
      <c r="C46" s="36"/>
      <c r="D46" s="37" t="str">
        <f>IF('Historic + TCD'!$C46+'Historic + TCD'!$G46=0,"",$D45+('Historic + TCD'!$C46-'Historic + TCD'!$G46))</f>
        <v/>
      </c>
      <c r="E46" s="38" t="str">
        <f>IF('Historic + TCD'!$C46+'Historic + TCD'!$G46=0,"",('Historic + TCD'!$D46-$D45)/$D45)</f>
        <v/>
      </c>
      <c r="F46" s="40" t="str">
        <f>IF('Historic + TCD'!$B46="","",'Historic + TCD'!$B46)</f>
        <v/>
      </c>
      <c r="G46" s="34"/>
      <c r="I46"/>
      <c r="J46"/>
      <c r="K46"/>
      <c r="L46"/>
      <c r="M46"/>
    </row>
    <row r="47" spans="2:13" ht="18.75" x14ac:dyDescent="0.25">
      <c r="B47" s="39"/>
      <c r="C47" s="36"/>
      <c r="D47" s="37" t="str">
        <f>IF('Historic + TCD'!$C47+'Historic + TCD'!$G47=0,"",$D46+('Historic + TCD'!$C47-'Historic + TCD'!$G47))</f>
        <v/>
      </c>
      <c r="E47" s="38" t="str">
        <f>IF('Historic + TCD'!$C47+'Historic + TCD'!$G47=0,"",('Historic + TCD'!$D47-$D46)/$D46)</f>
        <v/>
      </c>
      <c r="F47" s="40" t="str">
        <f>IF('Historic + TCD'!$B47="","",'Historic + TCD'!$B47)</f>
        <v/>
      </c>
      <c r="G47" s="34"/>
      <c r="I47"/>
      <c r="J47"/>
      <c r="K47"/>
      <c r="L47"/>
      <c r="M47"/>
    </row>
    <row r="48" spans="2:13" ht="18.75" x14ac:dyDescent="0.25">
      <c r="B48" s="39"/>
      <c r="C48" s="36"/>
      <c r="D48" s="37" t="str">
        <f>IF('Historic + TCD'!$C48+'Historic + TCD'!$G48=0,"",$D47+('Historic + TCD'!$C48-'Historic + TCD'!$G48))</f>
        <v/>
      </c>
      <c r="E48" s="38" t="str">
        <f>IF('Historic + TCD'!$C48+'Historic + TCD'!$G48=0,"",('Historic + TCD'!$D48-$D47)/$D47)</f>
        <v/>
      </c>
      <c r="F48" s="40" t="str">
        <f>IF('Historic + TCD'!$B48="","",'Historic + TCD'!$B48)</f>
        <v/>
      </c>
      <c r="G48" s="34"/>
      <c r="I48"/>
      <c r="J48"/>
      <c r="K48"/>
      <c r="L48"/>
      <c r="M48"/>
    </row>
    <row r="49" spans="2:7" ht="18.75" x14ac:dyDescent="0.25">
      <c r="B49" s="39"/>
      <c r="C49" s="36"/>
      <c r="D49" s="37" t="str">
        <f>IF('Historic + TCD'!$C49+'Historic + TCD'!$G49=0,"",$D48+('Historic + TCD'!$C49-'Historic + TCD'!$G49))</f>
        <v/>
      </c>
      <c r="E49" s="38" t="str">
        <f>IF('Historic + TCD'!$C49+'Historic + TCD'!$G49=0,"",('Historic + TCD'!$D49-$D48)/$D48)</f>
        <v/>
      </c>
      <c r="F49" s="40" t="str">
        <f>IF('Historic + TCD'!$B49="","",'Historic + TCD'!$B49)</f>
        <v/>
      </c>
      <c r="G49" s="34"/>
    </row>
    <row r="50" spans="2:7" ht="18.75" x14ac:dyDescent="0.25">
      <c r="B50" s="39"/>
      <c r="C50" s="36"/>
      <c r="D50" s="37" t="str">
        <f>IF('Historic + TCD'!$C50+'Historic + TCD'!$G50=0,"",$D49+('Historic + TCD'!$C50-'Historic + TCD'!$G50))</f>
        <v/>
      </c>
      <c r="E50" s="38" t="str">
        <f>IF('Historic + TCD'!$C50+'Historic + TCD'!$G50=0,"",('Historic + TCD'!$D50-$D49)/$D49)</f>
        <v/>
      </c>
      <c r="F50" s="40" t="str">
        <f>IF('Historic + TCD'!$B50="","",'Historic + TCD'!$B50)</f>
        <v/>
      </c>
      <c r="G50" s="34"/>
    </row>
    <row r="51" spans="2:7" ht="19.5" thickBot="1" x14ac:dyDescent="0.3">
      <c r="B51" s="39"/>
      <c r="C51" s="36"/>
      <c r="D51" s="37" t="str">
        <f>IF('Historic + TCD'!$C51+'Historic + TCD'!$G51=0,"",$D50+('Historic + TCD'!$C51-'Historic + TCD'!$G51))</f>
        <v/>
      </c>
      <c r="E51" s="38" t="str">
        <f>IF('Historic + TCD'!$C51+'Historic + TCD'!$G51=0,"",('Historic + TCD'!$D51-$D50)/$D50)</f>
        <v/>
      </c>
      <c r="F51" s="40" t="str">
        <f>IF('Historic + TCD'!$B51="","",'Historic + TCD'!$B51)</f>
        <v/>
      </c>
      <c r="G51" s="34"/>
    </row>
    <row r="52" spans="2:7" ht="21.75" thickBot="1" x14ac:dyDescent="0.3">
      <c r="B52" s="49" t="s">
        <v>46</v>
      </c>
      <c r="C52" s="50">
        <f>SUM(Tableau13[Gain :])</f>
        <v>6</v>
      </c>
      <c r="D52" s="51">
        <f>$C$52-$G$52</f>
        <v>0</v>
      </c>
      <c r="E52" s="52"/>
      <c r="F52" s="53" t="s">
        <v>46</v>
      </c>
      <c r="G52" s="54">
        <f>SUM(Tableau13[Pertes :])</f>
        <v>6</v>
      </c>
    </row>
    <row r="53" spans="2:7" ht="21.75" thickBot="1" x14ac:dyDescent="0.3">
      <c r="B53" s="55">
        <f>D52/1000</f>
        <v>0</v>
      </c>
      <c r="C53" s="56"/>
      <c r="D53" s="56"/>
      <c r="E53" s="56"/>
      <c r="F53" s="56"/>
      <c r="G53" s="57"/>
    </row>
    <row r="54" spans="2:7" ht="24" thickBot="1" x14ac:dyDescent="0.3">
      <c r="B54" s="58">
        <f>1000+D52</f>
        <v>1000</v>
      </c>
      <c r="C54" s="59"/>
      <c r="D54" s="59"/>
      <c r="E54" s="59"/>
      <c r="F54" s="59"/>
      <c r="G54" s="60"/>
    </row>
    <row r="55" spans="2:7" ht="15.75" thickTop="1" x14ac:dyDescent="0.25"/>
  </sheetData>
  <mergeCells count="11">
    <mergeCell ref="D52:E52"/>
    <mergeCell ref="B53:G53"/>
    <mergeCell ref="B54:G54"/>
    <mergeCell ref="B3:G3"/>
    <mergeCell ref="B4:D4"/>
    <mergeCell ref="E4:G4"/>
    <mergeCell ref="B5:D6"/>
    <mergeCell ref="E5:G5"/>
    <mergeCell ref="B7:C7"/>
    <mergeCell ref="D7:E7"/>
    <mergeCell ref="F7:G7"/>
  </mergeCells>
  <conditionalFormatting sqref="B53:C53">
    <cfRule type="cellIs" dxfId="281" priority="40" operator="greaterThan">
      <formula>0</formula>
    </cfRule>
    <cfRule type="cellIs" dxfId="280" priority="41" operator="lessThan">
      <formula>0</formula>
    </cfRule>
    <cfRule type="cellIs" dxfId="279" priority="42" operator="lessThan">
      <formula>0</formula>
    </cfRule>
  </conditionalFormatting>
  <conditionalFormatting sqref="F9:F27 B9:B27 F43:F51 B43:B51">
    <cfRule type="timePeriod" priority="37" timePeriod="last7Days">
      <formula>AND(TODAY()-FLOOR(B9,1)&lt;=6,FLOOR(B9,1)&lt;=TODAY())</formula>
    </cfRule>
  </conditionalFormatting>
  <conditionalFormatting sqref="B11">
    <cfRule type="cellIs" dxfId="278" priority="38" operator="lessThan">
      <formula>0</formula>
    </cfRule>
    <cfRule type="cellIs" dxfId="277" priority="39" operator="greaterThan">
      <formula>#REF!</formula>
    </cfRule>
  </conditionalFormatting>
  <conditionalFormatting sqref="F11">
    <cfRule type="cellIs" dxfId="276" priority="35" operator="lessThan">
      <formula>0</formula>
    </cfRule>
    <cfRule type="cellIs" dxfId="275" priority="36" operator="greaterThan">
      <formula>#REF!</formula>
    </cfRule>
  </conditionalFormatting>
  <conditionalFormatting sqref="D10:D51">
    <cfRule type="cellIs" dxfId="274" priority="33" operator="lessThan">
      <formula>$D9</formula>
    </cfRule>
    <cfRule type="cellIs" dxfId="273" priority="34" operator="greaterThan">
      <formula>$D9</formula>
    </cfRule>
  </conditionalFormatting>
  <conditionalFormatting sqref="E9:E51">
    <cfRule type="cellIs" dxfId="272" priority="31" operator="lessThan">
      <formula>0</formula>
    </cfRule>
    <cfRule type="cellIs" dxfId="271" priority="32" operator="greaterThan">
      <formula>0</formula>
    </cfRule>
  </conditionalFormatting>
  <conditionalFormatting sqref="C10">
    <cfRule type="expression" dxfId="270" priority="30">
      <formula>$C10=0</formula>
    </cfRule>
  </conditionalFormatting>
  <conditionalFormatting sqref="C11:C27 C43:C51">
    <cfRule type="expression" dxfId="269" priority="29">
      <formula>$C11=0</formula>
    </cfRule>
  </conditionalFormatting>
  <conditionalFormatting sqref="G14:G27 G43:G51">
    <cfRule type="expression" dxfId="268" priority="28">
      <formula>$G14=0</formula>
    </cfRule>
  </conditionalFormatting>
  <conditionalFormatting sqref="D11:D51">
    <cfRule type="expression" dxfId="267" priority="27">
      <formula>$D11=""</formula>
    </cfRule>
  </conditionalFormatting>
  <conditionalFormatting sqref="D52">
    <cfRule type="cellIs" dxfId="266" priority="24" operator="greaterThan">
      <formula>0</formula>
    </cfRule>
    <cfRule type="cellIs" dxfId="265" priority="25" operator="lessThan">
      <formula>0</formula>
    </cfRule>
    <cfRule type="cellIs" dxfId="264" priority="26" operator="lessThan">
      <formula>0</formula>
    </cfRule>
  </conditionalFormatting>
  <conditionalFormatting sqref="B9:B27 F9:F27 F43:F51 B43:B51">
    <cfRule type="timePeriod" dxfId="263" priority="20" timePeriod="lastMonth">
      <formula>AND(MONTH(B9)=MONTH(EDATE(TODAY(),0-1)),YEAR(B9)=YEAR(EDATE(TODAY(),0-1)))</formula>
    </cfRule>
    <cfRule type="timePeriod" dxfId="262" priority="21" timePeriod="today">
      <formula>FLOOR(B9,1)=TODAY()</formula>
    </cfRule>
    <cfRule type="timePeriod" dxfId="261" priority="22" timePeriod="last7Days">
      <formula>AND(TODAY()-FLOOR(B9,1)&lt;=6,FLOOR(B9,1)&lt;=TODAY())</formula>
    </cfRule>
    <cfRule type="timePeriod" dxfId="260" priority="23" timePeriod="thisMonth">
      <formula>AND(MONTH(B9)=MONTH(TODAY()),YEAR(B9)=YEAR(TODAY()))</formula>
    </cfRule>
  </conditionalFormatting>
  <conditionalFormatting sqref="F28:F42 B28:B42">
    <cfRule type="timePeriod" priority="19" timePeriod="last7Days">
      <formula>AND(TODAY()-FLOOR(B28,1)&lt;=6,FLOOR(B28,1)&lt;=TODAY())</formula>
    </cfRule>
  </conditionalFormatting>
  <conditionalFormatting sqref="C28:C42">
    <cfRule type="expression" dxfId="259" priority="18">
      <formula>$C28=0</formula>
    </cfRule>
  </conditionalFormatting>
  <conditionalFormatting sqref="G28:G42">
    <cfRule type="expression" dxfId="258" priority="17">
      <formula>$G28=0</formula>
    </cfRule>
  </conditionalFormatting>
  <conditionalFormatting sqref="B28:B42 F28:F42">
    <cfRule type="timePeriod" dxfId="257" priority="13" timePeriod="lastMonth">
      <formula>AND(MONTH(B28)=MONTH(EDATE(TODAY(),0-1)),YEAR(B28)=YEAR(EDATE(TODAY(),0-1)))</formula>
    </cfRule>
    <cfRule type="timePeriod" dxfId="256" priority="14" timePeriod="today">
      <formula>FLOOR(B28,1)=TODAY()</formula>
    </cfRule>
    <cfRule type="timePeriod" dxfId="255" priority="15" timePeriod="last7Days">
      <formula>AND(TODAY()-FLOOR(B28,1)&lt;=6,FLOOR(B28,1)&lt;=TODAY())</formula>
    </cfRule>
    <cfRule type="timePeriod" dxfId="254" priority="16" timePeriod="thisMonth">
      <formula>AND(MONTH(B28)=MONTH(TODAY()),YEAR(B28)=YEAR(TODAY()))</formula>
    </cfRule>
  </conditionalFormatting>
  <conditionalFormatting sqref="E5">
    <cfRule type="cellIs" dxfId="253" priority="11" operator="greaterThan">
      <formula>$B$5</formula>
    </cfRule>
    <cfRule type="cellIs" dxfId="252" priority="12" operator="lessThan">
      <formula>$B$5</formula>
    </cfRule>
  </conditionalFormatting>
  <conditionalFormatting sqref="E5:G5">
    <cfRule type="cellIs" dxfId="251" priority="9" operator="equal">
      <formula>$B$5</formula>
    </cfRule>
  </conditionalFormatting>
  <conditionalFormatting sqref="F6">
    <cfRule type="cellIs" dxfId="250" priority="7" operator="lessThan">
      <formula>0</formula>
    </cfRule>
    <cfRule type="cellIs" dxfId="249" priority="8" operator="greaterThan">
      <formula>0</formula>
    </cfRule>
  </conditionalFormatting>
  <conditionalFormatting sqref="G9:G13">
    <cfRule type="expression" dxfId="248" priority="6">
      <formula>$G9=0</formula>
    </cfRule>
  </conditionalFormatting>
  <conditionalFormatting pivot="1" sqref="M4:M33">
    <cfRule type="cellIs" dxfId="247" priority="5" operator="greaterThan">
      <formula>0</formula>
    </cfRule>
  </conditionalFormatting>
  <conditionalFormatting pivot="1" sqref="M4:M33">
    <cfRule type="cellIs" dxfId="246" priority="4" operator="lessThan">
      <formula>0</formula>
    </cfRule>
  </conditionalFormatting>
  <conditionalFormatting pivot="1" sqref="M33">
    <cfRule type="expression" dxfId="245" priority="3">
      <formula>$M33=MAX($M:$M)</formula>
    </cfRule>
  </conditionalFormatting>
  <conditionalFormatting sqref="G6">
    <cfRule type="expression" dxfId="243" priority="1">
      <formula>$E$6&gt;0</formula>
    </cfRule>
    <cfRule type="expression" dxfId="244" priority="2">
      <formula>$E$6&lt;0</formula>
    </cfRule>
  </conditionalFormatting>
  <pageMargins left="0.7" right="0.7" top="0.75" bottom="0.75" header="0.3" footer="0.3"/>
  <pageSetup paperSize="9" orientation="portrait"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0" id="{EF74EEB0-4911-4AE3-9C8E-7E65F40E4A1D}">
            <x14:iconSet iconSet="3Triangles">
              <x14:cfvo type="percent">
                <xm:f>0</xm:f>
              </x14:cfvo>
              <x14:cfvo type="formula">
                <xm:f>0</xm:f>
              </x14:cfvo>
              <x14:cfvo type="num" gte="0">
                <xm:f>0</xm:f>
              </x14:cfvo>
            </x14:iconSet>
          </x14:cfRule>
          <xm:sqref>E6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Historic + 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Aymeric Miq</dc:creator>
  <cp:lastModifiedBy>Aymeric Miq</cp:lastModifiedBy>
  <dcterms:created xsi:type="dcterms:W3CDTF">2021-06-14T11:15:18Z</dcterms:created>
  <dcterms:modified xsi:type="dcterms:W3CDTF">2021-06-14T11:18:25Z</dcterms:modified>
</cp:coreProperties>
</file>