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chartsheets/sheet1.xml" ContentType="application/vnd.openxmlformats-officedocument.spreadsheetml.chart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omments1.xml" ContentType="application/vnd.openxmlformats-officedocument.spreadsheetml.comments+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theme/themeOverride1.xml" ContentType="application/vnd.openxmlformats-officedocument.themeOverride+xml"/>
  <Override PartName="/xl/drawings/drawing2.xml" ContentType="application/vnd.openxmlformats-officedocument.drawing+xml"/>
  <Override PartName="/xl/ctrlProps/ctrlProp6.xml" ContentType="application/vnd.ms-excel.controlproperties+xml"/>
  <Override PartName="/xl/drawings/drawing3.xml" ContentType="application/vnd.openxmlformats-officedocument.drawing+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theme/themeOverride2.xml" ContentType="application/vnd.openxmlformats-officedocument.themeOverrid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mc:AlternateContent xmlns:mc="http://schemas.openxmlformats.org/markup-compatibility/2006">
    <mc:Choice Requires="x15">
      <x15ac:absPath xmlns:x15ac="http://schemas.microsoft.com/office/spreadsheetml/2010/11/ac" url="C:\Users\DSIHelp\Desktop\"/>
    </mc:Choice>
  </mc:AlternateContent>
  <bookViews>
    <workbookView xWindow="0" yWindow="0" windowWidth="24000" windowHeight="9735" tabRatio="849"/>
  </bookViews>
  <sheets>
    <sheet name="Sommaire" sheetId="21" r:id="rId1"/>
    <sheet name="Données 2020" sheetId="19" r:id="rId2"/>
    <sheet name="GraphProd" sheetId="22" r:id="rId3"/>
  </sheets>
  <definedNames>
    <definedName name="Libéllé">'Données 2020'!$AH$33:$AJ$33</definedName>
    <definedName name="Mois">'Données 2020'!$AG$34:$AG$46</definedName>
    <definedName name="Titre">OFFSET(Libéllé,'Données 2020'!$AI$50,0)</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H50" i="19" l="1"/>
  <c r="AI46" i="19" l="1"/>
  <c r="N57" i="19" l="1"/>
  <c r="O57" i="19"/>
  <c r="F31" i="21" l="1"/>
  <c r="E31" i="21" s="1"/>
  <c r="G31" i="21" l="1"/>
  <c r="N27" i="19" l="1"/>
  <c r="M27" i="19"/>
  <c r="L27" i="19"/>
  <c r="K27" i="19"/>
  <c r="J27" i="19"/>
  <c r="I27" i="19"/>
  <c r="H27" i="19"/>
  <c r="G27" i="19"/>
  <c r="F27" i="19"/>
  <c r="E27" i="19"/>
  <c r="N26" i="19"/>
  <c r="M26" i="19"/>
  <c r="L26" i="19"/>
  <c r="K26" i="19"/>
  <c r="J26" i="19"/>
  <c r="I26" i="19"/>
  <c r="H26" i="19"/>
  <c r="G26" i="19"/>
  <c r="F26" i="19"/>
  <c r="E26" i="19"/>
  <c r="N25" i="19"/>
  <c r="M25" i="19"/>
  <c r="L25" i="19"/>
  <c r="K25" i="19"/>
  <c r="J25" i="19"/>
  <c r="I25" i="19"/>
  <c r="H25" i="19"/>
  <c r="G25" i="19"/>
  <c r="F25" i="19"/>
  <c r="E25" i="19"/>
  <c r="N24" i="19"/>
  <c r="M24" i="19"/>
  <c r="L24" i="19"/>
  <c r="K24" i="19"/>
  <c r="J24" i="19"/>
  <c r="I24" i="19"/>
  <c r="H24" i="19"/>
  <c r="G24" i="19"/>
  <c r="F24" i="19"/>
  <c r="E24" i="19"/>
  <c r="N23" i="19"/>
  <c r="M23" i="19"/>
  <c r="L23" i="19"/>
  <c r="K23" i="19"/>
  <c r="J23" i="19"/>
  <c r="I23" i="19"/>
  <c r="H23" i="19"/>
  <c r="G23" i="19"/>
  <c r="F23" i="19"/>
  <c r="E23" i="19"/>
  <c r="N22" i="19"/>
  <c r="M22" i="19"/>
  <c r="L22" i="19"/>
  <c r="K22" i="19"/>
  <c r="J22" i="19"/>
  <c r="I22" i="19"/>
  <c r="H22" i="19"/>
  <c r="G22" i="19"/>
  <c r="F22" i="19"/>
  <c r="E22" i="19"/>
  <c r="N21" i="19"/>
  <c r="M21" i="19"/>
  <c r="L21" i="19"/>
  <c r="K21" i="19"/>
  <c r="J21" i="19"/>
  <c r="I21" i="19"/>
  <c r="H21" i="19"/>
  <c r="G21" i="19"/>
  <c r="F21" i="19"/>
  <c r="E21" i="19"/>
  <c r="N20" i="19"/>
  <c r="M20" i="19"/>
  <c r="L20" i="19"/>
  <c r="K20" i="19"/>
  <c r="J20" i="19"/>
  <c r="I20" i="19"/>
  <c r="H20" i="19"/>
  <c r="G20" i="19"/>
  <c r="F20" i="19"/>
  <c r="E20" i="19"/>
  <c r="N19" i="19"/>
  <c r="M19" i="19"/>
  <c r="L19" i="19"/>
  <c r="K19" i="19"/>
  <c r="J19" i="19"/>
  <c r="I19" i="19"/>
  <c r="H19" i="19"/>
  <c r="G19" i="19"/>
  <c r="F19" i="19"/>
  <c r="E19" i="19"/>
  <c r="N18" i="19"/>
  <c r="M18" i="19"/>
  <c r="L18" i="19"/>
  <c r="K18" i="19"/>
  <c r="J18" i="19"/>
  <c r="I18" i="19"/>
  <c r="H18" i="19"/>
  <c r="G18" i="19"/>
  <c r="F18" i="19"/>
  <c r="E18" i="19"/>
  <c r="N17" i="19"/>
  <c r="M17" i="19"/>
  <c r="L17" i="19"/>
  <c r="K17" i="19"/>
  <c r="J17" i="19"/>
  <c r="I17" i="19"/>
  <c r="H17" i="19"/>
  <c r="G17" i="19"/>
  <c r="F17" i="19"/>
  <c r="E17" i="19"/>
  <c r="N16" i="19"/>
  <c r="M16" i="19"/>
  <c r="L16" i="19"/>
  <c r="K16" i="19"/>
  <c r="J16" i="19"/>
  <c r="I16" i="19"/>
  <c r="H16" i="19"/>
  <c r="G16" i="19"/>
  <c r="F16" i="19"/>
  <c r="E16" i="19"/>
  <c r="N15" i="19"/>
  <c r="M15" i="19"/>
  <c r="L15" i="19"/>
  <c r="K15" i="19"/>
  <c r="J15" i="19"/>
  <c r="I15" i="19"/>
  <c r="H15" i="19"/>
  <c r="G15" i="19"/>
  <c r="F15" i="19"/>
  <c r="E15" i="19"/>
  <c r="N14" i="19"/>
  <c r="M14" i="19"/>
  <c r="L14" i="19"/>
  <c r="K14" i="19"/>
  <c r="J14" i="19"/>
  <c r="I14" i="19"/>
  <c r="H14" i="19"/>
  <c r="G14" i="19"/>
  <c r="F14" i="19"/>
  <c r="E14" i="19"/>
  <c r="N13" i="19"/>
  <c r="M13" i="19"/>
  <c r="L13" i="19"/>
  <c r="K13" i="19"/>
  <c r="J13" i="19"/>
  <c r="I13" i="19"/>
  <c r="H13" i="19"/>
  <c r="G13" i="19"/>
  <c r="F13" i="19"/>
  <c r="E13" i="19"/>
  <c r="N12" i="19"/>
  <c r="M12" i="19"/>
  <c r="L12" i="19"/>
  <c r="K12" i="19"/>
  <c r="J12" i="19"/>
  <c r="I12" i="19"/>
  <c r="H12" i="19"/>
  <c r="G12" i="19"/>
  <c r="F12" i="19"/>
  <c r="E12" i="19"/>
  <c r="N11" i="19"/>
  <c r="M11" i="19"/>
  <c r="L11" i="19"/>
  <c r="K11" i="19"/>
  <c r="J11" i="19"/>
  <c r="I11" i="19"/>
  <c r="H11" i="19"/>
  <c r="G11" i="19"/>
  <c r="F11" i="19"/>
  <c r="E11" i="19"/>
  <c r="N10" i="19"/>
  <c r="M10" i="19"/>
  <c r="L10" i="19"/>
  <c r="K10" i="19"/>
  <c r="J10" i="19"/>
  <c r="I10" i="19"/>
  <c r="H10" i="19"/>
  <c r="G10" i="19"/>
  <c r="F10" i="19"/>
  <c r="E10" i="19"/>
  <c r="N9" i="19"/>
  <c r="M9" i="19"/>
  <c r="L9" i="19"/>
  <c r="K9" i="19"/>
  <c r="J9" i="19"/>
  <c r="I9" i="19"/>
  <c r="H9" i="19"/>
  <c r="G9" i="19"/>
  <c r="F9" i="19"/>
  <c r="E9" i="19"/>
  <c r="N8" i="19"/>
  <c r="M8" i="19"/>
  <c r="L8" i="19"/>
  <c r="K8" i="19"/>
  <c r="J8" i="19"/>
  <c r="I8" i="19"/>
  <c r="H8" i="19"/>
  <c r="G8" i="19"/>
  <c r="F8" i="19"/>
  <c r="E8" i="19"/>
  <c r="N7" i="19"/>
  <c r="M7" i="19"/>
  <c r="L7" i="19"/>
  <c r="K7" i="19"/>
  <c r="J7" i="19"/>
  <c r="I7" i="19"/>
  <c r="H7" i="19"/>
  <c r="G7" i="19"/>
  <c r="F7" i="19"/>
  <c r="E7" i="19"/>
  <c r="N6" i="19"/>
  <c r="M6" i="19"/>
  <c r="L6" i="19"/>
  <c r="K6" i="19"/>
  <c r="J6" i="19"/>
  <c r="I6" i="19"/>
  <c r="H6" i="19"/>
  <c r="G6" i="19"/>
  <c r="F6" i="19"/>
  <c r="E6" i="19"/>
  <c r="N5" i="19"/>
  <c r="M5" i="19"/>
  <c r="L5" i="19"/>
  <c r="K5" i="19"/>
  <c r="J5" i="19"/>
  <c r="I5" i="19"/>
  <c r="H5" i="19"/>
  <c r="G5" i="19"/>
  <c r="F5" i="19"/>
  <c r="E5" i="19"/>
  <c r="N28" i="19" l="1"/>
  <c r="Q28" i="19" l="1"/>
  <c r="F28" i="19" l="1"/>
  <c r="I28" i="19"/>
  <c r="J28" i="19"/>
  <c r="K28" i="19"/>
  <c r="D28" i="19"/>
  <c r="E28" i="19"/>
  <c r="M28" i="19"/>
  <c r="L28" i="19"/>
  <c r="G28" i="19"/>
  <c r="H28" i="19"/>
  <c r="O24" i="19"/>
  <c r="O5" i="19"/>
  <c r="O6" i="19"/>
  <c r="O27" i="19"/>
  <c r="O22" i="19"/>
  <c r="O23" i="19"/>
  <c r="O12" i="19"/>
  <c r="O17" i="19"/>
  <c r="O7" i="19"/>
  <c r="O15" i="19"/>
  <c r="O9" i="19"/>
  <c r="O10" i="19"/>
  <c r="O19" i="19"/>
  <c r="R28" i="19"/>
  <c r="O16" i="19"/>
  <c r="O20" i="19"/>
  <c r="O14" i="19"/>
  <c r="O18" i="19"/>
  <c r="O25" i="19"/>
  <c r="O8" i="19"/>
  <c r="O11" i="19"/>
  <c r="O13" i="19"/>
  <c r="O21" i="19"/>
  <c r="O26" i="19" l="1"/>
  <c r="Q29" i="19"/>
  <c r="C28" i="19"/>
  <c r="AJ46" i="19" l="1"/>
  <c r="O28" i="19"/>
  <c r="O55" i="19"/>
  <c r="O34" i="19"/>
  <c r="M57" i="19"/>
  <c r="L57" i="19"/>
  <c r="K57" i="19"/>
  <c r="J57" i="19"/>
  <c r="I57" i="19"/>
  <c r="H57" i="19"/>
  <c r="G57" i="19"/>
  <c r="F57" i="19"/>
  <c r="E57" i="19"/>
  <c r="D57" i="19"/>
  <c r="C57" i="19"/>
  <c r="O56" i="19"/>
  <c r="AH46" i="19" l="1"/>
  <c r="Q55" i="19"/>
  <c r="Q56" i="19"/>
  <c r="Q34" i="19"/>
  <c r="O54" i="19" l="1"/>
  <c r="O53" i="19"/>
  <c r="O52" i="19"/>
  <c r="O51" i="19"/>
  <c r="O50" i="19"/>
  <c r="O49" i="19"/>
  <c r="O48" i="19"/>
  <c r="O47" i="19"/>
  <c r="O46" i="19"/>
  <c r="O45" i="19"/>
  <c r="O44" i="19"/>
  <c r="O43" i="19"/>
  <c r="O42" i="19"/>
  <c r="O41" i="19"/>
  <c r="O40" i="19"/>
  <c r="O39" i="19"/>
  <c r="O38" i="19"/>
  <c r="O37" i="19"/>
  <c r="O36" i="19"/>
  <c r="O35" i="19"/>
  <c r="E19" i="21" l="1"/>
  <c r="J19" i="21"/>
  <c r="Q35" i="19"/>
  <c r="Q51" i="19"/>
  <c r="Q36" i="19"/>
  <c r="Q40" i="19"/>
  <c r="Q44" i="19"/>
  <c r="Q48" i="19"/>
  <c r="Q52" i="19"/>
  <c r="Q39" i="19"/>
  <c r="Q47" i="19"/>
  <c r="Q37" i="19"/>
  <c r="Q41" i="19"/>
  <c r="Q45" i="19"/>
  <c r="Q49" i="19"/>
  <c r="Q53" i="19"/>
  <c r="Q43" i="19"/>
  <c r="Q38" i="19"/>
  <c r="Q42" i="19"/>
  <c r="Q46" i="19"/>
  <c r="Q50" i="19"/>
  <c r="Q54" i="19"/>
  <c r="G19" i="21" l="1"/>
  <c r="F26" i="21" s="1"/>
  <c r="E26" i="21" s="1"/>
  <c r="G26" i="21" s="1"/>
  <c r="Q57" i="19"/>
  <c r="K19" i="21"/>
  <c r="F28" i="21" s="1"/>
  <c r="E28" i="21" s="1"/>
  <c r="G28" i="21" s="1"/>
  <c r="I19" i="21"/>
  <c r="F27" i="21" s="1"/>
  <c r="E27" i="21" s="1"/>
  <c r="G27" i="21" s="1"/>
  <c r="H19" i="21"/>
  <c r="D19" i="21" l="1"/>
  <c r="L19" i="21" l="1"/>
  <c r="F24" i="21" s="1"/>
  <c r="F19" i="21"/>
  <c r="F30" i="21" s="1"/>
  <c r="E30" i="21" s="1"/>
  <c r="G30" i="21" s="1"/>
  <c r="E24" i="21" l="1"/>
  <c r="G24" i="21" s="1"/>
  <c r="M19" i="21"/>
  <c r="F25" i="21" s="1"/>
  <c r="N19" i="21"/>
  <c r="E25" i="21" l="1"/>
  <c r="G25" i="21" s="1"/>
  <c r="F29" i="21" l="1"/>
  <c r="E29" i="21" s="1"/>
  <c r="G29" i="21" s="1"/>
  <c r="N10" i="21"/>
  <c r="N11" i="21" l="1"/>
  <c r="N7" i="21"/>
  <c r="N6" i="21"/>
  <c r="F23" i="21"/>
  <c r="E23" i="21" s="1"/>
  <c r="G23" i="21" s="1"/>
  <c r="N16" i="21"/>
  <c r="N14" i="21"/>
  <c r="N8" i="21"/>
  <c r="N9" i="21" l="1"/>
  <c r="N12" i="21"/>
  <c r="N15" i="21"/>
  <c r="N13" i="21"/>
  <c r="N17" i="21"/>
</calcChain>
</file>

<file path=xl/comments1.xml><?xml version="1.0" encoding="utf-8"?>
<comments xmlns="http://schemas.openxmlformats.org/spreadsheetml/2006/main">
  <authors>
    <author>ESSIS, ESSIS YVES PAPIN</author>
  </authors>
  <commentList>
    <comment ref="B4" authorId="0" shapeId="0">
      <text>
        <r>
          <rPr>
            <sz val="8"/>
            <color indexed="81"/>
            <rFont val="Tahoma"/>
            <family val="2"/>
          </rPr>
          <t>Accès Rapport Production Mensuel par mois</t>
        </r>
      </text>
    </comment>
  </commentList>
</comments>
</file>

<file path=xl/sharedStrings.xml><?xml version="1.0" encoding="utf-8"?>
<sst xmlns="http://schemas.openxmlformats.org/spreadsheetml/2006/main" count="75" uniqueCount="49">
  <si>
    <t>Stations</t>
  </si>
  <si>
    <t>Production (m3)</t>
  </si>
  <si>
    <t>TOTAL</t>
  </si>
  <si>
    <t>Janvier</t>
  </si>
  <si>
    <t>Février</t>
  </si>
  <si>
    <t>Mars</t>
  </si>
  <si>
    <t>Avril</t>
  </si>
  <si>
    <t>Mai</t>
  </si>
  <si>
    <t>Juin</t>
  </si>
  <si>
    <t>Juillet</t>
  </si>
  <si>
    <t>Août</t>
  </si>
  <si>
    <t>Septembre</t>
  </si>
  <si>
    <t>Octobre</t>
  </si>
  <si>
    <t>Novembre</t>
  </si>
  <si>
    <t>Décembre</t>
  </si>
  <si>
    <t>Moyenne/Jr</t>
  </si>
  <si>
    <t>Mois</t>
  </si>
  <si>
    <t>Usines</t>
  </si>
  <si>
    <t>m3/j 2020</t>
  </si>
  <si>
    <t>TOTAL (m3)</t>
  </si>
  <si>
    <t>Production budgétisée (m3)</t>
  </si>
  <si>
    <t>Total</t>
  </si>
  <si>
    <t>Année : 2020</t>
  </si>
  <si>
    <t>GESTION ONGLETS RAPPORT</t>
  </si>
  <si>
    <r>
      <t>Les feuilles sont accessibles par "</t>
    </r>
    <r>
      <rPr>
        <b/>
        <i/>
        <sz val="10"/>
        <rFont val="Arial"/>
        <family val="2"/>
      </rPr>
      <t>click sur le nom de la feuille concernée</t>
    </r>
    <r>
      <rPr>
        <i/>
        <sz val="10"/>
        <rFont val="Arial"/>
        <family val="2"/>
      </rPr>
      <t>".</t>
    </r>
  </si>
  <si>
    <r>
      <t>Un boutton nommé "</t>
    </r>
    <r>
      <rPr>
        <b/>
        <i/>
        <sz val="10"/>
        <rFont val="Arial"/>
        <family val="2"/>
      </rPr>
      <t>Sommaire"</t>
    </r>
    <r>
      <rPr>
        <i/>
        <sz val="10"/>
        <rFont val="Arial"/>
        <family val="2"/>
      </rPr>
      <t xml:space="preserve"> (en haut à gauche) ramène à cette page "</t>
    </r>
    <r>
      <rPr>
        <b/>
        <i/>
        <sz val="10"/>
        <rFont val="Arial"/>
        <family val="2"/>
      </rPr>
      <t>Sommaire rapport Exploitation</t>
    </r>
    <r>
      <rPr>
        <i/>
        <sz val="10"/>
        <rFont val="Arial"/>
        <family val="2"/>
      </rPr>
      <t xml:space="preserve">" à partir de chaque feuille. </t>
    </r>
  </si>
  <si>
    <t>Cumul</t>
  </si>
  <si>
    <t>Evol (%)</t>
  </si>
  <si>
    <t>EVOLUTION</t>
  </si>
  <si>
    <t>INDICATEURS</t>
  </si>
  <si>
    <t>Commentaire</t>
  </si>
  <si>
    <r>
      <t>J</t>
    </r>
    <r>
      <rPr>
        <b/>
        <i/>
        <sz val="11"/>
        <color rgb="FF002060"/>
        <rFont val="Arial"/>
        <family val="2"/>
      </rPr>
      <t>anvier</t>
    </r>
  </si>
  <si>
    <r>
      <t>F</t>
    </r>
    <r>
      <rPr>
        <b/>
        <i/>
        <sz val="11"/>
        <color rgb="FF002060"/>
        <rFont val="Arial"/>
        <family val="2"/>
      </rPr>
      <t>évrier</t>
    </r>
  </si>
  <si>
    <r>
      <t>M</t>
    </r>
    <r>
      <rPr>
        <b/>
        <i/>
        <sz val="11"/>
        <color rgb="FF002060"/>
        <rFont val="Arial"/>
        <family val="2"/>
      </rPr>
      <t>ars</t>
    </r>
  </si>
  <si>
    <r>
      <t>A</t>
    </r>
    <r>
      <rPr>
        <b/>
        <i/>
        <sz val="11"/>
        <color rgb="FF002060"/>
        <rFont val="Arial"/>
        <family val="2"/>
      </rPr>
      <t>vril</t>
    </r>
  </si>
  <si>
    <r>
      <t>J</t>
    </r>
    <r>
      <rPr>
        <b/>
        <i/>
        <sz val="11"/>
        <color rgb="FF002060"/>
        <rFont val="Arial"/>
        <family val="2"/>
      </rPr>
      <t>uin</t>
    </r>
  </si>
  <si>
    <r>
      <t>J</t>
    </r>
    <r>
      <rPr>
        <b/>
        <i/>
        <sz val="11"/>
        <color rgb="FF002060"/>
        <rFont val="Arial"/>
        <family val="2"/>
      </rPr>
      <t>uillet</t>
    </r>
  </si>
  <si>
    <r>
      <t>A</t>
    </r>
    <r>
      <rPr>
        <b/>
        <i/>
        <sz val="11"/>
        <color rgb="FF002060"/>
        <rFont val="Arial"/>
        <family val="2"/>
      </rPr>
      <t>oût</t>
    </r>
  </si>
  <si>
    <r>
      <t>S</t>
    </r>
    <r>
      <rPr>
        <b/>
        <i/>
        <sz val="11"/>
        <color rgb="FF002060"/>
        <rFont val="Arial"/>
        <family val="2"/>
      </rPr>
      <t>eptembre</t>
    </r>
  </si>
  <si>
    <r>
      <t>O</t>
    </r>
    <r>
      <rPr>
        <b/>
        <i/>
        <sz val="11"/>
        <color rgb="FF002060"/>
        <rFont val="Arial"/>
        <family val="2"/>
      </rPr>
      <t>ctobre</t>
    </r>
  </si>
  <si>
    <r>
      <t>N</t>
    </r>
    <r>
      <rPr>
        <b/>
        <i/>
        <sz val="11"/>
        <color rgb="FF002060"/>
        <rFont val="Arial"/>
        <family val="2"/>
      </rPr>
      <t>ovembre</t>
    </r>
  </si>
  <si>
    <r>
      <t>D</t>
    </r>
    <r>
      <rPr>
        <b/>
        <i/>
        <sz val="11"/>
        <color rgb="FF002060"/>
        <rFont val="Arial"/>
        <family val="2"/>
      </rPr>
      <t>écembre</t>
    </r>
  </si>
  <si>
    <r>
      <t>M</t>
    </r>
    <r>
      <rPr>
        <b/>
        <i/>
        <sz val="11"/>
        <color rgb="FF002060"/>
        <rFont val="Arial"/>
        <family val="2"/>
      </rPr>
      <t>ai</t>
    </r>
  </si>
  <si>
    <t>Index</t>
  </si>
  <si>
    <t>Prod mois (n)</t>
  </si>
  <si>
    <t>Prod mois (n-1)</t>
  </si>
  <si>
    <t>Prod mois budgétisé</t>
  </si>
  <si>
    <t>Total S/DPA</t>
  </si>
  <si>
    <t xml:space="preserve">RECAP. DONNEES EXPLOITATION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</si>
</sst>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8">
    <numFmt numFmtId="164" formatCode="_-* #,##0\ _€_-;\-* #,##0\ _€_-;_-* &quot;-&quot;\ _€_-;_-@_-"/>
    <numFmt numFmtId="165" formatCode="_-* #,##0.00\ _€_-;\-* #,##0.00\ _€_-;_-* &quot;-&quot;??\ _€_-;_-@_-"/>
    <numFmt numFmtId="166" formatCode="_-* #,##0.00\ _C_F_A_-;\-* #,##0.00\ _C_F_A_-;_-* &quot;-&quot;??\ _C_F_A_-;_-@_-"/>
    <numFmt numFmtId="167" formatCode="_-* #,##0.00\ _F_-;\-* #,##0.00\ _F_-;_-* &quot;-&quot;??\ _F_-;_-@_-"/>
    <numFmt numFmtId="168" formatCode="_-* #,##0\ _F_-;\-* #,##0\ _F_-;_-* &quot;-&quot;??\ _F_-;_-@_-"/>
    <numFmt numFmtId="169" formatCode="0.0%"/>
    <numFmt numFmtId="170" formatCode="_-* #,##0\ _C_F_A_-;\-* #,##0\ _C_F_A_-;_-* &quot;-&quot;??\ _C_F_A_-;_-@_-"/>
    <numFmt numFmtId="171" formatCode="_-* #,##0\ _€_-;\-* #,##0\ _€_-;_-* &quot;-&quot;??\ _€_-;_-@_-"/>
  </numFmts>
  <fonts count="47" x14ac:knownFonts="1">
    <font>
      <sz val="11"/>
      <color theme="1"/>
      <name val="Calibri"/>
      <family val="2"/>
      <scheme val="minor"/>
    </font>
    <font>
      <sz val="11"/>
      <color theme="1"/>
      <name val="Calibri"/>
      <family val="2"/>
      <scheme val="minor"/>
    </font>
    <font>
      <sz val="10"/>
      <name val="Arial"/>
      <family val="2"/>
    </font>
    <font>
      <b/>
      <sz val="8"/>
      <name val="Arial Narrow"/>
      <family val="2"/>
    </font>
    <font>
      <sz val="8"/>
      <name val="Arial"/>
      <family val="2"/>
    </font>
    <font>
      <b/>
      <sz val="8"/>
      <name val="Arial"/>
      <family val="2"/>
    </font>
    <font>
      <sz val="10"/>
      <color theme="1"/>
      <name val="Arial"/>
      <family val="2"/>
    </font>
    <font>
      <sz val="8"/>
      <color theme="1"/>
      <name val="Arial"/>
      <family val="2"/>
    </font>
    <font>
      <b/>
      <sz val="10"/>
      <name val="Arial"/>
      <family val="2"/>
    </font>
    <font>
      <b/>
      <sz val="10"/>
      <color theme="1"/>
      <name val="Arial"/>
      <family val="2"/>
    </font>
    <font>
      <b/>
      <sz val="10"/>
      <color rgb="FFFF0000"/>
      <name val="Arial"/>
      <family val="2"/>
    </font>
    <font>
      <i/>
      <sz val="9"/>
      <color theme="1"/>
      <name val="Calibri"/>
      <family val="2"/>
      <scheme val="minor"/>
    </font>
    <font>
      <b/>
      <i/>
      <sz val="9"/>
      <name val="Calibri"/>
      <family val="2"/>
    </font>
    <font>
      <b/>
      <i/>
      <sz val="9"/>
      <color rgb="FFFF0000"/>
      <name val="Calibri"/>
      <family val="2"/>
    </font>
    <font>
      <b/>
      <sz val="12"/>
      <name val="Buxton Sketch"/>
      <family val="4"/>
    </font>
    <font>
      <b/>
      <sz val="9"/>
      <color rgb="FFFF0000"/>
      <name val="Arial"/>
      <family val="2"/>
    </font>
    <font>
      <b/>
      <sz val="10"/>
      <name val="Buxton Sketch"/>
      <family val="4"/>
    </font>
    <font>
      <b/>
      <sz val="10"/>
      <color rgb="FFFF0000"/>
      <name val="Comic Sans MS"/>
      <family val="4"/>
    </font>
    <font>
      <b/>
      <sz val="11"/>
      <color theme="1"/>
      <name val="Calibri"/>
      <family val="2"/>
      <scheme val="minor"/>
    </font>
    <font>
      <b/>
      <i/>
      <sz val="9"/>
      <color theme="1"/>
      <name val="Calibri"/>
      <family val="2"/>
      <scheme val="minor"/>
    </font>
    <font>
      <b/>
      <sz val="11"/>
      <color theme="1"/>
      <name val="Arial"/>
      <family val="2"/>
    </font>
    <font>
      <u/>
      <sz val="11"/>
      <color theme="10"/>
      <name val="Calibri"/>
      <family val="2"/>
      <scheme val="minor"/>
    </font>
    <font>
      <b/>
      <i/>
      <sz val="10"/>
      <name val="Arial"/>
      <family val="2"/>
    </font>
    <font>
      <b/>
      <i/>
      <sz val="9"/>
      <name val="Arial"/>
      <family val="2"/>
    </font>
    <font>
      <u/>
      <sz val="11"/>
      <color rgb="FF002060"/>
      <name val="Berlin Sans FB Demi"/>
      <family val="2"/>
    </font>
    <font>
      <b/>
      <sz val="11"/>
      <color rgb="FF002060"/>
      <name val="Arial"/>
      <family val="2"/>
    </font>
    <font>
      <b/>
      <i/>
      <sz val="10"/>
      <color rgb="FF002060"/>
      <name val="Arial"/>
      <family val="2"/>
    </font>
    <font>
      <i/>
      <sz val="10"/>
      <name val="Arial"/>
      <family val="2"/>
    </font>
    <font>
      <b/>
      <sz val="9"/>
      <color theme="1"/>
      <name val="Arial"/>
      <family val="2"/>
    </font>
    <font>
      <b/>
      <i/>
      <sz val="9"/>
      <color theme="1"/>
      <name val="Arial"/>
      <family val="2"/>
    </font>
    <font>
      <b/>
      <sz val="9"/>
      <color rgb="FF002060"/>
      <name val="Arial"/>
      <family val="2"/>
    </font>
    <font>
      <sz val="9"/>
      <color theme="1"/>
      <name val="Arial"/>
      <family val="2"/>
    </font>
    <font>
      <b/>
      <sz val="12"/>
      <color rgb="FFC00000"/>
      <name val="Arial"/>
      <family val="2"/>
    </font>
    <font>
      <b/>
      <sz val="11"/>
      <name val="Comic Sans MS"/>
      <family val="4"/>
    </font>
    <font>
      <b/>
      <i/>
      <u/>
      <sz val="10"/>
      <color rgb="FF000000"/>
      <name val="Arial"/>
      <family val="2"/>
    </font>
    <font>
      <b/>
      <i/>
      <u/>
      <sz val="11"/>
      <color theme="1"/>
      <name val="Calibri"/>
      <family val="2"/>
      <scheme val="minor"/>
    </font>
    <font>
      <i/>
      <sz val="9"/>
      <name val="Arial"/>
      <family val="2"/>
    </font>
    <font>
      <b/>
      <sz val="11"/>
      <color rgb="FF000000"/>
      <name val="Arial"/>
      <family val="2"/>
    </font>
    <font>
      <b/>
      <sz val="12"/>
      <color rgb="FF000000"/>
      <name val="Bahnschrift"/>
      <family val="2"/>
    </font>
    <font>
      <b/>
      <sz val="9"/>
      <color theme="4" tint="-0.499984740745262"/>
      <name val="Arial"/>
      <family val="2"/>
    </font>
    <font>
      <sz val="8"/>
      <color indexed="81"/>
      <name val="Tahoma"/>
      <family val="2"/>
    </font>
    <font>
      <b/>
      <i/>
      <sz val="12"/>
      <color rgb="FF002060"/>
      <name val="Calibri"/>
      <family val="2"/>
      <scheme val="minor"/>
    </font>
    <font>
      <b/>
      <i/>
      <sz val="11"/>
      <color rgb="FF002060"/>
      <name val="Vivaldi"/>
      <family val="4"/>
    </font>
    <font>
      <b/>
      <i/>
      <sz val="11"/>
      <color rgb="FF002060"/>
      <name val="Arial"/>
      <family val="2"/>
    </font>
    <font>
      <b/>
      <sz val="12"/>
      <color rgb="FF002060"/>
      <name val="Berlin Sans FB Demi"/>
      <family val="2"/>
    </font>
    <font>
      <i/>
      <sz val="11"/>
      <color theme="1"/>
      <name val="Calibri"/>
      <family val="2"/>
      <scheme val="minor"/>
    </font>
    <font>
      <b/>
      <i/>
      <sz val="11"/>
      <color theme="1"/>
      <name val="Calibri"/>
      <family val="2"/>
      <scheme val="minor"/>
    </font>
  </fonts>
  <fills count="17">
    <fill>
      <patternFill patternType="none"/>
    </fill>
    <fill>
      <patternFill patternType="gray125"/>
    </fill>
    <fill>
      <patternFill patternType="solid">
        <fgColor theme="0"/>
        <bgColor indexed="64"/>
      </patternFill>
    </fill>
    <fill>
      <patternFill patternType="solid">
        <fgColor theme="6" tint="0.39997558519241921"/>
        <bgColor indexed="64"/>
      </patternFill>
    </fill>
    <fill>
      <patternFill patternType="solid">
        <fgColor theme="7" tint="0.59999389629810485"/>
        <bgColor indexed="64"/>
      </patternFill>
    </fill>
    <fill>
      <patternFill patternType="solid">
        <fgColor theme="7" tint="0.39997558519241921"/>
        <bgColor indexed="64"/>
      </patternFill>
    </fill>
    <fill>
      <patternFill patternType="solid">
        <fgColor rgb="FFFFFF00"/>
        <bgColor indexed="64"/>
      </patternFill>
    </fill>
    <fill>
      <patternFill patternType="solid">
        <fgColor theme="2" tint="-9.9978637043366805E-2"/>
        <bgColor indexed="64"/>
      </patternFill>
    </fill>
    <fill>
      <patternFill patternType="solid">
        <fgColor theme="0" tint="-4.9989318521683403E-2"/>
        <bgColor indexed="64"/>
      </patternFill>
    </fill>
    <fill>
      <patternFill patternType="solid">
        <fgColor theme="7" tint="0.79998168889431442"/>
        <bgColor indexed="64"/>
      </patternFill>
    </fill>
    <fill>
      <patternFill patternType="solid">
        <fgColor theme="9" tint="0.79998168889431442"/>
        <bgColor indexed="64"/>
      </patternFill>
    </fill>
    <fill>
      <patternFill patternType="solid">
        <fgColor rgb="FFCCFF99"/>
        <bgColor indexed="64"/>
      </patternFill>
    </fill>
    <fill>
      <patternFill patternType="solid">
        <fgColor theme="4" tint="0.79998168889431442"/>
        <bgColor indexed="64"/>
      </patternFill>
    </fill>
    <fill>
      <patternFill patternType="solid">
        <fgColor theme="0" tint="-0.249977111117893"/>
        <bgColor indexed="64"/>
      </patternFill>
    </fill>
    <fill>
      <patternFill patternType="solid">
        <fgColor theme="4" tint="0.39997558519241921"/>
        <bgColor indexed="64"/>
      </patternFill>
    </fill>
    <fill>
      <patternFill patternType="solid">
        <fgColor theme="5" tint="0.59999389629810485"/>
        <bgColor indexed="64"/>
      </patternFill>
    </fill>
    <fill>
      <patternFill patternType="solid">
        <fgColor theme="0" tint="-0.14999847407452621"/>
        <bgColor indexed="64"/>
      </patternFill>
    </fill>
  </fills>
  <borders count="90">
    <border>
      <left/>
      <right/>
      <top/>
      <bottom/>
      <diagonal/>
    </border>
    <border>
      <left style="thin">
        <color indexed="64"/>
      </left>
      <right style="thin">
        <color indexed="64"/>
      </right>
      <top style="thin">
        <color indexed="64"/>
      </top>
      <bottom style="thin">
        <color indexed="64"/>
      </bottom>
      <diagonal/>
    </border>
    <border>
      <left style="thin">
        <color indexed="64"/>
      </left>
      <right style="double">
        <color indexed="64"/>
      </right>
      <top style="hair">
        <color indexed="64"/>
      </top>
      <bottom style="hair">
        <color indexed="64"/>
      </bottom>
      <diagonal/>
    </border>
    <border>
      <left style="hair">
        <color indexed="64"/>
      </left>
      <right style="double">
        <color indexed="64"/>
      </right>
      <top style="double">
        <color indexed="64"/>
      </top>
      <bottom style="hair">
        <color indexed="64"/>
      </bottom>
      <diagonal/>
    </border>
    <border>
      <left/>
      <right style="double">
        <color indexed="64"/>
      </right>
      <top style="hair">
        <color indexed="64"/>
      </top>
      <bottom style="double">
        <color indexed="64"/>
      </bottom>
      <diagonal/>
    </border>
    <border>
      <left style="thin">
        <color indexed="64"/>
      </left>
      <right style="double">
        <color indexed="64"/>
      </right>
      <top style="double">
        <color indexed="64"/>
      </top>
      <bottom style="hair">
        <color indexed="64"/>
      </bottom>
      <diagonal/>
    </border>
    <border>
      <left style="medium">
        <color theme="0" tint="-0.24994659260841701"/>
      </left>
      <right style="thin">
        <color theme="0" tint="-0.24994659260841701"/>
      </right>
      <top style="medium">
        <color theme="0" tint="-0.24994659260841701"/>
      </top>
      <bottom style="hair">
        <color theme="0" tint="-0.24994659260841701"/>
      </bottom>
      <diagonal/>
    </border>
    <border>
      <left style="thin">
        <color theme="0" tint="-0.24994659260841701"/>
      </left>
      <right style="thin">
        <color theme="0" tint="-0.24994659260841701"/>
      </right>
      <top style="medium">
        <color theme="0" tint="-0.24994659260841701"/>
      </top>
      <bottom style="hair">
        <color theme="0" tint="-0.24994659260841701"/>
      </bottom>
      <diagonal/>
    </border>
    <border>
      <left style="thin">
        <color theme="0" tint="-0.24994659260841701"/>
      </left>
      <right/>
      <top style="medium">
        <color theme="0" tint="-0.24994659260841701"/>
      </top>
      <bottom style="hair">
        <color theme="0" tint="-0.24994659260841701"/>
      </bottom>
      <diagonal/>
    </border>
    <border>
      <left style="double">
        <color theme="0" tint="-0.24994659260841701"/>
      </left>
      <right style="medium">
        <color theme="0" tint="-0.24994659260841701"/>
      </right>
      <top style="medium">
        <color theme="0" tint="-0.24994659260841701"/>
      </top>
      <bottom style="hair">
        <color theme="0" tint="-0.24994659260841701"/>
      </bottom>
      <diagonal/>
    </border>
    <border>
      <left style="medium">
        <color theme="0" tint="-0.24994659260841701"/>
      </left>
      <right style="thin">
        <color theme="0" tint="-0.24994659260841701"/>
      </right>
      <top style="hair">
        <color theme="0" tint="-0.24994659260841701"/>
      </top>
      <bottom style="hair">
        <color theme="0" tint="-0.24994659260841701"/>
      </bottom>
      <diagonal/>
    </border>
    <border>
      <left style="thin">
        <color theme="0" tint="-0.24994659260841701"/>
      </left>
      <right style="thin">
        <color theme="0" tint="-0.24994659260841701"/>
      </right>
      <top style="hair">
        <color theme="0" tint="-0.24994659260841701"/>
      </top>
      <bottom style="hair">
        <color theme="0" tint="-0.24994659260841701"/>
      </bottom>
      <diagonal/>
    </border>
    <border>
      <left style="thin">
        <color theme="0" tint="-0.24994659260841701"/>
      </left>
      <right/>
      <top style="hair">
        <color theme="0" tint="-0.24994659260841701"/>
      </top>
      <bottom style="hair">
        <color theme="0" tint="-0.24994659260841701"/>
      </bottom>
      <diagonal/>
    </border>
    <border>
      <left style="double">
        <color theme="0" tint="-0.24994659260841701"/>
      </left>
      <right style="medium">
        <color theme="0" tint="-0.24994659260841701"/>
      </right>
      <top style="hair">
        <color theme="0" tint="-0.24994659260841701"/>
      </top>
      <bottom style="hair">
        <color theme="0" tint="-0.24994659260841701"/>
      </bottom>
      <diagonal/>
    </border>
    <border>
      <left style="medium">
        <color theme="0" tint="-0.24994659260841701"/>
      </left>
      <right style="thin">
        <color theme="0" tint="-0.24994659260841701"/>
      </right>
      <top style="hair">
        <color theme="0" tint="-0.24994659260841701"/>
      </top>
      <bottom/>
      <diagonal/>
    </border>
    <border>
      <left style="thin">
        <color theme="0" tint="-0.24994659260841701"/>
      </left>
      <right style="thin">
        <color theme="0" tint="-0.24994659260841701"/>
      </right>
      <top style="hair">
        <color theme="0" tint="-0.24994659260841701"/>
      </top>
      <bottom/>
      <diagonal/>
    </border>
    <border>
      <left style="thin">
        <color theme="0" tint="-0.24994659260841701"/>
      </left>
      <right/>
      <top style="hair">
        <color theme="0" tint="-0.24994659260841701"/>
      </top>
      <bottom/>
      <diagonal/>
    </border>
    <border>
      <left style="double">
        <color theme="0" tint="-0.24994659260841701"/>
      </left>
      <right style="medium">
        <color theme="0" tint="-0.24994659260841701"/>
      </right>
      <top style="hair">
        <color theme="0" tint="-0.24994659260841701"/>
      </top>
      <bottom/>
      <diagonal/>
    </border>
    <border>
      <left style="medium">
        <color theme="0" tint="-0.24994659260841701"/>
      </left>
      <right style="thin">
        <color theme="0" tint="-0.24994659260841701"/>
      </right>
      <top style="double">
        <color theme="0" tint="-0.24994659260841701"/>
      </top>
      <bottom style="medium">
        <color theme="0" tint="-0.24994659260841701"/>
      </bottom>
      <diagonal/>
    </border>
    <border>
      <left style="thin">
        <color theme="0" tint="-0.24994659260841701"/>
      </left>
      <right style="thin">
        <color theme="0" tint="-0.24994659260841701"/>
      </right>
      <top style="double">
        <color theme="0" tint="-0.24994659260841701"/>
      </top>
      <bottom style="medium">
        <color theme="0" tint="-0.24994659260841701"/>
      </bottom>
      <diagonal/>
    </border>
    <border>
      <left style="thin">
        <color theme="0" tint="-0.24994659260841701"/>
      </left>
      <right/>
      <top style="double">
        <color theme="0" tint="-0.24994659260841701"/>
      </top>
      <bottom style="medium">
        <color theme="0" tint="-0.24994659260841701"/>
      </bottom>
      <diagonal/>
    </border>
    <border>
      <left style="double">
        <color theme="0" tint="-0.24994659260841701"/>
      </left>
      <right style="medium">
        <color theme="0" tint="-0.24994659260841701"/>
      </right>
      <top style="double">
        <color theme="0" tint="-0.24994659260841701"/>
      </top>
      <bottom style="medium">
        <color theme="0" tint="-0.24994659260841701"/>
      </bottom>
      <diagonal/>
    </border>
    <border>
      <left style="medium">
        <color theme="0" tint="-0.24994659260841701"/>
      </left>
      <right/>
      <top style="medium">
        <color theme="0" tint="-0.24994659260841701"/>
      </top>
      <bottom/>
      <diagonal/>
    </border>
    <border>
      <left/>
      <right/>
      <top style="medium">
        <color theme="0" tint="-0.24994659260841701"/>
      </top>
      <bottom/>
      <diagonal/>
    </border>
    <border>
      <left/>
      <right style="medium">
        <color theme="0" tint="-0.24994659260841701"/>
      </right>
      <top style="medium">
        <color theme="0" tint="-0.24994659260841701"/>
      </top>
      <bottom/>
      <diagonal/>
    </border>
    <border>
      <left style="medium">
        <color theme="0" tint="-0.24994659260841701"/>
      </left>
      <right/>
      <top style="medium">
        <color theme="0" tint="-0.24994659260841701"/>
      </top>
      <bottom style="medium">
        <color theme="0" tint="-0.24994659260841701"/>
      </bottom>
      <diagonal/>
    </border>
    <border>
      <left/>
      <right style="medium">
        <color theme="0" tint="-0.24994659260841701"/>
      </right>
      <top style="medium">
        <color theme="0" tint="-0.24994659260841701"/>
      </top>
      <bottom style="medium">
        <color theme="0" tint="-0.24994659260841701"/>
      </bottom>
      <diagonal/>
    </border>
    <border>
      <left style="medium">
        <color theme="0" tint="-0.24994659260841701"/>
      </left>
      <right/>
      <top style="medium">
        <color theme="0" tint="-0.24994659260841701"/>
      </top>
      <bottom style="double">
        <color theme="0" tint="-0.24994659260841701"/>
      </bottom>
      <diagonal/>
    </border>
    <border>
      <left/>
      <right style="medium">
        <color theme="0" tint="-0.24994659260841701"/>
      </right>
      <top style="medium">
        <color theme="0" tint="-0.24994659260841701"/>
      </top>
      <bottom style="double">
        <color theme="0" tint="-0.24994659260841701"/>
      </bottom>
      <diagonal/>
    </border>
    <border>
      <left style="medium">
        <color theme="0" tint="-0.24994659260841701"/>
      </left>
      <right/>
      <top style="medium">
        <color theme="0" tint="-0.24994659260841701"/>
      </top>
      <bottom style="thin">
        <color theme="0"/>
      </bottom>
      <diagonal/>
    </border>
    <border>
      <left/>
      <right style="medium">
        <color theme="0" tint="-0.24994659260841701"/>
      </right>
      <top style="medium">
        <color theme="0" tint="-0.24994659260841701"/>
      </top>
      <bottom style="thin">
        <color theme="0"/>
      </bottom>
      <diagonal/>
    </border>
    <border>
      <left style="medium">
        <color theme="0" tint="-0.24994659260841701"/>
      </left>
      <right/>
      <top style="thin">
        <color theme="0"/>
      </top>
      <bottom style="thin">
        <color theme="0"/>
      </bottom>
      <diagonal/>
    </border>
    <border>
      <left/>
      <right style="medium">
        <color theme="0" tint="-0.24994659260841701"/>
      </right>
      <top style="thin">
        <color theme="0"/>
      </top>
      <bottom style="thin">
        <color theme="0"/>
      </bottom>
      <diagonal/>
    </border>
    <border>
      <left style="hair">
        <color rgb="FF0070C0"/>
      </left>
      <right/>
      <top style="hair">
        <color rgb="FF0070C0"/>
      </top>
      <bottom/>
      <diagonal/>
    </border>
    <border>
      <left/>
      <right/>
      <top style="hair">
        <color rgb="FF0070C0"/>
      </top>
      <bottom/>
      <diagonal/>
    </border>
    <border>
      <left/>
      <right style="hair">
        <color rgb="FF0070C0"/>
      </right>
      <top style="hair">
        <color rgb="FF0070C0"/>
      </top>
      <bottom/>
      <diagonal/>
    </border>
    <border>
      <left style="hair">
        <color rgb="FF0070C0"/>
      </left>
      <right/>
      <top/>
      <bottom/>
      <diagonal/>
    </border>
    <border>
      <left/>
      <right style="hair">
        <color rgb="FF0070C0"/>
      </right>
      <top/>
      <bottom/>
      <diagonal/>
    </border>
    <border>
      <left style="medium">
        <color theme="0" tint="-0.24994659260841701"/>
      </left>
      <right style="thin">
        <color theme="0" tint="-0.24994659260841701"/>
      </right>
      <top style="medium">
        <color theme="0" tint="-0.24994659260841701"/>
      </top>
      <bottom style="thin">
        <color theme="0" tint="-0.24994659260841701"/>
      </bottom>
      <diagonal/>
    </border>
    <border>
      <left style="thin">
        <color theme="0" tint="-0.24994659260841701"/>
      </left>
      <right style="thin">
        <color theme="0" tint="-0.24994659260841701"/>
      </right>
      <top style="medium">
        <color theme="0" tint="-0.24994659260841701"/>
      </top>
      <bottom style="thin">
        <color theme="0" tint="-0.24994659260841701"/>
      </bottom>
      <diagonal/>
    </border>
    <border>
      <left style="thin">
        <color theme="0" tint="-0.24994659260841701"/>
      </left>
      <right style="medium">
        <color theme="0" tint="-0.24994659260841701"/>
      </right>
      <top style="medium">
        <color theme="0" tint="-0.24994659260841701"/>
      </top>
      <bottom style="thin">
        <color theme="0" tint="-0.24994659260841701"/>
      </bottom>
      <diagonal/>
    </border>
    <border>
      <left style="medium">
        <color theme="0" tint="-0.24994659260841701"/>
      </left>
      <right style="thin">
        <color theme="0" tint="-0.24994659260841701"/>
      </right>
      <top style="thin">
        <color theme="0" tint="-0.24994659260841701"/>
      </top>
      <bottom style="thin">
        <color theme="0" tint="-0.2499465926084170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24994659260841701"/>
      </left>
      <right style="medium">
        <color theme="0" tint="-0.24994659260841701"/>
      </right>
      <top style="thin">
        <color theme="0" tint="-0.24994659260841701"/>
      </top>
      <bottom style="thin">
        <color theme="0" tint="-0.24994659260841701"/>
      </bottom>
      <diagonal/>
    </border>
    <border>
      <left style="medium">
        <color theme="0" tint="-0.24994659260841701"/>
      </left>
      <right style="thin">
        <color theme="0" tint="-0.24994659260841701"/>
      </right>
      <top style="thin">
        <color theme="0" tint="-0.24994659260841701"/>
      </top>
      <bottom style="medium">
        <color theme="0" tint="-0.24994659260841701"/>
      </bottom>
      <diagonal/>
    </border>
    <border>
      <left style="thin">
        <color theme="0" tint="-0.24994659260841701"/>
      </left>
      <right style="thin">
        <color theme="0" tint="-0.24994659260841701"/>
      </right>
      <top style="thin">
        <color theme="0" tint="-0.24994659260841701"/>
      </top>
      <bottom style="medium">
        <color theme="0" tint="-0.24994659260841701"/>
      </bottom>
      <diagonal/>
    </border>
    <border>
      <left style="medium">
        <color theme="0" tint="-0.24994659260841701"/>
      </left>
      <right/>
      <top/>
      <bottom style="medium">
        <color theme="0" tint="-0.24994659260841701"/>
      </bottom>
      <diagonal/>
    </border>
    <border>
      <left/>
      <right style="medium">
        <color theme="0" tint="-0.24994659260841701"/>
      </right>
      <top/>
      <bottom style="medium">
        <color theme="0" tint="-0.24994659260841701"/>
      </bottom>
      <diagonal/>
    </border>
    <border>
      <left/>
      <right/>
      <top style="medium">
        <color theme="0" tint="-0.24994659260841701"/>
      </top>
      <bottom style="double">
        <color theme="0" tint="-0.24994659260841701"/>
      </bottom>
      <diagonal/>
    </border>
    <border>
      <left style="medium">
        <color theme="0" tint="-0.24994659260841701"/>
      </left>
      <right/>
      <top style="double">
        <color theme="0" tint="-0.24994659260841701"/>
      </top>
      <bottom style="medium">
        <color theme="0" tint="-0.24994659260841701"/>
      </bottom>
      <diagonal/>
    </border>
    <border>
      <left/>
      <right style="medium">
        <color theme="0" tint="-0.24994659260841701"/>
      </right>
      <top style="double">
        <color theme="0" tint="-0.24994659260841701"/>
      </top>
      <bottom style="medium">
        <color theme="0" tint="-0.24994659260841701"/>
      </bottom>
      <diagonal/>
    </border>
    <border>
      <left style="medium">
        <color theme="0" tint="-0.24994659260841701"/>
      </left>
      <right style="thin">
        <color theme="0"/>
      </right>
      <top style="double">
        <color theme="0" tint="-0.24994659260841701"/>
      </top>
      <bottom style="medium">
        <color theme="0" tint="-0.24994659260841701"/>
      </bottom>
      <diagonal/>
    </border>
    <border>
      <left style="thin">
        <color theme="0"/>
      </left>
      <right style="thin">
        <color theme="0"/>
      </right>
      <top style="double">
        <color theme="0" tint="-0.24994659260841701"/>
      </top>
      <bottom style="medium">
        <color theme="0" tint="-0.24994659260841701"/>
      </bottom>
      <diagonal/>
    </border>
    <border>
      <left style="thin">
        <color theme="0"/>
      </left>
      <right style="medium">
        <color theme="0" tint="-0.24994659260841701"/>
      </right>
      <top style="double">
        <color theme="0" tint="-0.24994659260841701"/>
      </top>
      <bottom style="medium">
        <color theme="0" tint="-0.24994659260841701"/>
      </bottom>
      <diagonal/>
    </border>
    <border>
      <left/>
      <right/>
      <top style="thin">
        <color theme="0" tint="-0.24994659260841701"/>
      </top>
      <bottom style="thin">
        <color theme="0" tint="-0.24994659260841701"/>
      </bottom>
      <diagonal/>
    </border>
    <border>
      <left/>
      <right style="medium">
        <color theme="0" tint="-0.24994659260841701"/>
      </right>
      <top style="thin">
        <color theme="0" tint="-0.24994659260841701"/>
      </top>
      <bottom style="thin">
        <color theme="0" tint="-0.24994659260841701"/>
      </bottom>
      <diagonal/>
    </border>
    <border>
      <left style="medium">
        <color theme="0" tint="-0.24994659260841701"/>
      </left>
      <right/>
      <top style="thin">
        <color theme="0"/>
      </top>
      <bottom/>
      <diagonal/>
    </border>
    <border>
      <left/>
      <right style="medium">
        <color theme="0" tint="-0.24994659260841701"/>
      </right>
      <top style="thin">
        <color theme="0"/>
      </top>
      <bottom/>
      <diagonal/>
    </border>
    <border>
      <left style="medium">
        <color theme="0" tint="-0.24994659260841701"/>
      </left>
      <right style="thin">
        <color theme="0" tint="-0.24994659260841701"/>
      </right>
      <top style="thin">
        <color theme="0" tint="-0.24994659260841701"/>
      </top>
      <bottom/>
      <diagonal/>
    </border>
    <border>
      <left style="thin">
        <color theme="0" tint="-0.24994659260841701"/>
      </left>
      <right style="thin">
        <color theme="0" tint="-0.24994659260841701"/>
      </right>
      <top style="thin">
        <color theme="0" tint="-0.24994659260841701"/>
      </top>
      <bottom/>
      <diagonal/>
    </border>
    <border>
      <left style="thin">
        <color theme="0" tint="-0.24994659260841701"/>
      </left>
      <right style="medium">
        <color theme="0" tint="-0.24994659260841701"/>
      </right>
      <top style="thin">
        <color theme="0" tint="-0.24994659260841701"/>
      </top>
      <bottom/>
      <diagonal/>
    </border>
    <border>
      <left style="medium">
        <color theme="0" tint="-0.24994659260841701"/>
      </left>
      <right style="thin">
        <color theme="0" tint="-0.24994659260841701"/>
      </right>
      <top/>
      <bottom style="medium">
        <color theme="0" tint="-0.24994659260841701"/>
      </bottom>
      <diagonal/>
    </border>
    <border>
      <left style="thin">
        <color theme="0" tint="-0.24994659260841701"/>
      </left>
      <right style="thin">
        <color theme="0" tint="-0.24994659260841701"/>
      </right>
      <top/>
      <bottom style="medium">
        <color theme="0" tint="-0.24994659260841701"/>
      </bottom>
      <diagonal/>
    </border>
    <border>
      <left style="thin">
        <color theme="0" tint="-0.24994659260841701"/>
      </left>
      <right style="medium">
        <color theme="0" tint="-0.24994659260841701"/>
      </right>
      <top/>
      <bottom style="medium">
        <color theme="0" tint="-0.24994659260841701"/>
      </bottom>
      <diagonal/>
    </border>
    <border>
      <left style="medium">
        <color theme="0" tint="-0.24994659260841701"/>
      </left>
      <right/>
      <top style="thin">
        <color theme="0" tint="-0.24994659260841701"/>
      </top>
      <bottom style="thin">
        <color theme="0" tint="-0.24994659260841701"/>
      </bottom>
      <diagonal/>
    </border>
    <border>
      <left style="thin">
        <color theme="0" tint="-0.24994659260841701"/>
      </left>
      <right style="medium">
        <color theme="0" tint="-0.24994659260841701"/>
      </right>
      <top style="dotted">
        <color theme="0" tint="-0.24994659260841701"/>
      </top>
      <bottom style="dotted">
        <color theme="0" tint="-0.24994659260841701"/>
      </bottom>
      <diagonal/>
    </border>
    <border>
      <left style="thin">
        <color theme="0" tint="-0.24994659260841701"/>
      </left>
      <right style="medium">
        <color theme="0" tint="-0.24994659260841701"/>
      </right>
      <top style="dotted">
        <color theme="0" tint="-0.24994659260841701"/>
      </top>
      <bottom style="thin">
        <color theme="0" tint="-0.24994659260841701"/>
      </bottom>
      <diagonal/>
    </border>
    <border>
      <left style="thin">
        <color theme="0" tint="-0.24994659260841701"/>
      </left>
      <right/>
      <top style="thin">
        <color theme="0" tint="-0.24994659260841701"/>
      </top>
      <bottom/>
      <diagonal/>
    </border>
    <border>
      <left style="thin">
        <color theme="0" tint="-0.24994659260841701"/>
      </left>
      <right/>
      <top style="dotted">
        <color theme="0" tint="-0.24994659260841701"/>
      </top>
      <bottom style="dotted">
        <color theme="0" tint="-0.24994659260841701"/>
      </bottom>
      <diagonal/>
    </border>
    <border>
      <left style="thin">
        <color theme="0" tint="-0.24994659260841701"/>
      </left>
      <right/>
      <top/>
      <bottom style="medium">
        <color theme="0" tint="-0.24994659260841701"/>
      </bottom>
      <diagonal/>
    </border>
    <border>
      <left/>
      <right style="medium">
        <color theme="0" tint="-0.24994659260841701"/>
      </right>
      <top style="double">
        <color theme="0" tint="-0.24994659260841701"/>
      </top>
      <bottom style="thin">
        <color theme="0" tint="-0.24994659260841701"/>
      </bottom>
      <diagonal/>
    </border>
    <border>
      <left/>
      <right style="medium">
        <color theme="0" tint="-0.24994659260841701"/>
      </right>
      <top style="thin">
        <color theme="0" tint="-0.24994659260841701"/>
      </top>
      <bottom/>
      <diagonal/>
    </border>
    <border>
      <left/>
      <right style="medium">
        <color theme="0" tint="-0.24994659260841701"/>
      </right>
      <top style="dotted">
        <color theme="0" tint="-0.24994659260841701"/>
      </top>
      <bottom style="thin">
        <color theme="0" tint="-0.24994659260841701"/>
      </bottom>
      <diagonal/>
    </border>
    <border>
      <left/>
      <right style="medium">
        <color theme="0" tint="-0.24994659260841701"/>
      </right>
      <top style="dotted">
        <color theme="0" tint="-0.24994659260841701"/>
      </top>
      <bottom style="dotted">
        <color theme="0" tint="-0.24994659260841701"/>
      </bottom>
      <diagonal/>
    </border>
    <border>
      <left/>
      <right style="medium">
        <color theme="0" tint="-0.24994659260841701"/>
      </right>
      <top/>
      <bottom style="thin">
        <color theme="0" tint="-0.24994659260841701"/>
      </bottom>
      <diagonal/>
    </border>
    <border>
      <left style="medium">
        <color theme="0" tint="-0.24994659260841701"/>
      </left>
      <right style="thin">
        <color theme="0" tint="-0.24994659260841701"/>
      </right>
      <top style="medium">
        <color theme="0" tint="-0.24994659260841701"/>
      </top>
      <bottom/>
      <diagonal/>
    </border>
    <border>
      <left style="thin">
        <color theme="0" tint="-0.24994659260841701"/>
      </left>
      <right style="medium">
        <color theme="0" tint="-0.24994659260841701"/>
      </right>
      <top style="medium">
        <color theme="0" tint="-0.24994659260841701"/>
      </top>
      <bottom/>
      <diagonal/>
    </border>
    <border>
      <left style="medium">
        <color theme="0" tint="-0.24994659260841701"/>
      </left>
      <right style="thin">
        <color theme="0" tint="-0.24994659260841701"/>
      </right>
      <top style="dotted">
        <color theme="0" tint="-0.24994659260841701"/>
      </top>
      <bottom style="thin">
        <color theme="0" tint="-0.24994659260841701"/>
      </bottom>
      <diagonal/>
    </border>
    <border>
      <left style="medium">
        <color theme="0" tint="-0.24994659260841701"/>
      </left>
      <right style="thin">
        <color theme="0" tint="-0.24994659260841701"/>
      </right>
      <top style="dotted">
        <color theme="0" tint="-0.24994659260841701"/>
      </top>
      <bottom style="dotted">
        <color theme="0" tint="-0.24994659260841701"/>
      </bottom>
      <diagonal/>
    </border>
    <border>
      <left style="medium">
        <color theme="0" tint="-0.24994659260841701"/>
      </left>
      <right style="thin">
        <color theme="0" tint="-0.24994659260841701"/>
      </right>
      <top/>
      <bottom style="thin">
        <color theme="0" tint="-0.24994659260841701"/>
      </bottom>
      <diagonal/>
    </border>
    <border>
      <left/>
      <right/>
      <top style="medium">
        <color theme="0" tint="-0.24994659260841701"/>
      </top>
      <bottom style="medium">
        <color theme="0" tint="-0.24994659260841701"/>
      </bottom>
      <diagonal/>
    </border>
    <border>
      <left style="thin">
        <color theme="0" tint="-0.24994659260841701"/>
      </left>
      <right style="medium">
        <color theme="0" tint="-0.24994659260841701"/>
      </right>
      <top style="thin">
        <color theme="0" tint="-0.24994659260841701"/>
      </top>
      <bottom style="dotted">
        <color theme="0" tint="-0.24994659260841701"/>
      </bottom>
      <diagonal/>
    </border>
    <border>
      <left style="medium">
        <color theme="0" tint="-0.24994659260841701"/>
      </left>
      <right/>
      <top style="thin">
        <color theme="0" tint="-0.24994659260841701"/>
      </top>
      <bottom/>
      <diagonal/>
    </border>
    <border>
      <left/>
      <right/>
      <top style="thin">
        <color theme="0" tint="-0.24994659260841701"/>
      </top>
      <bottom/>
      <diagonal/>
    </border>
    <border>
      <left style="medium">
        <color theme="0" tint="-0.24994659260841701"/>
      </left>
      <right/>
      <top/>
      <bottom style="thin">
        <color theme="0" tint="-0.24994659260841701"/>
      </bottom>
      <diagonal/>
    </border>
    <border>
      <left/>
      <right style="thin">
        <color theme="0" tint="-0.24994659260841701"/>
      </right>
      <top style="thin">
        <color theme="0" tint="-0.24994659260841701"/>
      </top>
      <bottom/>
      <diagonal/>
    </border>
    <border>
      <left/>
      <right style="thin">
        <color theme="0" tint="-0.24994659260841701"/>
      </right>
      <top/>
      <bottom style="thin">
        <color theme="0" tint="-0.24994659260841701"/>
      </bottom>
      <diagonal/>
    </border>
    <border>
      <left style="medium">
        <color theme="0" tint="-0.24994659260841701"/>
      </left>
      <right/>
      <top style="double">
        <color theme="0" tint="-0.24994659260841701"/>
      </top>
      <bottom style="thin">
        <color theme="0" tint="-0.24994659260841701"/>
      </bottom>
      <diagonal/>
    </border>
    <border>
      <left style="thin">
        <color theme="0" tint="-0.24994659260841701"/>
      </left>
      <right style="medium">
        <color theme="0" tint="-0.24994659260841701"/>
      </right>
      <top style="double">
        <color theme="0" tint="-0.24994659260841701"/>
      </top>
      <bottom/>
      <diagonal/>
    </border>
    <border>
      <left style="thin">
        <color theme="0" tint="-0.24994659260841701"/>
      </left>
      <right style="medium">
        <color theme="0" tint="-0.24994659260841701"/>
      </right>
      <top style="dotted">
        <color theme="0" tint="-0.24994659260841701"/>
      </top>
      <bottom style="medium">
        <color theme="0" tint="-0.24994659260841701"/>
      </bottom>
      <diagonal/>
    </border>
  </borders>
  <cellStyleXfs count="16">
    <xf numFmtId="0" fontId="0" fillId="0" borderId="0"/>
    <xf numFmtId="166" fontId="1" fillId="0" borderId="0" applyFont="0" applyFill="0" applyBorder="0" applyAlignment="0" applyProtection="0"/>
    <xf numFmtId="9" fontId="1" fillId="0" borderId="0" applyFont="0" applyFill="0" applyBorder="0" applyAlignment="0" applyProtection="0"/>
    <xf numFmtId="0" fontId="2" fillId="0" borderId="0"/>
    <xf numFmtId="167" fontId="2" fillId="0" borderId="0" applyFont="0" applyFill="0" applyBorder="0" applyAlignment="0" applyProtection="0"/>
    <xf numFmtId="164" fontId="2" fillId="0" borderId="0" applyFont="0" applyFill="0" applyBorder="0" applyAlignment="0" applyProtection="0"/>
    <xf numFmtId="167" fontId="2" fillId="0" borderId="0" applyFont="0" applyFill="0" applyBorder="0" applyAlignment="0" applyProtection="0"/>
    <xf numFmtId="9" fontId="2" fillId="0" borderId="0" applyFont="0" applyFill="0" applyBorder="0" applyAlignment="0" applyProtection="0"/>
    <xf numFmtId="167" fontId="2" fillId="0" borderId="0" applyFont="0" applyFill="0" applyBorder="0" applyAlignment="0" applyProtection="0"/>
    <xf numFmtId="167" fontId="2" fillId="0" borderId="0" applyFont="0" applyFill="0" applyBorder="0" applyAlignment="0" applyProtection="0"/>
    <xf numFmtId="167" fontId="2" fillId="0" borderId="0" applyFont="0" applyFill="0" applyBorder="0" applyAlignment="0" applyProtection="0"/>
    <xf numFmtId="165" fontId="2" fillId="0" borderId="0" applyFont="0" applyFill="0" applyBorder="0" applyAlignment="0" applyProtection="0"/>
    <xf numFmtId="0" fontId="1" fillId="0" borderId="0"/>
    <xf numFmtId="0" fontId="1" fillId="0" borderId="0"/>
    <xf numFmtId="0" fontId="21" fillId="0" borderId="0" applyNumberFormat="0" applyFill="0" applyBorder="0" applyAlignment="0" applyProtection="0"/>
    <xf numFmtId="9" fontId="1" fillId="0" borderId="0" applyFont="0" applyFill="0" applyBorder="0" applyAlignment="0" applyProtection="0"/>
  </cellStyleXfs>
  <cellXfs count="177">
    <xf numFmtId="0" fontId="0" fillId="0" borderId="0" xfId="0"/>
    <xf numFmtId="0" fontId="2" fillId="0" borderId="0" xfId="3"/>
    <xf numFmtId="9" fontId="0" fillId="0" borderId="0" xfId="2" applyFont="1"/>
    <xf numFmtId="168" fontId="3" fillId="7" borderId="3" xfId="8" applyNumberFormat="1" applyFont="1" applyFill="1" applyBorder="1" applyAlignment="1" applyProtection="1">
      <alignment horizontal="center" vertical="center" wrapText="1"/>
      <protection hidden="1"/>
    </xf>
    <xf numFmtId="164" fontId="10" fillId="6" borderId="4" xfId="0" applyNumberFormat="1" applyFont="1" applyFill="1" applyBorder="1" applyProtection="1">
      <protection hidden="1"/>
    </xf>
    <xf numFmtId="168" fontId="0" fillId="0" borderId="0" xfId="0" applyNumberFormat="1"/>
    <xf numFmtId="0" fontId="11" fillId="0" borderId="0" xfId="0" applyFont="1" applyAlignment="1">
      <alignment horizontal="center"/>
    </xf>
    <xf numFmtId="0" fontId="11" fillId="0" borderId="0" xfId="0" applyFont="1"/>
    <xf numFmtId="168" fontId="3" fillId="5" borderId="5" xfId="8" applyNumberFormat="1" applyFont="1" applyFill="1" applyBorder="1" applyAlignment="1" applyProtection="1">
      <alignment horizontal="center" vertical="center" wrapText="1"/>
      <protection hidden="1"/>
    </xf>
    <xf numFmtId="164" fontId="7" fillId="0" borderId="2" xfId="0" applyNumberFormat="1" applyFont="1" applyBorder="1" applyProtection="1">
      <protection hidden="1"/>
    </xf>
    <xf numFmtId="0" fontId="3" fillId="9" borderId="6" xfId="3" applyFont="1" applyFill="1" applyBorder="1" applyAlignment="1">
      <alignment horizontal="center" vertical="center" wrapText="1"/>
    </xf>
    <xf numFmtId="168" fontId="3" fillId="8" borderId="7" xfId="8" applyNumberFormat="1" applyFont="1" applyFill="1" applyBorder="1" applyAlignment="1">
      <alignment horizontal="center" vertical="center" wrapText="1"/>
    </xf>
    <xf numFmtId="168" fontId="3" fillId="8" borderId="8" xfId="8" applyNumberFormat="1" applyFont="1" applyFill="1" applyBorder="1" applyAlignment="1">
      <alignment horizontal="center" vertical="center" wrapText="1"/>
    </xf>
    <xf numFmtId="0" fontId="8" fillId="3" borderId="9" xfId="3" applyFont="1" applyFill="1" applyBorder="1" applyAlignment="1">
      <alignment horizontal="center"/>
    </xf>
    <xf numFmtId="0" fontId="3" fillId="0" borderId="10" xfId="3" applyFont="1" applyFill="1" applyBorder="1" applyAlignment="1">
      <alignment vertical="center" wrapText="1"/>
    </xf>
    <xf numFmtId="168" fontId="4" fillId="0" borderId="11" xfId="6" applyNumberFormat="1" applyFont="1" applyFill="1" applyBorder="1" applyAlignment="1">
      <alignment vertical="center" wrapText="1"/>
    </xf>
    <xf numFmtId="168" fontId="4" fillId="0" borderId="11" xfId="8" applyNumberFormat="1" applyFont="1" applyBorder="1" applyAlignment="1">
      <alignment vertical="center" wrapText="1"/>
    </xf>
    <xf numFmtId="168" fontId="4" fillId="0" borderId="12" xfId="8" applyNumberFormat="1" applyFont="1" applyFill="1" applyBorder="1" applyAlignment="1">
      <alignment vertical="center" wrapText="1"/>
    </xf>
    <xf numFmtId="0" fontId="3" fillId="0" borderId="10" xfId="3" applyFont="1" applyBorder="1" applyAlignment="1">
      <alignment vertical="center" wrapText="1"/>
    </xf>
    <xf numFmtId="168" fontId="4" fillId="0" borderId="11" xfId="8" applyNumberFormat="1" applyFont="1" applyFill="1" applyBorder="1" applyAlignment="1">
      <alignment vertical="center" wrapText="1"/>
    </xf>
    <xf numFmtId="0" fontId="3" fillId="0" borderId="14" xfId="3" applyFont="1" applyFill="1" applyBorder="1" applyAlignment="1">
      <alignment vertical="center" wrapText="1"/>
    </xf>
    <xf numFmtId="168" fontId="4" fillId="0" borderId="15" xfId="8" applyNumberFormat="1" applyFont="1" applyBorder="1" applyAlignment="1">
      <alignment vertical="center" wrapText="1"/>
    </xf>
    <xf numFmtId="168" fontId="4" fillId="0" borderId="15" xfId="6" applyNumberFormat="1" applyFont="1" applyFill="1" applyBorder="1" applyAlignment="1">
      <alignment vertical="center" wrapText="1"/>
    </xf>
    <xf numFmtId="168" fontId="4" fillId="0" borderId="15" xfId="8" applyNumberFormat="1" applyFont="1" applyFill="1" applyBorder="1" applyAlignment="1">
      <alignment vertical="center" wrapText="1"/>
    </xf>
    <xf numFmtId="168" fontId="4" fillId="0" borderId="16" xfId="8" applyNumberFormat="1" applyFont="1" applyFill="1" applyBorder="1" applyAlignment="1">
      <alignment vertical="center" wrapText="1"/>
    </xf>
    <xf numFmtId="0" fontId="14" fillId="0" borderId="18" xfId="3" applyFont="1" applyBorder="1" applyAlignment="1">
      <alignment horizontal="center" vertical="center"/>
    </xf>
    <xf numFmtId="164" fontId="15" fillId="6" borderId="21" xfId="5" applyFont="1" applyFill="1" applyBorder="1"/>
    <xf numFmtId="0" fontId="4" fillId="0" borderId="0" xfId="3" applyFont="1" applyAlignment="1">
      <alignment horizontal="center" vertical="center"/>
    </xf>
    <xf numFmtId="0" fontId="3" fillId="10" borderId="6" xfId="3" applyFont="1" applyFill="1" applyBorder="1" applyAlignment="1">
      <alignment horizontal="center" vertical="center" wrapText="1"/>
    </xf>
    <xf numFmtId="164" fontId="8" fillId="10" borderId="19" xfId="3" applyNumberFormat="1" applyFont="1" applyFill="1" applyBorder="1" applyAlignment="1">
      <alignment horizontal="right"/>
    </xf>
    <xf numFmtId="164" fontId="8" fillId="10" borderId="20" xfId="3" applyNumberFormat="1" applyFont="1" applyFill="1" applyBorder="1" applyAlignment="1">
      <alignment horizontal="right"/>
    </xf>
    <xf numFmtId="0" fontId="16" fillId="0" borderId="18" xfId="3" applyFont="1" applyBorder="1" applyAlignment="1">
      <alignment horizontal="center" vertical="center"/>
    </xf>
    <xf numFmtId="0" fontId="17" fillId="0" borderId="0" xfId="0" applyFont="1"/>
    <xf numFmtId="164" fontId="5" fillId="0" borderId="13" xfId="5" applyFont="1" applyBorder="1"/>
    <xf numFmtId="164" fontId="5" fillId="0" borderId="17" xfId="5" applyFont="1" applyBorder="1"/>
    <xf numFmtId="0" fontId="18" fillId="0" borderId="0" xfId="0" applyFont="1"/>
    <xf numFmtId="0" fontId="8" fillId="0" borderId="0" xfId="3" applyFont="1"/>
    <xf numFmtId="0" fontId="19" fillId="0" borderId="0" xfId="0" applyFont="1"/>
    <xf numFmtId="168" fontId="4" fillId="0" borderId="11" xfId="6" applyNumberFormat="1" applyFont="1" applyFill="1" applyBorder="1" applyAlignment="1" applyProtection="1">
      <alignment vertical="center" wrapText="1"/>
      <protection hidden="1"/>
    </xf>
    <xf numFmtId="168" fontId="4" fillId="0" borderId="11" xfId="8" applyNumberFormat="1" applyFont="1" applyBorder="1" applyAlignment="1" applyProtection="1">
      <alignment vertical="center" wrapText="1"/>
      <protection hidden="1"/>
    </xf>
    <xf numFmtId="168" fontId="4" fillId="0" borderId="12" xfId="8" applyNumberFormat="1" applyFont="1" applyFill="1" applyBorder="1" applyAlignment="1" applyProtection="1">
      <alignment vertical="center" wrapText="1"/>
      <protection hidden="1"/>
    </xf>
    <xf numFmtId="168" fontId="4" fillId="0" borderId="11" xfId="8" applyNumberFormat="1" applyFont="1" applyFill="1" applyBorder="1" applyAlignment="1" applyProtection="1">
      <alignment vertical="center" wrapText="1"/>
      <protection hidden="1"/>
    </xf>
    <xf numFmtId="168" fontId="4" fillId="0" borderId="15" xfId="8" applyNumberFormat="1" applyFont="1" applyBorder="1" applyAlignment="1" applyProtection="1">
      <alignment vertical="center" wrapText="1"/>
      <protection hidden="1"/>
    </xf>
    <xf numFmtId="168" fontId="4" fillId="0" borderId="15" xfId="6" applyNumberFormat="1" applyFont="1" applyFill="1" applyBorder="1" applyAlignment="1" applyProtection="1">
      <alignment vertical="center" wrapText="1"/>
      <protection hidden="1"/>
    </xf>
    <xf numFmtId="168" fontId="4" fillId="0" borderId="15" xfId="8" applyNumberFormat="1" applyFont="1" applyFill="1" applyBorder="1" applyAlignment="1" applyProtection="1">
      <alignment vertical="center" wrapText="1"/>
      <protection hidden="1"/>
    </xf>
    <xf numFmtId="168" fontId="4" fillId="0" borderId="16" xfId="8" applyNumberFormat="1" applyFont="1" applyFill="1" applyBorder="1" applyAlignment="1" applyProtection="1">
      <alignment vertical="center" wrapText="1"/>
      <protection hidden="1"/>
    </xf>
    <xf numFmtId="0" fontId="0" fillId="2" borderId="0" xfId="0" applyFill="1"/>
    <xf numFmtId="0" fontId="1" fillId="2" borderId="0" xfId="13" applyFill="1" applyBorder="1"/>
    <xf numFmtId="0" fontId="1" fillId="0" borderId="34" xfId="13" applyBorder="1"/>
    <xf numFmtId="0" fontId="1" fillId="2" borderId="34" xfId="13" applyFill="1" applyBorder="1" applyAlignment="1">
      <alignment horizontal="left"/>
    </xf>
    <xf numFmtId="0" fontId="27" fillId="2" borderId="0" xfId="0" applyFont="1" applyFill="1"/>
    <xf numFmtId="0" fontId="30" fillId="13" borderId="64" xfId="14" applyFont="1" applyFill="1" applyBorder="1" applyAlignment="1">
      <alignment vertical="center"/>
    </xf>
    <xf numFmtId="0" fontId="30" fillId="13" borderId="54" xfId="14" applyFont="1" applyFill="1" applyBorder="1" applyAlignment="1">
      <alignment vertical="center"/>
    </xf>
    <xf numFmtId="0" fontId="35" fillId="2" borderId="0" xfId="0" applyFont="1" applyFill="1"/>
    <xf numFmtId="3" fontId="31" fillId="13" borderId="54" xfId="0" applyNumberFormat="1" applyFont="1" applyFill="1" applyBorder="1" applyAlignment="1" applyProtection="1">
      <alignment horizontal="center"/>
      <protection hidden="1"/>
    </xf>
    <xf numFmtId="4" fontId="31" fillId="13" borderId="54" xfId="0" applyNumberFormat="1" applyFont="1" applyFill="1" applyBorder="1" applyAlignment="1" applyProtection="1">
      <alignment horizontal="center"/>
      <protection hidden="1"/>
    </xf>
    <xf numFmtId="2" fontId="31" fillId="13" borderId="54" xfId="0" applyNumberFormat="1" applyFont="1" applyFill="1" applyBorder="1" applyAlignment="1" applyProtection="1">
      <alignment horizontal="center"/>
      <protection hidden="1"/>
    </xf>
    <xf numFmtId="4" fontId="28" fillId="13" borderId="54" xfId="0" applyNumberFormat="1" applyFont="1" applyFill="1" applyBorder="1" applyAlignment="1" applyProtection="1">
      <alignment horizontal="center"/>
      <protection hidden="1"/>
    </xf>
    <xf numFmtId="4" fontId="28" fillId="13" borderId="55" xfId="0" applyNumberFormat="1" applyFont="1" applyFill="1" applyBorder="1" applyAlignment="1" applyProtection="1">
      <alignment horizontal="center"/>
      <protection hidden="1"/>
    </xf>
    <xf numFmtId="3" fontId="30" fillId="6" borderId="61" xfId="0" applyNumberFormat="1" applyFont="1" applyFill="1" applyBorder="1" applyAlignment="1" applyProtection="1">
      <alignment horizontal="center"/>
      <protection hidden="1"/>
    </xf>
    <xf numFmtId="3" fontId="30" fillId="6" borderId="62" xfId="0" applyNumberFormat="1" applyFont="1" applyFill="1" applyBorder="1" applyAlignment="1" applyProtection="1">
      <alignment horizontal="center"/>
      <protection hidden="1"/>
    </xf>
    <xf numFmtId="4" fontId="30" fillId="6" borderId="62" xfId="0" applyNumberFormat="1" applyFont="1" applyFill="1" applyBorder="1" applyAlignment="1" applyProtection="1">
      <alignment horizontal="center"/>
      <protection hidden="1"/>
    </xf>
    <xf numFmtId="2" fontId="30" fillId="6" borderId="62" xfId="0" applyNumberFormat="1" applyFont="1" applyFill="1" applyBorder="1" applyAlignment="1" applyProtection="1">
      <alignment horizontal="center"/>
      <protection hidden="1"/>
    </xf>
    <xf numFmtId="4" fontId="30" fillId="6" borderId="63" xfId="0" applyNumberFormat="1" applyFont="1" applyFill="1" applyBorder="1" applyAlignment="1" applyProtection="1">
      <alignment horizontal="center"/>
      <protection hidden="1"/>
    </xf>
    <xf numFmtId="3" fontId="12" fillId="4" borderId="1" xfId="0" applyNumberFormat="1" applyFont="1" applyFill="1" applyBorder="1" applyAlignment="1" applyProtection="1">
      <alignment vertical="center" wrapText="1"/>
      <protection hidden="1"/>
    </xf>
    <xf numFmtId="4" fontId="36" fillId="2" borderId="58" xfId="11" applyNumberFormat="1" applyFont="1" applyFill="1" applyBorder="1" applyAlignment="1" applyProtection="1">
      <alignment horizontal="center"/>
      <protection hidden="1"/>
    </xf>
    <xf numFmtId="4" fontId="36" fillId="2" borderId="81" xfId="11" applyNumberFormat="1" applyFont="1" applyFill="1" applyBorder="1" applyAlignment="1" applyProtection="1">
      <alignment horizontal="center"/>
      <protection hidden="1"/>
    </xf>
    <xf numFmtId="4" fontId="36" fillId="2" borderId="77" xfId="11" applyNumberFormat="1" applyFont="1" applyFill="1" applyBorder="1" applyAlignment="1" applyProtection="1">
      <alignment horizontal="center"/>
      <protection hidden="1"/>
    </xf>
    <xf numFmtId="4" fontId="36" fillId="2" borderId="66" xfId="11" applyNumberFormat="1" applyFont="1" applyFill="1" applyBorder="1" applyAlignment="1" applyProtection="1">
      <alignment horizontal="center"/>
      <protection hidden="1"/>
    </xf>
    <xf numFmtId="4" fontId="36" fillId="2" borderId="58" xfId="2" applyNumberFormat="1" applyFont="1" applyFill="1" applyBorder="1" applyAlignment="1" applyProtection="1">
      <alignment horizontal="center"/>
      <protection hidden="1"/>
    </xf>
    <xf numFmtId="4" fontId="36" fillId="2" borderId="78" xfId="2" applyNumberFormat="1" applyFont="1" applyFill="1" applyBorder="1" applyAlignment="1" applyProtection="1">
      <alignment horizontal="center"/>
      <protection hidden="1"/>
    </xf>
    <xf numFmtId="4" fontId="36" fillId="2" borderId="65" xfId="11" applyNumberFormat="1" applyFont="1" applyFill="1" applyBorder="1" applyAlignment="1" applyProtection="1">
      <alignment horizontal="center"/>
      <protection hidden="1"/>
    </xf>
    <xf numFmtId="171" fontId="36" fillId="2" borderId="87" xfId="11" applyNumberFormat="1" applyFont="1" applyFill="1" applyBorder="1" applyAlignment="1" applyProtection="1">
      <alignment horizontal="center"/>
      <protection hidden="1"/>
    </xf>
    <xf numFmtId="171" fontId="36" fillId="2" borderId="88" xfId="11" applyNumberFormat="1" applyFont="1" applyFill="1" applyBorder="1" applyAlignment="1" applyProtection="1">
      <alignment horizontal="center"/>
      <protection hidden="1"/>
    </xf>
    <xf numFmtId="171" fontId="36" fillId="2" borderId="58" xfId="11" applyNumberFormat="1" applyFont="1" applyFill="1" applyBorder="1" applyAlignment="1" applyProtection="1">
      <alignment horizontal="center"/>
      <protection hidden="1"/>
    </xf>
    <xf numFmtId="171" fontId="36" fillId="2" borderId="81" xfId="11" applyNumberFormat="1" applyFont="1" applyFill="1" applyBorder="1" applyAlignment="1" applyProtection="1">
      <alignment horizontal="center"/>
      <protection hidden="1"/>
    </xf>
    <xf numFmtId="171" fontId="36" fillId="2" borderId="61" xfId="11" applyNumberFormat="1" applyFont="1" applyFill="1" applyBorder="1" applyAlignment="1" applyProtection="1">
      <alignment horizontal="center"/>
      <protection hidden="1"/>
    </xf>
    <xf numFmtId="171" fontId="36" fillId="2" borderId="89" xfId="11" applyNumberFormat="1" applyFont="1" applyFill="1" applyBorder="1" applyAlignment="1" applyProtection="1">
      <alignment horizontal="center"/>
      <protection hidden="1"/>
    </xf>
    <xf numFmtId="169" fontId="29" fillId="2" borderId="70" xfId="2" applyNumberFormat="1" applyFont="1" applyFill="1" applyBorder="1" applyAlignment="1" applyProtection="1">
      <alignment horizontal="center"/>
      <protection hidden="1"/>
    </xf>
    <xf numFmtId="169" fontId="29" fillId="2" borderId="71" xfId="2" applyNumberFormat="1" applyFont="1" applyFill="1" applyBorder="1" applyAlignment="1" applyProtection="1">
      <alignment horizontal="center"/>
      <protection hidden="1"/>
    </xf>
    <xf numFmtId="169" fontId="29" fillId="2" borderId="72" xfId="2" applyNumberFormat="1" applyFont="1" applyFill="1" applyBorder="1" applyAlignment="1" applyProtection="1">
      <alignment horizontal="center"/>
      <protection hidden="1"/>
    </xf>
    <xf numFmtId="169" fontId="29" fillId="2" borderId="73" xfId="2" applyNumberFormat="1" applyFont="1" applyFill="1" applyBorder="1" applyAlignment="1" applyProtection="1">
      <alignment horizontal="center"/>
      <protection hidden="1"/>
    </xf>
    <xf numFmtId="4" fontId="31" fillId="2" borderId="79" xfId="0" applyNumberFormat="1" applyFont="1" applyFill="1" applyBorder="1" applyAlignment="1" applyProtection="1">
      <alignment horizontal="center"/>
      <protection hidden="1"/>
    </xf>
    <xf numFmtId="169" fontId="29" fillId="2" borderId="74" xfId="2" applyNumberFormat="1" applyFont="1" applyFill="1" applyBorder="1" applyAlignment="1" applyProtection="1">
      <alignment horizontal="center"/>
      <protection hidden="1"/>
    </xf>
    <xf numFmtId="169" fontId="29" fillId="2" borderId="47" xfId="2" applyNumberFormat="1" applyFont="1" applyFill="1" applyBorder="1" applyAlignment="1" applyProtection="1">
      <alignment horizontal="center"/>
      <protection hidden="1"/>
    </xf>
    <xf numFmtId="0" fontId="20" fillId="14" borderId="75" xfId="12" applyFont="1" applyFill="1" applyBorder="1" applyAlignment="1" applyProtection="1">
      <alignment horizontal="center" vertical="center"/>
      <protection hidden="1"/>
    </xf>
    <xf numFmtId="0" fontId="20" fillId="14" borderId="76" xfId="12" applyFont="1" applyFill="1" applyBorder="1" applyAlignment="1" applyProtection="1">
      <alignment horizontal="center" vertical="center"/>
      <protection hidden="1"/>
    </xf>
    <xf numFmtId="0" fontId="9" fillId="6" borderId="24" xfId="0" applyFont="1" applyFill="1" applyBorder="1" applyAlignment="1" applyProtection="1">
      <alignment horizontal="center"/>
      <protection hidden="1"/>
    </xf>
    <xf numFmtId="0" fontId="29" fillId="4" borderId="51" xfId="0" applyFont="1" applyFill="1" applyBorder="1" applyAlignment="1" applyProtection="1">
      <alignment horizontal="center" vertical="center" wrapText="1"/>
      <protection hidden="1"/>
    </xf>
    <xf numFmtId="0" fontId="29" fillId="4" borderId="52" xfId="0" applyFont="1" applyFill="1" applyBorder="1" applyAlignment="1" applyProtection="1">
      <alignment horizontal="center" vertical="center" wrapText="1"/>
      <protection hidden="1"/>
    </xf>
    <xf numFmtId="0" fontId="29" fillId="4" borderId="53" xfId="0" applyFont="1" applyFill="1" applyBorder="1" applyAlignment="1" applyProtection="1">
      <alignment horizontal="center" vertical="center" wrapText="1"/>
      <protection hidden="1"/>
    </xf>
    <xf numFmtId="164" fontId="5" fillId="0" borderId="13" xfId="5" applyFont="1" applyBorder="1" applyProtection="1">
      <protection hidden="1"/>
    </xf>
    <xf numFmtId="164" fontId="5" fillId="0" borderId="17" xfId="5" applyFont="1" applyBorder="1" applyProtection="1">
      <protection hidden="1"/>
    </xf>
    <xf numFmtId="164" fontId="8" fillId="9" borderId="19" xfId="3" applyNumberFormat="1" applyFont="1" applyFill="1" applyBorder="1" applyAlignment="1" applyProtection="1">
      <alignment horizontal="right"/>
      <protection hidden="1"/>
    </xf>
    <xf numFmtId="164" fontId="8" fillId="9" borderId="20" xfId="3" applyNumberFormat="1" applyFont="1" applyFill="1" applyBorder="1" applyAlignment="1" applyProtection="1">
      <alignment horizontal="right"/>
      <protection hidden="1"/>
    </xf>
    <xf numFmtId="164" fontId="15" fillId="6" borderId="21" xfId="5" applyFont="1" applyFill="1" applyBorder="1" applyProtection="1">
      <protection hidden="1"/>
    </xf>
    <xf numFmtId="3" fontId="13" fillId="4" borderId="1" xfId="0" applyNumberFormat="1" applyFont="1" applyFill="1" applyBorder="1" applyAlignment="1" applyProtection="1">
      <alignment vertical="center" wrapText="1"/>
      <protection hidden="1"/>
    </xf>
    <xf numFmtId="4" fontId="39" fillId="2" borderId="39" xfId="0" applyNumberFormat="1" applyFont="1" applyFill="1" applyBorder="1" applyAlignment="1" applyProtection="1">
      <alignment horizontal="center"/>
      <protection hidden="1"/>
    </xf>
    <xf numFmtId="4" fontId="39" fillId="2" borderId="42" xfId="0" applyNumberFormat="1" applyFont="1" applyFill="1" applyBorder="1" applyAlignment="1" applyProtection="1">
      <alignment horizontal="center"/>
      <protection hidden="1"/>
    </xf>
    <xf numFmtId="4" fontId="39" fillId="2" borderId="59" xfId="0" applyNumberFormat="1" applyFont="1" applyFill="1" applyBorder="1" applyAlignment="1" applyProtection="1">
      <alignment horizontal="center"/>
      <protection hidden="1"/>
    </xf>
    <xf numFmtId="0" fontId="6" fillId="2" borderId="33" xfId="13" applyFont="1" applyFill="1" applyBorder="1" applyProtection="1">
      <protection locked="0"/>
    </xf>
    <xf numFmtId="0" fontId="24" fillId="2" borderId="34" xfId="14" applyFont="1" applyFill="1" applyBorder="1" applyAlignment="1" applyProtection="1">
      <alignment horizontal="left" vertical="center"/>
      <protection locked="0"/>
    </xf>
    <xf numFmtId="169" fontId="25" fillId="2" borderId="34" xfId="15" applyNumberFormat="1" applyFont="1" applyFill="1" applyBorder="1" applyAlignment="1" applyProtection="1">
      <alignment horizontal="center" vertical="center"/>
      <protection locked="0" hidden="1"/>
    </xf>
    <xf numFmtId="0" fontId="21" fillId="2" borderId="34" xfId="14" applyFill="1" applyBorder="1" applyAlignment="1" applyProtection="1">
      <alignment horizontal="center" vertical="center"/>
      <protection locked="0"/>
    </xf>
    <xf numFmtId="0" fontId="1" fillId="2" borderId="35" xfId="13" applyFill="1" applyBorder="1" applyProtection="1">
      <protection locked="0"/>
    </xf>
    <xf numFmtId="0" fontId="6" fillId="2" borderId="36" xfId="13" applyFont="1" applyFill="1" applyBorder="1" applyProtection="1">
      <protection locked="0"/>
    </xf>
    <xf numFmtId="0" fontId="0" fillId="2" borderId="0" xfId="0" applyFill="1" applyBorder="1" applyProtection="1">
      <protection locked="0"/>
    </xf>
    <xf numFmtId="0" fontId="1" fillId="2" borderId="37" xfId="13" applyFill="1" applyBorder="1" applyProtection="1">
      <protection locked="0"/>
    </xf>
    <xf numFmtId="169" fontId="26" fillId="2" borderId="0" xfId="15" applyNumberFormat="1" applyFont="1" applyFill="1" applyBorder="1" applyAlignment="1" applyProtection="1">
      <alignment horizontal="center" vertical="center" wrapText="1"/>
      <protection locked="0" hidden="1"/>
    </xf>
    <xf numFmtId="0" fontId="1" fillId="2" borderId="0" xfId="13" applyFill="1" applyBorder="1" applyAlignment="1" applyProtection="1">
      <alignment horizontal="left"/>
      <protection locked="0"/>
    </xf>
    <xf numFmtId="0" fontId="1" fillId="2" borderId="0" xfId="13" applyFill="1" applyBorder="1" applyProtection="1">
      <protection locked="0"/>
    </xf>
    <xf numFmtId="0" fontId="29" fillId="10" borderId="81" xfId="0" applyFont="1" applyFill="1" applyBorder="1" applyAlignment="1">
      <alignment horizontal="left" indent="1"/>
    </xf>
    <xf numFmtId="0" fontId="29" fillId="10" borderId="65" xfId="0" applyFont="1" applyFill="1" applyBorder="1" applyAlignment="1">
      <alignment horizontal="left" indent="1"/>
    </xf>
    <xf numFmtId="0" fontId="29" fillId="10" borderId="66" xfId="0" applyFont="1" applyFill="1" applyBorder="1" applyAlignment="1">
      <alignment horizontal="left" indent="1"/>
    </xf>
    <xf numFmtId="0" fontId="23" fillId="10" borderId="67" xfId="0" applyFont="1" applyFill="1" applyBorder="1" applyAlignment="1">
      <alignment horizontal="left" vertical="center" indent="1"/>
    </xf>
    <xf numFmtId="0" fontId="23" fillId="10" borderId="68" xfId="0" applyFont="1" applyFill="1" applyBorder="1" applyAlignment="1">
      <alignment horizontal="left" vertical="center" indent="1"/>
    </xf>
    <xf numFmtId="0" fontId="23" fillId="10" borderId="60" xfId="14" applyFont="1" applyFill="1" applyBorder="1" applyAlignment="1">
      <alignment horizontal="left" vertical="center" indent="1"/>
    </xf>
    <xf numFmtId="0" fontId="23" fillId="10" borderId="66" xfId="14" applyFont="1" applyFill="1" applyBorder="1" applyAlignment="1">
      <alignment horizontal="left" vertical="center" indent="1"/>
    </xf>
    <xf numFmtId="0" fontId="23" fillId="10" borderId="69" xfId="0" applyFont="1" applyFill="1" applyBorder="1" applyAlignment="1">
      <alignment horizontal="left" vertical="center" indent="1"/>
    </xf>
    <xf numFmtId="3" fontId="39" fillId="2" borderId="38" xfId="0" applyNumberFormat="1" applyFont="1" applyFill="1" applyBorder="1" applyAlignment="1" applyProtection="1">
      <alignment horizontal="center"/>
      <protection hidden="1"/>
    </xf>
    <xf numFmtId="3" fontId="39" fillId="2" borderId="39" xfId="0" applyNumberFormat="1" applyFont="1" applyFill="1" applyBorder="1" applyAlignment="1" applyProtection="1">
      <alignment horizontal="center"/>
      <protection hidden="1"/>
    </xf>
    <xf numFmtId="2" fontId="39" fillId="2" borderId="39" xfId="0" applyNumberFormat="1" applyFont="1" applyFill="1" applyBorder="1" applyAlignment="1" applyProtection="1">
      <alignment horizontal="center"/>
      <protection hidden="1"/>
    </xf>
    <xf numFmtId="3" fontId="39" fillId="2" borderId="41" xfId="0" applyNumberFormat="1" applyFont="1" applyFill="1" applyBorder="1" applyAlignment="1" applyProtection="1">
      <alignment horizontal="center"/>
      <protection hidden="1"/>
    </xf>
    <xf numFmtId="3" fontId="39" fillId="2" borderId="42" xfId="0" applyNumberFormat="1" applyFont="1" applyFill="1" applyBorder="1" applyAlignment="1" applyProtection="1">
      <alignment horizontal="center"/>
      <protection hidden="1"/>
    </xf>
    <xf numFmtId="2" fontId="39" fillId="2" borderId="42" xfId="0" applyNumberFormat="1" applyFont="1" applyFill="1" applyBorder="1" applyAlignment="1" applyProtection="1">
      <alignment horizontal="center"/>
      <protection hidden="1"/>
    </xf>
    <xf numFmtId="3" fontId="39" fillId="2" borderId="58" xfId="0" applyNumberFormat="1" applyFont="1" applyFill="1" applyBorder="1" applyAlignment="1" applyProtection="1">
      <alignment horizontal="center"/>
      <protection hidden="1"/>
    </xf>
    <xf numFmtId="3" fontId="39" fillId="2" borderId="59" xfId="0" applyNumberFormat="1" applyFont="1" applyFill="1" applyBorder="1" applyAlignment="1" applyProtection="1">
      <alignment horizontal="center"/>
      <protection hidden="1"/>
    </xf>
    <xf numFmtId="2" fontId="39" fillId="2" borderId="59" xfId="0" applyNumberFormat="1" applyFont="1" applyFill="1" applyBorder="1" applyAlignment="1" applyProtection="1">
      <alignment horizontal="center"/>
      <protection hidden="1"/>
    </xf>
    <xf numFmtId="4" fontId="39" fillId="8" borderId="40" xfId="0" applyNumberFormat="1" applyFont="1" applyFill="1" applyBorder="1" applyAlignment="1" applyProtection="1">
      <alignment horizontal="center"/>
      <protection hidden="1"/>
    </xf>
    <xf numFmtId="4" fontId="39" fillId="8" borderId="43" xfId="0" applyNumberFormat="1" applyFont="1" applyFill="1" applyBorder="1" applyAlignment="1" applyProtection="1">
      <alignment horizontal="center"/>
      <protection hidden="1"/>
    </xf>
    <xf numFmtId="4" fontId="39" fillId="8" borderId="60" xfId="0" applyNumberFormat="1" applyFont="1" applyFill="1" applyBorder="1" applyAlignment="1" applyProtection="1">
      <alignment horizontal="center"/>
      <protection hidden="1"/>
    </xf>
    <xf numFmtId="0" fontId="45" fillId="0" borderId="0" xfId="0" applyFont="1" applyAlignment="1">
      <alignment horizontal="center"/>
    </xf>
    <xf numFmtId="0" fontId="18" fillId="0" borderId="0" xfId="0" applyFont="1" applyAlignment="1">
      <alignment horizontal="center" vertical="center"/>
    </xf>
    <xf numFmtId="0" fontId="0" fillId="0" borderId="0" xfId="0" applyAlignment="1">
      <alignment horizontal="center" vertical="center"/>
    </xf>
    <xf numFmtId="0" fontId="46" fillId="0" borderId="0" xfId="0" applyFont="1" applyAlignment="1">
      <alignment horizontal="center" vertical="center"/>
    </xf>
    <xf numFmtId="0" fontId="3" fillId="0" borderId="10" xfId="3" applyFont="1" applyFill="1" applyBorder="1" applyAlignment="1">
      <alignment horizontal="center" vertical="center" wrapText="1"/>
    </xf>
    <xf numFmtId="0" fontId="3" fillId="0" borderId="10" xfId="3" applyFont="1" applyBorder="1" applyAlignment="1">
      <alignment horizontal="center" vertical="center" wrapText="1"/>
    </xf>
    <xf numFmtId="170" fontId="6" fillId="0" borderId="0" xfId="1" applyNumberFormat="1" applyFont="1"/>
    <xf numFmtId="170" fontId="6" fillId="0" borderId="0" xfId="1" applyNumberFormat="1" applyFont="1" applyAlignment="1">
      <alignment horizontal="center"/>
    </xf>
    <xf numFmtId="170" fontId="9" fillId="16" borderId="0" xfId="0" applyNumberFormat="1" applyFont="1" applyFill="1"/>
    <xf numFmtId="0" fontId="18" fillId="2" borderId="0" xfId="0" applyFont="1" applyFill="1"/>
    <xf numFmtId="0" fontId="42" fillId="10" borderId="29" xfId="14" applyFont="1" applyFill="1" applyBorder="1" applyAlignment="1">
      <alignment horizontal="center" vertical="center"/>
    </xf>
    <xf numFmtId="0" fontId="42" fillId="10" borderId="30" xfId="14" applyFont="1" applyFill="1" applyBorder="1" applyAlignment="1">
      <alignment horizontal="center" vertical="center"/>
    </xf>
    <xf numFmtId="0" fontId="32" fillId="11" borderId="27" xfId="12" applyFont="1" applyFill="1" applyBorder="1" applyAlignment="1">
      <alignment horizontal="center" vertical="center"/>
    </xf>
    <xf numFmtId="0" fontId="32" fillId="11" borderId="48" xfId="12" applyFont="1" applyFill="1" applyBorder="1" applyAlignment="1">
      <alignment horizontal="center" vertical="center"/>
    </xf>
    <xf numFmtId="0" fontId="32" fillId="11" borderId="28" xfId="12" applyFont="1" applyFill="1" applyBorder="1" applyAlignment="1">
      <alignment horizontal="center" vertical="center"/>
    </xf>
    <xf numFmtId="0" fontId="28" fillId="4" borderId="27" xfId="13" applyFont="1" applyFill="1" applyBorder="1" applyAlignment="1">
      <alignment horizontal="center" vertical="center" wrapText="1"/>
    </xf>
    <xf numFmtId="0" fontId="28" fillId="4" borderId="28" xfId="13" applyFont="1" applyFill="1" applyBorder="1" applyAlignment="1">
      <alignment horizontal="center" vertical="center" wrapText="1"/>
    </xf>
    <xf numFmtId="0" fontId="28" fillId="4" borderId="49" xfId="13" applyFont="1" applyFill="1" applyBorder="1" applyAlignment="1">
      <alignment horizontal="center" vertical="center" wrapText="1"/>
    </xf>
    <xf numFmtId="0" fontId="28" fillId="4" borderId="50" xfId="13" applyFont="1" applyFill="1" applyBorder="1" applyAlignment="1">
      <alignment horizontal="center" vertical="center" wrapText="1"/>
    </xf>
    <xf numFmtId="0" fontId="33" fillId="12" borderId="0" xfId="0" applyFont="1" applyFill="1" applyAlignment="1">
      <alignment horizontal="center"/>
    </xf>
    <xf numFmtId="0" fontId="42" fillId="10" borderId="31" xfId="14" applyFont="1" applyFill="1" applyBorder="1" applyAlignment="1">
      <alignment horizontal="center" vertical="center"/>
    </xf>
    <xf numFmtId="0" fontId="42" fillId="10" borderId="32" xfId="14" applyFont="1" applyFill="1" applyBorder="1" applyAlignment="1">
      <alignment horizontal="center" vertical="center"/>
    </xf>
    <xf numFmtId="0" fontId="41" fillId="10" borderId="41" xfId="0" applyFont="1" applyFill="1" applyBorder="1" applyAlignment="1">
      <alignment horizontal="left" vertical="center" indent="1"/>
    </xf>
    <xf numFmtId="0" fontId="41" fillId="10" borderId="42" xfId="0" applyFont="1" applyFill="1" applyBorder="1" applyAlignment="1">
      <alignment horizontal="left" vertical="center" indent="1"/>
    </xf>
    <xf numFmtId="0" fontId="41" fillId="10" borderId="44" xfId="0" applyFont="1" applyFill="1" applyBorder="1" applyAlignment="1">
      <alignment horizontal="left" vertical="center" indent="1"/>
    </xf>
    <xf numFmtId="0" fontId="41" fillId="10" borderId="45" xfId="0" applyFont="1" applyFill="1" applyBorder="1" applyAlignment="1">
      <alignment horizontal="left" vertical="center" indent="1"/>
    </xf>
    <xf numFmtId="0" fontId="41" fillId="10" borderId="41" xfId="14" applyFont="1" applyFill="1" applyBorder="1" applyAlignment="1">
      <alignment horizontal="left" vertical="center" wrapText="1" indent="1"/>
    </xf>
    <xf numFmtId="0" fontId="41" fillId="10" borderId="42" xfId="14" applyFont="1" applyFill="1" applyBorder="1" applyAlignment="1">
      <alignment horizontal="left" vertical="center" wrapText="1" indent="1"/>
    </xf>
    <xf numFmtId="0" fontId="41" fillId="10" borderId="82" xfId="0" applyFont="1" applyFill="1" applyBorder="1" applyAlignment="1">
      <alignment horizontal="left" wrapText="1" indent="1"/>
    </xf>
    <xf numFmtId="0" fontId="41" fillId="10" borderId="85" xfId="0" applyFont="1" applyFill="1" applyBorder="1" applyAlignment="1">
      <alignment horizontal="left" wrapText="1" indent="1"/>
    </xf>
    <xf numFmtId="0" fontId="41" fillId="10" borderId="84" xfId="0" applyFont="1" applyFill="1" applyBorder="1" applyAlignment="1">
      <alignment horizontal="left" wrapText="1" indent="1"/>
    </xf>
    <xf numFmtId="0" fontId="41" fillId="10" borderId="86" xfId="0" applyFont="1" applyFill="1" applyBorder="1" applyAlignment="1">
      <alignment horizontal="left" wrapText="1" indent="1"/>
    </xf>
    <xf numFmtId="0" fontId="42" fillId="10" borderId="56" xfId="14" applyFont="1" applyFill="1" applyBorder="1" applyAlignment="1">
      <alignment horizontal="center" vertical="center"/>
    </xf>
    <xf numFmtId="0" fontId="42" fillId="10" borderId="57" xfId="14" applyFont="1" applyFill="1" applyBorder="1" applyAlignment="1">
      <alignment horizontal="center" vertical="center"/>
    </xf>
    <xf numFmtId="0" fontId="10" fillId="10" borderId="46" xfId="14" applyFont="1" applyFill="1" applyBorder="1" applyAlignment="1">
      <alignment horizontal="center" vertical="center"/>
    </xf>
    <xf numFmtId="0" fontId="10" fillId="10" borderId="47" xfId="14" applyFont="1" applyFill="1" applyBorder="1" applyAlignment="1">
      <alignment horizontal="center" vertical="center"/>
    </xf>
    <xf numFmtId="0" fontId="41" fillId="10" borderId="82" xfId="0" applyFont="1" applyFill="1" applyBorder="1" applyAlignment="1">
      <alignment horizontal="left" indent="1"/>
    </xf>
    <xf numFmtId="0" fontId="41" fillId="10" borderId="83" xfId="0" applyFont="1" applyFill="1" applyBorder="1" applyAlignment="1">
      <alignment horizontal="left" indent="1"/>
    </xf>
    <xf numFmtId="0" fontId="41" fillId="10" borderId="71" xfId="0" applyFont="1" applyFill="1" applyBorder="1" applyAlignment="1">
      <alignment horizontal="left" indent="1"/>
    </xf>
    <xf numFmtId="0" fontId="20" fillId="4" borderId="22" xfId="12" applyFont="1" applyFill="1" applyBorder="1" applyAlignment="1" applyProtection="1">
      <alignment horizontal="center" vertical="center"/>
      <protection hidden="1"/>
    </xf>
    <xf numFmtId="0" fontId="20" fillId="4" borderId="23" xfId="12" applyFont="1" applyFill="1" applyBorder="1" applyAlignment="1" applyProtection="1">
      <alignment horizontal="center" vertical="center"/>
      <protection hidden="1"/>
    </xf>
    <xf numFmtId="0" fontId="44" fillId="15" borderId="25" xfId="12" applyFont="1" applyFill="1" applyBorder="1" applyAlignment="1" applyProtection="1">
      <alignment horizontal="center" vertical="center"/>
      <protection hidden="1"/>
    </xf>
    <xf numFmtId="0" fontId="44" fillId="15" borderId="80" xfId="12" applyFont="1" applyFill="1" applyBorder="1" applyAlignment="1" applyProtection="1">
      <alignment horizontal="center" vertical="center"/>
      <protection hidden="1"/>
    </xf>
    <xf numFmtId="0" fontId="44" fillId="15" borderId="26" xfId="12" applyFont="1" applyFill="1" applyBorder="1" applyAlignment="1" applyProtection="1">
      <alignment horizontal="center" vertical="center"/>
      <protection hidden="1"/>
    </xf>
    <xf numFmtId="0" fontId="8" fillId="9" borderId="0" xfId="3" applyFont="1" applyFill="1" applyAlignment="1">
      <alignment horizontal="center"/>
    </xf>
    <xf numFmtId="0" fontId="8" fillId="10" borderId="0" xfId="3" applyFont="1" applyFill="1" applyAlignment="1">
      <alignment horizontal="center"/>
    </xf>
  </cellXfs>
  <cellStyles count="16">
    <cellStyle name="Lien hypertexte" xfId="14" builtinId="8"/>
    <cellStyle name="Milliers" xfId="1" builtinId="3"/>
    <cellStyle name="Milliers [0] 2" xfId="5"/>
    <cellStyle name="Milliers 10" xfId="6"/>
    <cellStyle name="Milliers 2" xfId="4"/>
    <cellStyle name="Milliers 2 2" xfId="11"/>
    <cellStyle name="Milliers 3" xfId="9"/>
    <cellStyle name="Milliers 4" xfId="8"/>
    <cellStyle name="Milliers 5" xfId="10"/>
    <cellStyle name="Normal" xfId="0" builtinId="0"/>
    <cellStyle name="Normal 16 2" xfId="13"/>
    <cellStyle name="Normal 2" xfId="3"/>
    <cellStyle name="Normal 8" xfId="12"/>
    <cellStyle name="Pourcentage" xfId="2" builtinId="5"/>
    <cellStyle name="Pourcentage 2" xfId="7"/>
    <cellStyle name="Pourcentage 4" xfId="15"/>
  </cellStyles>
  <dxfs count="3">
    <dxf>
      <font>
        <b/>
        <i val="0"/>
        <color rgb="FFFF0000"/>
      </font>
      <fill>
        <patternFill>
          <bgColor rgb="FFFFFF00"/>
        </patternFill>
      </fill>
    </dxf>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2"/>
      <tableStyleElement type="headerRow" dxfId="1"/>
    </tableStyle>
  </tableStyles>
  <colors>
    <mruColors>
      <color rgb="FF33CC33"/>
      <color rgb="FFCCFFCC"/>
      <color rgb="FFFF3399"/>
      <color rgb="FF99FF66"/>
      <color rgb="FFFFFF66"/>
      <color rgb="FFCCFF66"/>
      <color rgb="FFCCFF99"/>
      <color rgb="FF66FF33"/>
      <color rgb="FF66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chartsheet" Target="chartsheets/sheet1.xml"/><Relationship Id="rId7" Type="http://schemas.openxmlformats.org/officeDocument/2006/relationships/calcChain" Target="calcChain.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11" Type="http://schemas.openxmlformats.org/officeDocument/2006/relationships/customXml" Target="../customXml/item4.xml"/><Relationship Id="rId5" Type="http://schemas.openxmlformats.org/officeDocument/2006/relationships/styles" Target="styles.xml"/><Relationship Id="rId10" Type="http://schemas.openxmlformats.org/officeDocument/2006/relationships/customXml" Target="../customXml/item3.xml"/><Relationship Id="rId4" Type="http://schemas.openxmlformats.org/officeDocument/2006/relationships/theme" Target="theme/theme1.xml"/><Relationship Id="rId9" Type="http://schemas.openxmlformats.org/officeDocument/2006/relationships/customXml" Target="../customXml/item2.xml"/></Relationships>
</file>

<file path=xl/charts/_rels/chart1.xml.rels><?xml version="1.0" encoding="UTF-8" standalone="yes"?>
<Relationships xmlns="http://schemas.openxmlformats.org/package/2006/relationships"><Relationship Id="rId3" Type="http://schemas.openxmlformats.org/officeDocument/2006/relationships/themeOverride" Target="../theme/themeOverride1.xml"/><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3" Type="http://schemas.openxmlformats.org/officeDocument/2006/relationships/themeOverride" Target="../theme/themeOverride2.xml"/><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lrMapOvr bg1="lt1" tx1="dk1" bg2="lt2" tx2="dk2" accent1="accent1" accent2="accent2" accent3="accent3" accent4="accent4" accent5="accent5" accent6="accent6" hlink="hlink" folHlink="folHlink"/>
  <c:chart>
    <c:autoTitleDeleted val="1"/>
    <c:view3D>
      <c:rotX val="15"/>
      <c:rotY val="20"/>
      <c:depthPercent val="100"/>
      <c:rAngAx val="1"/>
    </c:view3D>
    <c:floor>
      <c:thickness val="0"/>
      <c:spPr>
        <a:noFill/>
        <a:ln>
          <a:noFill/>
        </a:ln>
        <a:effectLst/>
        <a:sp3d/>
      </c:spPr>
    </c:floor>
    <c:sideWall>
      <c:thickness val="0"/>
      <c:spPr>
        <a:noFill/>
        <a:ln>
          <a:noFill/>
        </a:ln>
        <a:effectLst/>
        <a:sp3d/>
      </c:spPr>
    </c:sideWall>
    <c:backWall>
      <c:thickness val="0"/>
      <c:spPr>
        <a:noFill/>
        <a:ln>
          <a:noFill/>
        </a:ln>
        <a:effectLst/>
        <a:sp3d/>
      </c:spPr>
    </c:backWall>
    <c:plotArea>
      <c:layout/>
      <c:bar3DChart>
        <c:barDir val="col"/>
        <c:grouping val="standard"/>
        <c:varyColors val="0"/>
        <c:ser>
          <c:idx val="0"/>
          <c:order val="0"/>
          <c:tx>
            <c:strRef>
              <c:f>'Données 2020'!$AH$50</c:f>
              <c:strCache>
                <c:ptCount val="1"/>
                <c:pt idx="0">
                  <c:v>Janvier</c:v>
                </c:pt>
              </c:strCache>
            </c:strRef>
          </c:tx>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a:sp3d/>
          </c:spPr>
          <c:invertIfNegative val="0"/>
          <c:dPt>
            <c:idx val="0"/>
            <c:invertIfNegative val="0"/>
            <c:bubble3D val="0"/>
            <c:spPr>
              <a:solidFill>
                <a:schemeClr val="accent6">
                  <a:lumMod val="75000"/>
                </a:schemeClr>
              </a:solidFill>
              <a:ln>
                <a:noFill/>
              </a:ln>
              <a:effectLst>
                <a:outerShdw blurRad="57150" dist="19050" dir="5400000" algn="ctr" rotWithShape="0">
                  <a:srgbClr val="000000">
                    <a:alpha val="63000"/>
                  </a:srgbClr>
                </a:outerShdw>
              </a:effectLst>
              <a:sp3d/>
            </c:spPr>
            <c:extLst>
              <c:ext xmlns:c16="http://schemas.microsoft.com/office/drawing/2014/chart" uri="{C3380CC4-5D6E-409C-BE32-E72D297353CC}">
                <c16:uniqueId val="{00000002-B2CC-41DC-A902-19F199DBD020}"/>
              </c:ext>
            </c:extLst>
          </c:dPt>
          <c:dPt>
            <c:idx val="1"/>
            <c:invertIfNegative val="0"/>
            <c:bubble3D val="0"/>
            <c:spPr>
              <a:solidFill>
                <a:schemeClr val="accent4">
                  <a:lumMod val="75000"/>
                </a:schemeClr>
              </a:solidFill>
              <a:ln>
                <a:noFill/>
              </a:ln>
              <a:effectLst>
                <a:outerShdw blurRad="57150" dist="19050" dir="5400000" algn="ctr" rotWithShape="0">
                  <a:srgbClr val="000000">
                    <a:alpha val="63000"/>
                  </a:srgbClr>
                </a:outerShdw>
              </a:effectLst>
              <a:sp3d/>
            </c:spPr>
            <c:extLst>
              <c:ext xmlns:c16="http://schemas.microsoft.com/office/drawing/2014/chart" uri="{C3380CC4-5D6E-409C-BE32-E72D297353CC}">
                <c16:uniqueId val="{00000001-B2CC-41DC-A902-19F199DBD020}"/>
              </c:ext>
            </c:extLst>
          </c:dPt>
          <c:dPt>
            <c:idx val="2"/>
            <c:invertIfNegative val="0"/>
            <c:bubble3D val="0"/>
            <c:spPr>
              <a:solidFill>
                <a:srgbClr val="FFFF00"/>
              </a:solidFill>
              <a:ln>
                <a:noFill/>
              </a:ln>
              <a:effectLst>
                <a:outerShdw blurRad="57150" dist="19050" dir="5400000" algn="ctr" rotWithShape="0">
                  <a:srgbClr val="000000">
                    <a:alpha val="63000"/>
                  </a:srgbClr>
                </a:outerShdw>
              </a:effectLst>
              <a:sp3d/>
            </c:spPr>
            <c:extLst>
              <c:ext xmlns:c16="http://schemas.microsoft.com/office/drawing/2014/chart" uri="{C3380CC4-5D6E-409C-BE32-E72D297353CC}">
                <c16:uniqueId val="{00000000-B2CC-41DC-A902-19F199DBD020}"/>
              </c:ext>
            </c:extLst>
          </c:dPt>
          <c:dLbls>
            <c:dLbl>
              <c:idx val="0"/>
              <c:layout>
                <c:manualLayout>
                  <c:x val="2.4999999999999949E-2"/>
                  <c:y val="-0.11574074074074078"/>
                </c:manualLayout>
              </c:layout>
              <c:showLegendKey val="0"/>
              <c:showVal val="1"/>
              <c:showCatName val="0"/>
              <c:showSerName val="0"/>
              <c:showPercent val="0"/>
              <c:showBubbleSize val="0"/>
              <c:extLst>
                <c:ext xmlns:c15="http://schemas.microsoft.com/office/drawing/2012/chart" uri="{CE6537A1-D6FC-4f65-9D91-7224C49458BB}">
                  <c15:layout/>
                </c:ext>
                <c:ext xmlns:c16="http://schemas.microsoft.com/office/drawing/2014/chart" uri="{C3380CC4-5D6E-409C-BE32-E72D297353CC}">
                  <c16:uniqueId val="{00000002-B2CC-41DC-A902-19F199DBD020}"/>
                </c:ext>
              </c:extLst>
            </c:dLbl>
            <c:dLbl>
              <c:idx val="1"/>
              <c:layout>
                <c:manualLayout>
                  <c:x val="2.2222222222222223E-2"/>
                  <c:y val="-9.7222222222222224E-2"/>
                </c:manualLayout>
              </c:layout>
              <c:showLegendKey val="0"/>
              <c:showVal val="1"/>
              <c:showCatName val="0"/>
              <c:showSerName val="0"/>
              <c:showPercent val="0"/>
              <c:showBubbleSize val="0"/>
              <c:extLst>
                <c:ext xmlns:c15="http://schemas.microsoft.com/office/drawing/2012/chart" uri="{CE6537A1-D6FC-4f65-9D91-7224C49458BB}">
                  <c15:layout/>
                </c:ext>
                <c:ext xmlns:c16="http://schemas.microsoft.com/office/drawing/2014/chart" uri="{C3380CC4-5D6E-409C-BE32-E72D297353CC}">
                  <c16:uniqueId val="{00000001-B2CC-41DC-A902-19F199DBD020}"/>
                </c:ext>
              </c:extLst>
            </c:dLbl>
            <c:dLbl>
              <c:idx val="2"/>
              <c:layout>
                <c:manualLayout>
                  <c:x val="-5.5555555555555558E-3"/>
                  <c:y val="-9.7222222222222224E-2"/>
                </c:manualLayout>
              </c:layout>
              <c:showLegendKey val="0"/>
              <c:showVal val="1"/>
              <c:showCatName val="0"/>
              <c:showSerName val="0"/>
              <c:showPercent val="0"/>
              <c:showBubbleSize val="0"/>
              <c:extLst>
                <c:ext xmlns:c15="http://schemas.microsoft.com/office/drawing/2012/chart" uri="{CE6537A1-D6FC-4f65-9D91-7224C49458BB}">
                  <c15:layout/>
                </c:ext>
                <c:ext xmlns:c16="http://schemas.microsoft.com/office/drawing/2014/chart" uri="{C3380CC4-5D6E-409C-BE32-E72D297353CC}">
                  <c16:uniqueId val="{00000000-B2CC-41DC-A902-19F199DBD020}"/>
                </c:ext>
              </c:extLst>
            </c:dLbl>
            <c:numFmt formatCode="#,##0" sourceLinked="0"/>
            <c:spPr>
              <a:solidFill>
                <a:schemeClr val="bg1">
                  <a:lumMod val="95000"/>
                </a:schemeClr>
              </a:solid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[0]!Libéllé</c:f>
              <c:strCache>
                <c:ptCount val="3"/>
                <c:pt idx="0">
                  <c:v>Prod mois (n)</c:v>
                </c:pt>
                <c:pt idx="1">
                  <c:v>Prod mois (n-1)</c:v>
                </c:pt>
                <c:pt idx="2">
                  <c:v>Prod mois budgétisé</c:v>
                </c:pt>
              </c:strCache>
            </c:strRef>
          </c:cat>
          <c:val>
            <c:numRef>
              <c:f>[0]!Titre</c:f>
              <c:numCache>
                <c:formatCode>_-* #\ ##0\ _C_F_A_-;\-* #\ ##0\ _C_F_A_-;_-* "-"??\ _C_F_A_-;_-@_-</c:formatCode>
                <c:ptCount val="3"/>
                <c:pt idx="0">
                  <c:v>17404336.273000002</c:v>
                </c:pt>
                <c:pt idx="1">
                  <c:v>16987646.049130861</c:v>
                </c:pt>
                <c:pt idx="2">
                  <c:v>17713400</c:v>
                </c:pt>
              </c:numCache>
            </c:numRef>
          </c:val>
          <c:shape val="cylinder"/>
          <c:extLst>
            <c:ext xmlns:c16="http://schemas.microsoft.com/office/drawing/2014/chart" uri="{C3380CC4-5D6E-409C-BE32-E72D297353CC}">
              <c16:uniqueId val="{00000000-8DDE-4D4B-8292-6CFC5821C7DB}"/>
            </c:ext>
          </c:extLst>
        </c:ser>
        <c:dLbls>
          <c:showLegendKey val="0"/>
          <c:showVal val="0"/>
          <c:showCatName val="0"/>
          <c:showSerName val="0"/>
          <c:showPercent val="0"/>
          <c:showBubbleSize val="0"/>
        </c:dLbls>
        <c:gapWidth val="150"/>
        <c:shape val="box"/>
        <c:axId val="1092056495"/>
        <c:axId val="1092073551"/>
        <c:axId val="1119051807"/>
      </c:bar3DChart>
      <c:catAx>
        <c:axId val="1092056495"/>
        <c:scaling>
          <c:orientation val="minMax"/>
        </c:scaling>
        <c:delete val="0"/>
        <c:axPos val="b"/>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w="12700" cap="flat" cmpd="sng" algn="ctr">
            <a:solidFill>
              <a:schemeClr val="tx1">
                <a:lumMod val="15000"/>
                <a:lumOff val="85000"/>
              </a:schemeClr>
            </a:solidFill>
            <a:round/>
          </a:ln>
          <a:effectLst/>
        </c:spPr>
        <c:txPr>
          <a:bodyPr rot="-60000000" spcFirstLastPara="1" vertOverflow="ellipsis" vert="horz" wrap="square" anchor="ctr" anchorCtr="1"/>
          <a:lstStyle/>
          <a:p>
            <a:pPr>
              <a:defRPr sz="900" b="1" i="0" u="none" strike="noStrike" kern="1200" baseline="0">
                <a:solidFill>
                  <a:schemeClr val="tx1">
                    <a:lumMod val="65000"/>
                    <a:lumOff val="35000"/>
                  </a:schemeClr>
                </a:solidFill>
                <a:latin typeface="+mn-lt"/>
                <a:ea typeface="+mn-ea"/>
                <a:cs typeface="+mn-cs"/>
              </a:defRPr>
            </a:pPr>
            <a:endParaRPr lang="fr-FR"/>
          </a:p>
        </c:txPr>
        <c:crossAx val="1092073551"/>
        <c:crosses val="autoZero"/>
        <c:auto val="1"/>
        <c:lblAlgn val="ctr"/>
        <c:lblOffset val="100"/>
        <c:noMultiLvlLbl val="0"/>
      </c:catAx>
      <c:valAx>
        <c:axId val="1092073551"/>
        <c:scaling>
          <c:orientation val="minMax"/>
        </c:scaling>
        <c:delete val="0"/>
        <c:axPos val="l"/>
        <c:majorGridlines>
          <c:spPr>
            <a:ln w="9525" cap="flat" cmpd="sng" algn="ctr">
              <a:solidFill>
                <a:schemeClr val="tx1">
                  <a:lumMod val="15000"/>
                  <a:lumOff val="85000"/>
                </a:schemeClr>
              </a:solidFill>
              <a:round/>
            </a:ln>
            <a:effectLst/>
          </c:spPr>
        </c:majorGridlines>
        <c:numFmt formatCode="_-* #\ ##0\ _C_F_A_-;\-* #\ ##0\ _C_F_A_-;_-* &quot;-&quot;??\ _C_F_A_-;_-@_-"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092056495"/>
        <c:crosses val="autoZero"/>
        <c:crossBetween val="between"/>
      </c:valAx>
      <c:serAx>
        <c:axId val="1119051807"/>
        <c:scaling>
          <c:orientation val="minMax"/>
        </c:scaling>
        <c:delete val="0"/>
        <c:axPos val="b"/>
        <c:minorGridlines>
          <c:spPr>
            <a:ln w="9525" cap="flat" cmpd="sng" algn="ctr">
              <a:solidFill>
                <a:schemeClr val="tx1">
                  <a:lumMod val="5000"/>
                  <a:lumOff val="95000"/>
                </a:schemeClr>
              </a:solidFill>
              <a:round/>
            </a:ln>
            <a:effectLst/>
          </c:spPr>
        </c:minorGridlines>
        <c:majorTickMark val="none"/>
        <c:minorTickMark val="none"/>
        <c:tickLblPos val="nextTo"/>
        <c:spPr>
          <a:noFill/>
          <a:ln w="12700" cap="flat" cmpd="sng" algn="ctr">
            <a:solidFill>
              <a:schemeClr val="tx1">
                <a:lumMod val="15000"/>
                <a:lumOff val="85000"/>
              </a:schemeClr>
            </a:solidFill>
            <a:round/>
          </a:ln>
          <a:effectLst/>
        </c:spPr>
        <c:txPr>
          <a:bodyPr rot="-60000000" spcFirstLastPara="1" vertOverflow="ellipsis" vert="horz" wrap="square" anchor="ctr" anchorCtr="1"/>
          <a:lstStyle/>
          <a:p>
            <a:pPr>
              <a:defRPr sz="1000" b="1" i="1" u="sng" strike="noStrike" kern="1200" baseline="0">
                <a:solidFill>
                  <a:srgbClr val="FF0000"/>
                </a:solidFill>
                <a:latin typeface="+mn-lt"/>
                <a:ea typeface="+mn-ea"/>
                <a:cs typeface="+mn-cs"/>
              </a:defRPr>
            </a:pPr>
            <a:endParaRPr lang="fr-FR"/>
          </a:p>
        </c:txPr>
        <c:crossAx val="1092073551"/>
        <c:crosses val="autoZero"/>
      </c:ser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lrMapOvr bg1="lt1" tx1="dk1" bg2="lt2" tx2="dk2" accent1="accent1" accent2="accent2" accent3="accent3" accent4="accent4" accent5="accent5" accent6="accent6" hlink="hlink" folHlink="folHlink"/>
  <c:chart>
    <c:autoTitleDeleted val="1"/>
    <c:view3D>
      <c:rotX val="15"/>
      <c:rotY val="20"/>
      <c:depthPercent val="100"/>
      <c:rAngAx val="1"/>
    </c:view3D>
    <c:floor>
      <c:thickness val="0"/>
      <c:spPr>
        <a:noFill/>
        <a:ln>
          <a:noFill/>
        </a:ln>
        <a:effectLst/>
        <a:sp3d/>
      </c:spPr>
    </c:floor>
    <c:sideWall>
      <c:thickness val="0"/>
      <c:spPr>
        <a:noFill/>
        <a:ln>
          <a:noFill/>
        </a:ln>
        <a:effectLst/>
        <a:sp3d/>
      </c:spPr>
    </c:sideWall>
    <c:backWall>
      <c:thickness val="0"/>
      <c:spPr>
        <a:noFill/>
        <a:ln>
          <a:noFill/>
        </a:ln>
        <a:effectLst/>
        <a:sp3d/>
      </c:spPr>
    </c:backWall>
    <c:plotArea>
      <c:layout/>
      <c:bar3DChart>
        <c:barDir val="col"/>
        <c:grouping val="standard"/>
        <c:varyColors val="0"/>
        <c:ser>
          <c:idx val="0"/>
          <c:order val="0"/>
          <c:tx>
            <c:strRef>
              <c:f>'Données 2020'!$AG$34</c:f>
              <c:strCache>
                <c:ptCount val="1"/>
                <c:pt idx="0">
                  <c:v>Janvier</c:v>
                </c:pt>
              </c:strCache>
            </c:strRef>
          </c:tx>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a:sp3d/>
          </c:spPr>
          <c:invertIfNegative val="0"/>
          <c:dPt>
            <c:idx val="0"/>
            <c:invertIfNegative val="0"/>
            <c:bubble3D val="0"/>
            <c:spPr>
              <a:solidFill>
                <a:srgbClr val="70AD47">
                  <a:lumMod val="75000"/>
                </a:srgbClr>
              </a:solidFill>
              <a:ln>
                <a:noFill/>
              </a:ln>
              <a:effectLst>
                <a:outerShdw blurRad="57150" dist="19050" dir="5400000" algn="ctr" rotWithShape="0">
                  <a:srgbClr val="000000">
                    <a:alpha val="63000"/>
                  </a:srgbClr>
                </a:outerShdw>
              </a:effectLst>
              <a:sp3d/>
            </c:spPr>
            <c:extLst>
              <c:ext xmlns:c16="http://schemas.microsoft.com/office/drawing/2014/chart" uri="{C3380CC4-5D6E-409C-BE32-E72D297353CC}">
                <c16:uniqueId val="{00000001-77E2-49DB-A225-82042C6EB554}"/>
              </c:ext>
            </c:extLst>
          </c:dPt>
          <c:dPt>
            <c:idx val="1"/>
            <c:invertIfNegative val="0"/>
            <c:bubble3D val="0"/>
            <c:spPr>
              <a:solidFill>
                <a:srgbClr val="FFC000">
                  <a:lumMod val="75000"/>
                </a:srgbClr>
              </a:solidFill>
              <a:ln>
                <a:noFill/>
              </a:ln>
              <a:effectLst>
                <a:outerShdw blurRad="57150" dist="19050" dir="5400000" algn="ctr" rotWithShape="0">
                  <a:srgbClr val="000000">
                    <a:alpha val="63000"/>
                  </a:srgbClr>
                </a:outerShdw>
              </a:effectLst>
              <a:sp3d/>
            </c:spPr>
            <c:extLst>
              <c:ext xmlns:c16="http://schemas.microsoft.com/office/drawing/2014/chart" uri="{C3380CC4-5D6E-409C-BE32-E72D297353CC}">
                <c16:uniqueId val="{00000003-77E2-49DB-A225-82042C6EB554}"/>
              </c:ext>
            </c:extLst>
          </c:dPt>
          <c:dPt>
            <c:idx val="2"/>
            <c:invertIfNegative val="0"/>
            <c:bubble3D val="0"/>
            <c:spPr>
              <a:solidFill>
                <a:srgbClr val="FFFF00"/>
              </a:solidFill>
              <a:ln>
                <a:noFill/>
              </a:ln>
              <a:effectLst>
                <a:outerShdw blurRad="57150" dist="19050" dir="5400000" algn="ctr" rotWithShape="0">
                  <a:srgbClr val="000000">
                    <a:alpha val="63000"/>
                  </a:srgbClr>
                </a:outerShdw>
              </a:effectLst>
              <a:sp3d/>
            </c:spPr>
            <c:extLst>
              <c:ext xmlns:c16="http://schemas.microsoft.com/office/drawing/2014/chart" uri="{C3380CC4-5D6E-409C-BE32-E72D297353CC}">
                <c16:uniqueId val="{00000005-77E2-49DB-A225-82042C6EB554}"/>
              </c:ext>
            </c:extLst>
          </c:dPt>
          <c:dLbls>
            <c:dLbl>
              <c:idx val="0"/>
              <c:layout>
                <c:manualLayout>
                  <c:x val="1.3656783313518452E-3"/>
                  <c:y val="-5.0144329462721939E-2"/>
                </c:manualLayout>
              </c:layout>
              <c:showLegendKey val="0"/>
              <c:showVal val="1"/>
              <c:showCatName val="0"/>
              <c:showSerName val="0"/>
              <c:showPercent val="0"/>
              <c:showBubbleSize val="0"/>
              <c:extLst>
                <c:ext xmlns:c15="http://schemas.microsoft.com/office/drawing/2012/chart" uri="{CE6537A1-D6FC-4f65-9D91-7224C49458BB}">
                  <c15:layout/>
                </c:ext>
                <c:ext xmlns:c16="http://schemas.microsoft.com/office/drawing/2014/chart" uri="{C3380CC4-5D6E-409C-BE32-E72D297353CC}">
                  <c16:uniqueId val="{00000001-77E2-49DB-A225-82042C6EB554}"/>
                </c:ext>
              </c:extLst>
            </c:dLbl>
            <c:dLbl>
              <c:idx val="1"/>
              <c:layout>
                <c:manualLayout>
                  <c:x val="0"/>
                  <c:y val="-6.8948453011242736E-2"/>
                </c:manualLayout>
              </c:layout>
              <c:showLegendKey val="0"/>
              <c:showVal val="1"/>
              <c:showCatName val="0"/>
              <c:showSerName val="0"/>
              <c:showPercent val="0"/>
              <c:showBubbleSize val="0"/>
              <c:extLst>
                <c:ext xmlns:c15="http://schemas.microsoft.com/office/drawing/2012/chart" uri="{CE6537A1-D6FC-4f65-9D91-7224C49458BB}">
                  <c15:layout/>
                </c:ext>
                <c:ext xmlns:c16="http://schemas.microsoft.com/office/drawing/2014/chart" uri="{C3380CC4-5D6E-409C-BE32-E72D297353CC}">
                  <c16:uniqueId val="{00000003-77E2-49DB-A225-82042C6EB554}"/>
                </c:ext>
              </c:extLst>
            </c:dLbl>
            <c:dLbl>
              <c:idx val="2"/>
              <c:layout>
                <c:manualLayout>
                  <c:x val="4.7798741597314481E-2"/>
                  <c:y val="-5.2233676523668685E-2"/>
                </c:manualLayout>
              </c:layout>
              <c:showLegendKey val="0"/>
              <c:showVal val="1"/>
              <c:showCatName val="0"/>
              <c:showSerName val="0"/>
              <c:showPercent val="0"/>
              <c:showBubbleSize val="0"/>
              <c:extLst>
                <c:ext xmlns:c15="http://schemas.microsoft.com/office/drawing/2012/chart" uri="{CE6537A1-D6FC-4f65-9D91-7224C49458BB}">
                  <c15:layout/>
                </c:ext>
                <c:ext xmlns:c16="http://schemas.microsoft.com/office/drawing/2014/chart" uri="{C3380CC4-5D6E-409C-BE32-E72D297353CC}">
                  <c16:uniqueId val="{00000005-77E2-49DB-A225-82042C6EB554}"/>
                </c:ext>
              </c:extLst>
            </c:dLbl>
            <c:numFmt formatCode="#,##0" sourceLinked="0"/>
            <c:spPr>
              <a:solidFill>
                <a:sysClr val="window" lastClr="FFFFFF">
                  <a:lumMod val="95000"/>
                </a:sysClr>
              </a:solid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'Données 2020'!$AH$33:$AJ$33</c:f>
              <c:strCache>
                <c:ptCount val="3"/>
                <c:pt idx="0">
                  <c:v>Prod mois (n)</c:v>
                </c:pt>
                <c:pt idx="1">
                  <c:v>Prod mois (n-1)</c:v>
                </c:pt>
                <c:pt idx="2">
                  <c:v>Prod mois budgétisé</c:v>
                </c:pt>
              </c:strCache>
            </c:strRef>
          </c:cat>
          <c:val>
            <c:numRef>
              <c:f>'Données 2020'!$AH$34:$AJ$34</c:f>
              <c:numCache>
                <c:formatCode>_-* #\ ##0\ _C_F_A_-;\-* #\ ##0\ _C_F_A_-;_-* "-"??\ _C_F_A_-;_-@_-</c:formatCode>
                <c:ptCount val="3"/>
                <c:pt idx="0">
                  <c:v>17404336.273000002</c:v>
                </c:pt>
                <c:pt idx="1">
                  <c:v>16987646.049130861</c:v>
                </c:pt>
                <c:pt idx="2">
                  <c:v>17713400</c:v>
                </c:pt>
              </c:numCache>
            </c:numRef>
          </c:val>
          <c:shape val="cylinder"/>
          <c:extLst>
            <c:ext xmlns:c16="http://schemas.microsoft.com/office/drawing/2014/chart" uri="{C3380CC4-5D6E-409C-BE32-E72D297353CC}">
              <c16:uniqueId val="{00000006-77E2-49DB-A225-82042C6EB554}"/>
            </c:ext>
          </c:extLst>
        </c:ser>
        <c:dLbls>
          <c:showLegendKey val="0"/>
          <c:showVal val="0"/>
          <c:showCatName val="0"/>
          <c:showSerName val="0"/>
          <c:showPercent val="0"/>
          <c:showBubbleSize val="0"/>
        </c:dLbls>
        <c:gapWidth val="150"/>
        <c:shape val="box"/>
        <c:axId val="1092056495"/>
        <c:axId val="1092073551"/>
        <c:axId val="1119051807"/>
      </c:bar3DChart>
      <c:catAx>
        <c:axId val="1092056495"/>
        <c:scaling>
          <c:orientation val="minMax"/>
        </c:scaling>
        <c:delete val="0"/>
        <c:axPos val="b"/>
        <c:majorGridlines>
          <c:spPr>
            <a:ln w="9525" cap="flat" cmpd="sng" algn="ctr">
              <a:solidFill>
                <a:schemeClr val="tx1">
                  <a:lumMod val="15000"/>
                  <a:lumOff val="85000"/>
                </a:schemeClr>
              </a:solidFill>
              <a:round/>
            </a:ln>
            <a:effectLst/>
          </c:spPr>
        </c:majorGridlines>
        <c:minorGridlines>
          <c:spPr>
            <a:ln w="9525" cap="flat" cmpd="sng" algn="ctr">
              <a:solidFill>
                <a:schemeClr val="tx1">
                  <a:lumMod val="5000"/>
                  <a:lumOff val="95000"/>
                </a:schemeClr>
              </a:solidFill>
              <a:round/>
            </a:ln>
            <a:effectLst/>
          </c:spPr>
        </c:minorGridlines>
        <c:numFmt formatCode="General" sourceLinked="1"/>
        <c:majorTickMark val="none"/>
        <c:minorTickMark val="none"/>
        <c:tickLblPos val="nextTo"/>
        <c:spPr>
          <a:noFill/>
          <a:ln w="12700" cap="flat" cmpd="sng" algn="ctr">
            <a:solidFill>
              <a:schemeClr val="tx1">
                <a:lumMod val="15000"/>
                <a:lumOff val="85000"/>
              </a:schemeClr>
            </a:solidFill>
            <a:round/>
          </a:ln>
          <a:effectLst/>
        </c:spPr>
        <c:txPr>
          <a:bodyPr rot="-60000000" spcFirstLastPara="1" vertOverflow="ellipsis" vert="horz" wrap="square" anchor="ctr" anchorCtr="1"/>
          <a:lstStyle/>
          <a:p>
            <a:pPr>
              <a:defRPr sz="900" b="1" i="0" u="none" strike="noStrike" kern="1200" baseline="0">
                <a:solidFill>
                  <a:schemeClr val="tx1">
                    <a:lumMod val="65000"/>
                    <a:lumOff val="35000"/>
                  </a:schemeClr>
                </a:solidFill>
                <a:latin typeface="+mn-lt"/>
                <a:ea typeface="+mn-ea"/>
                <a:cs typeface="+mn-cs"/>
              </a:defRPr>
            </a:pPr>
            <a:endParaRPr lang="fr-FR"/>
          </a:p>
        </c:txPr>
        <c:crossAx val="1092073551"/>
        <c:crosses val="autoZero"/>
        <c:auto val="1"/>
        <c:lblAlgn val="ctr"/>
        <c:lblOffset val="100"/>
        <c:noMultiLvlLbl val="0"/>
      </c:catAx>
      <c:valAx>
        <c:axId val="1092073551"/>
        <c:scaling>
          <c:orientation val="minMax"/>
        </c:scaling>
        <c:delete val="0"/>
        <c:axPos val="l"/>
        <c:majorGridlines>
          <c:spPr>
            <a:ln w="9525" cap="flat" cmpd="sng" algn="ctr">
              <a:solidFill>
                <a:schemeClr val="tx1">
                  <a:lumMod val="15000"/>
                  <a:lumOff val="85000"/>
                </a:schemeClr>
              </a:solidFill>
              <a:round/>
            </a:ln>
            <a:effectLst/>
          </c:spPr>
        </c:majorGridlines>
        <c:minorGridlines>
          <c:spPr>
            <a:ln w="9525" cap="flat" cmpd="sng" algn="ctr">
              <a:solidFill>
                <a:schemeClr val="tx1">
                  <a:lumMod val="5000"/>
                  <a:lumOff val="95000"/>
                </a:schemeClr>
              </a:solidFill>
              <a:round/>
            </a:ln>
            <a:effectLst/>
          </c:spPr>
        </c:minorGridlines>
        <c:numFmt formatCode="#,##0" sourceLinked="0"/>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092056495"/>
        <c:crosses val="autoZero"/>
        <c:crossBetween val="between"/>
      </c:valAx>
      <c:serAx>
        <c:axId val="1119051807"/>
        <c:scaling>
          <c:orientation val="minMax"/>
        </c:scaling>
        <c:delete val="0"/>
        <c:axPos val="b"/>
        <c:minorGridlines>
          <c:spPr>
            <a:ln w="9525" cap="flat" cmpd="sng" algn="ctr">
              <a:solidFill>
                <a:schemeClr val="tx1">
                  <a:lumMod val="5000"/>
                  <a:lumOff val="95000"/>
                </a:schemeClr>
              </a:solidFill>
              <a:round/>
            </a:ln>
            <a:effectLst/>
          </c:spPr>
        </c:minorGridlines>
        <c:majorTickMark val="none"/>
        <c:minorTickMark val="none"/>
        <c:tickLblPos val="nextTo"/>
        <c:spPr>
          <a:noFill/>
          <a:ln w="12700" cap="flat" cmpd="sng" algn="ctr">
            <a:solidFill>
              <a:schemeClr val="tx1">
                <a:lumMod val="15000"/>
                <a:lumOff val="85000"/>
              </a:schemeClr>
            </a:solidFill>
            <a:round/>
          </a:ln>
          <a:effectLst/>
        </c:spPr>
        <c:txPr>
          <a:bodyPr rot="-60000000" spcFirstLastPara="1" vertOverflow="ellipsis" vert="horz" wrap="square" anchor="ctr" anchorCtr="1"/>
          <a:lstStyle/>
          <a:p>
            <a:pPr>
              <a:defRPr sz="1000" b="1" i="1" u="sng" strike="noStrike" kern="1200" baseline="0">
                <a:solidFill>
                  <a:srgbClr val="FF0000"/>
                </a:solidFill>
                <a:latin typeface="+mn-lt"/>
                <a:ea typeface="+mn-ea"/>
                <a:cs typeface="+mn-cs"/>
              </a:defRPr>
            </a:pPr>
            <a:endParaRPr lang="fr-FR"/>
          </a:p>
        </c:txPr>
        <c:crossAx val="1092073551"/>
        <c:crosses val="autoZero"/>
      </c:serAx>
      <c:spPr>
        <a:noFill/>
        <a:ln>
          <a:noFill/>
        </a:ln>
        <a:effectLst/>
      </c:spPr>
    </c:plotArea>
    <c:legend>
      <c:legendPos val="b"/>
      <c:layout/>
      <c:overlay val="0"/>
      <c:spPr>
        <a:noFill/>
        <a:ln>
          <a:noFill/>
        </a:ln>
        <a:effectLst/>
      </c:spPr>
      <c:txPr>
        <a:bodyPr rot="0" spcFirstLastPara="1" vertOverflow="ellipsis" vert="horz" wrap="square" anchor="ctr" anchorCtr="1"/>
        <a:lstStyle/>
        <a:p>
          <a:pPr>
            <a:defRPr sz="900" b="1"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47">
  <cs:axisTitle>
    <cs:lnRef idx="0"/>
    <cs:fillRef idx="0"/>
    <cs:effectRef idx="0"/>
    <cs:fontRef idx="minor">
      <a:schemeClr val="tx1">
        <a:lumMod val="65000"/>
        <a:lumOff val="35000"/>
      </a:schemeClr>
    </cs:fontRef>
    <cs:defRPr sz="900" kern="1200"/>
  </cs:axisTitle>
  <cs:categoryAxis>
    <cs:lnRef idx="0"/>
    <cs:fillRef idx="0"/>
    <cs:effectRef idx="0"/>
    <cs:fontRef idx="minor">
      <a:schemeClr val="tx1">
        <a:lumMod val="65000"/>
        <a:lumOff val="35000"/>
      </a:schemeClr>
    </cs:fontRef>
    <cs:spPr>
      <a:ln w="12700"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2"/>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lt1"/>
    </cs:fontRef>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cs:lnRef idx="0"/>
    <cs:fillRef idx="0"/>
    <cs:effectRef idx="0"/>
    <cs:fontRef idx="minor">
      <a:schemeClr val="lt1"/>
    </cs:fontRef>
  </cs:plotArea>
  <cs:plotArea3D>
    <cs:lnRef idx="0"/>
    <cs:fillRef idx="0"/>
    <cs:effectRef idx="0"/>
    <cs:fontRef idx="minor">
      <a:schemeClr val="lt1"/>
    </cs:fontRef>
  </cs:plotArea3D>
  <cs:seriesAxis>
    <cs:lnRef idx="0"/>
    <cs:fillRef idx="0"/>
    <cs:effectRef idx="0"/>
    <cs:fontRef idx="minor">
      <a:schemeClr val="tx1">
        <a:lumMod val="65000"/>
        <a:lumOff val="35000"/>
      </a:schemeClr>
    </cs:fontRef>
    <cs:spPr>
      <a:ln w="12700" cap="flat" cmpd="sng" algn="ctr">
        <a:solidFill>
          <a:schemeClr val="tx1">
            <a:lumMod val="15000"/>
            <a:lumOff val="85000"/>
          </a:schemeClr>
        </a:solidFill>
        <a:round/>
      </a:ln>
    </cs:spPr>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600" b="1" kern="1200" baseline="0"/>
  </cs:title>
  <cs:trendline>
    <cs:lnRef idx="0">
      <cs:styleClr val="auto"/>
    </cs:lnRef>
    <cs:fillRef idx="0"/>
    <cs:effectRef idx="0"/>
    <cs:fontRef idx="minor">
      <a:schemeClr val="lt1"/>
    </cs:fontRef>
    <cs:spPr>
      <a:ln w="19050" cap="rnd">
        <a:solidFill>
          <a:schemeClr val="phClr"/>
        </a:solidFill>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lt1"/>
    </cs:fontRef>
  </cs:wall>
</cs:chartStyle>
</file>

<file path=xl/charts/style2.xml><?xml version="1.0" encoding="utf-8"?>
<cs:chartStyle xmlns:cs="http://schemas.microsoft.com/office/drawing/2012/chartStyle" xmlns:a="http://schemas.openxmlformats.org/drawingml/2006/main" id="347">
  <cs:axisTitle>
    <cs:lnRef idx="0"/>
    <cs:fillRef idx="0"/>
    <cs:effectRef idx="0"/>
    <cs:fontRef idx="minor">
      <a:schemeClr val="tx1">
        <a:lumMod val="65000"/>
        <a:lumOff val="35000"/>
      </a:schemeClr>
    </cs:fontRef>
    <cs:defRPr sz="900" kern="1200"/>
  </cs:axisTitle>
  <cs:categoryAxis>
    <cs:lnRef idx="0"/>
    <cs:fillRef idx="0"/>
    <cs:effectRef idx="0"/>
    <cs:fontRef idx="minor">
      <a:schemeClr val="tx1">
        <a:lumMod val="65000"/>
        <a:lumOff val="35000"/>
      </a:schemeClr>
    </cs:fontRef>
    <cs:spPr>
      <a:ln w="12700"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2"/>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lt1"/>
    </cs:fontRef>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cs:lnRef idx="0"/>
    <cs:fillRef idx="0"/>
    <cs:effectRef idx="0"/>
    <cs:fontRef idx="minor">
      <a:schemeClr val="lt1"/>
    </cs:fontRef>
  </cs:plotArea>
  <cs:plotArea3D>
    <cs:lnRef idx="0"/>
    <cs:fillRef idx="0"/>
    <cs:effectRef idx="0"/>
    <cs:fontRef idx="minor">
      <a:schemeClr val="lt1"/>
    </cs:fontRef>
  </cs:plotArea3D>
  <cs:seriesAxis>
    <cs:lnRef idx="0"/>
    <cs:fillRef idx="0"/>
    <cs:effectRef idx="0"/>
    <cs:fontRef idx="minor">
      <a:schemeClr val="tx1">
        <a:lumMod val="65000"/>
        <a:lumOff val="35000"/>
      </a:schemeClr>
    </cs:fontRef>
    <cs:spPr>
      <a:ln w="12700" cap="flat" cmpd="sng" algn="ctr">
        <a:solidFill>
          <a:schemeClr val="tx1">
            <a:lumMod val="15000"/>
            <a:lumOff val="85000"/>
          </a:schemeClr>
        </a:solidFill>
        <a:round/>
      </a:ln>
    </cs:spPr>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600" b="1" kern="1200" baseline="0"/>
  </cs:title>
  <cs:trendline>
    <cs:lnRef idx="0">
      <cs:styleClr val="auto"/>
    </cs:lnRef>
    <cs:fillRef idx="0"/>
    <cs:effectRef idx="0"/>
    <cs:fontRef idx="minor">
      <a:schemeClr val="lt1"/>
    </cs:fontRef>
    <cs:spPr>
      <a:ln w="19050" cap="rnd">
        <a:solidFill>
          <a:schemeClr val="phClr"/>
        </a:solidFill>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lt1"/>
    </cs:fontRef>
  </cs:wall>
</cs:chartStyle>
</file>

<file path=xl/chartsheets/_rels/sheet1.xml.rels><?xml version="1.0" encoding="UTF-8" standalone="yes"?>
<Relationships xmlns="http://schemas.openxmlformats.org/package/2006/relationships"><Relationship Id="rId1" Type="http://schemas.openxmlformats.org/officeDocument/2006/relationships/drawing" Target="../drawings/drawing3.xml"/></Relationships>
</file>

<file path=xl/chartsheets/sheet1.xml><?xml version="1.0" encoding="utf-8"?>
<chartsheet xmlns="http://schemas.openxmlformats.org/spreadsheetml/2006/main" xmlns:r="http://schemas.openxmlformats.org/officeDocument/2006/relationships">
  <sheetPr codeName="Graphique1"/>
  <sheetViews>
    <sheetView zoomScale="76" workbookViewId="0" zoomToFit="1"/>
  </sheetViews>
  <pageMargins left="0.7" right="0.7" top="0.75" bottom="0.75" header="0.3" footer="0.3"/>
  <drawing r:id="rId1"/>
</chartsheet>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Drop" dropStyle="combo" dx="16" fmlaLink="'Données 2020'!$AI$50" fmlaRange="[0]!Mois" sel="1" val="0"/>
</file>

<file path=xl/ctrlProps/ctrlProp6.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3.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14</xdr:col>
          <xdr:colOff>190500</xdr:colOff>
          <xdr:row>13</xdr:row>
          <xdr:rowOff>180975</xdr:rowOff>
        </xdr:from>
        <xdr:to>
          <xdr:col>15</xdr:col>
          <xdr:colOff>123825</xdr:colOff>
          <xdr:row>16</xdr:row>
          <xdr:rowOff>85725</xdr:rowOff>
        </xdr:to>
        <xdr:sp macro="" textlink="">
          <xdr:nvSpPr>
            <xdr:cNvPr id="28673" name="Button 1" hidden="1">
              <a:extLst>
                <a:ext uri="{63B3BB69-23CF-44E3-9099-C40C66FF867C}">
                  <a14:compatExt spid="_x0000_s28673"/>
                </a:ext>
                <a:ext uri="{FF2B5EF4-FFF2-40B4-BE49-F238E27FC236}">
                  <a16:creationId xmlns:a16="http://schemas.microsoft.com/office/drawing/2014/main" id="{00000000-0008-0000-0000-00000170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1" u="sng" strike="noStrike" baseline="0">
                  <a:solidFill>
                    <a:srgbClr val="000000"/>
                  </a:solidFill>
                  <a:latin typeface="Arial"/>
                  <a:cs typeface="Arial"/>
                </a:rPr>
                <a:t>Quitter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14</xdr:col>
          <xdr:colOff>190500</xdr:colOff>
          <xdr:row>9</xdr:row>
          <xdr:rowOff>104775</xdr:rowOff>
        </xdr:from>
        <xdr:to>
          <xdr:col>15</xdr:col>
          <xdr:colOff>133350</xdr:colOff>
          <xdr:row>12</xdr:row>
          <xdr:rowOff>19050</xdr:rowOff>
        </xdr:to>
        <xdr:sp macro="" textlink="">
          <xdr:nvSpPr>
            <xdr:cNvPr id="28674" name="Button 2" hidden="1">
              <a:extLst>
                <a:ext uri="{63B3BB69-23CF-44E3-9099-C40C66FF867C}">
                  <a14:compatExt spid="_x0000_s28674"/>
                </a:ext>
                <a:ext uri="{FF2B5EF4-FFF2-40B4-BE49-F238E27FC236}">
                  <a16:creationId xmlns:a16="http://schemas.microsoft.com/office/drawing/2014/main" id="{00000000-0008-0000-0000-00000270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FF0000"/>
                  </a:solidFill>
                  <a:latin typeface="Arial"/>
                  <a:cs typeface="Arial"/>
                </a:rPr>
                <a:t>Bilan Annuel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733425</xdr:colOff>
          <xdr:row>35</xdr:row>
          <xdr:rowOff>57150</xdr:rowOff>
        </xdr:from>
        <xdr:to>
          <xdr:col>9</xdr:col>
          <xdr:colOff>76200</xdr:colOff>
          <xdr:row>36</xdr:row>
          <xdr:rowOff>180975</xdr:rowOff>
        </xdr:to>
        <xdr:sp macro="" textlink="">
          <xdr:nvSpPr>
            <xdr:cNvPr id="28676" name="Button 4" hidden="1">
              <a:extLst>
                <a:ext uri="{63B3BB69-23CF-44E3-9099-C40C66FF867C}">
                  <a14:compatExt spid="_x0000_s28676"/>
                </a:ext>
                <a:ext uri="{FF2B5EF4-FFF2-40B4-BE49-F238E27FC236}">
                  <a16:creationId xmlns:a16="http://schemas.microsoft.com/office/drawing/2014/main" id="{00000000-0008-0000-0000-0000047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Arial"/>
                  <a:cs typeface="Arial"/>
                </a:rPr>
                <a:t>Données 2020</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123825</xdr:colOff>
          <xdr:row>35</xdr:row>
          <xdr:rowOff>57150</xdr:rowOff>
        </xdr:from>
        <xdr:to>
          <xdr:col>13</xdr:col>
          <xdr:colOff>400050</xdr:colOff>
          <xdr:row>37</xdr:row>
          <xdr:rowOff>19050</xdr:rowOff>
        </xdr:to>
        <xdr:sp macro="" textlink="">
          <xdr:nvSpPr>
            <xdr:cNvPr id="28677" name="Button 5" hidden="1">
              <a:extLst>
                <a:ext uri="{63B3BB69-23CF-44E3-9099-C40C66FF867C}">
                  <a14:compatExt spid="_x0000_s28677"/>
                </a:ext>
                <a:ext uri="{FF2B5EF4-FFF2-40B4-BE49-F238E27FC236}">
                  <a16:creationId xmlns:a16="http://schemas.microsoft.com/office/drawing/2014/main" id="{00000000-0008-0000-0000-0000057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Arial"/>
                  <a:cs typeface="Arial"/>
                </a:rPr>
                <a:t>Données 2019</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7</xdr:col>
          <xdr:colOff>342900</xdr:colOff>
          <xdr:row>19</xdr:row>
          <xdr:rowOff>133350</xdr:rowOff>
        </xdr:from>
        <xdr:to>
          <xdr:col>8</xdr:col>
          <xdr:colOff>714375</xdr:colOff>
          <xdr:row>20</xdr:row>
          <xdr:rowOff>133350</xdr:rowOff>
        </xdr:to>
        <xdr:sp macro="" textlink="">
          <xdr:nvSpPr>
            <xdr:cNvPr id="28679" name="Drop Down 7" hidden="1">
              <a:extLst>
                <a:ext uri="{63B3BB69-23CF-44E3-9099-C40C66FF867C}">
                  <a14:compatExt spid="_x0000_s2867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9</xdr:col>
      <xdr:colOff>838200</xdr:colOff>
      <xdr:row>19</xdr:row>
      <xdr:rowOff>85725</xdr:rowOff>
    </xdr:from>
    <xdr:to>
      <xdr:col>13</xdr:col>
      <xdr:colOff>19050</xdr:colOff>
      <xdr:row>20</xdr:row>
      <xdr:rowOff>133350</xdr:rowOff>
    </xdr:to>
    <xdr:sp macro="" textlink="">
      <xdr:nvSpPr>
        <xdr:cNvPr id="2" name="Rectangle avec coins rognés en diagonale 1"/>
        <xdr:cNvSpPr/>
      </xdr:nvSpPr>
      <xdr:spPr>
        <a:xfrm>
          <a:off x="8286750" y="3695700"/>
          <a:ext cx="2400300" cy="247650"/>
        </a:xfrm>
        <a:prstGeom prst="snip2DiagRect">
          <a:avLst/>
        </a:prstGeom>
        <a:noFill/>
        <a:ln>
          <a:solidFill>
            <a:schemeClr val="accent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b="1" cap="none" spc="0">
              <a:ln>
                <a:noFill/>
              </a:ln>
              <a:solidFill>
                <a:schemeClr val="tx1"/>
              </a:solidFill>
              <a:effectLst/>
            </a:rPr>
            <a:t>Choisir le graphe du Mois à afficher</a:t>
          </a:r>
        </a:p>
      </xdr:txBody>
    </xdr:sp>
    <xdr:clientData/>
  </xdr:twoCellAnchor>
  <xdr:twoCellAnchor>
    <xdr:from>
      <xdr:col>7</xdr:col>
      <xdr:colOff>342900</xdr:colOff>
      <xdr:row>20</xdr:row>
      <xdr:rowOff>171450</xdr:rowOff>
    </xdr:from>
    <xdr:to>
      <xdr:col>13</xdr:col>
      <xdr:colOff>685800</xdr:colOff>
      <xdr:row>35</xdr:row>
      <xdr:rowOff>28575</xdr:rowOff>
    </xdr:to>
    <xdr:graphicFrame macro="">
      <xdr:nvGraphicFramePr>
        <xdr:cNvPr id="8" name="Graphique 7"/>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66675</xdr:colOff>
          <xdr:row>0</xdr:row>
          <xdr:rowOff>180975</xdr:rowOff>
        </xdr:from>
        <xdr:to>
          <xdr:col>1</xdr:col>
          <xdr:colOff>847725</xdr:colOff>
          <xdr:row>2</xdr:row>
          <xdr:rowOff>114300</xdr:rowOff>
        </xdr:to>
        <xdr:sp macro="" textlink="">
          <xdr:nvSpPr>
            <xdr:cNvPr id="13315" name="Button 3" hidden="1">
              <a:extLst>
                <a:ext uri="{63B3BB69-23CF-44E3-9099-C40C66FF867C}">
                  <a14:compatExt spid="_x0000_s13315"/>
                </a:ext>
                <a:ext uri="{FF2B5EF4-FFF2-40B4-BE49-F238E27FC236}">
                  <a16:creationId xmlns:a16="http://schemas.microsoft.com/office/drawing/2014/main" id="{00000000-0008-0000-0100-000003340000}"/>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200" b="1" i="0" u="none" strike="noStrike" baseline="0">
                  <a:solidFill>
                    <a:srgbClr val="000000"/>
                  </a:solidFill>
                  <a:latin typeface="Bahnschrift"/>
                </a:rPr>
                <a:t>Sommaire</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absoluteAnchor>
    <xdr:pos x="0" y="0"/>
    <xdr:ext cx="9299408" cy="6065921"/>
    <xdr:graphicFrame macro="">
      <xdr:nvGraphicFramePr>
        <xdr:cNvPr id="2" name="Graphique 1"/>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theme/themeOverride1.xml><?xml version="1.0" encoding="utf-8"?>
<a:themeOverride xmlns:a="http://schemas.openxmlformats.org/drawingml/2006/main">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Override>
</file>

<file path=xl/theme/themeOverride2.xml><?xml version="1.0" encoding="utf-8"?>
<a:themeOverride xmlns:a="http://schemas.openxmlformats.org/drawingml/2006/main">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Overrid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 Id="rId9" Type="http://schemas.openxmlformats.org/officeDocument/2006/relationships/comments" Target="../comments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FF00"/>
  </sheetPr>
  <dimension ref="A1:Q39"/>
  <sheetViews>
    <sheetView tabSelected="1" zoomScaleNormal="100" workbookViewId="0">
      <pane ySplit="2" topLeftCell="A15" activePane="bottomLeft" state="frozen"/>
      <selection pane="bottomLeft" activeCell="P27" sqref="P27"/>
    </sheetView>
  </sheetViews>
  <sheetFormatPr baseColWidth="10" defaultColWidth="0" defaultRowHeight="15" zeroHeight="1" x14ac:dyDescent="0.25"/>
  <cols>
    <col min="1" max="1" width="11.42578125" style="46" customWidth="1"/>
    <col min="2" max="3" width="7.7109375" style="46" customWidth="1"/>
    <col min="4" max="4" width="15.140625" style="46" customWidth="1"/>
    <col min="5" max="6" width="15.7109375" style="46" customWidth="1"/>
    <col min="7" max="11" width="12.7109375" style="46" customWidth="1"/>
    <col min="12" max="16" width="11.42578125" style="46" customWidth="1"/>
    <col min="17" max="17" width="11.42578125" style="46" hidden="1" customWidth="1"/>
    <col min="18" max="16384" width="11.42578125" style="46" hidden="1"/>
  </cols>
  <sheetData>
    <row r="1" spans="2:14" x14ac:dyDescent="0.25"/>
    <row r="2" spans="2:14" ht="18" x14ac:dyDescent="0.35">
      <c r="D2" s="150"/>
      <c r="E2" s="150"/>
      <c r="F2" s="150"/>
      <c r="G2" s="150"/>
      <c r="H2" s="150"/>
      <c r="I2" s="150"/>
      <c r="J2" s="150"/>
      <c r="K2" s="150"/>
      <c r="L2" s="150"/>
      <c r="M2" s="150"/>
    </row>
    <row r="3" spans="2:14" ht="9.9499999999999993" customHeight="1" thickBot="1" x14ac:dyDescent="0.3"/>
    <row r="4" spans="2:14" ht="16.5" thickBot="1" x14ac:dyDescent="0.3">
      <c r="B4" s="146" t="s">
        <v>23</v>
      </c>
      <c r="C4" s="147"/>
      <c r="D4" s="143" t="s">
        <v>48</v>
      </c>
      <c r="E4" s="144"/>
      <c r="F4" s="144"/>
      <c r="G4" s="144"/>
      <c r="H4" s="144"/>
      <c r="I4" s="144"/>
      <c r="J4" s="144"/>
      <c r="K4" s="144"/>
      <c r="L4" s="144"/>
      <c r="M4" s="144"/>
      <c r="N4" s="145"/>
    </row>
    <row r="5" spans="2:14" ht="24.75" customHeight="1" thickTop="1" thickBot="1" x14ac:dyDescent="0.3">
      <c r="B5" s="148"/>
      <c r="C5" s="149"/>
      <c r="D5" s="88"/>
      <c r="E5" s="89"/>
      <c r="F5" s="89"/>
      <c r="G5" s="89"/>
      <c r="H5" s="89"/>
      <c r="I5" s="89"/>
      <c r="J5" s="89"/>
      <c r="K5" s="89"/>
      <c r="L5" s="89"/>
      <c r="M5" s="89"/>
      <c r="N5" s="90"/>
    </row>
    <row r="6" spans="2:14" x14ac:dyDescent="0.25">
      <c r="B6" s="141" t="s">
        <v>31</v>
      </c>
      <c r="C6" s="142"/>
      <c r="D6" s="119"/>
      <c r="E6" s="120"/>
      <c r="F6" s="97"/>
      <c r="G6" s="121"/>
      <c r="H6" s="121"/>
      <c r="I6" s="121"/>
      <c r="J6" s="121"/>
      <c r="K6" s="121"/>
      <c r="L6" s="97"/>
      <c r="M6" s="97"/>
      <c r="N6" s="128" t="str">
        <f>+IFERROR(IF(OR(#REF!="",#REF!=0),"",#REF!),"")</f>
        <v/>
      </c>
    </row>
    <row r="7" spans="2:14" x14ac:dyDescent="0.25">
      <c r="B7" s="151" t="s">
        <v>32</v>
      </c>
      <c r="C7" s="152"/>
      <c r="D7" s="122"/>
      <c r="E7" s="123"/>
      <c r="F7" s="98"/>
      <c r="G7" s="124"/>
      <c r="H7" s="124"/>
      <c r="I7" s="124"/>
      <c r="J7" s="124"/>
      <c r="K7" s="124"/>
      <c r="L7" s="98"/>
      <c r="M7" s="98"/>
      <c r="N7" s="129" t="str">
        <f>+IFERROR(IF(OR(#REF!="",#REF!=0),"",#REF!),"")</f>
        <v/>
      </c>
    </row>
    <row r="8" spans="2:14" x14ac:dyDescent="0.25">
      <c r="B8" s="151" t="s">
        <v>33</v>
      </c>
      <c r="C8" s="152"/>
      <c r="D8" s="122"/>
      <c r="E8" s="123"/>
      <c r="F8" s="98"/>
      <c r="G8" s="124"/>
      <c r="H8" s="124"/>
      <c r="I8" s="124"/>
      <c r="J8" s="124"/>
      <c r="K8" s="124"/>
      <c r="L8" s="98"/>
      <c r="M8" s="98"/>
      <c r="N8" s="129" t="str">
        <f>+IFERROR(IF(OR(#REF!="",#REF!=0),"",#REF!),"")</f>
        <v/>
      </c>
    </row>
    <row r="9" spans="2:14" x14ac:dyDescent="0.25">
      <c r="B9" s="151" t="s">
        <v>34</v>
      </c>
      <c r="C9" s="152"/>
      <c r="D9" s="122"/>
      <c r="E9" s="123"/>
      <c r="F9" s="98"/>
      <c r="G9" s="124"/>
      <c r="H9" s="124"/>
      <c r="I9" s="124"/>
      <c r="J9" s="124"/>
      <c r="K9" s="124"/>
      <c r="L9" s="98"/>
      <c r="M9" s="98"/>
      <c r="N9" s="129" t="str">
        <f>+IFERROR(IF(OR(#REF!="",#REF!=0),"",#REF!),"")</f>
        <v/>
      </c>
    </row>
    <row r="10" spans="2:14" x14ac:dyDescent="0.25">
      <c r="B10" s="151" t="s">
        <v>42</v>
      </c>
      <c r="C10" s="152"/>
      <c r="D10" s="122"/>
      <c r="E10" s="123"/>
      <c r="F10" s="98"/>
      <c r="G10" s="124"/>
      <c r="H10" s="124"/>
      <c r="I10" s="124"/>
      <c r="J10" s="124"/>
      <c r="K10" s="124"/>
      <c r="L10" s="98"/>
      <c r="M10" s="98"/>
      <c r="N10" s="129" t="str">
        <f>+IFERROR(IF(OR(#REF!="",#REF!=0),"",#REF!),"")</f>
        <v/>
      </c>
    </row>
    <row r="11" spans="2:14" x14ac:dyDescent="0.25">
      <c r="B11" s="151" t="s">
        <v>35</v>
      </c>
      <c r="C11" s="152"/>
      <c r="D11" s="122"/>
      <c r="E11" s="123"/>
      <c r="F11" s="98"/>
      <c r="G11" s="124"/>
      <c r="H11" s="124"/>
      <c r="I11" s="124"/>
      <c r="J11" s="124"/>
      <c r="K11" s="124"/>
      <c r="L11" s="98"/>
      <c r="M11" s="98"/>
      <c r="N11" s="129" t="str">
        <f>+IFERROR(IF(OR(#REF!="",#REF!=0),"",#REF!),"")</f>
        <v/>
      </c>
    </row>
    <row r="12" spans="2:14" x14ac:dyDescent="0.25">
      <c r="B12" s="151" t="s">
        <v>36</v>
      </c>
      <c r="C12" s="152"/>
      <c r="D12" s="122"/>
      <c r="E12" s="123"/>
      <c r="F12" s="98"/>
      <c r="G12" s="124"/>
      <c r="H12" s="124"/>
      <c r="I12" s="124"/>
      <c r="J12" s="124"/>
      <c r="K12" s="124"/>
      <c r="L12" s="98"/>
      <c r="M12" s="98"/>
      <c r="N12" s="129" t="str">
        <f>+IFERROR(IF(OR(#REF!="",#REF!=0),"",#REF!),"")</f>
        <v/>
      </c>
    </row>
    <row r="13" spans="2:14" x14ac:dyDescent="0.25">
      <c r="B13" s="151" t="s">
        <v>37</v>
      </c>
      <c r="C13" s="152"/>
      <c r="D13" s="122"/>
      <c r="E13" s="123"/>
      <c r="F13" s="98"/>
      <c r="G13" s="124"/>
      <c r="H13" s="124"/>
      <c r="I13" s="124"/>
      <c r="J13" s="124"/>
      <c r="K13" s="124"/>
      <c r="L13" s="98"/>
      <c r="M13" s="98"/>
      <c r="N13" s="129" t="str">
        <f>+IFERROR(IF(OR(#REF!="",#REF!=0),"",#REF!),"")</f>
        <v/>
      </c>
    </row>
    <row r="14" spans="2:14" x14ac:dyDescent="0.25">
      <c r="B14" s="151" t="s">
        <v>38</v>
      </c>
      <c r="C14" s="152"/>
      <c r="D14" s="122"/>
      <c r="E14" s="123"/>
      <c r="F14" s="98"/>
      <c r="G14" s="124"/>
      <c r="H14" s="124"/>
      <c r="I14" s="124"/>
      <c r="J14" s="124"/>
      <c r="K14" s="124"/>
      <c r="L14" s="98"/>
      <c r="M14" s="98"/>
      <c r="N14" s="129" t="str">
        <f>+IFERROR(IF(OR(#REF!="",#REF!=0),"",#REF!),"")</f>
        <v/>
      </c>
    </row>
    <row r="15" spans="2:14" x14ac:dyDescent="0.25">
      <c r="B15" s="151" t="s">
        <v>39</v>
      </c>
      <c r="C15" s="152"/>
      <c r="D15" s="122"/>
      <c r="E15" s="123"/>
      <c r="F15" s="98"/>
      <c r="G15" s="124"/>
      <c r="H15" s="124"/>
      <c r="I15" s="124"/>
      <c r="J15" s="124"/>
      <c r="K15" s="124"/>
      <c r="L15" s="98"/>
      <c r="M15" s="98"/>
      <c r="N15" s="129" t="str">
        <f>+IFERROR(IF(OR(#REF!="",#REF!=0),"",#REF!),"")</f>
        <v/>
      </c>
    </row>
    <row r="16" spans="2:14" x14ac:dyDescent="0.25">
      <c r="B16" s="151" t="s">
        <v>40</v>
      </c>
      <c r="C16" s="152"/>
      <c r="D16" s="122"/>
      <c r="E16" s="123"/>
      <c r="F16" s="98"/>
      <c r="G16" s="124"/>
      <c r="H16" s="124"/>
      <c r="I16" s="124"/>
      <c r="J16" s="124"/>
      <c r="K16" s="124"/>
      <c r="L16" s="98"/>
      <c r="M16" s="98"/>
      <c r="N16" s="129" t="str">
        <f>+IFERROR(IF(OR(#REF!="",#REF!=0),"",#REF!),"")</f>
        <v/>
      </c>
    </row>
    <row r="17" spans="2:17" x14ac:dyDescent="0.25">
      <c r="B17" s="163" t="s">
        <v>41</v>
      </c>
      <c r="C17" s="164"/>
      <c r="D17" s="125"/>
      <c r="E17" s="126"/>
      <c r="F17" s="99"/>
      <c r="G17" s="127"/>
      <c r="H17" s="127"/>
      <c r="I17" s="127"/>
      <c r="J17" s="127"/>
      <c r="K17" s="127"/>
      <c r="L17" s="99"/>
      <c r="M17" s="99"/>
      <c r="N17" s="130" t="str">
        <f>+IFERROR(IF(OR(#REF!="",#REF!=0),"",#REF!),"")</f>
        <v/>
      </c>
    </row>
    <row r="18" spans="2:17" ht="5.0999999999999996" customHeight="1" x14ac:dyDescent="0.25">
      <c r="B18" s="51"/>
      <c r="C18" s="52"/>
      <c r="D18" s="54"/>
      <c r="E18" s="54"/>
      <c r="F18" s="55"/>
      <c r="G18" s="56"/>
      <c r="H18" s="56"/>
      <c r="I18" s="56"/>
      <c r="J18" s="56"/>
      <c r="K18" s="56"/>
      <c r="L18" s="57"/>
      <c r="M18" s="57"/>
      <c r="N18" s="58"/>
    </row>
    <row r="19" spans="2:17" ht="15.75" thickBot="1" x14ac:dyDescent="0.3">
      <c r="B19" s="165" t="s">
        <v>26</v>
      </c>
      <c r="C19" s="166"/>
      <c r="D19" s="59" t="str">
        <f>+IFERROR(IF(OR(#REF!="",#REF!=0),"",#REF!),"")</f>
        <v/>
      </c>
      <c r="E19" s="60" t="str">
        <f>+IFERROR(IF(OR(#REF!="",#REF!=0),"",#REF!),"")</f>
        <v/>
      </c>
      <c r="F19" s="61" t="str">
        <f>+IFERROR(IF(OR(#REF!="",#REF!=0),"",#REF!),"")</f>
        <v/>
      </c>
      <c r="G19" s="62" t="str">
        <f>+IFERROR(IF(OR(#REF!="",#REF!=0),"",#REF!),"")</f>
        <v/>
      </c>
      <c r="H19" s="62" t="str">
        <f>+IFERROR(IF(OR(#REF!="",#REF!=0),"",#REF!),"")</f>
        <v/>
      </c>
      <c r="I19" s="62" t="str">
        <f>+IFERROR(IF(OR(#REF!="",#REF!=0),"",#REF!),"")</f>
        <v/>
      </c>
      <c r="J19" s="62" t="str">
        <f>+IFERROR(IF(OR(#REF!="",#REF!=0),"",#REF!),"")</f>
        <v/>
      </c>
      <c r="K19" s="62" t="str">
        <f>+IFERROR(IF(OR(#REF!="",#REF!=0),"",#REF!),"")</f>
        <v/>
      </c>
      <c r="L19" s="61" t="str">
        <f>+IFERROR(IF(OR(#REF!="",#REF!=0),"",#REF!),"")</f>
        <v/>
      </c>
      <c r="M19" s="61" t="str">
        <f>+IFERROR(IF(OR(#REF!="",#REF!=0),"",#REF!),"")</f>
        <v/>
      </c>
      <c r="N19" s="63" t="str">
        <f>+IFERROR(IF(OR(#REF!="",#REF!=0),"",#REF!),"")</f>
        <v/>
      </c>
    </row>
    <row r="20" spans="2:17" ht="15.75" thickBot="1" x14ac:dyDescent="0.3"/>
    <row r="21" spans="2:17" ht="15.75" thickBot="1" x14ac:dyDescent="0.3">
      <c r="B21" s="172" t="s">
        <v>28</v>
      </c>
      <c r="C21" s="173"/>
      <c r="D21" s="173"/>
      <c r="E21" s="173"/>
      <c r="F21" s="173"/>
      <c r="G21" s="174"/>
      <c r="J21" s="140"/>
    </row>
    <row r="22" spans="2:17" ht="15.75" thickBot="1" x14ac:dyDescent="0.3">
      <c r="B22" s="170" t="s">
        <v>29</v>
      </c>
      <c r="C22" s="171"/>
      <c r="D22" s="171"/>
      <c r="E22" s="85">
        <v>2019</v>
      </c>
      <c r="F22" s="86">
        <v>2020</v>
      </c>
      <c r="G22" s="87" t="s">
        <v>27</v>
      </c>
    </row>
    <row r="23" spans="2:17" ht="16.5" thickTop="1" x14ac:dyDescent="0.25">
      <c r="B23" s="167"/>
      <c r="C23" s="168"/>
      <c r="D23" s="169"/>
      <c r="E23" s="72" t="str">
        <f>+IF(OR(F23="",F23=0),"",#REF!)</f>
        <v/>
      </c>
      <c r="F23" s="73" t="str">
        <f>+IFERROR(IF(OR(SUM(D6:D17)="",SUM(D6:D17)=0),"",SUM(D6:D17)),"")</f>
        <v/>
      </c>
      <c r="G23" s="78" t="str">
        <f>+IFERROR(IF(E23="","",(F23-E23)/E23),"")</f>
        <v/>
      </c>
    </row>
    <row r="24" spans="2:17" x14ac:dyDescent="0.25">
      <c r="B24" s="159"/>
      <c r="C24" s="160"/>
      <c r="D24" s="116"/>
      <c r="E24" s="65" t="str">
        <f>+IF(OR(F24="",F24=0),"",#REF!)</f>
        <v/>
      </c>
      <c r="F24" s="66" t="str">
        <f>+IFERROR(IF(OR($L$19="",$L$19=0),"",$L$19),"")</f>
        <v/>
      </c>
      <c r="G24" s="79" t="str">
        <f t="shared" ref="G24:G31" si="0">+IFERROR(IF(E24="","",(F24-E24)/E24),"")</f>
        <v/>
      </c>
    </row>
    <row r="25" spans="2:17" ht="15.75" customHeight="1" x14ac:dyDescent="0.25">
      <c r="B25" s="161"/>
      <c r="C25" s="162"/>
      <c r="D25" s="117"/>
      <c r="E25" s="67" t="str">
        <f>+IF(OR(F25="",F25=0),"",#REF!)</f>
        <v/>
      </c>
      <c r="F25" s="68" t="str">
        <f>+IFERROR(IF(OR($M$19="",$M$19=0),"",$M$19),"")</f>
        <v/>
      </c>
      <c r="G25" s="80" t="str">
        <f t="shared" si="0"/>
        <v/>
      </c>
      <c r="Q25" s="50" t="s">
        <v>24</v>
      </c>
    </row>
    <row r="26" spans="2:17" ht="15" customHeight="1" x14ac:dyDescent="0.25">
      <c r="B26" s="157"/>
      <c r="C26" s="158"/>
      <c r="D26" s="111"/>
      <c r="E26" s="69" t="str">
        <f>+IF(OR(F26="",F26=0),"",#REF!)</f>
        <v/>
      </c>
      <c r="F26" s="66" t="str">
        <f>+IFERROR(IF(OR($G$19="",$G$19=0),"",$G$19),"")</f>
        <v/>
      </c>
      <c r="G26" s="79" t="str">
        <f t="shared" si="0"/>
        <v/>
      </c>
      <c r="Q26" s="50" t="s">
        <v>25</v>
      </c>
    </row>
    <row r="27" spans="2:17" x14ac:dyDescent="0.25">
      <c r="B27" s="157"/>
      <c r="C27" s="158"/>
      <c r="D27" s="112"/>
      <c r="E27" s="70" t="str">
        <f>+IF(OR(F27="",F27=0),"",#REF!)</f>
        <v/>
      </c>
      <c r="F27" s="71" t="str">
        <f>+IFERROR(IF(OR($I$19="",$I$19=0),"",$I$19),"")</f>
        <v/>
      </c>
      <c r="G27" s="81" t="str">
        <f t="shared" si="0"/>
        <v/>
      </c>
    </row>
    <row r="28" spans="2:17" x14ac:dyDescent="0.25">
      <c r="B28" s="157"/>
      <c r="C28" s="158"/>
      <c r="D28" s="113"/>
      <c r="E28" s="82" t="str">
        <f>+IF(OR(F28="",F28=0),"",#REF!)</f>
        <v/>
      </c>
      <c r="F28" s="68" t="str">
        <f>+IFERROR(IF(OR($K$19="",$K$19=0),"",$K$19),"")</f>
        <v/>
      </c>
      <c r="G28" s="83" t="str">
        <f t="shared" si="0"/>
        <v/>
      </c>
    </row>
    <row r="29" spans="2:17" x14ac:dyDescent="0.25">
      <c r="B29" s="153"/>
      <c r="C29" s="154"/>
      <c r="D29" s="114"/>
      <c r="E29" s="74" t="str">
        <f>+IF(OR(F29="",F29=0),"",#REF!)</f>
        <v/>
      </c>
      <c r="F29" s="75" t="str">
        <f>+IFERROR(IF(OR(SUM(E6:E17)="",SUM(E6:E17)=0),"",SUM(E6:E17)),"")</f>
        <v/>
      </c>
      <c r="G29" s="79" t="str">
        <f t="shared" si="0"/>
        <v/>
      </c>
    </row>
    <row r="30" spans="2:17" x14ac:dyDescent="0.25">
      <c r="B30" s="153"/>
      <c r="C30" s="154"/>
      <c r="D30" s="115"/>
      <c r="E30" s="70" t="str">
        <f>+IF(OR(F30="",F30=0),"",#REF!)</f>
        <v/>
      </c>
      <c r="F30" s="71" t="str">
        <f>+IFERROR(IF(OR($F$19="",$F$19=0),"",$F$19),"")</f>
        <v/>
      </c>
      <c r="G30" s="81" t="str">
        <f t="shared" si="0"/>
        <v/>
      </c>
    </row>
    <row r="31" spans="2:17" ht="15.75" thickBot="1" x14ac:dyDescent="0.3">
      <c r="B31" s="155"/>
      <c r="C31" s="156"/>
      <c r="D31" s="118"/>
      <c r="E31" s="76" t="str">
        <f>+IF(OR(F31="",F31=0),"",#REF!)</f>
        <v/>
      </c>
      <c r="F31" s="77" t="str">
        <f>+IFERROR(IF(OR(#REF!="",#REF!=0),"",#REF!),"")</f>
        <v/>
      </c>
      <c r="G31" s="84" t="str">
        <f t="shared" si="0"/>
        <v/>
      </c>
    </row>
    <row r="32" spans="2:17" ht="5.0999999999999996" customHeight="1" x14ac:dyDescent="0.25"/>
    <row r="33" spans="2:8" x14ac:dyDescent="0.25">
      <c r="B33" s="53" t="s">
        <v>30</v>
      </c>
    </row>
    <row r="34" spans="2:8" x14ac:dyDescent="0.25">
      <c r="B34" s="100"/>
      <c r="C34" s="101"/>
      <c r="D34" s="102"/>
      <c r="E34" s="103"/>
      <c r="F34" s="103"/>
      <c r="G34" s="104"/>
      <c r="H34" s="47"/>
    </row>
    <row r="35" spans="2:8" x14ac:dyDescent="0.25">
      <c r="B35" s="105"/>
      <c r="C35" s="106"/>
      <c r="D35" s="106"/>
      <c r="E35" s="106"/>
      <c r="F35" s="106"/>
      <c r="G35" s="107"/>
    </row>
    <row r="36" spans="2:8" x14ac:dyDescent="0.25">
      <c r="B36" s="105"/>
      <c r="C36" s="108"/>
      <c r="D36" s="108"/>
      <c r="E36" s="108"/>
      <c r="F36" s="106"/>
      <c r="G36" s="107"/>
    </row>
    <row r="37" spans="2:8" x14ac:dyDescent="0.25">
      <c r="B37" s="105"/>
      <c r="C37" s="109"/>
      <c r="D37" s="110"/>
      <c r="E37" s="110"/>
      <c r="F37" s="110"/>
      <c r="G37" s="107"/>
    </row>
    <row r="38" spans="2:8" x14ac:dyDescent="0.25">
      <c r="B38" s="48"/>
      <c r="C38" s="49"/>
      <c r="D38" s="49"/>
      <c r="E38" s="49"/>
      <c r="F38" s="49"/>
      <c r="G38" s="49"/>
    </row>
    <row r="39" spans="2:8" x14ac:dyDescent="0.25"/>
  </sheetData>
  <mergeCells count="22">
    <mergeCell ref="B29:C31"/>
    <mergeCell ref="B26:C28"/>
    <mergeCell ref="B24:C25"/>
    <mergeCell ref="B17:C17"/>
    <mergeCell ref="B19:C19"/>
    <mergeCell ref="B23:D23"/>
    <mergeCell ref="B22:D22"/>
    <mergeCell ref="B21:G21"/>
    <mergeCell ref="B6:C6"/>
    <mergeCell ref="D4:N4"/>
    <mergeCell ref="B4:C5"/>
    <mergeCell ref="D2:M2"/>
    <mergeCell ref="B16:C16"/>
    <mergeCell ref="B12:C12"/>
    <mergeCell ref="B13:C13"/>
    <mergeCell ref="B14:C14"/>
    <mergeCell ref="B15:C15"/>
    <mergeCell ref="B7:C7"/>
    <mergeCell ref="B8:C8"/>
    <mergeCell ref="B9:C9"/>
    <mergeCell ref="B10:C10"/>
    <mergeCell ref="B11:C11"/>
  </mergeCells>
  <conditionalFormatting sqref="G23:G31">
    <cfRule type="cellIs" dxfId="0" priority="1" operator="greaterThanOrEqual">
      <formula>0.05</formula>
    </cfRule>
  </conditionalFormatting>
  <hyperlinks>
    <hyperlink ref="B8" location="Abatta!Zone_d_impression" tooltip="Bilan mensuel C1 Akandjé 1&amp;2" display="Akandjé 1&amp;2"/>
    <hyperlink ref="B19" location="Abatta!Zone_d_impression" tooltip="Bilan mensuel C1 Akandjé 1&amp;2" display="Akandjé 1&amp;2"/>
    <hyperlink ref="B9" location="Abatta!Zone_d_impression" tooltip="Bilan mensuel C1 Akandjé 1&amp;2" display="Akandjé 1&amp;2"/>
    <hyperlink ref="B10" location="Abatta!Zone_d_impression" tooltip="Bilan mensuel C1 Akandjé 1&amp;2" display="Akandjé 1&amp;2"/>
    <hyperlink ref="B6" location="Abatta!Zone_d_impression" tooltip="Bilan mensuel C1 Akandjé 1&amp;2" display="Akandjé 1&amp;2"/>
    <hyperlink ref="B7" location="Abatta!Zone_d_impression" tooltip="Bilan mensuel C1 Akandjé 1&amp;2" display="Akandjé 1&amp;2"/>
    <hyperlink ref="B6:C6" location="'Janv. 2020'!A1" tooltip="Rapport Mensuel Janvier" display="Janvier"/>
    <hyperlink ref="B7:C7" location="'Févr. 2020'!A1" tooltip="Rapport Mensuel Février" display="Février"/>
    <hyperlink ref="B8:C8" location="'Mars 2020'!A1" tooltip="Rapport Mensuel Mars" display="Mars"/>
    <hyperlink ref="B9:C9" location="'Avril 2020'!A1" tooltip="Rapport Mensuel Avril" display="Avril"/>
    <hyperlink ref="B10:C10" location="'Mai 2020'!A1" tooltip="Rapport Mensuel Mai" display="Mai"/>
    <hyperlink ref="B19:C19" location="'DPA 2020'!A1" tooltip="Données Synthèses" display="Cumul"/>
    <hyperlink ref="B11" location="Abatta!Zone_d_impression" tooltip="Bilan mensuel C1 Akandjé 1&amp;2" display="Akandjé 1&amp;2"/>
    <hyperlink ref="B12" location="Abatta!Zone_d_impression" tooltip="Bilan mensuel C1 Akandjé 1&amp;2" display="Akandjé 1&amp;2"/>
    <hyperlink ref="B13" location="Abatta!Zone_d_impression" tooltip="Bilan mensuel C1 Akandjé 1&amp;2" display="Akandjé 1&amp;2"/>
    <hyperlink ref="B14" location="Abatta!Zone_d_impression" tooltip="Bilan mensuel C1 Akandjé 1&amp;2" display="Akandjé 1&amp;2"/>
    <hyperlink ref="B15" location="Abatta!Zone_d_impression" tooltip="Bilan mensuel C1 Akandjé 1&amp;2" display="Akandjé 1&amp;2"/>
    <hyperlink ref="B16" location="Abatta!Zone_d_impression" tooltip="Bilan mensuel C1 Akandjé 1&amp;2" display="Akandjé 1&amp;2"/>
    <hyperlink ref="B17" location="Abatta!Zone_d_impression" tooltip="Bilan mensuel C1 Akandjé 1&amp;2" display="Akandjé 1&amp;2"/>
    <hyperlink ref="B11:C17" location="'Suivi Prod_Qualité Eau Mois'!A1" tooltip="Suivi Prod_Qualité Eau Mois" display="Suivi Prod_Qualité Eau Mois"/>
    <hyperlink ref="B11:C11" location="'Juin 2020'!A1" tooltip="Rapport Mensuel Juin" display="Juin"/>
    <hyperlink ref="B12:C12" location="'Juil. 2020'!A1" tooltip="Rapport Mensuel Juillet" display="Juillet"/>
    <hyperlink ref="B13:C13" location="'Août 2020'!A1" tooltip="Rapport Mensuel Août" display="Août"/>
    <hyperlink ref="B14:C14" location="'Sept. 2020'!A1" tooltip="Rapport Mensuel Septembre" display="Septembre"/>
    <hyperlink ref="B15:C15" location="'Oct. 2020'!A1" tooltip="Rapport Mensuel Octobre" display="Octobre"/>
    <hyperlink ref="B16:C16" location="'Nov. 2020'!A1" tooltip="Rapport Mensuel Novembre" display="Novembre"/>
    <hyperlink ref="B17:C17" location="'Déc. 2020'!A1" tooltip="Rapport Mensuel Décembre" display="Décembre"/>
  </hyperlink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8673" r:id="rId4" name="Button 1">
              <controlPr defaultSize="0" print="0" autoFill="0" autoPict="0" macro="[0]!Bouton4_Cliquer">
                <anchor moveWithCells="1" sizeWithCells="1">
                  <from>
                    <xdr:col>14</xdr:col>
                    <xdr:colOff>190500</xdr:colOff>
                    <xdr:row>13</xdr:row>
                    <xdr:rowOff>180975</xdr:rowOff>
                  </from>
                  <to>
                    <xdr:col>15</xdr:col>
                    <xdr:colOff>123825</xdr:colOff>
                    <xdr:row>16</xdr:row>
                    <xdr:rowOff>85725</xdr:rowOff>
                  </to>
                </anchor>
              </controlPr>
            </control>
          </mc:Choice>
        </mc:AlternateContent>
        <mc:AlternateContent xmlns:mc="http://schemas.openxmlformats.org/markup-compatibility/2006">
          <mc:Choice Requires="x14">
            <control shapeId="28674" r:id="rId5" name="Button 2">
              <controlPr defaultSize="0" print="0" autoFill="0" autoPict="0" macro="[0]!Bouton5_Cliquer">
                <anchor moveWithCells="1" sizeWithCells="1">
                  <from>
                    <xdr:col>14</xdr:col>
                    <xdr:colOff>190500</xdr:colOff>
                    <xdr:row>9</xdr:row>
                    <xdr:rowOff>104775</xdr:rowOff>
                  </from>
                  <to>
                    <xdr:col>15</xdr:col>
                    <xdr:colOff>133350</xdr:colOff>
                    <xdr:row>12</xdr:row>
                    <xdr:rowOff>19050</xdr:rowOff>
                  </to>
                </anchor>
              </controlPr>
            </control>
          </mc:Choice>
        </mc:AlternateContent>
        <mc:AlternateContent xmlns:mc="http://schemas.openxmlformats.org/markup-compatibility/2006">
          <mc:Choice Requires="x14">
            <control shapeId="28676" r:id="rId6" name="Button 4">
              <controlPr defaultSize="0" print="0" autoFill="0" autoPict="0" macro="[0]!Sommaire_Bouton4_Cliquer">
                <anchor moveWithCells="1" sizeWithCells="1">
                  <from>
                    <xdr:col>7</xdr:col>
                    <xdr:colOff>733425</xdr:colOff>
                    <xdr:row>35</xdr:row>
                    <xdr:rowOff>57150</xdr:rowOff>
                  </from>
                  <to>
                    <xdr:col>9</xdr:col>
                    <xdr:colOff>76200</xdr:colOff>
                    <xdr:row>36</xdr:row>
                    <xdr:rowOff>180975</xdr:rowOff>
                  </to>
                </anchor>
              </controlPr>
            </control>
          </mc:Choice>
        </mc:AlternateContent>
        <mc:AlternateContent xmlns:mc="http://schemas.openxmlformats.org/markup-compatibility/2006">
          <mc:Choice Requires="x14">
            <control shapeId="28677" r:id="rId7" name="Button 5">
              <controlPr defaultSize="0" print="0" autoFill="0" autoPict="0" macro="[0]!Sommaire_Bouton5_Cliquer">
                <anchor moveWithCells="1" sizeWithCells="1">
                  <from>
                    <xdr:col>12</xdr:col>
                    <xdr:colOff>123825</xdr:colOff>
                    <xdr:row>35</xdr:row>
                    <xdr:rowOff>57150</xdr:rowOff>
                  </from>
                  <to>
                    <xdr:col>13</xdr:col>
                    <xdr:colOff>400050</xdr:colOff>
                    <xdr:row>37</xdr:row>
                    <xdr:rowOff>19050</xdr:rowOff>
                  </to>
                </anchor>
              </controlPr>
            </control>
          </mc:Choice>
        </mc:AlternateContent>
        <mc:AlternateContent xmlns:mc="http://schemas.openxmlformats.org/markup-compatibility/2006">
          <mc:Choice Requires="x14">
            <control shapeId="28679" r:id="rId8" name="Drop Down 7">
              <controlPr defaultSize="0" autoLine="0" autoPict="0">
                <anchor moveWithCells="1">
                  <from>
                    <xdr:col>7</xdr:col>
                    <xdr:colOff>342900</xdr:colOff>
                    <xdr:row>19</xdr:row>
                    <xdr:rowOff>133350</xdr:rowOff>
                  </from>
                  <to>
                    <xdr:col>8</xdr:col>
                    <xdr:colOff>714375</xdr:colOff>
                    <xdr:row>20</xdr:row>
                    <xdr:rowOff>133350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theme="4" tint="0.59999389629810485"/>
  </sheetPr>
  <dimension ref="B1:AJ57"/>
  <sheetViews>
    <sheetView workbookViewId="0">
      <pane xSplit="2" ySplit="4" topLeftCell="C41" activePane="bottomRight" state="frozen"/>
      <selection activeCell="C60" sqref="C60"/>
      <selection pane="topRight" activeCell="C60" sqref="C60"/>
      <selection pane="bottomLeft" activeCell="C60" sqref="C60"/>
      <selection pane="bottomRight" activeCell="J51" sqref="J51"/>
    </sheetView>
  </sheetViews>
  <sheetFormatPr baseColWidth="10" defaultRowHeight="15" x14ac:dyDescent="0.25"/>
  <cols>
    <col min="1" max="1" width="1.85546875" customWidth="1"/>
    <col min="2" max="2" width="14.140625" customWidth="1"/>
    <col min="3" max="4" width="13.85546875" bestFit="1" customWidth="1"/>
    <col min="5" max="5" width="15.42578125" bestFit="1" customWidth="1"/>
    <col min="6" max="14" width="13.85546875" bestFit="1" customWidth="1"/>
    <col min="15" max="15" width="15.42578125" style="35" bestFit="1" customWidth="1"/>
    <col min="16" max="16" width="14.85546875" customWidth="1"/>
    <col min="17" max="17" width="16" customWidth="1"/>
    <col min="20" max="20" width="17.7109375" customWidth="1"/>
    <col min="33" max="33" width="18.42578125" bestFit="1" customWidth="1"/>
    <col min="34" max="36" width="17" bestFit="1" customWidth="1"/>
  </cols>
  <sheetData>
    <row r="1" spans="2:17" ht="16.5" x14ac:dyDescent="0.35">
      <c r="B1" s="32" t="s">
        <v>22</v>
      </c>
    </row>
    <row r="2" spans="2:17" x14ac:dyDescent="0.25">
      <c r="B2" s="1"/>
      <c r="C2" s="175" t="s">
        <v>20</v>
      </c>
      <c r="D2" s="175"/>
      <c r="E2" s="175"/>
      <c r="F2" s="1"/>
      <c r="G2" s="1"/>
      <c r="H2" s="1"/>
      <c r="I2" s="1"/>
      <c r="J2" s="1"/>
      <c r="K2" s="1"/>
      <c r="L2" s="1"/>
      <c r="M2" s="1"/>
      <c r="N2" s="1"/>
      <c r="O2" s="36"/>
    </row>
    <row r="3" spans="2:17" ht="15.75" thickBot="1" x14ac:dyDescent="0.3">
      <c r="B3" s="1"/>
      <c r="C3" s="27">
        <v>31</v>
      </c>
      <c r="D3" s="27">
        <v>29</v>
      </c>
      <c r="E3" s="27">
        <v>31</v>
      </c>
      <c r="F3" s="27">
        <v>30</v>
      </c>
      <c r="G3" s="27">
        <v>31</v>
      </c>
      <c r="H3" s="27">
        <v>30</v>
      </c>
      <c r="I3" s="27">
        <v>31</v>
      </c>
      <c r="J3" s="27">
        <v>31</v>
      </c>
      <c r="K3" s="27">
        <v>30</v>
      </c>
      <c r="L3" s="27">
        <v>31</v>
      </c>
      <c r="M3" s="27">
        <v>30</v>
      </c>
      <c r="N3" s="27">
        <v>31</v>
      </c>
      <c r="O3" s="36"/>
    </row>
    <row r="4" spans="2:17" ht="15.75" thickTop="1" x14ac:dyDescent="0.25">
      <c r="B4" s="10" t="s">
        <v>17</v>
      </c>
      <c r="C4" s="11" t="s">
        <v>3</v>
      </c>
      <c r="D4" s="11" t="s">
        <v>4</v>
      </c>
      <c r="E4" s="11" t="s">
        <v>5</v>
      </c>
      <c r="F4" s="11" t="s">
        <v>6</v>
      </c>
      <c r="G4" s="11" t="s">
        <v>7</v>
      </c>
      <c r="H4" s="11" t="s">
        <v>8</v>
      </c>
      <c r="I4" s="11" t="s">
        <v>9</v>
      </c>
      <c r="J4" s="11" t="s">
        <v>10</v>
      </c>
      <c r="K4" s="11" t="s">
        <v>11</v>
      </c>
      <c r="L4" s="11" t="s">
        <v>12</v>
      </c>
      <c r="M4" s="11" t="s">
        <v>13</v>
      </c>
      <c r="N4" s="12" t="s">
        <v>14</v>
      </c>
      <c r="O4" s="13" t="s">
        <v>21</v>
      </c>
      <c r="Q4" s="8" t="s">
        <v>18</v>
      </c>
    </row>
    <row r="5" spans="2:17" x14ac:dyDescent="0.25">
      <c r="B5" s="14"/>
      <c r="C5" s="38"/>
      <c r="D5" s="39"/>
      <c r="E5" s="39" t="str">
        <f t="shared" ref="D5:N5" si="0">+IF(E34="","",$Q5*E$3)</f>
        <v/>
      </c>
      <c r="F5" s="39" t="str">
        <f t="shared" si="0"/>
        <v/>
      </c>
      <c r="G5" s="39" t="str">
        <f t="shared" si="0"/>
        <v/>
      </c>
      <c r="H5" s="39" t="str">
        <f t="shared" si="0"/>
        <v/>
      </c>
      <c r="I5" s="38" t="str">
        <f t="shared" si="0"/>
        <v/>
      </c>
      <c r="J5" s="39" t="str">
        <f t="shared" si="0"/>
        <v/>
      </c>
      <c r="K5" s="39" t="str">
        <f t="shared" si="0"/>
        <v/>
      </c>
      <c r="L5" s="39" t="str">
        <f t="shared" si="0"/>
        <v/>
      </c>
      <c r="M5" s="39" t="str">
        <f t="shared" si="0"/>
        <v/>
      </c>
      <c r="N5" s="40" t="str">
        <f t="shared" si="0"/>
        <v/>
      </c>
      <c r="O5" s="91">
        <f>SUM(C5:N5)</f>
        <v>0</v>
      </c>
      <c r="Q5" s="9">
        <v>42600</v>
      </c>
    </row>
    <row r="6" spans="2:17" x14ac:dyDescent="0.25">
      <c r="B6" s="14"/>
      <c r="C6" s="38"/>
      <c r="D6" s="39"/>
      <c r="E6" s="39" t="str">
        <f t="shared" ref="C6:N6" si="1">+IF(E35="","",$Q6*E$3)</f>
        <v/>
      </c>
      <c r="F6" s="39" t="str">
        <f t="shared" si="1"/>
        <v/>
      </c>
      <c r="G6" s="39" t="str">
        <f t="shared" si="1"/>
        <v/>
      </c>
      <c r="H6" s="39" t="str">
        <f t="shared" si="1"/>
        <v/>
      </c>
      <c r="I6" s="38" t="str">
        <f t="shared" si="1"/>
        <v/>
      </c>
      <c r="J6" s="39" t="str">
        <f t="shared" si="1"/>
        <v/>
      </c>
      <c r="K6" s="39" t="str">
        <f t="shared" si="1"/>
        <v/>
      </c>
      <c r="L6" s="39" t="str">
        <f t="shared" si="1"/>
        <v/>
      </c>
      <c r="M6" s="39" t="str">
        <f t="shared" si="1"/>
        <v/>
      </c>
      <c r="N6" s="40" t="str">
        <f t="shared" si="1"/>
        <v/>
      </c>
      <c r="O6" s="91">
        <f>SUM(C6:N6)</f>
        <v>0</v>
      </c>
      <c r="Q6" s="9">
        <v>50500</v>
      </c>
    </row>
    <row r="7" spans="2:17" x14ac:dyDescent="0.25">
      <c r="B7" s="18"/>
      <c r="C7" s="38"/>
      <c r="D7" s="39"/>
      <c r="E7" s="39" t="str">
        <f t="shared" ref="C7:N7" si="2">+IF(E36="","",$Q7*E$3)</f>
        <v/>
      </c>
      <c r="F7" s="39" t="str">
        <f t="shared" si="2"/>
        <v/>
      </c>
      <c r="G7" s="39" t="str">
        <f t="shared" si="2"/>
        <v/>
      </c>
      <c r="H7" s="39" t="str">
        <f t="shared" si="2"/>
        <v/>
      </c>
      <c r="I7" s="38" t="str">
        <f t="shared" si="2"/>
        <v/>
      </c>
      <c r="J7" s="39" t="str">
        <f t="shared" si="2"/>
        <v/>
      </c>
      <c r="K7" s="39" t="str">
        <f t="shared" si="2"/>
        <v/>
      </c>
      <c r="L7" s="39" t="str">
        <f t="shared" si="2"/>
        <v/>
      </c>
      <c r="M7" s="39" t="str">
        <f t="shared" si="2"/>
        <v/>
      </c>
      <c r="N7" s="40" t="str">
        <f t="shared" si="2"/>
        <v/>
      </c>
      <c r="O7" s="91">
        <f t="shared" ref="O7:O27" si="3">SUM(C7:N7)</f>
        <v>0</v>
      </c>
      <c r="Q7" s="9">
        <v>40000</v>
      </c>
    </row>
    <row r="8" spans="2:17" x14ac:dyDescent="0.25">
      <c r="B8" s="14"/>
      <c r="C8" s="38"/>
      <c r="D8" s="39"/>
      <c r="E8" s="39" t="str">
        <f t="shared" ref="C8:N8" si="4">+IF(E37="","",$Q8*E$3)</f>
        <v/>
      </c>
      <c r="F8" s="39" t="str">
        <f t="shared" si="4"/>
        <v/>
      </c>
      <c r="G8" s="39" t="str">
        <f t="shared" si="4"/>
        <v/>
      </c>
      <c r="H8" s="39" t="str">
        <f t="shared" si="4"/>
        <v/>
      </c>
      <c r="I8" s="38" t="str">
        <f t="shared" si="4"/>
        <v/>
      </c>
      <c r="J8" s="39" t="str">
        <f t="shared" si="4"/>
        <v/>
      </c>
      <c r="K8" s="39" t="str">
        <f t="shared" si="4"/>
        <v/>
      </c>
      <c r="L8" s="39" t="str">
        <f t="shared" si="4"/>
        <v/>
      </c>
      <c r="M8" s="39" t="str">
        <f t="shared" si="4"/>
        <v/>
      </c>
      <c r="N8" s="40" t="str">
        <f t="shared" si="4"/>
        <v/>
      </c>
      <c r="O8" s="91">
        <f t="shared" si="3"/>
        <v>0</v>
      </c>
      <c r="Q8" s="9">
        <v>6500</v>
      </c>
    </row>
    <row r="9" spans="2:17" x14ac:dyDescent="0.25">
      <c r="B9" s="14"/>
      <c r="C9" s="38"/>
      <c r="D9" s="39"/>
      <c r="E9" s="39" t="str">
        <f t="shared" ref="C9:N9" si="5">+IF(E38="","",$Q9*E$3)</f>
        <v/>
      </c>
      <c r="F9" s="39" t="str">
        <f t="shared" si="5"/>
        <v/>
      </c>
      <c r="G9" s="39" t="str">
        <f t="shared" si="5"/>
        <v/>
      </c>
      <c r="H9" s="39" t="str">
        <f t="shared" si="5"/>
        <v/>
      </c>
      <c r="I9" s="38" t="str">
        <f t="shared" si="5"/>
        <v/>
      </c>
      <c r="J9" s="39" t="str">
        <f t="shared" si="5"/>
        <v/>
      </c>
      <c r="K9" s="39" t="str">
        <f t="shared" si="5"/>
        <v/>
      </c>
      <c r="L9" s="39" t="str">
        <f t="shared" si="5"/>
        <v/>
      </c>
      <c r="M9" s="39" t="str">
        <f t="shared" si="5"/>
        <v/>
      </c>
      <c r="N9" s="40" t="str">
        <f t="shared" si="5"/>
        <v/>
      </c>
      <c r="O9" s="91">
        <f t="shared" si="3"/>
        <v>0</v>
      </c>
      <c r="Q9" s="9">
        <v>42100</v>
      </c>
    </row>
    <row r="10" spans="2:17" x14ac:dyDescent="0.25">
      <c r="B10" s="14"/>
      <c r="C10" s="38"/>
      <c r="D10" s="39"/>
      <c r="E10" s="39" t="str">
        <f t="shared" ref="C10:N10" si="6">+IF(E39="","",$Q10*E$3)</f>
        <v/>
      </c>
      <c r="F10" s="39" t="str">
        <f t="shared" si="6"/>
        <v/>
      </c>
      <c r="G10" s="39" t="str">
        <f t="shared" si="6"/>
        <v/>
      </c>
      <c r="H10" s="39" t="str">
        <f t="shared" si="6"/>
        <v/>
      </c>
      <c r="I10" s="38" t="str">
        <f t="shared" si="6"/>
        <v/>
      </c>
      <c r="J10" s="39" t="str">
        <f t="shared" si="6"/>
        <v/>
      </c>
      <c r="K10" s="39" t="str">
        <f t="shared" si="6"/>
        <v/>
      </c>
      <c r="L10" s="39" t="str">
        <f t="shared" si="6"/>
        <v/>
      </c>
      <c r="M10" s="39" t="str">
        <f t="shared" si="6"/>
        <v/>
      </c>
      <c r="N10" s="40" t="str">
        <f t="shared" si="6"/>
        <v/>
      </c>
      <c r="O10" s="91">
        <f t="shared" si="3"/>
        <v>0</v>
      </c>
      <c r="Q10" s="9">
        <v>8000</v>
      </c>
    </row>
    <row r="11" spans="2:17" x14ac:dyDescent="0.25">
      <c r="B11" s="14"/>
      <c r="C11" s="38"/>
      <c r="D11" s="39"/>
      <c r="E11" s="39" t="str">
        <f t="shared" ref="C11:N11" si="7">+IF(E40="","",$Q11*E$3)</f>
        <v/>
      </c>
      <c r="F11" s="39" t="str">
        <f t="shared" si="7"/>
        <v/>
      </c>
      <c r="G11" s="39" t="str">
        <f t="shared" si="7"/>
        <v/>
      </c>
      <c r="H11" s="39" t="str">
        <f t="shared" si="7"/>
        <v/>
      </c>
      <c r="I11" s="38" t="str">
        <f t="shared" si="7"/>
        <v/>
      </c>
      <c r="J11" s="39" t="str">
        <f t="shared" si="7"/>
        <v/>
      </c>
      <c r="K11" s="39" t="str">
        <f t="shared" si="7"/>
        <v/>
      </c>
      <c r="L11" s="39" t="str">
        <f t="shared" si="7"/>
        <v/>
      </c>
      <c r="M11" s="39" t="str">
        <f t="shared" si="7"/>
        <v/>
      </c>
      <c r="N11" s="40" t="str">
        <f t="shared" si="7"/>
        <v/>
      </c>
      <c r="O11" s="91">
        <f t="shared" si="3"/>
        <v>0</v>
      </c>
      <c r="Q11" s="9">
        <v>37300</v>
      </c>
    </row>
    <row r="12" spans="2:17" x14ac:dyDescent="0.25">
      <c r="B12" s="14"/>
      <c r="C12" s="38"/>
      <c r="D12" s="39"/>
      <c r="E12" s="39" t="str">
        <f t="shared" ref="C12:N12" si="8">+IF(E41="","",$Q12*E$3)</f>
        <v/>
      </c>
      <c r="F12" s="39" t="str">
        <f t="shared" si="8"/>
        <v/>
      </c>
      <c r="G12" s="39" t="str">
        <f t="shared" si="8"/>
        <v/>
      </c>
      <c r="H12" s="39" t="str">
        <f t="shared" si="8"/>
        <v/>
      </c>
      <c r="I12" s="38" t="str">
        <f t="shared" si="8"/>
        <v/>
      </c>
      <c r="J12" s="39" t="str">
        <f t="shared" si="8"/>
        <v/>
      </c>
      <c r="K12" s="39" t="str">
        <f t="shared" si="8"/>
        <v/>
      </c>
      <c r="L12" s="39" t="str">
        <f t="shared" si="8"/>
        <v/>
      </c>
      <c r="M12" s="39" t="str">
        <f t="shared" si="8"/>
        <v/>
      </c>
      <c r="N12" s="40" t="str">
        <f t="shared" si="8"/>
        <v/>
      </c>
      <c r="O12" s="91">
        <f>SUM(C12:N12)</f>
        <v>0</v>
      </c>
      <c r="Q12" s="9">
        <v>53500</v>
      </c>
    </row>
    <row r="13" spans="2:17" x14ac:dyDescent="0.25">
      <c r="B13" s="14"/>
      <c r="C13" s="38"/>
      <c r="D13" s="39"/>
      <c r="E13" s="39" t="str">
        <f t="shared" ref="C13:N13" si="9">+IF(E42="","",$Q13*E$3)</f>
        <v/>
      </c>
      <c r="F13" s="39" t="str">
        <f t="shared" si="9"/>
        <v/>
      </c>
      <c r="G13" s="39" t="str">
        <f t="shared" si="9"/>
        <v/>
      </c>
      <c r="H13" s="39" t="str">
        <f t="shared" si="9"/>
        <v/>
      </c>
      <c r="I13" s="38" t="str">
        <f t="shared" si="9"/>
        <v/>
      </c>
      <c r="J13" s="39" t="str">
        <f t="shared" si="9"/>
        <v/>
      </c>
      <c r="K13" s="39" t="str">
        <f t="shared" si="9"/>
        <v/>
      </c>
      <c r="L13" s="39" t="str">
        <f t="shared" si="9"/>
        <v/>
      </c>
      <c r="M13" s="39" t="str">
        <f t="shared" si="9"/>
        <v/>
      </c>
      <c r="N13" s="40" t="str">
        <f t="shared" si="9"/>
        <v/>
      </c>
      <c r="O13" s="91">
        <f>SUM(C13:N13)</f>
        <v>0</v>
      </c>
      <c r="Q13" s="9">
        <v>6800</v>
      </c>
    </row>
    <row r="14" spans="2:17" x14ac:dyDescent="0.25">
      <c r="B14" s="14"/>
      <c r="C14" s="38"/>
      <c r="D14" s="41"/>
      <c r="E14" s="41" t="str">
        <f t="shared" ref="C14:N14" si="10">+IF(E43="","",$Q14*E$3)</f>
        <v/>
      </c>
      <c r="F14" s="41" t="str">
        <f t="shared" si="10"/>
        <v/>
      </c>
      <c r="G14" s="39" t="str">
        <f t="shared" si="10"/>
        <v/>
      </c>
      <c r="H14" s="39" t="str">
        <f t="shared" si="10"/>
        <v/>
      </c>
      <c r="I14" s="38" t="str">
        <f t="shared" si="10"/>
        <v/>
      </c>
      <c r="J14" s="41" t="str">
        <f t="shared" si="10"/>
        <v/>
      </c>
      <c r="K14" s="41" t="str">
        <f t="shared" si="10"/>
        <v/>
      </c>
      <c r="L14" s="41" t="str">
        <f t="shared" si="10"/>
        <v/>
      </c>
      <c r="M14" s="41" t="str">
        <f t="shared" si="10"/>
        <v/>
      </c>
      <c r="N14" s="40" t="str">
        <f t="shared" si="10"/>
        <v/>
      </c>
      <c r="O14" s="91">
        <f>SUM(C14:N14)</f>
        <v>0</v>
      </c>
      <c r="Q14" s="9">
        <v>46000</v>
      </c>
    </row>
    <row r="15" spans="2:17" x14ac:dyDescent="0.25">
      <c r="B15" s="14"/>
      <c r="C15" s="38"/>
      <c r="D15" s="41"/>
      <c r="E15" s="41" t="str">
        <f t="shared" ref="C15:N15" si="11">+IF(E44="","",$Q15*E$3)</f>
        <v/>
      </c>
      <c r="F15" s="41" t="str">
        <f t="shared" si="11"/>
        <v/>
      </c>
      <c r="G15" s="39" t="str">
        <f t="shared" si="11"/>
        <v/>
      </c>
      <c r="H15" s="39" t="str">
        <f t="shared" si="11"/>
        <v/>
      </c>
      <c r="I15" s="38" t="str">
        <f t="shared" si="11"/>
        <v/>
      </c>
      <c r="J15" s="41" t="str">
        <f t="shared" si="11"/>
        <v/>
      </c>
      <c r="K15" s="41" t="str">
        <f t="shared" si="11"/>
        <v/>
      </c>
      <c r="L15" s="41" t="str">
        <f t="shared" si="11"/>
        <v/>
      </c>
      <c r="M15" s="41" t="str">
        <f t="shared" si="11"/>
        <v/>
      </c>
      <c r="N15" s="40" t="str">
        <f t="shared" si="11"/>
        <v/>
      </c>
      <c r="O15" s="91">
        <f>SUM(C15:N15)</f>
        <v>0</v>
      </c>
      <c r="Q15" s="9">
        <v>9500</v>
      </c>
    </row>
    <row r="16" spans="2:17" x14ac:dyDescent="0.25">
      <c r="B16" s="14"/>
      <c r="C16" s="38"/>
      <c r="D16" s="41"/>
      <c r="E16" s="41" t="str">
        <f t="shared" ref="C16:N16" si="12">+IF(E45="","",$Q16*E$3)</f>
        <v/>
      </c>
      <c r="F16" s="41" t="str">
        <f t="shared" si="12"/>
        <v/>
      </c>
      <c r="G16" s="39" t="str">
        <f t="shared" si="12"/>
        <v/>
      </c>
      <c r="H16" s="39" t="str">
        <f t="shared" si="12"/>
        <v/>
      </c>
      <c r="I16" s="38" t="str">
        <f t="shared" si="12"/>
        <v/>
      </c>
      <c r="J16" s="41" t="str">
        <f t="shared" si="12"/>
        <v/>
      </c>
      <c r="K16" s="41" t="str">
        <f t="shared" si="12"/>
        <v/>
      </c>
      <c r="L16" s="41" t="str">
        <f t="shared" si="12"/>
        <v/>
      </c>
      <c r="M16" s="41" t="str">
        <f t="shared" si="12"/>
        <v/>
      </c>
      <c r="N16" s="40" t="str">
        <f t="shared" si="12"/>
        <v/>
      </c>
      <c r="O16" s="91">
        <f>SUM(C16:N16)</f>
        <v>0</v>
      </c>
      <c r="Q16" s="9">
        <v>25100</v>
      </c>
    </row>
    <row r="17" spans="2:18" x14ac:dyDescent="0.25">
      <c r="B17" s="14"/>
      <c r="C17" s="38"/>
      <c r="D17" s="39"/>
      <c r="E17" s="39" t="str">
        <f t="shared" ref="C17:N17" si="13">+IF(E46="","",$Q17*E$3)</f>
        <v/>
      </c>
      <c r="F17" s="39" t="str">
        <f t="shared" si="13"/>
        <v/>
      </c>
      <c r="G17" s="39" t="str">
        <f t="shared" si="13"/>
        <v/>
      </c>
      <c r="H17" s="39" t="str">
        <f t="shared" si="13"/>
        <v/>
      </c>
      <c r="I17" s="38" t="str">
        <f t="shared" si="13"/>
        <v/>
      </c>
      <c r="J17" s="41" t="str">
        <f t="shared" si="13"/>
        <v/>
      </c>
      <c r="K17" s="41" t="str">
        <f t="shared" si="13"/>
        <v/>
      </c>
      <c r="L17" s="41" t="str">
        <f t="shared" si="13"/>
        <v/>
      </c>
      <c r="M17" s="41" t="str">
        <f t="shared" si="13"/>
        <v/>
      </c>
      <c r="N17" s="40" t="str">
        <f t="shared" si="13"/>
        <v/>
      </c>
      <c r="O17" s="91">
        <f t="shared" si="3"/>
        <v>0</v>
      </c>
      <c r="Q17" s="9">
        <v>10000</v>
      </c>
    </row>
    <row r="18" spans="2:18" x14ac:dyDescent="0.25">
      <c r="B18" s="14"/>
      <c r="C18" s="38"/>
      <c r="D18" s="39"/>
      <c r="E18" s="39" t="str">
        <f t="shared" ref="C18:N18" si="14">+IF(E47="","",$Q18*E$3)</f>
        <v/>
      </c>
      <c r="F18" s="39" t="str">
        <f t="shared" si="14"/>
        <v/>
      </c>
      <c r="G18" s="39" t="str">
        <f t="shared" si="14"/>
        <v/>
      </c>
      <c r="H18" s="41" t="str">
        <f t="shared" si="14"/>
        <v/>
      </c>
      <c r="I18" s="38" t="str">
        <f t="shared" si="14"/>
        <v/>
      </c>
      <c r="J18" s="41" t="str">
        <f t="shared" si="14"/>
        <v/>
      </c>
      <c r="K18" s="41" t="str">
        <f t="shared" si="14"/>
        <v/>
      </c>
      <c r="L18" s="41" t="str">
        <f t="shared" si="14"/>
        <v/>
      </c>
      <c r="M18" s="41" t="str">
        <f t="shared" si="14"/>
        <v/>
      </c>
      <c r="N18" s="40" t="str">
        <f t="shared" si="14"/>
        <v/>
      </c>
      <c r="O18" s="91">
        <f t="shared" si="3"/>
        <v>0</v>
      </c>
      <c r="Q18" s="9">
        <v>16000</v>
      </c>
    </row>
    <row r="19" spans="2:18" x14ac:dyDescent="0.25">
      <c r="B19" s="14"/>
      <c r="C19" s="38"/>
      <c r="D19" s="39"/>
      <c r="E19" s="39" t="str">
        <f t="shared" ref="C19:N19" si="15">+IF(E48="","",$Q19*E$3)</f>
        <v/>
      </c>
      <c r="F19" s="39" t="str">
        <f t="shared" si="15"/>
        <v/>
      </c>
      <c r="G19" s="39" t="str">
        <f t="shared" si="15"/>
        <v/>
      </c>
      <c r="H19" s="39" t="str">
        <f t="shared" si="15"/>
        <v/>
      </c>
      <c r="I19" s="38" t="str">
        <f t="shared" si="15"/>
        <v/>
      </c>
      <c r="J19" s="41" t="str">
        <f t="shared" si="15"/>
        <v/>
      </c>
      <c r="K19" s="41" t="str">
        <f t="shared" si="15"/>
        <v/>
      </c>
      <c r="L19" s="41" t="str">
        <f t="shared" si="15"/>
        <v/>
      </c>
      <c r="M19" s="41" t="str">
        <f t="shared" si="15"/>
        <v/>
      </c>
      <c r="N19" s="40" t="str">
        <f t="shared" si="15"/>
        <v/>
      </c>
      <c r="O19" s="91">
        <f t="shared" si="3"/>
        <v>0</v>
      </c>
      <c r="Q19" s="9">
        <v>1200</v>
      </c>
    </row>
    <row r="20" spans="2:18" x14ac:dyDescent="0.25">
      <c r="B20" s="14"/>
      <c r="C20" s="39"/>
      <c r="D20" s="39"/>
      <c r="E20" s="39" t="str">
        <f t="shared" ref="C20:N20" si="16">+IF(E49="","",$Q20*E$3)</f>
        <v/>
      </c>
      <c r="F20" s="39" t="str">
        <f t="shared" si="16"/>
        <v/>
      </c>
      <c r="G20" s="39" t="str">
        <f t="shared" si="16"/>
        <v/>
      </c>
      <c r="H20" s="39" t="str">
        <f t="shared" si="16"/>
        <v/>
      </c>
      <c r="I20" s="38" t="str">
        <f t="shared" si="16"/>
        <v/>
      </c>
      <c r="J20" s="41" t="str">
        <f t="shared" si="16"/>
        <v/>
      </c>
      <c r="K20" s="41" t="str">
        <f t="shared" si="16"/>
        <v/>
      </c>
      <c r="L20" s="41" t="str">
        <f t="shared" si="16"/>
        <v/>
      </c>
      <c r="M20" s="41" t="str">
        <f t="shared" si="16"/>
        <v/>
      </c>
      <c r="N20" s="40" t="str">
        <f t="shared" si="16"/>
        <v/>
      </c>
      <c r="O20" s="91">
        <f>SUM(C20:N20)</f>
        <v>0</v>
      </c>
      <c r="Q20" s="9">
        <v>4300</v>
      </c>
    </row>
    <row r="21" spans="2:18" x14ac:dyDescent="0.25">
      <c r="B21" s="14"/>
      <c r="C21" s="39"/>
      <c r="D21" s="39"/>
      <c r="E21" s="39" t="str">
        <f t="shared" ref="C21:N21" si="17">+IF(E50="","",$Q21*E$3)</f>
        <v/>
      </c>
      <c r="F21" s="39" t="str">
        <f t="shared" si="17"/>
        <v/>
      </c>
      <c r="G21" s="39" t="str">
        <f t="shared" si="17"/>
        <v/>
      </c>
      <c r="H21" s="39" t="str">
        <f t="shared" si="17"/>
        <v/>
      </c>
      <c r="I21" s="38" t="str">
        <f t="shared" si="17"/>
        <v/>
      </c>
      <c r="J21" s="41" t="str">
        <f t="shared" si="17"/>
        <v/>
      </c>
      <c r="K21" s="41" t="str">
        <f t="shared" si="17"/>
        <v/>
      </c>
      <c r="L21" s="41" t="str">
        <f t="shared" si="17"/>
        <v/>
      </c>
      <c r="M21" s="41" t="str">
        <f t="shared" si="17"/>
        <v/>
      </c>
      <c r="N21" s="40" t="str">
        <f t="shared" si="17"/>
        <v/>
      </c>
      <c r="O21" s="91">
        <f t="shared" si="3"/>
        <v>0</v>
      </c>
      <c r="Q21" s="9">
        <v>39000</v>
      </c>
    </row>
    <row r="22" spans="2:18" x14ac:dyDescent="0.25">
      <c r="B22" s="14"/>
      <c r="C22" s="38"/>
      <c r="D22" s="39"/>
      <c r="E22" s="39" t="str">
        <f t="shared" ref="C22:N22" si="18">+IF(E51="","",$Q22*E$3)</f>
        <v/>
      </c>
      <c r="F22" s="39" t="str">
        <f t="shared" si="18"/>
        <v/>
      </c>
      <c r="G22" s="39" t="str">
        <f t="shared" si="18"/>
        <v/>
      </c>
      <c r="H22" s="39" t="str">
        <f t="shared" si="18"/>
        <v/>
      </c>
      <c r="I22" s="38" t="str">
        <f t="shared" si="18"/>
        <v/>
      </c>
      <c r="J22" s="41" t="str">
        <f t="shared" si="18"/>
        <v/>
      </c>
      <c r="K22" s="41" t="str">
        <f t="shared" si="18"/>
        <v/>
      </c>
      <c r="L22" s="41" t="str">
        <f t="shared" si="18"/>
        <v/>
      </c>
      <c r="M22" s="41" t="str">
        <f t="shared" si="18"/>
        <v/>
      </c>
      <c r="N22" s="40" t="str">
        <f t="shared" si="18"/>
        <v/>
      </c>
      <c r="O22" s="91">
        <f t="shared" si="3"/>
        <v>0</v>
      </c>
      <c r="Q22" s="9">
        <v>67000</v>
      </c>
    </row>
    <row r="23" spans="2:18" x14ac:dyDescent="0.25">
      <c r="B23" s="14"/>
      <c r="C23" s="38"/>
      <c r="D23" s="39"/>
      <c r="E23" s="39" t="str">
        <f t="shared" ref="C23:N23" si="19">+IF(E52="","",$Q23*E$3)</f>
        <v/>
      </c>
      <c r="F23" s="41" t="str">
        <f t="shared" si="19"/>
        <v/>
      </c>
      <c r="G23" s="39" t="str">
        <f t="shared" si="19"/>
        <v/>
      </c>
      <c r="H23" s="39" t="str">
        <f t="shared" si="19"/>
        <v/>
      </c>
      <c r="I23" s="38" t="str">
        <f t="shared" si="19"/>
        <v/>
      </c>
      <c r="J23" s="41" t="str">
        <f t="shared" si="19"/>
        <v/>
      </c>
      <c r="K23" s="41" t="str">
        <f t="shared" si="19"/>
        <v/>
      </c>
      <c r="L23" s="41" t="str">
        <f t="shared" si="19"/>
        <v/>
      </c>
      <c r="M23" s="41" t="str">
        <f t="shared" si="19"/>
        <v/>
      </c>
      <c r="N23" s="40" t="str">
        <f t="shared" si="19"/>
        <v/>
      </c>
      <c r="O23" s="91">
        <f t="shared" si="3"/>
        <v>0</v>
      </c>
      <c r="Q23" s="9">
        <v>5000</v>
      </c>
    </row>
    <row r="24" spans="2:18" x14ac:dyDescent="0.25">
      <c r="B24" s="14"/>
      <c r="C24" s="39"/>
      <c r="D24" s="39"/>
      <c r="E24" s="39" t="str">
        <f t="shared" ref="C24:N24" si="20">+IF(E53="","",$Q24*E$3)</f>
        <v/>
      </c>
      <c r="F24" s="39" t="str">
        <f t="shared" si="20"/>
        <v/>
      </c>
      <c r="G24" s="41" t="str">
        <f t="shared" si="20"/>
        <v/>
      </c>
      <c r="H24" s="41" t="str">
        <f t="shared" si="20"/>
        <v/>
      </c>
      <c r="I24" s="38" t="str">
        <f t="shared" si="20"/>
        <v/>
      </c>
      <c r="J24" s="41" t="str">
        <f t="shared" si="20"/>
        <v/>
      </c>
      <c r="K24" s="41" t="str">
        <f t="shared" si="20"/>
        <v/>
      </c>
      <c r="L24" s="41" t="str">
        <f t="shared" si="20"/>
        <v/>
      </c>
      <c r="M24" s="41" t="str">
        <f t="shared" si="20"/>
        <v/>
      </c>
      <c r="N24" s="40" t="str">
        <f t="shared" si="20"/>
        <v/>
      </c>
      <c r="O24" s="91">
        <f t="shared" si="3"/>
        <v>0</v>
      </c>
      <c r="Q24" s="9">
        <v>47000</v>
      </c>
    </row>
    <row r="25" spans="2:18" x14ac:dyDescent="0.25">
      <c r="B25" s="20"/>
      <c r="C25" s="42"/>
      <c r="D25" s="42"/>
      <c r="E25" s="42" t="str">
        <f t="shared" ref="C25:N25" si="21">+IF(E54="","",$Q25*E$3)</f>
        <v/>
      </c>
      <c r="F25" s="42" t="str">
        <f t="shared" si="21"/>
        <v/>
      </c>
      <c r="G25" s="42" t="str">
        <f t="shared" si="21"/>
        <v/>
      </c>
      <c r="H25" s="42" t="str">
        <f t="shared" si="21"/>
        <v/>
      </c>
      <c r="I25" s="43" t="str">
        <f t="shared" si="21"/>
        <v/>
      </c>
      <c r="J25" s="44" t="str">
        <f t="shared" si="21"/>
        <v/>
      </c>
      <c r="K25" s="44" t="str">
        <f t="shared" si="21"/>
        <v/>
      </c>
      <c r="L25" s="44" t="str">
        <f t="shared" si="21"/>
        <v/>
      </c>
      <c r="M25" s="44" t="str">
        <f t="shared" si="21"/>
        <v/>
      </c>
      <c r="N25" s="45" t="str">
        <f t="shared" si="21"/>
        <v/>
      </c>
      <c r="O25" s="92">
        <f>SUM(C25:N25)</f>
        <v>0</v>
      </c>
      <c r="Q25" s="9">
        <v>9000</v>
      </c>
    </row>
    <row r="26" spans="2:18" x14ac:dyDescent="0.25">
      <c r="B26" s="20"/>
      <c r="C26" s="42"/>
      <c r="D26" s="42"/>
      <c r="E26" s="42" t="str">
        <f t="shared" ref="C26:N26" si="22">+IF(E55="","",$Q26*E$3)</f>
        <v/>
      </c>
      <c r="F26" s="42" t="str">
        <f t="shared" si="22"/>
        <v/>
      </c>
      <c r="G26" s="44" t="str">
        <f t="shared" si="22"/>
        <v/>
      </c>
      <c r="H26" s="44" t="str">
        <f t="shared" si="22"/>
        <v/>
      </c>
      <c r="I26" s="43" t="str">
        <f t="shared" si="22"/>
        <v/>
      </c>
      <c r="J26" s="44" t="str">
        <f t="shared" si="22"/>
        <v/>
      </c>
      <c r="K26" s="44" t="str">
        <f t="shared" si="22"/>
        <v/>
      </c>
      <c r="L26" s="44" t="str">
        <f t="shared" si="22"/>
        <v/>
      </c>
      <c r="M26" s="44" t="str">
        <f t="shared" si="22"/>
        <v/>
      </c>
      <c r="N26" s="45" t="str">
        <f t="shared" si="22"/>
        <v/>
      </c>
      <c r="O26" s="92">
        <f t="shared" si="3"/>
        <v>0</v>
      </c>
      <c r="Q26" s="9">
        <v>5000</v>
      </c>
    </row>
    <row r="27" spans="2:18" ht="15.75" thickBot="1" x14ac:dyDescent="0.3">
      <c r="B27" s="20"/>
      <c r="C27" s="42"/>
      <c r="D27" s="42"/>
      <c r="E27" s="42" t="str">
        <f t="shared" ref="C27:N27" si="23">+IF(E56="","",$Q27*E$3)</f>
        <v/>
      </c>
      <c r="F27" s="42" t="str">
        <f t="shared" si="23"/>
        <v/>
      </c>
      <c r="G27" s="42" t="str">
        <f t="shared" si="23"/>
        <v/>
      </c>
      <c r="H27" s="42" t="str">
        <f t="shared" si="23"/>
        <v/>
      </c>
      <c r="I27" s="43" t="str">
        <f t="shared" si="23"/>
        <v/>
      </c>
      <c r="J27" s="44" t="str">
        <f t="shared" si="23"/>
        <v/>
      </c>
      <c r="K27" s="44" t="str">
        <f t="shared" si="23"/>
        <v/>
      </c>
      <c r="L27" s="44" t="str">
        <f t="shared" si="23"/>
        <v/>
      </c>
      <c r="M27" s="44" t="str">
        <f t="shared" si="23"/>
        <v/>
      </c>
      <c r="N27" s="45" t="str">
        <f t="shared" si="23"/>
        <v/>
      </c>
      <c r="O27" s="92">
        <f t="shared" si="3"/>
        <v>0</v>
      </c>
      <c r="Q27" s="9"/>
    </row>
    <row r="28" spans="2:18" ht="16.5" thickTop="1" thickBot="1" x14ac:dyDescent="0.3">
      <c r="B28" s="31" t="s">
        <v>19</v>
      </c>
      <c r="C28" s="93">
        <f>SUM(C5:C27)</f>
        <v>0</v>
      </c>
      <c r="D28" s="93">
        <f t="shared" ref="D28:M28" si="24">SUM(D5:D27)</f>
        <v>0</v>
      </c>
      <c r="E28" s="93">
        <f t="shared" si="24"/>
        <v>0</v>
      </c>
      <c r="F28" s="93">
        <f t="shared" si="24"/>
        <v>0</v>
      </c>
      <c r="G28" s="93">
        <f t="shared" si="24"/>
        <v>0</v>
      </c>
      <c r="H28" s="93">
        <f t="shared" si="24"/>
        <v>0</v>
      </c>
      <c r="I28" s="93">
        <f t="shared" si="24"/>
        <v>0</v>
      </c>
      <c r="J28" s="93">
        <f t="shared" si="24"/>
        <v>0</v>
      </c>
      <c r="K28" s="93">
        <f t="shared" si="24"/>
        <v>0</v>
      </c>
      <c r="L28" s="93">
        <f t="shared" si="24"/>
        <v>0</v>
      </c>
      <c r="M28" s="93">
        <f t="shared" si="24"/>
        <v>0</v>
      </c>
      <c r="N28" s="94">
        <f>SUM(N5:N27)</f>
        <v>0</v>
      </c>
      <c r="O28" s="95">
        <f>SUM(O5:O27)</f>
        <v>0</v>
      </c>
      <c r="Q28" s="4">
        <f>SUM(Q5:Q27)</f>
        <v>571400</v>
      </c>
      <c r="R28" s="96">
        <f>SUM(Q5:Q27)</f>
        <v>571400</v>
      </c>
    </row>
    <row r="29" spans="2:18" x14ac:dyDescent="0.25">
      <c r="B29" s="6"/>
      <c r="C29" s="7"/>
      <c r="D29" s="7"/>
      <c r="E29" s="7"/>
      <c r="F29" s="7"/>
      <c r="G29" s="7"/>
      <c r="H29" s="7"/>
      <c r="I29" s="7"/>
      <c r="J29" s="7"/>
      <c r="K29" s="7"/>
      <c r="L29" s="7"/>
      <c r="M29" s="7"/>
      <c r="N29" s="7"/>
      <c r="O29" s="37"/>
      <c r="Q29" s="64">
        <f>+Q28/366</f>
        <v>1561.2021857923498</v>
      </c>
      <c r="R29" s="7"/>
    </row>
    <row r="30" spans="2:18" x14ac:dyDescent="0.25">
      <c r="K30" s="2"/>
      <c r="L30" s="5"/>
      <c r="M30" s="5"/>
    </row>
    <row r="31" spans="2:18" x14ac:dyDescent="0.25">
      <c r="B31" s="1"/>
      <c r="C31" s="176" t="s">
        <v>1</v>
      </c>
      <c r="D31" s="176"/>
      <c r="E31" s="176"/>
      <c r="F31" s="1"/>
      <c r="G31" s="1"/>
      <c r="H31" s="1"/>
      <c r="I31" s="1"/>
      <c r="J31" s="1"/>
      <c r="K31" s="1"/>
      <c r="L31" s="1"/>
      <c r="M31" s="1"/>
      <c r="N31" s="1"/>
      <c r="O31" s="36"/>
    </row>
    <row r="32" spans="2:18" ht="15.75" thickBot="1" x14ac:dyDescent="0.3">
      <c r="B32" s="1"/>
      <c r="C32" s="1"/>
      <c r="D32" s="1"/>
      <c r="E32" s="1"/>
      <c r="F32" s="1"/>
      <c r="G32" s="1"/>
      <c r="H32" s="1"/>
      <c r="I32" s="1"/>
      <c r="J32" s="1"/>
      <c r="K32" s="1"/>
      <c r="L32" s="1"/>
      <c r="M32" s="1"/>
      <c r="N32" s="1"/>
      <c r="O32" s="36"/>
    </row>
    <row r="33" spans="2:36" ht="16.5" thickTop="1" thickBot="1" x14ac:dyDescent="0.3">
      <c r="B33" s="28" t="s">
        <v>0</v>
      </c>
      <c r="C33" s="11" t="s">
        <v>3</v>
      </c>
      <c r="D33" s="11" t="s">
        <v>4</v>
      </c>
      <c r="E33" s="11" t="s">
        <v>5</v>
      </c>
      <c r="F33" s="11" t="s">
        <v>6</v>
      </c>
      <c r="G33" s="11" t="s">
        <v>7</v>
      </c>
      <c r="H33" s="11" t="s">
        <v>8</v>
      </c>
      <c r="I33" s="11" t="s">
        <v>9</v>
      </c>
      <c r="J33" s="11" t="s">
        <v>10</v>
      </c>
      <c r="K33" s="11" t="s">
        <v>11</v>
      </c>
      <c r="L33" s="11" t="s">
        <v>12</v>
      </c>
      <c r="M33" s="11" t="s">
        <v>13</v>
      </c>
      <c r="N33" s="12" t="s">
        <v>14</v>
      </c>
      <c r="O33" s="13" t="s">
        <v>2</v>
      </c>
      <c r="Q33" s="3" t="s">
        <v>15</v>
      </c>
      <c r="AG33" s="134" t="s">
        <v>16</v>
      </c>
      <c r="AH33" s="135" t="s">
        <v>44</v>
      </c>
      <c r="AI33" s="135" t="s">
        <v>45</v>
      </c>
      <c r="AJ33" s="136" t="s">
        <v>46</v>
      </c>
    </row>
    <row r="34" spans="2:36" ht="15.75" thickBot="1" x14ac:dyDescent="0.3">
      <c r="B34" s="14"/>
      <c r="C34" s="15"/>
      <c r="D34" s="16"/>
      <c r="E34" s="16"/>
      <c r="F34" s="16"/>
      <c r="G34" s="16"/>
      <c r="H34" s="16"/>
      <c r="I34" s="15"/>
      <c r="J34" s="16"/>
      <c r="K34" s="16"/>
      <c r="L34" s="16"/>
      <c r="M34" s="16"/>
      <c r="N34" s="17"/>
      <c r="O34" s="33">
        <f>SUM(C34:N34)</f>
        <v>0</v>
      </c>
      <c r="Q34" s="9">
        <f>+O34/366</f>
        <v>0</v>
      </c>
      <c r="AG34" s="11" t="s">
        <v>3</v>
      </c>
      <c r="AH34" s="137">
        <v>17404336.273000002</v>
      </c>
      <c r="AI34" s="137">
        <v>16987646.049130861</v>
      </c>
      <c r="AJ34" s="137">
        <v>17713400</v>
      </c>
    </row>
    <row r="35" spans="2:36" ht="15.75" thickBot="1" x14ac:dyDescent="0.3">
      <c r="B35" s="14"/>
      <c r="C35" s="15"/>
      <c r="D35" s="16"/>
      <c r="E35" s="16"/>
      <c r="F35" s="16"/>
      <c r="G35" s="16"/>
      <c r="H35" s="16"/>
      <c r="I35" s="15"/>
      <c r="J35" s="16"/>
      <c r="K35" s="16"/>
      <c r="L35" s="16"/>
      <c r="M35" s="16"/>
      <c r="N35" s="17"/>
      <c r="O35" s="33">
        <f t="shared" ref="O35:O53" si="25">SUM(C35:N35)</f>
        <v>0</v>
      </c>
      <c r="Q35" s="9">
        <f t="shared" ref="Q35:Q56" si="26">+O35/366</f>
        <v>0</v>
      </c>
      <c r="AG35" s="11" t="s">
        <v>4</v>
      </c>
      <c r="AH35" s="138">
        <v>16579853</v>
      </c>
      <c r="AI35" s="138">
        <v>15615256.556823434</v>
      </c>
      <c r="AJ35" s="138">
        <v>16425600</v>
      </c>
    </row>
    <row r="36" spans="2:36" ht="15.75" thickBot="1" x14ac:dyDescent="0.3">
      <c r="B36" s="18"/>
      <c r="C36" s="15"/>
      <c r="D36" s="16"/>
      <c r="E36" s="16"/>
      <c r="F36" s="16"/>
      <c r="G36" s="16"/>
      <c r="H36" s="16"/>
      <c r="I36" s="15"/>
      <c r="J36" s="16"/>
      <c r="K36" s="16"/>
      <c r="L36" s="16"/>
      <c r="M36" s="16"/>
      <c r="N36" s="17"/>
      <c r="O36" s="33">
        <f t="shared" si="25"/>
        <v>0</v>
      </c>
      <c r="Q36" s="9">
        <f t="shared" si="26"/>
        <v>0</v>
      </c>
      <c r="AG36" s="11" t="s">
        <v>5</v>
      </c>
      <c r="AH36" s="138">
        <v>0</v>
      </c>
      <c r="AI36" s="138">
        <v>0</v>
      </c>
      <c r="AJ36" s="138">
        <v>0</v>
      </c>
    </row>
    <row r="37" spans="2:36" ht="15.75" thickBot="1" x14ac:dyDescent="0.3">
      <c r="B37" s="14"/>
      <c r="C37" s="15"/>
      <c r="D37" s="16"/>
      <c r="E37" s="16"/>
      <c r="F37" s="16"/>
      <c r="G37" s="16"/>
      <c r="H37" s="16"/>
      <c r="I37" s="15"/>
      <c r="J37" s="16"/>
      <c r="K37" s="16"/>
      <c r="L37" s="16"/>
      <c r="M37" s="16"/>
      <c r="N37" s="17"/>
      <c r="O37" s="33">
        <f t="shared" si="25"/>
        <v>0</v>
      </c>
      <c r="Q37" s="9">
        <f t="shared" si="26"/>
        <v>0</v>
      </c>
      <c r="AG37" s="11" t="s">
        <v>6</v>
      </c>
      <c r="AH37" s="138">
        <v>0</v>
      </c>
      <c r="AI37" s="138">
        <v>0</v>
      </c>
      <c r="AJ37" s="138">
        <v>0</v>
      </c>
    </row>
    <row r="38" spans="2:36" ht="15.75" thickBot="1" x14ac:dyDescent="0.3">
      <c r="B38" s="14"/>
      <c r="C38" s="15"/>
      <c r="D38" s="16"/>
      <c r="E38" s="16"/>
      <c r="F38" s="16"/>
      <c r="G38" s="16"/>
      <c r="H38" s="16"/>
      <c r="I38" s="15"/>
      <c r="J38" s="16"/>
      <c r="K38" s="16"/>
      <c r="L38" s="16"/>
      <c r="M38" s="16"/>
      <c r="N38" s="17"/>
      <c r="O38" s="33">
        <f t="shared" si="25"/>
        <v>0</v>
      </c>
      <c r="Q38" s="9">
        <f t="shared" si="26"/>
        <v>0</v>
      </c>
      <c r="AG38" s="11" t="s">
        <v>7</v>
      </c>
      <c r="AH38" s="138">
        <v>0</v>
      </c>
      <c r="AI38" s="138">
        <v>0</v>
      </c>
      <c r="AJ38" s="138">
        <v>0</v>
      </c>
    </row>
    <row r="39" spans="2:36" ht="15.75" thickBot="1" x14ac:dyDescent="0.3">
      <c r="B39" s="14"/>
      <c r="C39" s="15"/>
      <c r="D39" s="16"/>
      <c r="E39" s="16"/>
      <c r="F39" s="16"/>
      <c r="G39" s="16"/>
      <c r="H39" s="16"/>
      <c r="I39" s="15"/>
      <c r="J39" s="16"/>
      <c r="K39" s="16"/>
      <c r="L39" s="16"/>
      <c r="M39" s="16"/>
      <c r="N39" s="17"/>
      <c r="O39" s="33">
        <f t="shared" si="25"/>
        <v>0</v>
      </c>
      <c r="Q39" s="9">
        <f t="shared" si="26"/>
        <v>0</v>
      </c>
      <c r="AG39" s="11" t="s">
        <v>8</v>
      </c>
      <c r="AH39" s="138">
        <v>0</v>
      </c>
      <c r="AI39" s="138">
        <v>0</v>
      </c>
      <c r="AJ39" s="138">
        <v>0</v>
      </c>
    </row>
    <row r="40" spans="2:36" ht="15.75" thickBot="1" x14ac:dyDescent="0.3">
      <c r="B40" s="14"/>
      <c r="C40" s="15"/>
      <c r="D40" s="16"/>
      <c r="E40" s="16"/>
      <c r="F40" s="16"/>
      <c r="G40" s="16"/>
      <c r="H40" s="16"/>
      <c r="I40" s="15"/>
      <c r="J40" s="16"/>
      <c r="K40" s="16"/>
      <c r="L40" s="16"/>
      <c r="M40" s="16"/>
      <c r="N40" s="17"/>
      <c r="O40" s="33">
        <f t="shared" si="25"/>
        <v>0</v>
      </c>
      <c r="Q40" s="9">
        <f t="shared" si="26"/>
        <v>0</v>
      </c>
      <c r="AG40" s="11" t="s">
        <v>9</v>
      </c>
      <c r="AH40" s="138">
        <v>0</v>
      </c>
      <c r="AI40" s="138">
        <v>0</v>
      </c>
      <c r="AJ40" s="138">
        <v>0</v>
      </c>
    </row>
    <row r="41" spans="2:36" ht="15.75" thickBot="1" x14ac:dyDescent="0.3">
      <c r="B41" s="14"/>
      <c r="C41" s="15"/>
      <c r="D41" s="16"/>
      <c r="E41" s="16"/>
      <c r="F41" s="16"/>
      <c r="G41" s="16"/>
      <c r="H41" s="16"/>
      <c r="I41" s="15"/>
      <c r="J41" s="16"/>
      <c r="K41" s="16"/>
      <c r="L41" s="16"/>
      <c r="M41" s="16"/>
      <c r="N41" s="17"/>
      <c r="O41" s="33">
        <f t="shared" si="25"/>
        <v>0</v>
      </c>
      <c r="Q41" s="9">
        <f t="shared" si="26"/>
        <v>0</v>
      </c>
      <c r="AG41" s="11" t="s">
        <v>10</v>
      </c>
      <c r="AH41" s="138">
        <v>0</v>
      </c>
      <c r="AI41" s="138">
        <v>0</v>
      </c>
      <c r="AJ41" s="138">
        <v>0</v>
      </c>
    </row>
    <row r="42" spans="2:36" ht="15.75" thickBot="1" x14ac:dyDescent="0.3">
      <c r="B42" s="14"/>
      <c r="C42" s="15"/>
      <c r="D42" s="16"/>
      <c r="E42" s="16"/>
      <c r="F42" s="16"/>
      <c r="G42" s="16"/>
      <c r="H42" s="16"/>
      <c r="I42" s="15"/>
      <c r="J42" s="16"/>
      <c r="K42" s="16"/>
      <c r="L42" s="16"/>
      <c r="M42" s="16"/>
      <c r="N42" s="17"/>
      <c r="O42" s="33">
        <f t="shared" si="25"/>
        <v>0</v>
      </c>
      <c r="Q42" s="9">
        <f t="shared" si="26"/>
        <v>0</v>
      </c>
      <c r="AG42" s="11" t="s">
        <v>11</v>
      </c>
      <c r="AH42" s="138">
        <v>0</v>
      </c>
      <c r="AI42" s="138">
        <v>0</v>
      </c>
      <c r="AJ42" s="138">
        <v>0</v>
      </c>
    </row>
    <row r="43" spans="2:36" ht="15.75" thickBot="1" x14ac:dyDescent="0.3">
      <c r="B43" s="14"/>
      <c r="C43" s="15"/>
      <c r="D43" s="19"/>
      <c r="E43" s="19"/>
      <c r="F43" s="19"/>
      <c r="G43" s="16"/>
      <c r="H43" s="16"/>
      <c r="I43" s="15"/>
      <c r="J43" s="19"/>
      <c r="K43" s="19"/>
      <c r="L43" s="19"/>
      <c r="M43" s="19"/>
      <c r="N43" s="17"/>
      <c r="O43" s="33">
        <f t="shared" si="25"/>
        <v>0</v>
      </c>
      <c r="Q43" s="9">
        <f t="shared" si="26"/>
        <v>0</v>
      </c>
      <c r="AG43" s="11" t="s">
        <v>12</v>
      </c>
      <c r="AH43" s="138">
        <v>0</v>
      </c>
      <c r="AI43" s="138">
        <v>0</v>
      </c>
      <c r="AJ43" s="138">
        <v>0</v>
      </c>
    </row>
    <row r="44" spans="2:36" ht="15.75" thickBot="1" x14ac:dyDescent="0.3">
      <c r="B44" s="14"/>
      <c r="C44" s="15"/>
      <c r="D44" s="19"/>
      <c r="E44" s="19"/>
      <c r="F44" s="19"/>
      <c r="G44" s="16"/>
      <c r="H44" s="16"/>
      <c r="I44" s="15"/>
      <c r="J44" s="19"/>
      <c r="K44" s="19"/>
      <c r="L44" s="19"/>
      <c r="M44" s="19"/>
      <c r="N44" s="17"/>
      <c r="O44" s="33">
        <f t="shared" si="25"/>
        <v>0</v>
      </c>
      <c r="Q44" s="9">
        <f t="shared" si="26"/>
        <v>0</v>
      </c>
      <c r="AG44" s="11" t="s">
        <v>13</v>
      </c>
      <c r="AH44" s="138">
        <v>0</v>
      </c>
      <c r="AI44" s="138">
        <v>0</v>
      </c>
      <c r="AJ44" s="138">
        <v>0</v>
      </c>
    </row>
    <row r="45" spans="2:36" ht="15.75" thickBot="1" x14ac:dyDescent="0.3">
      <c r="B45" s="14"/>
      <c r="C45" s="15"/>
      <c r="D45" s="19"/>
      <c r="E45" s="19"/>
      <c r="F45" s="19"/>
      <c r="G45" s="16"/>
      <c r="H45" s="16"/>
      <c r="I45" s="15"/>
      <c r="J45" s="19"/>
      <c r="K45" s="19"/>
      <c r="L45" s="19"/>
      <c r="M45" s="19"/>
      <c r="N45" s="17"/>
      <c r="O45" s="33">
        <f t="shared" si="25"/>
        <v>0</v>
      </c>
      <c r="Q45" s="9">
        <f t="shared" si="26"/>
        <v>0</v>
      </c>
      <c r="AG45" s="11" t="s">
        <v>14</v>
      </c>
      <c r="AH45" s="138">
        <v>0</v>
      </c>
      <c r="AI45" s="138">
        <v>0</v>
      </c>
      <c r="AJ45" s="138">
        <v>0</v>
      </c>
    </row>
    <row r="46" spans="2:36" x14ac:dyDescent="0.25">
      <c r="B46" s="14"/>
      <c r="C46" s="15"/>
      <c r="D46" s="16"/>
      <c r="E46" s="16"/>
      <c r="F46" s="16"/>
      <c r="G46" s="16"/>
      <c r="H46" s="16"/>
      <c r="I46" s="15"/>
      <c r="J46" s="19"/>
      <c r="K46" s="19"/>
      <c r="L46" s="19"/>
      <c r="M46" s="19"/>
      <c r="N46" s="17"/>
      <c r="O46" s="33">
        <f t="shared" si="25"/>
        <v>0</v>
      </c>
      <c r="Q46" s="9">
        <f t="shared" si="26"/>
        <v>0</v>
      </c>
      <c r="AG46" s="13" t="s">
        <v>47</v>
      </c>
      <c r="AH46" s="139">
        <f>SUM(AH34:AH45)</f>
        <v>33984189.273000002</v>
      </c>
      <c r="AI46" s="139">
        <f t="shared" ref="AI46:AJ46" si="27">SUM(AI34:AI45)</f>
        <v>32602902.605954297</v>
      </c>
      <c r="AJ46" s="139">
        <f t="shared" si="27"/>
        <v>34139000</v>
      </c>
    </row>
    <row r="47" spans="2:36" x14ac:dyDescent="0.25">
      <c r="B47" s="14"/>
      <c r="C47" s="15"/>
      <c r="D47" s="16"/>
      <c r="E47" s="16"/>
      <c r="F47" s="16"/>
      <c r="G47" s="16"/>
      <c r="H47" s="19"/>
      <c r="I47" s="15"/>
      <c r="J47" s="19"/>
      <c r="K47" s="19"/>
      <c r="L47" s="19"/>
      <c r="M47" s="19"/>
      <c r="N47" s="17"/>
      <c r="O47" s="33">
        <f t="shared" si="25"/>
        <v>0</v>
      </c>
      <c r="Q47" s="9">
        <f t="shared" si="26"/>
        <v>0</v>
      </c>
    </row>
    <row r="48" spans="2:36" x14ac:dyDescent="0.25">
      <c r="B48" s="14"/>
      <c r="C48" s="15"/>
      <c r="D48" s="16"/>
      <c r="E48" s="16"/>
      <c r="F48" s="16"/>
      <c r="G48" s="16"/>
      <c r="H48" s="16"/>
      <c r="I48" s="15"/>
      <c r="J48" s="19"/>
      <c r="K48" s="19"/>
      <c r="L48" s="19"/>
      <c r="M48" s="19"/>
      <c r="N48" s="17"/>
      <c r="O48" s="33">
        <f t="shared" si="25"/>
        <v>0</v>
      </c>
      <c r="Q48" s="9">
        <f t="shared" si="26"/>
        <v>0</v>
      </c>
    </row>
    <row r="49" spans="2:35" x14ac:dyDescent="0.25">
      <c r="B49" s="14"/>
      <c r="C49" s="16"/>
      <c r="D49" s="16"/>
      <c r="E49" s="16"/>
      <c r="F49" s="16"/>
      <c r="G49" s="16"/>
      <c r="H49" s="16"/>
      <c r="I49" s="15"/>
      <c r="J49" s="19"/>
      <c r="K49" s="19"/>
      <c r="L49" s="19"/>
      <c r="M49" s="19"/>
      <c r="N49" s="17"/>
      <c r="O49" s="33">
        <f t="shared" si="25"/>
        <v>0</v>
      </c>
      <c r="Q49" s="9">
        <f t="shared" si="26"/>
        <v>0</v>
      </c>
      <c r="AH49" s="131" t="s">
        <v>16</v>
      </c>
      <c r="AI49" s="131" t="s">
        <v>43</v>
      </c>
    </row>
    <row r="50" spans="2:35" x14ac:dyDescent="0.25">
      <c r="B50" s="14"/>
      <c r="C50" s="16"/>
      <c r="D50" s="16"/>
      <c r="E50" s="16"/>
      <c r="F50" s="16"/>
      <c r="G50" s="16"/>
      <c r="H50" s="16"/>
      <c r="I50" s="15"/>
      <c r="J50" s="19"/>
      <c r="K50" s="19"/>
      <c r="L50" s="19"/>
      <c r="M50" s="19"/>
      <c r="N50" s="17"/>
      <c r="O50" s="33">
        <f t="shared" si="25"/>
        <v>0</v>
      </c>
      <c r="Q50" s="9">
        <f t="shared" si="26"/>
        <v>0</v>
      </c>
      <c r="AH50" s="132" t="str">
        <f>+INDEX(Mois,AI50,1)</f>
        <v>Janvier</v>
      </c>
      <c r="AI50" s="133">
        <v>1</v>
      </c>
    </row>
    <row r="51" spans="2:35" x14ac:dyDescent="0.25">
      <c r="B51" s="14"/>
      <c r="C51" s="15"/>
      <c r="D51" s="16"/>
      <c r="E51" s="16"/>
      <c r="F51" s="16"/>
      <c r="G51" s="16"/>
      <c r="H51" s="16"/>
      <c r="I51" s="15"/>
      <c r="J51" s="19"/>
      <c r="K51" s="19"/>
      <c r="L51" s="19"/>
      <c r="M51" s="19"/>
      <c r="N51" s="17"/>
      <c r="O51" s="33">
        <f t="shared" si="25"/>
        <v>0</v>
      </c>
      <c r="Q51" s="9">
        <f t="shared" si="26"/>
        <v>0</v>
      </c>
    </row>
    <row r="52" spans="2:35" x14ac:dyDescent="0.25">
      <c r="B52" s="14"/>
      <c r="C52" s="15"/>
      <c r="D52" s="16"/>
      <c r="E52" s="16"/>
      <c r="F52" s="19"/>
      <c r="G52" s="16"/>
      <c r="H52" s="16"/>
      <c r="I52" s="15"/>
      <c r="J52" s="19"/>
      <c r="K52" s="19"/>
      <c r="L52" s="19"/>
      <c r="M52" s="19"/>
      <c r="N52" s="17"/>
      <c r="O52" s="33">
        <f t="shared" si="25"/>
        <v>0</v>
      </c>
      <c r="Q52" s="9">
        <f t="shared" si="26"/>
        <v>0</v>
      </c>
    </row>
    <row r="53" spans="2:35" x14ac:dyDescent="0.25">
      <c r="B53" s="14"/>
      <c r="C53" s="16"/>
      <c r="D53" s="16"/>
      <c r="E53" s="16"/>
      <c r="F53" s="16"/>
      <c r="G53" s="19"/>
      <c r="H53" s="19"/>
      <c r="I53" s="15"/>
      <c r="J53" s="19"/>
      <c r="K53" s="19"/>
      <c r="L53" s="19"/>
      <c r="M53" s="19"/>
      <c r="N53" s="17"/>
      <c r="O53" s="33">
        <f t="shared" si="25"/>
        <v>0</v>
      </c>
      <c r="Q53" s="9">
        <f t="shared" si="26"/>
        <v>0</v>
      </c>
    </row>
    <row r="54" spans="2:35" x14ac:dyDescent="0.25">
      <c r="B54" s="20"/>
      <c r="C54" s="21"/>
      <c r="D54" s="21"/>
      <c r="E54" s="21"/>
      <c r="F54" s="21"/>
      <c r="G54" s="21"/>
      <c r="H54" s="21"/>
      <c r="I54" s="22"/>
      <c r="J54" s="23"/>
      <c r="K54" s="23"/>
      <c r="L54" s="23"/>
      <c r="M54" s="23"/>
      <c r="N54" s="24"/>
      <c r="O54" s="34">
        <f>SUM(C54:N54)</f>
        <v>0</v>
      </c>
      <c r="Q54" s="9">
        <f t="shared" si="26"/>
        <v>0</v>
      </c>
    </row>
    <row r="55" spans="2:35" x14ac:dyDescent="0.25">
      <c r="B55" s="20"/>
      <c r="C55" s="21"/>
      <c r="D55" s="21"/>
      <c r="E55" s="21"/>
      <c r="F55" s="21"/>
      <c r="G55" s="23"/>
      <c r="H55" s="23"/>
      <c r="I55" s="22"/>
      <c r="J55" s="23"/>
      <c r="K55" s="23"/>
      <c r="L55" s="23"/>
      <c r="M55" s="23"/>
      <c r="N55" s="24"/>
      <c r="O55" s="34">
        <f>SUM(C55:N55)</f>
        <v>0</v>
      </c>
      <c r="Q55" s="9">
        <f t="shared" si="26"/>
        <v>0</v>
      </c>
    </row>
    <row r="56" spans="2:35" ht="15.75" thickBot="1" x14ac:dyDescent="0.3">
      <c r="B56" s="20"/>
      <c r="C56" s="21"/>
      <c r="D56" s="21"/>
      <c r="E56" s="21"/>
      <c r="F56" s="21"/>
      <c r="G56" s="21"/>
      <c r="H56" s="21"/>
      <c r="I56" s="22"/>
      <c r="J56" s="23"/>
      <c r="K56" s="23"/>
      <c r="L56" s="23"/>
      <c r="M56" s="23"/>
      <c r="N56" s="24"/>
      <c r="O56" s="34">
        <f t="shared" ref="O56" si="28">SUM(C56:N56)</f>
        <v>0</v>
      </c>
      <c r="Q56" s="9">
        <f t="shared" si="26"/>
        <v>0</v>
      </c>
    </row>
    <row r="57" spans="2:35" ht="18.75" thickTop="1" thickBot="1" x14ac:dyDescent="0.3">
      <c r="B57" s="25" t="s">
        <v>2</v>
      </c>
      <c r="C57" s="29">
        <f>SUM(C34:C56)</f>
        <v>0</v>
      </c>
      <c r="D57" s="29">
        <f t="shared" ref="D57:M57" si="29">SUM(D34:D56)</f>
        <v>0</v>
      </c>
      <c r="E57" s="29">
        <f t="shared" si="29"/>
        <v>0</v>
      </c>
      <c r="F57" s="29">
        <f t="shared" si="29"/>
        <v>0</v>
      </c>
      <c r="G57" s="29">
        <f t="shared" si="29"/>
        <v>0</v>
      </c>
      <c r="H57" s="29">
        <f t="shared" si="29"/>
        <v>0</v>
      </c>
      <c r="I57" s="29">
        <f t="shared" si="29"/>
        <v>0</v>
      </c>
      <c r="J57" s="29">
        <f t="shared" si="29"/>
        <v>0</v>
      </c>
      <c r="K57" s="29">
        <f t="shared" si="29"/>
        <v>0</v>
      </c>
      <c r="L57" s="29">
        <f t="shared" si="29"/>
        <v>0</v>
      </c>
      <c r="M57" s="29">
        <f t="shared" si="29"/>
        <v>0</v>
      </c>
      <c r="N57" s="30">
        <f>SUM(N34:N56)</f>
        <v>0</v>
      </c>
      <c r="O57" s="26">
        <f>SUM(C34:N56)</f>
        <v>0</v>
      </c>
      <c r="Q57" s="4">
        <f>SUM(Q34:Q56)</f>
        <v>0</v>
      </c>
    </row>
  </sheetData>
  <sheetProtection formatCells="0" formatColumns="0" formatRows="0"/>
  <mergeCells count="2">
    <mergeCell ref="C2:E2"/>
    <mergeCell ref="C31:E31"/>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3315" r:id="rId4" name="Button 3">
              <controlPr defaultSize="0" print="0" autoFill="0" autoPict="0" macro="[0]!Bouton6_Cliquer">
                <anchor moveWithCells="1" sizeWithCells="1">
                  <from>
                    <xdr:col>0</xdr:col>
                    <xdr:colOff>66675</xdr:colOff>
                    <xdr:row>0</xdr:row>
                    <xdr:rowOff>180975</xdr:rowOff>
                  </from>
                  <to>
                    <xdr:col>1</xdr:col>
                    <xdr:colOff>847725</xdr:colOff>
                    <xdr:row>2</xdr:row>
                    <xdr:rowOff>114300</xdr:rowOff>
                  </to>
                </anchor>
              </controlPr>
            </control>
          </mc:Choice>
        </mc:AlternateContent>
      </controls>
    </mc:Choice>
  </mc:AlternateConten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3CDF2EF2F81C3E4998AE8E030FFA0AD0" ma:contentTypeVersion="3" ma:contentTypeDescription="Crée un document." ma:contentTypeScope="" ma:versionID="ef00d995246719384a49b9dd5581d92f">
  <xsd:schema xmlns:xsd="http://www.w3.org/2001/XMLSchema" xmlns:xs="http://www.w3.org/2001/XMLSchema" xmlns:p="http://schemas.microsoft.com/office/2006/metadata/properties" xmlns:ns1="http://schemas.microsoft.com/sharepoint/v3" xmlns:ns2="321fb840-d861-4976-a0f4-fd8a944a05dc" targetNamespace="http://schemas.microsoft.com/office/2006/metadata/properties" ma:root="true" ma:fieldsID="c3e3f97b3f890b8fd4e48d083474fc52" ns1:_="" ns2:_="">
    <xsd:import namespace="http://schemas.microsoft.com/sharepoint/v3"/>
    <xsd:import namespace="321fb840-d861-4976-a0f4-fd8a944a05dc"/>
    <xsd:element name="properties">
      <xsd:complexType>
        <xsd:sequence>
          <xsd:element name="documentManagement">
            <xsd:complexType>
              <xsd:all>
                <xsd:element ref="ns2:_dlc_DocId" minOccurs="0"/>
                <xsd:element ref="ns2:_dlc_DocIdUrl" minOccurs="0"/>
                <xsd:element ref="ns2:_dlc_DocIdPersistId" minOccurs="0"/>
                <xsd:element ref="ns1:PublishingStartDate" minOccurs="0"/>
                <xsd:element ref="ns1:PublishingExpirationDate"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PublishingStartDate" ma:index="11" nillable="true" ma:displayName="Date de début de planification" ma:description="La colonne de site Date de début de planification est créée par la fonctionnalité de publication. Elle permet de spécifier les date et heure auxquelles cette page apparaîtra la première fois aux visiteurs du site." ma:internalName="PublishingStartDate">
      <xsd:simpleType>
        <xsd:restriction base="dms:Unknown"/>
      </xsd:simpleType>
    </xsd:element>
    <xsd:element name="PublishingExpirationDate" ma:index="12" nillable="true" ma:displayName="Date de fin de planification" ma:description="La colonne de site Date de fin de planification est créée par la fonctionnalité de publication. Elle permet de spécifier les date et heure auxquelles cette page n'apparaîtra plus aux visiteurs du site." ma:internalName="PublishingExpirationDat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321fb840-d861-4976-a0f4-fd8a944a05dc" elementFormDefault="qualified">
    <xsd:import namespace="http://schemas.microsoft.com/office/2006/documentManagement/types"/>
    <xsd:import namespace="http://schemas.microsoft.com/office/infopath/2007/PartnerControls"/>
    <xsd:element name="_dlc_DocId" ma:index="8" nillable="true" ma:displayName="Valeur d’ID de document" ma:description="Valeur de l’ID de document affecté à cet élément." ma:internalName="_dlc_DocId" ma:readOnly="true">
      <xsd:simpleType>
        <xsd:restriction base="dms:Text"/>
      </xsd:simpleType>
    </xsd:element>
    <xsd:element name="_dlc_DocIdUrl" ma:index="9" nillable="true" ma:displayName="ID de document" ma:description="Lien permanent vers ce document." ma:hidden="true" ma:internalName="_dlc_DocIdUrl" ma:readOnly="true">
      <xsd:complexType>
        <xsd:complexContent>
          <xsd:extension base="dms:URL">
            <xsd:sequence>
              <xsd:element name="Url" type="dms:ValidUrl" minOccurs="0" nillable="true"/>
              <xsd:element name="Description" type="xsd:string" nillable="true"/>
            </xsd:sequence>
          </xsd:extension>
        </xsd:complexContent>
      </xsd:complexType>
    </xsd:element>
    <xsd:element name="_dlc_DocIdPersistId" ma:index="10" nillable="true" ma:displayName="Conserver l’ID" ma:description="Conserver l’ID lors de l’ajout." ma:hidden="true" ma:internalName="_dlc_DocIdPersistId" ma:readOnly="true">
      <xsd:simpleType>
        <xsd:restriction base="dms:Boolea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PublishingExpirationDate xmlns="http://schemas.microsoft.com/sharepoint/v3" xsi:nil="true"/>
    <PublishingStartDate xmlns="http://schemas.microsoft.com/sharepoint/v3" xsi:nil="true"/>
    <_dlc_DocId xmlns="321fb840-d861-4976-a0f4-fd8a944a05dc">CV5MJSC2JTHK-557-465</_dlc_DocId>
    <_dlc_DocIdUrl xmlns="321fb840-d861-4976-a0f4-fd8a944a05dc">
      <Url>http://ingrid/sites/INGRID/SODECI/DPA/_layouts/15/DocIdRedir.aspx?ID=CV5MJSC2JTHK-557-465</Url>
      <Description>CV5MJSC2JTHK-557-465</Description>
    </_dlc_DocIdUrl>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4.xml><?xml version="1.0" encoding="utf-8"?>
<?mso-contentType ?>
<spe:Receivers xmlns:spe="http://schemas.microsoft.com/sharepoint/events">
  <Receiver>
    <Name>Document ID Generator</Name>
    <Synchronization>Synchronous</Synchronization>
    <Type>10001</Type>
    <SequenceNumber>1000</SequenceNumber>
    <Url/>
    <Assembly>Microsoft.Office.DocumentManagement, Version=15.0.0.0, Culture=neutral, PublicKeyToken=71e9bce111e9429c</Assembly>
    <Class>Microsoft.Office.DocumentManagement.Internal.DocIdHandler</Class>
    <Data/>
    <Filter/>
  </Receiver>
  <Receiver>
    <Name>Document ID Generator</Name>
    <Synchronization>Synchronous</Synchronization>
    <Type>10002</Type>
    <SequenceNumber>1001</SequenceNumber>
    <Url/>
    <Assembly>Microsoft.Office.DocumentManagement, Version=15.0.0.0, Culture=neutral, PublicKeyToken=71e9bce111e9429c</Assembly>
    <Class>Microsoft.Office.DocumentManagement.Internal.DocIdHandler</Class>
    <Data/>
    <Filter/>
  </Receiver>
  <Receiver>
    <Name>Document ID Generator</Name>
    <Synchronization>Synchronous</Synchronization>
    <Type>10004</Type>
    <SequenceNumber>1002</SequenceNumber>
    <Url/>
    <Assembly>Microsoft.Office.DocumentManagement, Version=15.0.0.0, Culture=neutral, PublicKeyToken=71e9bce111e9429c</Assembly>
    <Class>Microsoft.Office.DocumentManagement.Internal.DocIdHandler</Class>
    <Data/>
    <Filter/>
  </Receiver>
  <Receiver>
    <Name>Document ID Generator</Name>
    <Synchronization>Synchronous</Synchronization>
    <Type>10006</Type>
    <SequenceNumber>1003</SequenceNumber>
    <Url/>
    <Assembly>Microsoft.Office.DocumentManagement, Version=15.0.0.0, Culture=neutral, PublicKeyToken=71e9bce111e9429c</Assembly>
    <Class>Microsoft.Office.DocumentManagement.Internal.DocIdHandler</Class>
    <Data/>
    <Filter/>
  </Receiver>
</spe:Receivers>
</file>

<file path=customXml/itemProps1.xml><?xml version="1.0" encoding="utf-8"?>
<ds:datastoreItem xmlns:ds="http://schemas.openxmlformats.org/officeDocument/2006/customXml" ds:itemID="{B8B71933-26C0-436D-A66F-FCAD9534006A}">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321fb840-d861-4976-a0f4-fd8a944a05dc"/>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5D005B4B-B2D8-491D-85BB-0AF1A16B2926}">
  <ds:schemaRefs>
    <ds:schemaRef ds:uri="http://purl.org/dc/elements/1.1/"/>
    <ds:schemaRef ds:uri="http://schemas.microsoft.com/office/2006/documentManagement/types"/>
    <ds:schemaRef ds:uri="http://schemas.microsoft.com/office/2006/metadata/properties"/>
    <ds:schemaRef ds:uri="http://purl.org/dc/terms/"/>
    <ds:schemaRef ds:uri="http://schemas.microsoft.com/office/infopath/2007/PartnerControls"/>
    <ds:schemaRef ds:uri="http://schemas.openxmlformats.org/package/2006/metadata/core-properties"/>
    <ds:schemaRef ds:uri="http://www.w3.org/XML/1998/namespace"/>
    <ds:schemaRef ds:uri="321fb840-d861-4976-a0f4-fd8a944a05dc"/>
    <ds:schemaRef ds:uri="http://schemas.microsoft.com/sharepoint/v3"/>
    <ds:schemaRef ds:uri="http://purl.org/dc/dcmitype/"/>
  </ds:schemaRefs>
</ds:datastoreItem>
</file>

<file path=customXml/itemProps3.xml><?xml version="1.0" encoding="utf-8"?>
<ds:datastoreItem xmlns:ds="http://schemas.openxmlformats.org/officeDocument/2006/customXml" ds:itemID="{31D1228F-3D34-4288-95B8-3DAA2E83BC09}">
  <ds:schemaRefs>
    <ds:schemaRef ds:uri="http://schemas.microsoft.com/sharepoint/v3/contenttype/forms"/>
  </ds:schemaRefs>
</ds:datastoreItem>
</file>

<file path=customXml/itemProps4.xml><?xml version="1.0" encoding="utf-8"?>
<ds:datastoreItem xmlns:ds="http://schemas.openxmlformats.org/officeDocument/2006/customXml" ds:itemID="{0282CF17-7BDA-4CD6-86BB-DCD6D607AA61}">
  <ds:schemaRefs>
    <ds:schemaRef ds:uri="http://schemas.microsoft.com/sharepoint/event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6" baseType="variant">
      <vt:variant>
        <vt:lpstr>Feuilles de calcul</vt:lpstr>
      </vt:variant>
      <vt:variant>
        <vt:i4>2</vt:i4>
      </vt:variant>
      <vt:variant>
        <vt:lpstr>Graphiques</vt:lpstr>
      </vt:variant>
      <vt:variant>
        <vt:i4>1</vt:i4>
      </vt:variant>
      <vt:variant>
        <vt:lpstr>Plages nommées</vt:lpstr>
      </vt:variant>
      <vt:variant>
        <vt:i4>2</vt:i4>
      </vt:variant>
    </vt:vector>
  </HeadingPairs>
  <TitlesOfParts>
    <vt:vector size="5" baseType="lpstr">
      <vt:lpstr>Sommaire</vt:lpstr>
      <vt:lpstr>Données 2020</vt:lpstr>
      <vt:lpstr>GraphProd</vt:lpstr>
      <vt:lpstr>Libéllé</vt:lpstr>
      <vt:lpstr>Mois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E. Essis Yves Papin</dc:creator>
  <cp:lastModifiedBy>Utilisateur Windows</cp:lastModifiedBy>
  <cp:lastPrinted>2018-09-06T10:31:41Z</cp:lastPrinted>
  <dcterms:created xsi:type="dcterms:W3CDTF">2018-01-03T11:59:02Z</dcterms:created>
  <dcterms:modified xsi:type="dcterms:W3CDTF">2020-04-17T16:39:09Z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30a57c01-4c27-4024-b0b4-45e0e5ff189f</vt:lpwstr>
  </property>
  <property fmtid="{D5CDD505-2E9C-101B-9397-08002B2CF9AE}" pid="3" name="ContentTypeId">
    <vt:lpwstr>0x0101003CDF2EF2F81C3E4998AE8E030FFA0AD0</vt:lpwstr>
  </property>
  <property fmtid="{D5CDD505-2E9C-101B-9397-08002B2CF9AE}" pid="4" name="_dlc_DocIdItemGuid">
    <vt:lpwstr>585356a7-7934-46ff-94b6-760b9d929946</vt:lpwstr>
  </property>
</Properties>
</file>