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7050" activeTab="2"/>
  </bookViews>
  <sheets>
    <sheet name="volume levé vantelle" sheetId="6" r:id="rId1"/>
    <sheet name="volume bief" sheetId="2" r:id="rId2"/>
    <sheet name="Feuil2" sheetId="3" r:id="rId3"/>
  </sheets>
  <definedNames>
    <definedName name="num.ecl">'volume bief'!$A$3:$A$5</definedName>
    <definedName name="vol.bief.1800">'volume bief'!$F$3:$F$5</definedName>
    <definedName name="vol.bief.1820">'volume bief'!$G$3:$G$5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F5" i="2"/>
  <c r="Z5" i="2"/>
  <c r="AT5" i="2" s="1"/>
  <c r="AA5" i="2"/>
  <c r="AB5" i="2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/>
  <c r="AN5" i="2" s="1"/>
  <c r="AO5" i="2" s="1"/>
  <c r="AP5" i="2" s="1"/>
  <c r="AQ5" i="2" s="1"/>
  <c r="AR5" i="2" s="1"/>
  <c r="AS5" i="2" s="1"/>
  <c r="G5" i="2" l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O72" i="6"/>
  <c r="O73" i="6" s="1"/>
  <c r="O74" i="6" s="1"/>
  <c r="O75" i="6" s="1"/>
  <c r="O77" i="6" s="1"/>
  <c r="O78" i="6" s="1"/>
  <c r="O79" i="6" s="1"/>
  <c r="O80" i="6" s="1"/>
  <c r="O82" i="6" s="1"/>
  <c r="O83" i="6" s="1"/>
  <c r="O84" i="6" s="1"/>
  <c r="O85" i="6" s="1"/>
  <c r="O87" i="6" s="1"/>
  <c r="O88" i="6" s="1"/>
  <c r="O89" i="6" s="1"/>
  <c r="O90" i="6" s="1"/>
  <c r="O92" i="6" s="1"/>
  <c r="O93" i="6" s="1"/>
  <c r="O94" i="6" s="1"/>
  <c r="O95" i="6" s="1"/>
  <c r="O97" i="6" s="1"/>
  <c r="O98" i="6" s="1"/>
  <c r="O99" i="6" s="1"/>
  <c r="O100" i="6" s="1"/>
  <c r="O102" i="6" s="1"/>
  <c r="O103" i="6" s="1"/>
  <c r="O104" i="6" s="1"/>
  <c r="O105" i="6" s="1"/>
  <c r="O67" i="6"/>
  <c r="O68" i="6" s="1"/>
  <c r="O69" i="6" s="1"/>
  <c r="O70" i="6" s="1"/>
  <c r="N67" i="6"/>
  <c r="N68" i="6" s="1"/>
  <c r="N69" i="6" s="1"/>
  <c r="N70" i="6" s="1"/>
  <c r="N72" i="6" s="1"/>
  <c r="N73" i="6" s="1"/>
  <c r="N74" i="6" s="1"/>
  <c r="N75" i="6" s="1"/>
  <c r="N77" i="6" s="1"/>
  <c r="N78" i="6" s="1"/>
  <c r="N79" i="6" s="1"/>
  <c r="N80" i="6" s="1"/>
  <c r="N82" i="6" s="1"/>
  <c r="N83" i="6" s="1"/>
  <c r="N84" i="6" s="1"/>
  <c r="N85" i="6" s="1"/>
  <c r="N87" i="6" s="1"/>
  <c r="N88" i="6" s="1"/>
  <c r="N89" i="6" s="1"/>
  <c r="N90" i="6" s="1"/>
  <c r="N92" i="6" s="1"/>
  <c r="N93" i="6" s="1"/>
  <c r="N94" i="6" s="1"/>
  <c r="N95" i="6" s="1"/>
  <c r="N97" i="6" s="1"/>
  <c r="N98" i="6" s="1"/>
  <c r="N99" i="6" s="1"/>
  <c r="N100" i="6" s="1"/>
  <c r="N102" i="6" s="1"/>
  <c r="N103" i="6" s="1"/>
  <c r="N104" i="6" s="1"/>
  <c r="N105" i="6" s="1"/>
  <c r="O8" i="6"/>
  <c r="O9" i="6" s="1"/>
  <c r="O10" i="6" s="1"/>
  <c r="O11" i="6" s="1"/>
  <c r="O12" i="6" s="1"/>
  <c r="O13" i="6" s="1"/>
  <c r="O14" i="6" s="1"/>
  <c r="O15" i="6" s="1"/>
  <c r="O17" i="6" s="1"/>
  <c r="O18" i="6" s="1"/>
  <c r="O19" i="6" s="1"/>
  <c r="O20" i="6" s="1"/>
  <c r="O22" i="6" s="1"/>
  <c r="O23" i="6" s="1"/>
  <c r="O24" i="6" s="1"/>
  <c r="O25" i="6" s="1"/>
  <c r="O27" i="6" s="1"/>
  <c r="O28" i="6" s="1"/>
  <c r="O29" i="6" s="1"/>
  <c r="O30" i="6" s="1"/>
  <c r="O32" i="6" s="1"/>
  <c r="O33" i="6" s="1"/>
  <c r="O34" i="6" s="1"/>
  <c r="O35" i="6" s="1"/>
  <c r="O37" i="6" s="1"/>
  <c r="O38" i="6" s="1"/>
  <c r="O39" i="6" s="1"/>
  <c r="O40" i="6" s="1"/>
  <c r="O42" i="6" s="1"/>
  <c r="O43" i="6" s="1"/>
  <c r="O44" i="6" s="1"/>
  <c r="O45" i="6" s="1"/>
  <c r="O47" i="6" s="1"/>
  <c r="O48" i="6" s="1"/>
  <c r="O49" i="6" s="1"/>
  <c r="O50" i="6" s="1"/>
  <c r="O52" i="6" s="1"/>
  <c r="O53" i="6" s="1"/>
  <c r="O54" i="6" s="1"/>
  <c r="O55" i="6" s="1"/>
  <c r="O57" i="6" s="1"/>
  <c r="O58" i="6" s="1"/>
  <c r="O59" i="6" s="1"/>
  <c r="O60" i="6" s="1"/>
  <c r="O62" i="6" s="1"/>
  <c r="O63" i="6" s="1"/>
  <c r="O64" i="6" s="1"/>
  <c r="O65" i="6" s="1"/>
  <c r="N8" i="6"/>
  <c r="N9" i="6" s="1"/>
  <c r="N10" i="6" s="1"/>
  <c r="N11" i="6" s="1"/>
  <c r="N12" i="6" s="1"/>
  <c r="N13" i="6" s="1"/>
  <c r="N14" i="6" s="1"/>
  <c r="N15" i="6" s="1"/>
  <c r="N17" i="6" s="1"/>
  <c r="N18" i="6" s="1"/>
  <c r="N19" i="6" s="1"/>
  <c r="N20" i="6" s="1"/>
  <c r="N22" i="6" s="1"/>
  <c r="N23" i="6" s="1"/>
  <c r="N24" i="6" s="1"/>
  <c r="N25" i="6" s="1"/>
  <c r="N27" i="6" s="1"/>
  <c r="N28" i="6" s="1"/>
  <c r="N29" i="6" s="1"/>
  <c r="N30" i="6" s="1"/>
  <c r="N32" i="6" s="1"/>
  <c r="N33" i="6" s="1"/>
  <c r="N34" i="6" s="1"/>
  <c r="N35" i="6" s="1"/>
  <c r="N37" i="6" s="1"/>
  <c r="N38" i="6" s="1"/>
  <c r="N39" i="6" s="1"/>
  <c r="N40" i="6" s="1"/>
  <c r="N42" i="6" s="1"/>
  <c r="N43" i="6" s="1"/>
  <c r="N44" i="6" s="1"/>
  <c r="N45" i="6" s="1"/>
  <c r="N47" i="6" s="1"/>
  <c r="N48" i="6" s="1"/>
  <c r="N49" i="6" s="1"/>
  <c r="N50" i="6" s="1"/>
  <c r="N52" i="6" s="1"/>
  <c r="N53" i="6" s="1"/>
  <c r="N54" i="6" s="1"/>
  <c r="N55" i="6" s="1"/>
  <c r="N57" i="6" s="1"/>
  <c r="N58" i="6" s="1"/>
  <c r="N59" i="6" s="1"/>
  <c r="N60" i="6" s="1"/>
  <c r="N62" i="6" s="1"/>
  <c r="N63" i="6" s="1"/>
  <c r="N64" i="6" s="1"/>
  <c r="N65" i="6" s="1"/>
  <c r="L67" i="6" l="1"/>
  <c r="L68" i="6" s="1"/>
  <c r="L69" i="6" s="1"/>
  <c r="L70" i="6" s="1"/>
  <c r="L72" i="6" s="1"/>
  <c r="L73" i="6" s="1"/>
  <c r="L74" i="6" s="1"/>
  <c r="L75" i="6" s="1"/>
  <c r="L77" i="6" s="1"/>
  <c r="L78" i="6" s="1"/>
  <c r="L79" i="6" s="1"/>
  <c r="L80" i="6" s="1"/>
  <c r="L82" i="6" s="1"/>
  <c r="L83" i="6" s="1"/>
  <c r="L84" i="6" s="1"/>
  <c r="L85" i="6" s="1"/>
  <c r="L87" i="6" s="1"/>
  <c r="L88" i="6" s="1"/>
  <c r="L89" i="6" s="1"/>
  <c r="L90" i="6" s="1"/>
  <c r="L92" i="6" s="1"/>
  <c r="L93" i="6" s="1"/>
  <c r="L94" i="6" s="1"/>
  <c r="L95" i="6" s="1"/>
  <c r="L97" i="6" s="1"/>
  <c r="L98" i="6" s="1"/>
  <c r="L99" i="6" s="1"/>
  <c r="L100" i="6" s="1"/>
  <c r="L102" i="6" s="1"/>
  <c r="L103" i="6" s="1"/>
  <c r="L104" i="6" s="1"/>
  <c r="L105" i="6" s="1"/>
  <c r="M8" i="6"/>
  <c r="M9" i="6" s="1"/>
  <c r="M10" i="6" s="1"/>
  <c r="M11" i="6" s="1"/>
  <c r="M12" i="6" s="1"/>
  <c r="M13" i="6" s="1"/>
  <c r="M14" i="6" s="1"/>
  <c r="M15" i="6" s="1"/>
  <c r="M17" i="6" s="1"/>
  <c r="M18" i="6" s="1"/>
  <c r="M19" i="6" s="1"/>
  <c r="M20" i="6" s="1"/>
  <c r="M22" i="6" s="1"/>
  <c r="M23" i="6" s="1"/>
  <c r="M24" i="6" s="1"/>
  <c r="M25" i="6" s="1"/>
  <c r="M27" i="6" s="1"/>
  <c r="M28" i="6" s="1"/>
  <c r="M29" i="6" s="1"/>
  <c r="M30" i="6" s="1"/>
  <c r="M32" i="6" s="1"/>
  <c r="M33" i="6" s="1"/>
  <c r="M34" i="6" s="1"/>
  <c r="M35" i="6" s="1"/>
  <c r="M37" i="6" s="1"/>
  <c r="M38" i="6" s="1"/>
  <c r="M39" i="6" s="1"/>
  <c r="M40" i="6" s="1"/>
  <c r="M42" i="6" s="1"/>
  <c r="M43" i="6" s="1"/>
  <c r="M44" i="6" s="1"/>
  <c r="M45" i="6" s="1"/>
  <c r="M47" i="6" s="1"/>
  <c r="M48" i="6" s="1"/>
  <c r="M49" i="6" s="1"/>
  <c r="M50" i="6" s="1"/>
  <c r="M52" i="6" s="1"/>
  <c r="M53" i="6" s="1"/>
  <c r="M54" i="6" s="1"/>
  <c r="M55" i="6" s="1"/>
  <c r="M57" i="6" s="1"/>
  <c r="M58" i="6" s="1"/>
  <c r="M59" i="6" s="1"/>
  <c r="M60" i="6" s="1"/>
  <c r="M62" i="6" s="1"/>
  <c r="M63" i="6" s="1"/>
  <c r="M64" i="6" s="1"/>
  <c r="M65" i="6" s="1"/>
  <c r="M67" i="6" s="1"/>
  <c r="M68" i="6" s="1"/>
  <c r="M69" i="6" s="1"/>
  <c r="M70" i="6" s="1"/>
  <c r="M72" i="6" s="1"/>
  <c r="M73" i="6" s="1"/>
  <c r="M74" i="6" s="1"/>
  <c r="M75" i="6" s="1"/>
  <c r="M77" i="6" s="1"/>
  <c r="M78" i="6" s="1"/>
  <c r="M79" i="6" s="1"/>
  <c r="M80" i="6" s="1"/>
  <c r="M82" i="6" s="1"/>
  <c r="M83" i="6" s="1"/>
  <c r="M84" i="6" s="1"/>
  <c r="M85" i="6" s="1"/>
  <c r="M87" i="6" s="1"/>
  <c r="M88" i="6" s="1"/>
  <c r="M89" i="6" s="1"/>
  <c r="M90" i="6" s="1"/>
  <c r="M92" i="6" s="1"/>
  <c r="M93" i="6" s="1"/>
  <c r="M94" i="6" s="1"/>
  <c r="M95" i="6" s="1"/>
  <c r="M97" i="6" s="1"/>
  <c r="M98" i="6" s="1"/>
  <c r="M99" i="6" s="1"/>
  <c r="M100" i="6" s="1"/>
  <c r="M102" i="6" s="1"/>
  <c r="M103" i="6" s="1"/>
  <c r="M104" i="6" s="1"/>
  <c r="M105" i="6" s="1"/>
  <c r="L8" i="6"/>
  <c r="L9" i="6" s="1"/>
  <c r="L10" i="6" s="1"/>
  <c r="L11" i="6" s="1"/>
  <c r="L12" i="6" s="1"/>
  <c r="L13" i="6" s="1"/>
  <c r="L14" i="6" s="1"/>
  <c r="L15" i="6" s="1"/>
  <c r="L17" i="6" s="1"/>
  <c r="L18" i="6" s="1"/>
  <c r="L19" i="6" s="1"/>
  <c r="L20" i="6" s="1"/>
  <c r="L22" i="6" s="1"/>
  <c r="L23" i="6" s="1"/>
  <c r="L24" i="6" s="1"/>
  <c r="L25" i="6" s="1"/>
  <c r="L27" i="6" s="1"/>
  <c r="L28" i="6" s="1"/>
  <c r="L29" i="6" s="1"/>
  <c r="L30" i="6" s="1"/>
  <c r="L32" i="6" s="1"/>
  <c r="L33" i="6" s="1"/>
  <c r="L34" i="6" s="1"/>
  <c r="L35" i="6" s="1"/>
  <c r="L37" i="6" s="1"/>
  <c r="L38" i="6" s="1"/>
  <c r="L39" i="6" s="1"/>
  <c r="L40" i="6" s="1"/>
  <c r="L42" i="6" s="1"/>
  <c r="L43" i="6" s="1"/>
  <c r="L44" i="6" s="1"/>
  <c r="L45" i="6" s="1"/>
  <c r="L47" i="6" s="1"/>
  <c r="L48" i="6" s="1"/>
  <c r="L49" i="6" s="1"/>
  <c r="L50" i="6" s="1"/>
  <c r="L52" i="6" s="1"/>
  <c r="L53" i="6" s="1"/>
  <c r="L54" i="6" s="1"/>
  <c r="L55" i="6" s="1"/>
  <c r="L57" i="6" s="1"/>
  <c r="L58" i="6" s="1"/>
  <c r="L59" i="6" s="1"/>
  <c r="L60" i="6" s="1"/>
  <c r="L62" i="6" s="1"/>
  <c r="L63" i="6" s="1"/>
  <c r="L64" i="6" s="1"/>
  <c r="L65" i="6" s="1"/>
  <c r="K72" i="6"/>
  <c r="K73" i="6" s="1"/>
  <c r="K74" i="6" s="1"/>
  <c r="K75" i="6" s="1"/>
  <c r="K77" i="6" s="1"/>
  <c r="K78" i="6" s="1"/>
  <c r="K79" i="6" s="1"/>
  <c r="K80" i="6" s="1"/>
  <c r="K82" i="6" s="1"/>
  <c r="K83" i="6" s="1"/>
  <c r="K84" i="6" s="1"/>
  <c r="K85" i="6" s="1"/>
  <c r="K87" i="6" s="1"/>
  <c r="K88" i="6" s="1"/>
  <c r="K89" i="6" s="1"/>
  <c r="K90" i="6" s="1"/>
  <c r="K92" i="6" s="1"/>
  <c r="K93" i="6" s="1"/>
  <c r="K94" i="6" s="1"/>
  <c r="K95" i="6" s="1"/>
  <c r="K97" i="6" s="1"/>
  <c r="K98" i="6" s="1"/>
  <c r="K99" i="6" s="1"/>
  <c r="K100" i="6" s="1"/>
  <c r="K102" i="6" s="1"/>
  <c r="K103" i="6" s="1"/>
  <c r="K104" i="6" s="1"/>
  <c r="K105" i="6" s="1"/>
  <c r="J67" i="6"/>
  <c r="J68" i="6" s="1"/>
  <c r="J69" i="6" s="1"/>
  <c r="J70" i="6" s="1"/>
  <c r="J72" i="6" s="1"/>
  <c r="J73" i="6" s="1"/>
  <c r="J74" i="6" s="1"/>
  <c r="J75" i="6" s="1"/>
  <c r="J77" i="6" s="1"/>
  <c r="J78" i="6" s="1"/>
  <c r="J79" i="6" s="1"/>
  <c r="J80" i="6" s="1"/>
  <c r="J82" i="6" s="1"/>
  <c r="J83" i="6" s="1"/>
  <c r="J84" i="6" s="1"/>
  <c r="J85" i="6" s="1"/>
  <c r="J87" i="6" s="1"/>
  <c r="J88" i="6" s="1"/>
  <c r="J89" i="6" s="1"/>
  <c r="J90" i="6" s="1"/>
  <c r="J92" i="6" s="1"/>
  <c r="J93" i="6" s="1"/>
  <c r="J94" i="6" s="1"/>
  <c r="J95" i="6" s="1"/>
  <c r="J97" i="6" s="1"/>
  <c r="J98" i="6" s="1"/>
  <c r="J99" i="6" s="1"/>
  <c r="J100" i="6" s="1"/>
  <c r="J102" i="6" s="1"/>
  <c r="J103" i="6" s="1"/>
  <c r="J104" i="6" s="1"/>
  <c r="J105" i="6" s="1"/>
  <c r="K67" i="6"/>
  <c r="K68" i="6" s="1"/>
  <c r="K69" i="6" s="1"/>
  <c r="K70" i="6" s="1"/>
  <c r="J8" i="6"/>
  <c r="J9" i="6" s="1"/>
  <c r="J10" i="6" s="1"/>
  <c r="J11" i="6" s="1"/>
  <c r="J12" i="6" s="1"/>
  <c r="J13" i="6" s="1"/>
  <c r="J14" i="6" s="1"/>
  <c r="J15" i="6" s="1"/>
  <c r="J17" i="6" s="1"/>
  <c r="J18" i="6" s="1"/>
  <c r="J19" i="6" s="1"/>
  <c r="J20" i="6" s="1"/>
  <c r="J22" i="6" s="1"/>
  <c r="J23" i="6" s="1"/>
  <c r="J24" i="6" s="1"/>
  <c r="J25" i="6" s="1"/>
  <c r="J27" i="6" s="1"/>
  <c r="J28" i="6" s="1"/>
  <c r="J29" i="6" s="1"/>
  <c r="J30" i="6" s="1"/>
  <c r="J32" i="6" s="1"/>
  <c r="J33" i="6" s="1"/>
  <c r="J34" i="6" s="1"/>
  <c r="J35" i="6" s="1"/>
  <c r="J37" i="6" s="1"/>
  <c r="J38" i="6" s="1"/>
  <c r="J39" i="6" s="1"/>
  <c r="J40" i="6" s="1"/>
  <c r="J42" i="6" s="1"/>
  <c r="J43" i="6" s="1"/>
  <c r="J44" i="6" s="1"/>
  <c r="J45" i="6" s="1"/>
  <c r="J47" i="6" s="1"/>
  <c r="J48" i="6" s="1"/>
  <c r="J49" i="6" s="1"/>
  <c r="J50" i="6" s="1"/>
  <c r="J52" i="6" s="1"/>
  <c r="J53" i="6" s="1"/>
  <c r="J54" i="6" s="1"/>
  <c r="J55" i="6" s="1"/>
  <c r="J57" i="6" s="1"/>
  <c r="J58" i="6" s="1"/>
  <c r="J59" i="6" s="1"/>
  <c r="J60" i="6" s="1"/>
  <c r="J62" i="6" s="1"/>
  <c r="J63" i="6" s="1"/>
  <c r="J64" i="6" s="1"/>
  <c r="J65" i="6" s="1"/>
  <c r="I67" i="6"/>
  <c r="I68" i="6" s="1"/>
  <c r="I69" i="6" s="1"/>
  <c r="I70" i="6" s="1"/>
  <c r="I72" i="6" s="1"/>
  <c r="I73" i="6" s="1"/>
  <c r="I74" i="6" s="1"/>
  <c r="I75" i="6" s="1"/>
  <c r="I77" i="6" s="1"/>
  <c r="I78" i="6" s="1"/>
  <c r="I79" i="6" s="1"/>
  <c r="I80" i="6" s="1"/>
  <c r="I82" i="6" s="1"/>
  <c r="I83" i="6" s="1"/>
  <c r="I84" i="6" s="1"/>
  <c r="I85" i="6" s="1"/>
  <c r="I87" i="6" s="1"/>
  <c r="I88" i="6" s="1"/>
  <c r="I89" i="6" s="1"/>
  <c r="I90" i="6" s="1"/>
  <c r="I92" i="6" s="1"/>
  <c r="I93" i="6" s="1"/>
  <c r="I94" i="6" s="1"/>
  <c r="I95" i="6" s="1"/>
  <c r="I97" i="6" s="1"/>
  <c r="I98" i="6" s="1"/>
  <c r="I99" i="6" s="1"/>
  <c r="I100" i="6" s="1"/>
  <c r="I102" i="6" s="1"/>
  <c r="I103" i="6" s="1"/>
  <c r="I104" i="6" s="1"/>
  <c r="I105" i="6" s="1"/>
  <c r="I8" i="6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H8" i="6"/>
  <c r="H9" i="6" s="1"/>
  <c r="H10" i="6" s="1"/>
  <c r="H11" i="6" s="1"/>
  <c r="H12" i="6" s="1"/>
  <c r="H13" i="6" s="1"/>
  <c r="H14" i="6" s="1"/>
  <c r="H15" i="6" s="1"/>
  <c r="H17" i="6" s="1"/>
  <c r="H18" i="6" s="1"/>
  <c r="H19" i="6" s="1"/>
  <c r="H20" i="6" s="1"/>
  <c r="H22" i="6" s="1"/>
  <c r="H23" i="6" s="1"/>
  <c r="H24" i="6" s="1"/>
  <c r="H25" i="6" s="1"/>
  <c r="H27" i="6" s="1"/>
  <c r="H28" i="6" s="1"/>
  <c r="H29" i="6" s="1"/>
  <c r="H30" i="6" s="1"/>
  <c r="H32" i="6" s="1"/>
  <c r="H33" i="6" s="1"/>
  <c r="H34" i="6" s="1"/>
  <c r="H35" i="6" s="1"/>
  <c r="H37" i="6" s="1"/>
  <c r="H38" i="6" s="1"/>
  <c r="H39" i="6" s="1"/>
  <c r="H40" i="6" s="1"/>
  <c r="H42" i="6" s="1"/>
  <c r="H43" i="6" s="1"/>
  <c r="H44" i="6" s="1"/>
  <c r="H45" i="6" s="1"/>
  <c r="H47" i="6" s="1"/>
  <c r="H48" i="6" s="1"/>
  <c r="H49" i="6" s="1"/>
  <c r="H50" i="6" s="1"/>
  <c r="H52" i="6" s="1"/>
  <c r="H53" i="6" s="1"/>
  <c r="H54" i="6" s="1"/>
  <c r="H55" i="6" s="1"/>
  <c r="H57" i="6" s="1"/>
  <c r="H58" i="6" s="1"/>
  <c r="H59" i="6" s="1"/>
  <c r="H60" i="6" s="1"/>
  <c r="H62" i="6" s="1"/>
  <c r="H63" i="6" s="1"/>
  <c r="H64" i="6" s="1"/>
  <c r="H65" i="6" s="1"/>
  <c r="H67" i="6" s="1"/>
  <c r="H68" i="6" s="1"/>
  <c r="H69" i="6" s="1"/>
  <c r="H70" i="6" s="1"/>
  <c r="H72" i="6" s="1"/>
  <c r="H73" i="6" s="1"/>
  <c r="H74" i="6" s="1"/>
  <c r="H75" i="6" s="1"/>
  <c r="H77" i="6" s="1"/>
  <c r="H78" i="6" s="1"/>
  <c r="H79" i="6" s="1"/>
  <c r="H80" i="6" s="1"/>
  <c r="H82" i="6" s="1"/>
  <c r="H83" i="6" s="1"/>
  <c r="H84" i="6" s="1"/>
  <c r="H85" i="6" s="1"/>
  <c r="H87" i="6" s="1"/>
  <c r="H88" i="6" s="1"/>
  <c r="H89" i="6" s="1"/>
  <c r="H90" i="6" s="1"/>
  <c r="H92" i="6" s="1"/>
  <c r="H93" i="6" s="1"/>
  <c r="H94" i="6" s="1"/>
  <c r="H95" i="6" s="1"/>
  <c r="H97" i="6" s="1"/>
  <c r="H98" i="6" s="1"/>
  <c r="H99" i="6" s="1"/>
  <c r="H100" i="6" s="1"/>
  <c r="H102" i="6" s="1"/>
  <c r="H103" i="6" s="1"/>
  <c r="H104" i="6" s="1"/>
  <c r="H105" i="6" s="1"/>
  <c r="G17" i="6"/>
  <c r="G18" i="6" s="1"/>
  <c r="G19" i="6" s="1"/>
  <c r="G20" i="6" s="1"/>
  <c r="G22" i="6" s="1"/>
  <c r="G23" i="6" s="1"/>
  <c r="G24" i="6" s="1"/>
  <c r="G25" i="6" s="1"/>
  <c r="G27" i="6" s="1"/>
  <c r="G28" i="6" s="1"/>
  <c r="G29" i="6" s="1"/>
  <c r="G30" i="6" s="1"/>
  <c r="G32" i="6" s="1"/>
  <c r="G33" i="6" s="1"/>
  <c r="G34" i="6" s="1"/>
  <c r="G35" i="6" s="1"/>
  <c r="G37" i="6" s="1"/>
  <c r="G38" i="6" s="1"/>
  <c r="G39" i="6" s="1"/>
  <c r="G40" i="6" s="1"/>
  <c r="G42" i="6" s="1"/>
  <c r="G43" i="6" s="1"/>
  <c r="G44" i="6" s="1"/>
  <c r="G45" i="6" s="1"/>
  <c r="G47" i="6" s="1"/>
  <c r="G48" i="6" s="1"/>
  <c r="G49" i="6" s="1"/>
  <c r="G50" i="6" s="1"/>
  <c r="G52" i="6" s="1"/>
  <c r="G53" i="6" s="1"/>
  <c r="G54" i="6" s="1"/>
  <c r="G55" i="6" s="1"/>
  <c r="G57" i="6" s="1"/>
  <c r="G58" i="6" s="1"/>
  <c r="G59" i="6" s="1"/>
  <c r="G60" i="6" s="1"/>
  <c r="G62" i="6" s="1"/>
  <c r="G63" i="6" s="1"/>
  <c r="G64" i="6" s="1"/>
  <c r="G65" i="6" s="1"/>
  <c r="G67" i="6" s="1"/>
  <c r="G68" i="6" s="1"/>
  <c r="G69" i="6" s="1"/>
  <c r="G70" i="6" s="1"/>
  <c r="G72" i="6" s="1"/>
  <c r="G73" i="6" s="1"/>
  <c r="G74" i="6" s="1"/>
  <c r="G75" i="6" s="1"/>
  <c r="G77" i="6" s="1"/>
  <c r="G78" i="6" s="1"/>
  <c r="G79" i="6" s="1"/>
  <c r="G80" i="6" s="1"/>
  <c r="G82" i="6" s="1"/>
  <c r="G83" i="6" s="1"/>
  <c r="G84" i="6" s="1"/>
  <c r="G85" i="6" s="1"/>
  <c r="G87" i="6" s="1"/>
  <c r="G88" i="6" s="1"/>
  <c r="G89" i="6" s="1"/>
  <c r="G90" i="6" s="1"/>
  <c r="G92" i="6" s="1"/>
  <c r="G93" i="6" s="1"/>
  <c r="G94" i="6" s="1"/>
  <c r="G95" i="6" s="1"/>
  <c r="G97" i="6" s="1"/>
  <c r="G98" i="6" s="1"/>
  <c r="G99" i="6" s="1"/>
  <c r="G100" i="6" s="1"/>
  <c r="G102" i="6" s="1"/>
  <c r="G103" i="6" s="1"/>
  <c r="G104" i="6" s="1"/>
  <c r="G105" i="6" s="1"/>
  <c r="G8" i="6"/>
  <c r="G9" i="6" s="1"/>
  <c r="G10" i="6" s="1"/>
  <c r="G11" i="6" s="1"/>
  <c r="G12" i="6" s="1"/>
  <c r="G13" i="6" s="1"/>
  <c r="G14" i="6" s="1"/>
  <c r="G15" i="6" s="1"/>
  <c r="F8" i="6"/>
  <c r="F9" i="6" s="1"/>
  <c r="F10" i="6" s="1"/>
  <c r="F11" i="6" s="1"/>
  <c r="F12" i="6" s="1"/>
  <c r="F13" i="6" s="1"/>
  <c r="F14" i="6" s="1"/>
  <c r="F15" i="6" s="1"/>
  <c r="F17" i="6" s="1"/>
  <c r="F18" i="6" s="1"/>
  <c r="F19" i="6" s="1"/>
  <c r="F20" i="6" s="1"/>
  <c r="F22" i="6" s="1"/>
  <c r="F23" i="6" s="1"/>
  <c r="F24" i="6" s="1"/>
  <c r="F25" i="6" s="1"/>
  <c r="F27" i="6" s="1"/>
  <c r="F28" i="6" s="1"/>
  <c r="F29" i="6" s="1"/>
  <c r="F30" i="6" s="1"/>
  <c r="F32" i="6" s="1"/>
  <c r="F33" i="6" s="1"/>
  <c r="F34" i="6" s="1"/>
  <c r="F35" i="6" s="1"/>
  <c r="F37" i="6" s="1"/>
  <c r="F38" i="6" s="1"/>
  <c r="F39" i="6" s="1"/>
  <c r="F40" i="6" s="1"/>
  <c r="F42" i="6" s="1"/>
  <c r="F43" i="6" s="1"/>
  <c r="F44" i="6" s="1"/>
  <c r="F45" i="6" s="1"/>
  <c r="F47" i="6" s="1"/>
  <c r="F48" i="6" s="1"/>
  <c r="F49" i="6" s="1"/>
  <c r="F50" i="6" s="1"/>
  <c r="F51" i="6" s="1"/>
  <c r="F52" i="6" s="1"/>
  <c r="F53" i="6" s="1"/>
  <c r="F54" i="6" s="1"/>
  <c r="F55" i="6" s="1"/>
  <c r="F57" i="6" s="1"/>
  <c r="F58" i="6" s="1"/>
  <c r="F59" i="6" s="1"/>
  <c r="F60" i="6" s="1"/>
  <c r="F62" i="6" s="1"/>
  <c r="F63" i="6" s="1"/>
  <c r="F64" i="6" s="1"/>
  <c r="F65" i="6" s="1"/>
  <c r="F67" i="6" s="1"/>
  <c r="F68" i="6" s="1"/>
  <c r="F69" i="6" s="1"/>
  <c r="F70" i="6" s="1"/>
  <c r="F72" i="6" s="1"/>
  <c r="F73" i="6" s="1"/>
  <c r="F74" i="6" s="1"/>
  <c r="F75" i="6" s="1"/>
  <c r="F77" i="6" s="1"/>
  <c r="F78" i="6" s="1"/>
  <c r="F79" i="6" s="1"/>
  <c r="F80" i="6" s="1"/>
  <c r="F82" i="6" s="1"/>
  <c r="F83" i="6" s="1"/>
  <c r="F84" i="6" s="1"/>
  <c r="F85" i="6" s="1"/>
  <c r="F87" i="6" s="1"/>
  <c r="F88" i="6" s="1"/>
  <c r="F89" i="6" s="1"/>
  <c r="F90" i="6" s="1"/>
  <c r="F92" i="6" s="1"/>
  <c r="F93" i="6" s="1"/>
  <c r="F94" i="6" s="1"/>
  <c r="F95" i="6" s="1"/>
  <c r="F97" i="6" s="1"/>
  <c r="F98" i="6" s="1"/>
  <c r="F99" i="6" s="1"/>
  <c r="F100" i="6" s="1"/>
  <c r="F102" i="6" s="1"/>
  <c r="F103" i="6" s="1"/>
  <c r="F104" i="6" s="1"/>
  <c r="F105" i="6" s="1"/>
  <c r="K7" i="6"/>
  <c r="K8" i="6" s="1"/>
  <c r="K9" i="6" s="1"/>
  <c r="K10" i="6" s="1"/>
  <c r="K11" i="6" s="1"/>
  <c r="K12" i="6" s="1"/>
  <c r="K13" i="6" s="1"/>
  <c r="K14" i="6" s="1"/>
  <c r="K15" i="6" s="1"/>
  <c r="K17" i="6" s="1"/>
  <c r="K18" i="6" s="1"/>
  <c r="K19" i="6" s="1"/>
  <c r="K20" i="6" s="1"/>
  <c r="K22" i="6" s="1"/>
  <c r="K23" i="6" s="1"/>
  <c r="K24" i="6" s="1"/>
  <c r="K25" i="6" s="1"/>
  <c r="K27" i="6" s="1"/>
  <c r="K28" i="6" s="1"/>
  <c r="K29" i="6" s="1"/>
  <c r="K30" i="6" s="1"/>
  <c r="K32" i="6" s="1"/>
  <c r="K33" i="6" s="1"/>
  <c r="K34" i="6" s="1"/>
  <c r="K35" i="6" s="1"/>
  <c r="K37" i="6" s="1"/>
  <c r="K38" i="6" s="1"/>
  <c r="K39" i="6" s="1"/>
  <c r="K40" i="6" s="1"/>
  <c r="K42" i="6" s="1"/>
  <c r="K43" i="6" s="1"/>
  <c r="K44" i="6" s="1"/>
  <c r="K45" i="6" s="1"/>
  <c r="K47" i="6" s="1"/>
  <c r="K48" i="6" s="1"/>
  <c r="K49" i="6" s="1"/>
  <c r="K50" i="6" s="1"/>
  <c r="K52" i="6" s="1"/>
  <c r="K53" i="6" s="1"/>
  <c r="K54" i="6" s="1"/>
  <c r="K55" i="6" s="1"/>
  <c r="K57" i="6" s="1"/>
  <c r="K58" i="6" s="1"/>
  <c r="K59" i="6" s="1"/>
  <c r="K60" i="6" s="1"/>
  <c r="K62" i="6" s="1"/>
  <c r="K63" i="6" s="1"/>
  <c r="K64" i="6" s="1"/>
  <c r="K65" i="6" s="1"/>
  <c r="E102" i="6"/>
  <c r="E103" i="6" s="1"/>
  <c r="E104" i="6" s="1"/>
  <c r="E105" i="6" s="1"/>
  <c r="D102" i="6"/>
  <c r="D103" i="6" s="1"/>
  <c r="D104" i="6" s="1"/>
  <c r="D105" i="6" s="1"/>
  <c r="E97" i="6"/>
  <c r="E98" i="6" s="1"/>
  <c r="E99" i="6" s="1"/>
  <c r="E100" i="6" s="1"/>
  <c r="D97" i="6"/>
  <c r="D98" i="6" s="1"/>
  <c r="D99" i="6" s="1"/>
  <c r="D100" i="6" s="1"/>
  <c r="E92" i="6"/>
  <c r="E93" i="6" s="1"/>
  <c r="E94" i="6" s="1"/>
  <c r="E95" i="6" s="1"/>
  <c r="D92" i="6"/>
  <c r="D93" i="6" s="1"/>
  <c r="D94" i="6" s="1"/>
  <c r="D95" i="6" s="1"/>
  <c r="E87" i="6"/>
  <c r="E88" i="6" s="1"/>
  <c r="E89" i="6" s="1"/>
  <c r="E90" i="6" s="1"/>
  <c r="D87" i="6"/>
  <c r="D88" i="6" s="1"/>
  <c r="D89" i="6" s="1"/>
  <c r="D90" i="6" s="1"/>
  <c r="E82" i="6"/>
  <c r="E83" i="6" s="1"/>
  <c r="E84" i="6" s="1"/>
  <c r="E85" i="6" s="1"/>
  <c r="D82" i="6"/>
  <c r="D83" i="6" s="1"/>
  <c r="D84" i="6" s="1"/>
  <c r="D85" i="6" s="1"/>
  <c r="E77" i="6"/>
  <c r="E78" i="6" s="1"/>
  <c r="E79" i="6" s="1"/>
  <c r="E80" i="6" s="1"/>
  <c r="D77" i="6"/>
  <c r="D78" i="6" s="1"/>
  <c r="D79" i="6" s="1"/>
  <c r="D80" i="6" s="1"/>
  <c r="E72" i="6"/>
  <c r="E73" i="6" s="1"/>
  <c r="E74" i="6" s="1"/>
  <c r="E75" i="6" s="1"/>
  <c r="D72" i="6"/>
  <c r="D73" i="6" s="1"/>
  <c r="D74" i="6" s="1"/>
  <c r="D75" i="6" s="1"/>
  <c r="E67" i="6"/>
  <c r="E68" i="6" s="1"/>
  <c r="E69" i="6" s="1"/>
  <c r="E70" i="6" s="1"/>
  <c r="D67" i="6"/>
  <c r="D68" i="6" s="1"/>
  <c r="D69" i="6" s="1"/>
  <c r="D70" i="6" s="1"/>
  <c r="E62" i="6"/>
  <c r="E63" i="6" s="1"/>
  <c r="E64" i="6" s="1"/>
  <c r="E65" i="6" s="1"/>
  <c r="D62" i="6"/>
  <c r="D63" i="6" s="1"/>
  <c r="D64" i="6" s="1"/>
  <c r="D65" i="6" s="1"/>
  <c r="E57" i="6"/>
  <c r="E58" i="6" s="1"/>
  <c r="E59" i="6" s="1"/>
  <c r="E60" i="6" s="1"/>
  <c r="D57" i="6"/>
  <c r="D58" i="6" s="1"/>
  <c r="D59" i="6" s="1"/>
  <c r="D60" i="6" s="1"/>
  <c r="E52" i="6"/>
  <c r="E53" i="6" s="1"/>
  <c r="E54" i="6" s="1"/>
  <c r="E55" i="6" s="1"/>
  <c r="D52" i="6"/>
  <c r="D53" i="6" s="1"/>
  <c r="D54" i="6" s="1"/>
  <c r="D55" i="6" s="1"/>
  <c r="E47" i="6"/>
  <c r="E48" i="6" s="1"/>
  <c r="E49" i="6" s="1"/>
  <c r="E50" i="6" s="1"/>
  <c r="D47" i="6"/>
  <c r="D48" i="6" s="1"/>
  <c r="D49" i="6" s="1"/>
  <c r="D50" i="6" s="1"/>
  <c r="E42" i="6"/>
  <c r="E43" i="6" s="1"/>
  <c r="E44" i="6" s="1"/>
  <c r="E45" i="6" s="1"/>
  <c r="D42" i="6"/>
  <c r="D43" i="6" s="1"/>
  <c r="D44" i="6" s="1"/>
  <c r="D45" i="6" s="1"/>
  <c r="E37" i="6"/>
  <c r="E38" i="6" s="1"/>
  <c r="E39" i="6" s="1"/>
  <c r="E40" i="6" s="1"/>
  <c r="D37" i="6"/>
  <c r="D38" i="6" s="1"/>
  <c r="D39" i="6" s="1"/>
  <c r="D40" i="6" s="1"/>
  <c r="E32" i="6"/>
  <c r="E33" i="6" s="1"/>
  <c r="E34" i="6" s="1"/>
  <c r="E35" i="6" s="1"/>
  <c r="D32" i="6"/>
  <c r="D33" i="6" s="1"/>
  <c r="D34" i="6" s="1"/>
  <c r="D35" i="6" s="1"/>
  <c r="E27" i="6"/>
  <c r="E28" i="6" s="1"/>
  <c r="E29" i="6" s="1"/>
  <c r="E30" i="6" s="1"/>
  <c r="D27" i="6"/>
  <c r="D28" i="6" s="1"/>
  <c r="D29" i="6" s="1"/>
  <c r="D30" i="6" s="1"/>
  <c r="D22" i="6"/>
  <c r="D23" i="6" s="1"/>
  <c r="D24" i="6" s="1"/>
  <c r="D25" i="6" s="1"/>
  <c r="E17" i="6"/>
  <c r="E18" i="6" s="1"/>
  <c r="E19" i="6" s="1"/>
  <c r="E20" i="6" s="1"/>
  <c r="E21" i="6" s="1"/>
  <c r="E22" i="6" s="1"/>
  <c r="E23" i="6" s="1"/>
  <c r="E24" i="6" s="1"/>
  <c r="E25" i="6" s="1"/>
  <c r="D17" i="6"/>
  <c r="D18" i="6" s="1"/>
  <c r="D19" i="6" s="1"/>
  <c r="D20" i="6" s="1"/>
  <c r="D8" i="6"/>
  <c r="D9" i="6" s="1"/>
  <c r="D10" i="6" s="1"/>
  <c r="D11" i="6" s="1"/>
  <c r="D12" i="6" s="1"/>
  <c r="D13" i="6" s="1"/>
  <c r="D14" i="6" s="1"/>
  <c r="D15" i="6" s="1"/>
  <c r="E7" i="6"/>
  <c r="E8" i="6" s="1"/>
  <c r="E9" i="6" s="1"/>
  <c r="E10" i="6" s="1"/>
  <c r="E11" i="6" s="1"/>
  <c r="E12" i="6" s="1"/>
  <c r="E13" i="6" s="1"/>
  <c r="E14" i="6" s="1"/>
  <c r="E15" i="6" s="1"/>
  <c r="C102" i="6"/>
  <c r="C103" i="6" s="1"/>
  <c r="C104" i="6" s="1"/>
  <c r="C105" i="6" s="1"/>
  <c r="B102" i="6"/>
  <c r="B103" i="6" s="1"/>
  <c r="B104" i="6" s="1"/>
  <c r="B105" i="6" s="1"/>
  <c r="C97" i="6"/>
  <c r="C98" i="6" s="1"/>
  <c r="C99" i="6" s="1"/>
  <c r="C100" i="6" s="1"/>
  <c r="B97" i="6"/>
  <c r="B98" i="6" s="1"/>
  <c r="B99" i="6" s="1"/>
  <c r="B100" i="6" s="1"/>
  <c r="C92" i="6"/>
  <c r="C93" i="6" s="1"/>
  <c r="C94" i="6" s="1"/>
  <c r="C95" i="6" s="1"/>
  <c r="B92" i="6"/>
  <c r="B93" i="6" s="1"/>
  <c r="B94" i="6" s="1"/>
  <c r="B95" i="6" s="1"/>
  <c r="C87" i="6"/>
  <c r="C88" i="6" s="1"/>
  <c r="C89" i="6" s="1"/>
  <c r="C90" i="6" s="1"/>
  <c r="B87" i="6"/>
  <c r="B88" i="6" s="1"/>
  <c r="B89" i="6" s="1"/>
  <c r="B90" i="6" s="1"/>
  <c r="C82" i="6"/>
  <c r="C83" i="6" s="1"/>
  <c r="C84" i="6" s="1"/>
  <c r="C85" i="6" s="1"/>
  <c r="B82" i="6"/>
  <c r="B83" i="6" s="1"/>
  <c r="B84" i="6" s="1"/>
  <c r="B85" i="6" s="1"/>
  <c r="C77" i="6"/>
  <c r="C78" i="6" s="1"/>
  <c r="C79" i="6" s="1"/>
  <c r="C80" i="6" s="1"/>
  <c r="B77" i="6"/>
  <c r="B78" i="6" s="1"/>
  <c r="B79" i="6" s="1"/>
  <c r="B80" i="6" s="1"/>
  <c r="C72" i="6"/>
  <c r="C73" i="6" s="1"/>
  <c r="C74" i="6" s="1"/>
  <c r="C75" i="6" s="1"/>
  <c r="B72" i="6"/>
  <c r="B73" i="6" s="1"/>
  <c r="B74" i="6" s="1"/>
  <c r="B75" i="6" s="1"/>
  <c r="C67" i="6"/>
  <c r="C68" i="6" s="1"/>
  <c r="C69" i="6" s="1"/>
  <c r="C70" i="6" s="1"/>
  <c r="B67" i="6"/>
  <c r="B68" i="6" s="1"/>
  <c r="B69" i="6" s="1"/>
  <c r="B70" i="6" s="1"/>
  <c r="C62" i="6"/>
  <c r="C63" i="6" s="1"/>
  <c r="C64" i="6" s="1"/>
  <c r="C65" i="6" s="1"/>
  <c r="B62" i="6"/>
  <c r="B63" i="6" s="1"/>
  <c r="B64" i="6" s="1"/>
  <c r="B65" i="6" s="1"/>
  <c r="C57" i="6"/>
  <c r="C58" i="6" s="1"/>
  <c r="C59" i="6" s="1"/>
  <c r="C60" i="6" s="1"/>
  <c r="B57" i="6"/>
  <c r="B58" i="6" s="1"/>
  <c r="B59" i="6" s="1"/>
  <c r="B60" i="6" s="1"/>
  <c r="C52" i="6"/>
  <c r="C53" i="6" s="1"/>
  <c r="C54" i="6" s="1"/>
  <c r="C55" i="6" s="1"/>
  <c r="B52" i="6"/>
  <c r="B53" i="6" s="1"/>
  <c r="B54" i="6" s="1"/>
  <c r="B55" i="6" s="1"/>
  <c r="C47" i="6"/>
  <c r="C48" i="6" s="1"/>
  <c r="C49" i="6" s="1"/>
  <c r="C50" i="6" s="1"/>
  <c r="B47" i="6"/>
  <c r="B48" i="6" s="1"/>
  <c r="B49" i="6" s="1"/>
  <c r="B50" i="6" s="1"/>
  <c r="C42" i="6"/>
  <c r="C43" i="6" s="1"/>
  <c r="C44" i="6" s="1"/>
  <c r="C45" i="6" s="1"/>
  <c r="B42" i="6"/>
  <c r="B43" i="6" s="1"/>
  <c r="B44" i="6" s="1"/>
  <c r="B45" i="6" s="1"/>
  <c r="C37" i="6"/>
  <c r="C38" i="6" s="1"/>
  <c r="C39" i="6" s="1"/>
  <c r="C40" i="6" s="1"/>
  <c r="B37" i="6"/>
  <c r="B38" i="6" s="1"/>
  <c r="B39" i="6" s="1"/>
  <c r="B40" i="6" s="1"/>
  <c r="C32" i="6"/>
  <c r="C33" i="6" s="1"/>
  <c r="C34" i="6" s="1"/>
  <c r="C35" i="6" s="1"/>
  <c r="B32" i="6"/>
  <c r="B33" i="6" s="1"/>
  <c r="B34" i="6" s="1"/>
  <c r="B35" i="6" s="1"/>
  <c r="C27" i="6"/>
  <c r="C28" i="6" s="1"/>
  <c r="C29" i="6" s="1"/>
  <c r="C30" i="6" s="1"/>
  <c r="B27" i="6"/>
  <c r="B28" i="6" s="1"/>
  <c r="B29" i="6" s="1"/>
  <c r="B30" i="6" s="1"/>
  <c r="C22" i="6"/>
  <c r="C23" i="6" s="1"/>
  <c r="C24" i="6" s="1"/>
  <c r="C25" i="6" s="1"/>
  <c r="B22" i="6"/>
  <c r="B23" i="6" s="1"/>
  <c r="B24" i="6" s="1"/>
  <c r="B25" i="6" s="1"/>
  <c r="C17" i="6"/>
  <c r="C18" i="6" s="1"/>
  <c r="C19" i="6" s="1"/>
  <c r="C20" i="6" s="1"/>
  <c r="B17" i="6"/>
  <c r="B18" i="6" s="1"/>
  <c r="B19" i="6" s="1"/>
  <c r="B20" i="6" s="1"/>
  <c r="B8" i="6"/>
  <c r="B9" i="6" s="1"/>
  <c r="B10" i="6" s="1"/>
  <c r="B11" i="6" s="1"/>
  <c r="B12" i="6" s="1"/>
  <c r="B13" i="6" s="1"/>
  <c r="B14" i="6" s="1"/>
  <c r="B15" i="6" s="1"/>
  <c r="C7" i="6"/>
  <c r="C8" i="6" s="1"/>
  <c r="C9" i="6" s="1"/>
  <c r="C10" i="6" s="1"/>
  <c r="C11" i="6" s="1"/>
  <c r="C12" i="6" s="1"/>
  <c r="C13" i="6" s="1"/>
  <c r="C14" i="6" s="1"/>
  <c r="C15" i="6" s="1"/>
  <c r="C3" i="3"/>
  <c r="D3" i="2"/>
  <c r="F3" i="2"/>
  <c r="Z3" i="2"/>
  <c r="Z4" i="2"/>
  <c r="F4" i="2"/>
  <c r="D4" i="2"/>
  <c r="G3" i="2" l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AT4" i="2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3" i="2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G4" i="2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</calcChain>
</file>

<file path=xl/sharedStrings.xml><?xml version="1.0" encoding="utf-8"?>
<sst xmlns="http://schemas.openxmlformats.org/spreadsheetml/2006/main" count="61" uniqueCount="29">
  <si>
    <t>Levée d'une ventelle</t>
  </si>
  <si>
    <t>Débit en</t>
  </si>
  <si>
    <t>1 heure</t>
  </si>
  <si>
    <t>24 heures</t>
  </si>
  <si>
    <t>Numéro BIEF</t>
  </si>
  <si>
    <r>
      <rPr>
        <b/>
        <sz val="10"/>
        <color rgb="FF000000"/>
        <rFont val="Times New Roman"/>
        <family val="1"/>
      </rPr>
      <t>LONGUEUR</t>
    </r>
    <r>
      <rPr>
        <b/>
        <sz val="12"/>
        <color rgb="FF000000"/>
        <rFont val="Times New Roman"/>
        <family val="1"/>
      </rPr>
      <t xml:space="preserve"> BIEF en Mètres</t>
    </r>
  </si>
  <si>
    <t>LARGEUR THEORIQUE En M</t>
  </si>
  <si>
    <r>
      <t>SURFACE BIEFS EN M</t>
    </r>
    <r>
      <rPr>
        <b/>
        <vertAlign val="superscript"/>
        <sz val="12"/>
        <color rgb="FF000000"/>
        <rFont val="Times New Roman"/>
        <family val="1"/>
      </rPr>
      <t>2</t>
    </r>
  </si>
  <si>
    <t>Bief 20</t>
  </si>
  <si>
    <t>Bief 21</t>
  </si>
  <si>
    <t>Bief 22</t>
  </si>
  <si>
    <t>m3</t>
  </si>
  <si>
    <t>mm</t>
  </si>
  <si>
    <t>volume en m3</t>
  </si>
  <si>
    <t>Ecluse n°</t>
  </si>
  <si>
    <t>numero ecluse</t>
  </si>
  <si>
    <t>hauteur souhaité bief aval</t>
  </si>
  <si>
    <t>bief a remplir</t>
  </si>
  <si>
    <t>hauteur bief aval</t>
  </si>
  <si>
    <t>hauteur entre 1800mm et 2200mm</t>
  </si>
  <si>
    <t>durée de remplissage</t>
  </si>
  <si>
    <t>lever de vantelle en mm</t>
  </si>
  <si>
    <t>Hauteur du bief amont en mm</t>
  </si>
  <si>
    <t>case résultat de levé</t>
  </si>
  <si>
    <t>bief amont</t>
  </si>
  <si>
    <t>ecluse</t>
  </si>
  <si>
    <t>bief aval</t>
  </si>
  <si>
    <t>hauteur bief amont</t>
  </si>
  <si>
    <t>hauteur ventelle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</si>
</sst>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vertAlign val="superscript"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CF6D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9" fillId="9" borderId="0" xfId="0" applyFont="1" applyFill="1" applyAlignment="1">
      <alignment horizontal="center"/>
    </xf>
    <xf numFmtId="0" fontId="0" fillId="9" borderId="0" xfId="0" applyFill="1"/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11" borderId="0" xfId="0" applyNumberFormat="1" applyFill="1" applyBorder="1" applyAlignment="1">
      <alignment horizont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4" borderId="5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1" fontId="3" fillId="6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/>
    </xf>
    <xf numFmtId="2" fontId="7" fillId="0" borderId="5" xfId="0" applyNumberFormat="1" applyFont="1" applyFill="1" applyBorder="1" applyAlignment="1" applyProtection="1">
      <alignment horizontal="center" vertical="center"/>
    </xf>
    <xf numFmtId="0" fontId="6" fillId="7" borderId="5" xfId="1" applyFont="1" applyFill="1" applyBorder="1" applyAlignment="1" applyProtection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/>
    </xf>
    <xf numFmtId="165" fontId="0" fillId="0" borderId="5" xfId="0" applyNumberFormat="1" applyFill="1" applyBorder="1"/>
    <xf numFmtId="165" fontId="6" fillId="0" borderId="5" xfId="1" applyNumberFormat="1" applyFont="1" applyFill="1" applyBorder="1" applyAlignment="1" applyProtection="1">
      <alignment horizontal="center" vertical="center" wrapText="1"/>
    </xf>
    <xf numFmtId="164" fontId="0" fillId="12" borderId="0" xfId="0" applyNumberFormat="1" applyFill="1" applyBorder="1" applyAlignment="1">
      <alignment horizontal="center" wrapText="1"/>
    </xf>
    <xf numFmtId="164" fontId="0" fillId="12" borderId="1" xfId="0" applyNumberFormat="1" applyFill="1" applyBorder="1" applyAlignment="1">
      <alignment horizontal="center" wrapText="1"/>
    </xf>
    <xf numFmtId="164" fontId="0" fillId="12" borderId="0" xfId="0" applyNumberFormat="1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/>
    </xf>
    <xf numFmtId="164" fontId="0" fillId="12" borderId="3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 wrapText="1"/>
    </xf>
    <xf numFmtId="164" fontId="0" fillId="12" borderId="3" xfId="0" applyNumberFormat="1" applyFill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164" fontId="0" fillId="12" borderId="9" xfId="0" applyNumberFormat="1" applyFill="1" applyBorder="1" applyAlignment="1">
      <alignment horizontal="center" vertical="center" wrapText="1"/>
    </xf>
    <xf numFmtId="164" fontId="0" fillId="12" borderId="10" xfId="0" applyNumberFormat="1" applyFill="1" applyBorder="1" applyAlignment="1">
      <alignment horizontal="center" vertical="center" wrapText="1"/>
    </xf>
    <xf numFmtId="3" fontId="10" fillId="12" borderId="10" xfId="0" applyNumberFormat="1" applyFont="1" applyFill="1" applyBorder="1" applyAlignment="1"/>
    <xf numFmtId="0" fontId="10" fillId="0" borderId="0" xfId="0" applyFont="1" applyBorder="1" applyAlignment="1"/>
    <xf numFmtId="0" fontId="0" fillId="13" borderId="0" xfId="0" applyFill="1"/>
    <xf numFmtId="0" fontId="0" fillId="13" borderId="11" xfId="0" applyFill="1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10" borderId="4" xfId="0" applyFill="1" applyBorder="1"/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3" fontId="10" fillId="8" borderId="6" xfId="0" applyNumberFormat="1" applyFont="1" applyFill="1" applyBorder="1" applyAlignment="1">
      <alignment horizontal="center"/>
    </xf>
    <xf numFmtId="3" fontId="10" fillId="8" borderId="8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387350</xdr:colOff>
      <xdr:row>1</xdr:row>
      <xdr:rowOff>292100</xdr:rowOff>
    </xdr:from>
    <xdr:to>
      <xdr:col>4</xdr:col>
      <xdr:colOff>279400</xdr:colOff>
      <xdr:row>19</xdr:row>
      <xdr:rowOff>82550</xdr:rowOff>
    </xdr:to>
    <xdr:cxnSp macro="">
      <xdr:nvCxnSpPr>
        <xdr:cNvPr id="3" name="Connecteur droit avec flèche 2"/>
        <xdr:cNvCxnSpPr/>
      </xdr:nvCxnSpPr>
      <xdr:spPr>
        <a:xfrm>
          <a:off x="2470150" y="476250"/>
          <a:ext cx="787400" cy="40640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50800</xdr:colOff>
      <xdr:row>5</xdr:row>
      <xdr:rowOff>88900</xdr:rowOff>
    </xdr:from>
    <xdr:to>
      <xdr:col>6</xdr:col>
      <xdr:colOff>285750</xdr:colOff>
      <xdr:row>19</xdr:row>
      <xdr:rowOff>127000</xdr:rowOff>
    </xdr:to>
    <xdr:cxnSp macro="">
      <xdr:nvCxnSpPr>
        <xdr:cNvPr id="6" name="Connecteur droit avec flèche 5"/>
        <xdr:cNvCxnSpPr/>
      </xdr:nvCxnSpPr>
      <xdr:spPr>
        <a:xfrm>
          <a:off x="2895600" y="1181100"/>
          <a:ext cx="1892300" cy="34036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4</xdr:row>
      <xdr:rowOff>95250</xdr:rowOff>
    </xdr:from>
    <xdr:to>
      <xdr:col>2</xdr:col>
      <xdr:colOff>317500</xdr:colOff>
      <xdr:row>17</xdr:row>
      <xdr:rowOff>165100</xdr:rowOff>
    </xdr:to>
    <xdr:cxnSp macro="">
      <xdr:nvCxnSpPr>
        <xdr:cNvPr id="7" name="Connecteur droit avec flèche 6"/>
        <xdr:cNvCxnSpPr/>
      </xdr:nvCxnSpPr>
      <xdr:spPr>
        <a:xfrm flipH="1">
          <a:off x="1314450" y="1003300"/>
          <a:ext cx="1085850" cy="32512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203200</xdr:colOff>
      <xdr:row>13</xdr:row>
      <xdr:rowOff>234950</xdr:rowOff>
    </xdr:from>
    <xdr:to>
      <xdr:col>3</xdr:col>
      <xdr:colOff>120650</xdr:colOff>
      <xdr:row>16</xdr:row>
      <xdr:rowOff>101600</xdr:rowOff>
    </xdr:to>
    <xdr:cxnSp macro="">
      <xdr:nvCxnSpPr>
        <xdr:cNvPr id="11" name="Connecteur droit avec flèche 10"/>
        <xdr:cNvCxnSpPr/>
      </xdr:nvCxnSpPr>
      <xdr:spPr>
        <a:xfrm>
          <a:off x="2286000" y="3359150"/>
          <a:ext cx="679450" cy="6477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zoomScale="60" zoomScaleNormal="60" workbookViewId="0">
      <selection activeCell="F85" sqref="F85"/>
    </sheetView>
  </sheetViews>
  <sheetFormatPr baseColWidth="10" defaultRowHeight="14.5" x14ac:dyDescent="0.35"/>
  <sheetData>
    <row r="1" spans="1:15" ht="15" thickBot="1" x14ac:dyDescent="0.4"/>
    <row r="2" spans="1:15" ht="26.5" thickBot="1" x14ac:dyDescent="0.65">
      <c r="A2" s="43"/>
      <c r="B2" s="50" t="s">
        <v>22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15" s="2" customFormat="1" ht="26.5" thickBot="1" x14ac:dyDescent="0.65">
      <c r="A3" s="42"/>
      <c r="B3" s="53">
        <v>2200</v>
      </c>
      <c r="C3" s="54"/>
      <c r="D3" s="53">
        <v>2150</v>
      </c>
      <c r="E3" s="54"/>
      <c r="F3" s="53">
        <v>2100</v>
      </c>
      <c r="G3" s="54"/>
      <c r="H3" s="53">
        <v>2050</v>
      </c>
      <c r="I3" s="54"/>
      <c r="J3" s="53">
        <v>2000</v>
      </c>
      <c r="K3" s="54"/>
      <c r="L3" s="53">
        <v>1950</v>
      </c>
      <c r="M3" s="54"/>
      <c r="N3" s="53">
        <v>1900</v>
      </c>
      <c r="O3" s="54"/>
    </row>
    <row r="4" spans="1:15" ht="14.5" customHeight="1" x14ac:dyDescent="0.35">
      <c r="A4" s="55" t="s">
        <v>0</v>
      </c>
      <c r="B4" s="56" t="s">
        <v>1</v>
      </c>
      <c r="C4" s="57"/>
      <c r="D4" s="56" t="s">
        <v>1</v>
      </c>
      <c r="E4" s="57"/>
      <c r="F4" s="56" t="s">
        <v>1</v>
      </c>
      <c r="G4" s="57"/>
      <c r="H4" s="56" t="s">
        <v>1</v>
      </c>
      <c r="I4" s="57"/>
      <c r="J4" s="56" t="s">
        <v>1</v>
      </c>
      <c r="K4" s="57"/>
      <c r="L4" s="56" t="s">
        <v>1</v>
      </c>
      <c r="M4" s="57"/>
      <c r="N4" s="56" t="s">
        <v>1</v>
      </c>
      <c r="O4" s="57"/>
    </row>
    <row r="5" spans="1:15" x14ac:dyDescent="0.35">
      <c r="A5" s="55"/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  <c r="J5" s="8" t="s">
        <v>2</v>
      </c>
      <c r="K5" s="9" t="s">
        <v>3</v>
      </c>
      <c r="L5" s="8" t="s">
        <v>2</v>
      </c>
      <c r="M5" s="9" t="s">
        <v>3</v>
      </c>
      <c r="N5" s="8" t="s">
        <v>2</v>
      </c>
      <c r="O5" s="9" t="s">
        <v>3</v>
      </c>
    </row>
    <row r="6" spans="1:15" x14ac:dyDescent="0.35">
      <c r="A6" s="39" t="s">
        <v>12</v>
      </c>
      <c r="B6" s="10" t="s">
        <v>11</v>
      </c>
      <c r="C6" s="11" t="s">
        <v>11</v>
      </c>
      <c r="D6" s="10" t="s">
        <v>11</v>
      </c>
      <c r="E6" s="11" t="s">
        <v>11</v>
      </c>
      <c r="F6" s="10" t="s">
        <v>11</v>
      </c>
      <c r="G6" s="11" t="s">
        <v>11</v>
      </c>
      <c r="H6" s="10" t="s">
        <v>11</v>
      </c>
      <c r="I6" s="11" t="s">
        <v>11</v>
      </c>
      <c r="J6" s="10" t="s">
        <v>11</v>
      </c>
      <c r="K6" s="11" t="s">
        <v>11</v>
      </c>
      <c r="L6" s="10" t="s">
        <v>11</v>
      </c>
      <c r="M6" s="11" t="s">
        <v>11</v>
      </c>
      <c r="N6" s="10" t="s">
        <v>11</v>
      </c>
      <c r="O6" s="11" t="s">
        <v>11</v>
      </c>
    </row>
    <row r="7" spans="1:15" x14ac:dyDescent="0.35">
      <c r="A7" s="40">
        <v>1</v>
      </c>
      <c r="B7" s="31">
        <v>18.899999999999999</v>
      </c>
      <c r="C7" s="32">
        <f>B7*24</f>
        <v>453.59999999999997</v>
      </c>
      <c r="D7" s="31">
        <v>18.600000000000001</v>
      </c>
      <c r="E7" s="32">
        <f>D7*24</f>
        <v>446.40000000000003</v>
      </c>
      <c r="F7" s="31">
        <v>18.399999999999999</v>
      </c>
      <c r="G7" s="32">
        <v>442</v>
      </c>
      <c r="H7" s="31">
        <v>18.2</v>
      </c>
      <c r="I7" s="32">
        <v>437</v>
      </c>
      <c r="J7" s="31">
        <v>18</v>
      </c>
      <c r="K7" s="32">
        <f>J7*24</f>
        <v>432</v>
      </c>
      <c r="L7" s="31">
        <v>17.8</v>
      </c>
      <c r="M7" s="32">
        <v>427</v>
      </c>
      <c r="N7" s="12">
        <v>17.5</v>
      </c>
      <c r="O7" s="13">
        <v>421</v>
      </c>
    </row>
    <row r="8" spans="1:15" x14ac:dyDescent="0.35">
      <c r="A8" s="40">
        <v>2</v>
      </c>
      <c r="B8" s="31">
        <f>18.9+B7</f>
        <v>37.799999999999997</v>
      </c>
      <c r="C8" s="32">
        <f>C7+453</f>
        <v>906.59999999999991</v>
      </c>
      <c r="D8" s="31">
        <f>18.6+D7</f>
        <v>37.200000000000003</v>
      </c>
      <c r="E8" s="32">
        <f>E7+453</f>
        <v>899.40000000000009</v>
      </c>
      <c r="F8" s="31">
        <f>18.4+F7</f>
        <v>36.799999999999997</v>
      </c>
      <c r="G8" s="32">
        <f>G7+442</f>
        <v>884</v>
      </c>
      <c r="H8" s="31">
        <f>18.2+H7</f>
        <v>36.4</v>
      </c>
      <c r="I8" s="32">
        <f>I7+437</f>
        <v>874</v>
      </c>
      <c r="J8" s="31">
        <f>18+J7</f>
        <v>36</v>
      </c>
      <c r="K8" s="32">
        <f>K7+432</f>
        <v>864</v>
      </c>
      <c r="L8" s="31">
        <f>17.8+L7</f>
        <v>35.6</v>
      </c>
      <c r="M8" s="32">
        <f>M7+427</f>
        <v>854</v>
      </c>
      <c r="N8" s="12">
        <f>17.5+N7</f>
        <v>35</v>
      </c>
      <c r="O8" s="13">
        <f>O7+421</f>
        <v>842</v>
      </c>
    </row>
    <row r="9" spans="1:15" x14ac:dyDescent="0.35">
      <c r="A9" s="40">
        <v>3</v>
      </c>
      <c r="B9" s="31">
        <f>18.9+B8</f>
        <v>56.699999999999996</v>
      </c>
      <c r="C9" s="32">
        <f t="shared" ref="C9:C15" si="0">C8+453</f>
        <v>1359.6</v>
      </c>
      <c r="D9" s="31">
        <f t="shared" ref="D9:D15" si="1">18.6+D8</f>
        <v>55.800000000000004</v>
      </c>
      <c r="E9" s="32">
        <f t="shared" ref="E9:E15" si="2">E8+453</f>
        <v>1352.4</v>
      </c>
      <c r="F9" s="31">
        <f t="shared" ref="F9:F65" si="3">18.4+F8</f>
        <v>55.199999999999996</v>
      </c>
      <c r="G9" s="32">
        <f t="shared" ref="G9:G65" si="4">G8+442</f>
        <v>1326</v>
      </c>
      <c r="H9" s="31">
        <f t="shared" ref="H9:H65" si="5">18.2+H8</f>
        <v>54.599999999999994</v>
      </c>
      <c r="I9" s="32">
        <f t="shared" ref="I9:I61" si="6">I8+437</f>
        <v>1311</v>
      </c>
      <c r="J9" s="31">
        <f t="shared" ref="J9:J65" si="7">18+J8</f>
        <v>54</v>
      </c>
      <c r="K9" s="32">
        <f t="shared" ref="K9:K65" si="8">K8+432</f>
        <v>1296</v>
      </c>
      <c r="L9" s="31">
        <f t="shared" ref="L9:L65" si="9">17.8+L8</f>
        <v>53.400000000000006</v>
      </c>
      <c r="M9" s="32">
        <f t="shared" ref="M9:M65" si="10">M8+427</f>
        <v>1281</v>
      </c>
      <c r="N9" s="12">
        <f t="shared" ref="N9:N65" si="11">17.5+N8</f>
        <v>52.5</v>
      </c>
      <c r="O9" s="13">
        <f t="shared" ref="O9:O65" si="12">O8+421</f>
        <v>1263</v>
      </c>
    </row>
    <row r="10" spans="1:15" x14ac:dyDescent="0.35">
      <c r="A10" s="40">
        <v>4</v>
      </c>
      <c r="B10" s="31">
        <f t="shared" ref="B10:B15" si="13">18.9+B9</f>
        <v>75.599999999999994</v>
      </c>
      <c r="C10" s="32">
        <f t="shared" si="0"/>
        <v>1812.6</v>
      </c>
      <c r="D10" s="31">
        <f t="shared" si="1"/>
        <v>74.400000000000006</v>
      </c>
      <c r="E10" s="32">
        <f t="shared" si="2"/>
        <v>1805.4</v>
      </c>
      <c r="F10" s="31">
        <f t="shared" si="3"/>
        <v>73.599999999999994</v>
      </c>
      <c r="G10" s="32">
        <f t="shared" si="4"/>
        <v>1768</v>
      </c>
      <c r="H10" s="31">
        <f t="shared" si="5"/>
        <v>72.8</v>
      </c>
      <c r="I10" s="32">
        <f t="shared" si="6"/>
        <v>1748</v>
      </c>
      <c r="J10" s="31">
        <f t="shared" si="7"/>
        <v>72</v>
      </c>
      <c r="K10" s="32">
        <f t="shared" si="8"/>
        <v>1728</v>
      </c>
      <c r="L10" s="31">
        <f t="shared" si="9"/>
        <v>71.2</v>
      </c>
      <c r="M10" s="32">
        <f t="shared" si="10"/>
        <v>1708</v>
      </c>
      <c r="N10" s="12">
        <f t="shared" si="11"/>
        <v>70</v>
      </c>
      <c r="O10" s="13">
        <f t="shared" si="12"/>
        <v>1684</v>
      </c>
    </row>
    <row r="11" spans="1:15" x14ac:dyDescent="0.35">
      <c r="A11" s="40">
        <v>5</v>
      </c>
      <c r="B11" s="31">
        <f t="shared" si="13"/>
        <v>94.5</v>
      </c>
      <c r="C11" s="32">
        <f t="shared" si="0"/>
        <v>2265.6</v>
      </c>
      <c r="D11" s="31">
        <f t="shared" si="1"/>
        <v>93</v>
      </c>
      <c r="E11" s="32">
        <f t="shared" si="2"/>
        <v>2258.4</v>
      </c>
      <c r="F11" s="31">
        <f t="shared" si="3"/>
        <v>92</v>
      </c>
      <c r="G11" s="32">
        <f t="shared" si="4"/>
        <v>2210</v>
      </c>
      <c r="H11" s="31">
        <f t="shared" si="5"/>
        <v>91</v>
      </c>
      <c r="I11" s="32">
        <f t="shared" si="6"/>
        <v>2185</v>
      </c>
      <c r="J11" s="31">
        <f t="shared" si="7"/>
        <v>90</v>
      </c>
      <c r="K11" s="32">
        <f t="shared" si="8"/>
        <v>2160</v>
      </c>
      <c r="L11" s="31">
        <f t="shared" si="9"/>
        <v>89</v>
      </c>
      <c r="M11" s="32">
        <f t="shared" si="10"/>
        <v>2135</v>
      </c>
      <c r="N11" s="12">
        <f t="shared" si="11"/>
        <v>87.5</v>
      </c>
      <c r="O11" s="13">
        <f t="shared" si="12"/>
        <v>2105</v>
      </c>
    </row>
    <row r="12" spans="1:15" x14ac:dyDescent="0.35">
      <c r="A12" s="40">
        <v>6</v>
      </c>
      <c r="B12" s="31">
        <f t="shared" si="13"/>
        <v>113.4</v>
      </c>
      <c r="C12" s="32">
        <f t="shared" si="0"/>
        <v>2718.6</v>
      </c>
      <c r="D12" s="31">
        <f t="shared" si="1"/>
        <v>111.6</v>
      </c>
      <c r="E12" s="32">
        <f t="shared" si="2"/>
        <v>2711.4</v>
      </c>
      <c r="F12" s="31">
        <f t="shared" si="3"/>
        <v>110.4</v>
      </c>
      <c r="G12" s="32">
        <f t="shared" si="4"/>
        <v>2652</v>
      </c>
      <c r="H12" s="31">
        <f t="shared" si="5"/>
        <v>109.2</v>
      </c>
      <c r="I12" s="32">
        <f t="shared" si="6"/>
        <v>2622</v>
      </c>
      <c r="J12" s="31">
        <f t="shared" si="7"/>
        <v>108</v>
      </c>
      <c r="K12" s="32">
        <f t="shared" si="8"/>
        <v>2592</v>
      </c>
      <c r="L12" s="31">
        <f t="shared" si="9"/>
        <v>106.8</v>
      </c>
      <c r="M12" s="32">
        <f t="shared" si="10"/>
        <v>2562</v>
      </c>
      <c r="N12" s="12">
        <f t="shared" si="11"/>
        <v>105</v>
      </c>
      <c r="O12" s="13">
        <f t="shared" si="12"/>
        <v>2526</v>
      </c>
    </row>
    <row r="13" spans="1:15" x14ac:dyDescent="0.35">
      <c r="A13" s="40">
        <v>7</v>
      </c>
      <c r="B13" s="31">
        <f t="shared" si="13"/>
        <v>132.30000000000001</v>
      </c>
      <c r="C13" s="32">
        <f t="shared" si="0"/>
        <v>3171.6</v>
      </c>
      <c r="D13" s="31">
        <f t="shared" si="1"/>
        <v>130.19999999999999</v>
      </c>
      <c r="E13" s="32">
        <f t="shared" si="2"/>
        <v>3164.4</v>
      </c>
      <c r="F13" s="31">
        <f t="shared" si="3"/>
        <v>128.80000000000001</v>
      </c>
      <c r="G13" s="32">
        <f t="shared" si="4"/>
        <v>3094</v>
      </c>
      <c r="H13" s="31">
        <f t="shared" si="5"/>
        <v>127.4</v>
      </c>
      <c r="I13" s="32">
        <f t="shared" si="6"/>
        <v>3059</v>
      </c>
      <c r="J13" s="31">
        <f t="shared" si="7"/>
        <v>126</v>
      </c>
      <c r="K13" s="32">
        <f t="shared" si="8"/>
        <v>3024</v>
      </c>
      <c r="L13" s="31">
        <f t="shared" si="9"/>
        <v>124.6</v>
      </c>
      <c r="M13" s="32">
        <f t="shared" si="10"/>
        <v>2989</v>
      </c>
      <c r="N13" s="12">
        <f t="shared" si="11"/>
        <v>122.5</v>
      </c>
      <c r="O13" s="13">
        <f t="shared" si="12"/>
        <v>2947</v>
      </c>
    </row>
    <row r="14" spans="1:15" x14ac:dyDescent="0.35">
      <c r="A14" s="40">
        <v>8</v>
      </c>
      <c r="B14" s="31">
        <f t="shared" si="13"/>
        <v>151.20000000000002</v>
      </c>
      <c r="C14" s="32">
        <f t="shared" si="0"/>
        <v>3624.6</v>
      </c>
      <c r="D14" s="31">
        <f t="shared" si="1"/>
        <v>148.79999999999998</v>
      </c>
      <c r="E14" s="32">
        <f t="shared" si="2"/>
        <v>3617.4</v>
      </c>
      <c r="F14" s="31">
        <f t="shared" si="3"/>
        <v>147.20000000000002</v>
      </c>
      <c r="G14" s="32">
        <f t="shared" si="4"/>
        <v>3536</v>
      </c>
      <c r="H14" s="31">
        <f t="shared" si="5"/>
        <v>145.6</v>
      </c>
      <c r="I14" s="32">
        <f t="shared" si="6"/>
        <v>3496</v>
      </c>
      <c r="J14" s="31">
        <f t="shared" si="7"/>
        <v>144</v>
      </c>
      <c r="K14" s="32">
        <f t="shared" si="8"/>
        <v>3456</v>
      </c>
      <c r="L14" s="31">
        <f t="shared" si="9"/>
        <v>142.4</v>
      </c>
      <c r="M14" s="32">
        <f t="shared" si="10"/>
        <v>3416</v>
      </c>
      <c r="N14" s="12">
        <f t="shared" si="11"/>
        <v>140</v>
      </c>
      <c r="O14" s="13">
        <f t="shared" si="12"/>
        <v>3368</v>
      </c>
    </row>
    <row r="15" spans="1:15" x14ac:dyDescent="0.35">
      <c r="A15" s="40">
        <v>9</v>
      </c>
      <c r="B15" s="31">
        <f t="shared" si="13"/>
        <v>170.10000000000002</v>
      </c>
      <c r="C15" s="32">
        <f t="shared" si="0"/>
        <v>4077.6</v>
      </c>
      <c r="D15" s="31">
        <f t="shared" si="1"/>
        <v>167.39999999999998</v>
      </c>
      <c r="E15" s="32">
        <f t="shared" si="2"/>
        <v>4070.4</v>
      </c>
      <c r="F15" s="31">
        <f t="shared" si="3"/>
        <v>165.60000000000002</v>
      </c>
      <c r="G15" s="32">
        <f t="shared" si="4"/>
        <v>3978</v>
      </c>
      <c r="H15" s="31">
        <f t="shared" si="5"/>
        <v>163.79999999999998</v>
      </c>
      <c r="I15" s="32">
        <f t="shared" si="6"/>
        <v>3933</v>
      </c>
      <c r="J15" s="31">
        <f t="shared" si="7"/>
        <v>162</v>
      </c>
      <c r="K15" s="32">
        <f t="shared" si="8"/>
        <v>3888</v>
      </c>
      <c r="L15" s="31">
        <f t="shared" si="9"/>
        <v>160.20000000000002</v>
      </c>
      <c r="M15" s="32">
        <f t="shared" si="10"/>
        <v>3843</v>
      </c>
      <c r="N15" s="12">
        <f t="shared" si="11"/>
        <v>157.5</v>
      </c>
      <c r="O15" s="13">
        <f t="shared" si="12"/>
        <v>3789</v>
      </c>
    </row>
    <row r="16" spans="1:15" x14ac:dyDescent="0.35">
      <c r="A16" s="40">
        <v>10</v>
      </c>
      <c r="B16" s="33">
        <v>192</v>
      </c>
      <c r="C16" s="34">
        <v>4612</v>
      </c>
      <c r="D16" s="33">
        <v>190</v>
      </c>
      <c r="E16" s="34">
        <v>4559</v>
      </c>
      <c r="F16" s="31">
        <v>188</v>
      </c>
      <c r="G16" s="32">
        <v>4507</v>
      </c>
      <c r="H16" s="31">
        <v>185</v>
      </c>
      <c r="I16" s="32">
        <f t="shared" si="6"/>
        <v>4370</v>
      </c>
      <c r="J16" s="31">
        <v>183</v>
      </c>
      <c r="K16" s="32">
        <v>4398</v>
      </c>
      <c r="L16" s="31">
        <v>181</v>
      </c>
      <c r="M16" s="32">
        <v>4342</v>
      </c>
      <c r="N16" s="12">
        <v>179</v>
      </c>
      <c r="O16" s="13">
        <v>4286</v>
      </c>
    </row>
    <row r="17" spans="1:15" x14ac:dyDescent="0.35">
      <c r="A17" s="40">
        <v>11</v>
      </c>
      <c r="B17" s="33">
        <f>18.9+B16</f>
        <v>210.9</v>
      </c>
      <c r="C17" s="34">
        <f>C16+453</f>
        <v>5065</v>
      </c>
      <c r="D17" s="33">
        <f>18.6+D16</f>
        <v>208.6</v>
      </c>
      <c r="E17" s="34">
        <f>E16+447</f>
        <v>5006</v>
      </c>
      <c r="F17" s="31">
        <f t="shared" si="3"/>
        <v>206.4</v>
      </c>
      <c r="G17" s="32">
        <f t="shared" si="4"/>
        <v>4949</v>
      </c>
      <c r="H17" s="31">
        <f t="shared" si="5"/>
        <v>203.2</v>
      </c>
      <c r="I17" s="32">
        <f t="shared" si="6"/>
        <v>4807</v>
      </c>
      <c r="J17" s="31">
        <f t="shared" si="7"/>
        <v>201</v>
      </c>
      <c r="K17" s="32">
        <f t="shared" si="8"/>
        <v>4830</v>
      </c>
      <c r="L17" s="31">
        <f t="shared" si="9"/>
        <v>198.8</v>
      </c>
      <c r="M17" s="32">
        <f t="shared" si="10"/>
        <v>4769</v>
      </c>
      <c r="N17" s="12">
        <f t="shared" si="11"/>
        <v>196.5</v>
      </c>
      <c r="O17" s="13">
        <f t="shared" si="12"/>
        <v>4707</v>
      </c>
    </row>
    <row r="18" spans="1:15" x14ac:dyDescent="0.35">
      <c r="A18" s="40">
        <v>12</v>
      </c>
      <c r="B18" s="33">
        <f t="shared" ref="B18:B20" si="14">18.9+B17</f>
        <v>229.8</v>
      </c>
      <c r="C18" s="34">
        <f t="shared" ref="C18:C20" si="15">C17+453</f>
        <v>5518</v>
      </c>
      <c r="D18" s="33">
        <f t="shared" ref="D18:D20" si="16">18.6+D17</f>
        <v>227.2</v>
      </c>
      <c r="E18" s="34">
        <f t="shared" ref="E18:E55" si="17">E17+447</f>
        <v>5453</v>
      </c>
      <c r="F18" s="31">
        <f t="shared" si="3"/>
        <v>224.8</v>
      </c>
      <c r="G18" s="32">
        <f t="shared" si="4"/>
        <v>5391</v>
      </c>
      <c r="H18" s="31">
        <f t="shared" si="5"/>
        <v>221.39999999999998</v>
      </c>
      <c r="I18" s="32">
        <f t="shared" si="6"/>
        <v>5244</v>
      </c>
      <c r="J18" s="31">
        <f t="shared" si="7"/>
        <v>219</v>
      </c>
      <c r="K18" s="32">
        <f t="shared" si="8"/>
        <v>5262</v>
      </c>
      <c r="L18" s="31">
        <f t="shared" si="9"/>
        <v>216.60000000000002</v>
      </c>
      <c r="M18" s="32">
        <f t="shared" si="10"/>
        <v>5196</v>
      </c>
      <c r="N18" s="12">
        <f t="shared" si="11"/>
        <v>214</v>
      </c>
      <c r="O18" s="13">
        <f t="shared" si="12"/>
        <v>5128</v>
      </c>
    </row>
    <row r="19" spans="1:15" x14ac:dyDescent="0.35">
      <c r="A19" s="40">
        <v>13</v>
      </c>
      <c r="B19" s="33">
        <f t="shared" si="14"/>
        <v>248.70000000000002</v>
      </c>
      <c r="C19" s="34">
        <f t="shared" si="15"/>
        <v>5971</v>
      </c>
      <c r="D19" s="33">
        <f t="shared" si="16"/>
        <v>245.79999999999998</v>
      </c>
      <c r="E19" s="34">
        <f t="shared" si="17"/>
        <v>5900</v>
      </c>
      <c r="F19" s="31">
        <f t="shared" si="3"/>
        <v>243.20000000000002</v>
      </c>
      <c r="G19" s="32">
        <f t="shared" si="4"/>
        <v>5833</v>
      </c>
      <c r="H19" s="31">
        <f t="shared" si="5"/>
        <v>239.59999999999997</v>
      </c>
      <c r="I19" s="32">
        <f t="shared" si="6"/>
        <v>5681</v>
      </c>
      <c r="J19" s="31">
        <f t="shared" si="7"/>
        <v>237</v>
      </c>
      <c r="K19" s="32">
        <f t="shared" si="8"/>
        <v>5694</v>
      </c>
      <c r="L19" s="31">
        <f t="shared" si="9"/>
        <v>234.40000000000003</v>
      </c>
      <c r="M19" s="32">
        <f t="shared" si="10"/>
        <v>5623</v>
      </c>
      <c r="N19" s="12">
        <f t="shared" si="11"/>
        <v>231.5</v>
      </c>
      <c r="O19" s="13">
        <f t="shared" si="12"/>
        <v>5549</v>
      </c>
    </row>
    <row r="20" spans="1:15" x14ac:dyDescent="0.35">
      <c r="A20" s="40">
        <v>14</v>
      </c>
      <c r="B20" s="33">
        <f t="shared" si="14"/>
        <v>267.60000000000002</v>
      </c>
      <c r="C20" s="34">
        <f t="shared" si="15"/>
        <v>6424</v>
      </c>
      <c r="D20" s="33">
        <f t="shared" si="16"/>
        <v>264.39999999999998</v>
      </c>
      <c r="E20" s="34">
        <f t="shared" si="17"/>
        <v>6347</v>
      </c>
      <c r="F20" s="31">
        <f t="shared" si="3"/>
        <v>261.60000000000002</v>
      </c>
      <c r="G20" s="32">
        <f t="shared" si="4"/>
        <v>6275</v>
      </c>
      <c r="H20" s="31">
        <f t="shared" si="5"/>
        <v>257.79999999999995</v>
      </c>
      <c r="I20" s="32">
        <f t="shared" si="6"/>
        <v>6118</v>
      </c>
      <c r="J20" s="31">
        <f t="shared" si="7"/>
        <v>255</v>
      </c>
      <c r="K20" s="32">
        <f t="shared" si="8"/>
        <v>6126</v>
      </c>
      <c r="L20" s="31">
        <f t="shared" si="9"/>
        <v>252.20000000000005</v>
      </c>
      <c r="M20" s="32">
        <f t="shared" si="10"/>
        <v>6050</v>
      </c>
      <c r="N20" s="12">
        <f t="shared" si="11"/>
        <v>249</v>
      </c>
      <c r="O20" s="13">
        <f t="shared" si="12"/>
        <v>5970</v>
      </c>
    </row>
    <row r="21" spans="1:15" x14ac:dyDescent="0.35">
      <c r="A21" s="40">
        <v>15</v>
      </c>
      <c r="B21" s="33">
        <v>287</v>
      </c>
      <c r="C21" s="34">
        <v>6877</v>
      </c>
      <c r="D21" s="33">
        <v>283</v>
      </c>
      <c r="E21" s="34">
        <f t="shared" si="17"/>
        <v>6794</v>
      </c>
      <c r="F21" s="31">
        <v>280</v>
      </c>
      <c r="G21" s="32">
        <v>6717</v>
      </c>
      <c r="H21" s="31">
        <v>276</v>
      </c>
      <c r="I21" s="32">
        <f t="shared" si="6"/>
        <v>6555</v>
      </c>
      <c r="J21" s="31">
        <v>273</v>
      </c>
      <c r="K21" s="32">
        <v>6558</v>
      </c>
      <c r="L21" s="31">
        <v>270</v>
      </c>
      <c r="M21" s="32">
        <v>6477</v>
      </c>
      <c r="N21" s="12">
        <v>266</v>
      </c>
      <c r="O21" s="13">
        <v>6391</v>
      </c>
    </row>
    <row r="22" spans="1:15" x14ac:dyDescent="0.35">
      <c r="A22" s="40">
        <v>16</v>
      </c>
      <c r="B22" s="33">
        <f>B21+18.9</f>
        <v>305.89999999999998</v>
      </c>
      <c r="C22" s="34">
        <f>C21+453</f>
        <v>7330</v>
      </c>
      <c r="D22" s="33">
        <f>D21+18.6</f>
        <v>301.60000000000002</v>
      </c>
      <c r="E22" s="34">
        <f t="shared" si="17"/>
        <v>7241</v>
      </c>
      <c r="F22" s="31">
        <f t="shared" si="3"/>
        <v>298.39999999999998</v>
      </c>
      <c r="G22" s="32">
        <f t="shared" si="4"/>
        <v>7159</v>
      </c>
      <c r="H22" s="31">
        <f t="shared" si="5"/>
        <v>294.2</v>
      </c>
      <c r="I22" s="32">
        <f t="shared" si="6"/>
        <v>6992</v>
      </c>
      <c r="J22" s="31">
        <f t="shared" si="7"/>
        <v>291</v>
      </c>
      <c r="K22" s="32">
        <f t="shared" si="8"/>
        <v>6990</v>
      </c>
      <c r="L22" s="31">
        <f t="shared" si="9"/>
        <v>287.8</v>
      </c>
      <c r="M22" s="32">
        <f t="shared" si="10"/>
        <v>6904</v>
      </c>
      <c r="N22" s="12">
        <f t="shared" si="11"/>
        <v>283.5</v>
      </c>
      <c r="O22" s="13">
        <f t="shared" si="12"/>
        <v>6812</v>
      </c>
    </row>
    <row r="23" spans="1:15" x14ac:dyDescent="0.35">
      <c r="A23" s="40">
        <v>17</v>
      </c>
      <c r="B23" s="33">
        <f t="shared" ref="B23:B25" si="18">B22+18.9</f>
        <v>324.79999999999995</v>
      </c>
      <c r="C23" s="34">
        <f t="shared" ref="C23:C25" si="19">C22+453</f>
        <v>7783</v>
      </c>
      <c r="D23" s="33">
        <f t="shared" ref="D23:D25" si="20">D22+18.6</f>
        <v>320.20000000000005</v>
      </c>
      <c r="E23" s="34">
        <f t="shared" si="17"/>
        <v>7688</v>
      </c>
      <c r="F23" s="31">
        <f t="shared" si="3"/>
        <v>316.79999999999995</v>
      </c>
      <c r="G23" s="32">
        <f t="shared" si="4"/>
        <v>7601</v>
      </c>
      <c r="H23" s="31">
        <f t="shared" si="5"/>
        <v>312.39999999999998</v>
      </c>
      <c r="I23" s="32">
        <f t="shared" si="6"/>
        <v>7429</v>
      </c>
      <c r="J23" s="31">
        <f t="shared" si="7"/>
        <v>309</v>
      </c>
      <c r="K23" s="32">
        <f t="shared" si="8"/>
        <v>7422</v>
      </c>
      <c r="L23" s="31">
        <f t="shared" si="9"/>
        <v>305.60000000000002</v>
      </c>
      <c r="M23" s="32">
        <f t="shared" si="10"/>
        <v>7331</v>
      </c>
      <c r="N23" s="12">
        <f t="shared" si="11"/>
        <v>301</v>
      </c>
      <c r="O23" s="13">
        <f t="shared" si="12"/>
        <v>7233</v>
      </c>
    </row>
    <row r="24" spans="1:15" x14ac:dyDescent="0.35">
      <c r="A24" s="40">
        <v>18</v>
      </c>
      <c r="B24" s="33">
        <f t="shared" si="18"/>
        <v>343.69999999999993</v>
      </c>
      <c r="C24" s="34">
        <f t="shared" si="19"/>
        <v>8236</v>
      </c>
      <c r="D24" s="33">
        <f t="shared" si="20"/>
        <v>338.80000000000007</v>
      </c>
      <c r="E24" s="34">
        <f t="shared" si="17"/>
        <v>8135</v>
      </c>
      <c r="F24" s="31">
        <f t="shared" si="3"/>
        <v>335.19999999999993</v>
      </c>
      <c r="G24" s="32">
        <f t="shared" si="4"/>
        <v>8043</v>
      </c>
      <c r="H24" s="31">
        <f t="shared" si="5"/>
        <v>330.59999999999997</v>
      </c>
      <c r="I24" s="32">
        <f t="shared" si="6"/>
        <v>7866</v>
      </c>
      <c r="J24" s="31">
        <f t="shared" si="7"/>
        <v>327</v>
      </c>
      <c r="K24" s="32">
        <f t="shared" si="8"/>
        <v>7854</v>
      </c>
      <c r="L24" s="31">
        <f t="shared" si="9"/>
        <v>323.40000000000003</v>
      </c>
      <c r="M24" s="32">
        <f t="shared" si="10"/>
        <v>7758</v>
      </c>
      <c r="N24" s="12">
        <f t="shared" si="11"/>
        <v>318.5</v>
      </c>
      <c r="O24" s="13">
        <f t="shared" si="12"/>
        <v>7654</v>
      </c>
    </row>
    <row r="25" spans="1:15" x14ac:dyDescent="0.35">
      <c r="A25" s="40">
        <v>19</v>
      </c>
      <c r="B25" s="33">
        <f t="shared" si="18"/>
        <v>362.59999999999991</v>
      </c>
      <c r="C25" s="34">
        <f t="shared" si="19"/>
        <v>8689</v>
      </c>
      <c r="D25" s="33">
        <f t="shared" si="20"/>
        <v>357.40000000000009</v>
      </c>
      <c r="E25" s="34">
        <f t="shared" si="17"/>
        <v>8582</v>
      </c>
      <c r="F25" s="31">
        <f t="shared" si="3"/>
        <v>353.59999999999991</v>
      </c>
      <c r="G25" s="32">
        <f t="shared" si="4"/>
        <v>8485</v>
      </c>
      <c r="H25" s="31">
        <f t="shared" si="5"/>
        <v>348.79999999999995</v>
      </c>
      <c r="I25" s="32">
        <f t="shared" si="6"/>
        <v>8303</v>
      </c>
      <c r="J25" s="31">
        <f t="shared" si="7"/>
        <v>345</v>
      </c>
      <c r="K25" s="32">
        <f t="shared" si="8"/>
        <v>8286</v>
      </c>
      <c r="L25" s="31">
        <f t="shared" si="9"/>
        <v>341.20000000000005</v>
      </c>
      <c r="M25" s="32">
        <f t="shared" si="10"/>
        <v>8185</v>
      </c>
      <c r="N25" s="12">
        <f t="shared" si="11"/>
        <v>336</v>
      </c>
      <c r="O25" s="13">
        <f t="shared" si="12"/>
        <v>8075</v>
      </c>
    </row>
    <row r="26" spans="1:15" x14ac:dyDescent="0.35">
      <c r="A26" s="40">
        <v>20</v>
      </c>
      <c r="B26" s="33">
        <v>383</v>
      </c>
      <c r="C26" s="34">
        <v>9185</v>
      </c>
      <c r="D26" s="33">
        <v>378</v>
      </c>
      <c r="E26" s="34">
        <v>9078</v>
      </c>
      <c r="F26" s="31">
        <v>374</v>
      </c>
      <c r="G26" s="32">
        <v>8971</v>
      </c>
      <c r="H26" s="31">
        <v>369</v>
      </c>
      <c r="I26" s="32">
        <f t="shared" si="6"/>
        <v>8740</v>
      </c>
      <c r="J26" s="31">
        <v>364</v>
      </c>
      <c r="K26" s="32">
        <v>8755</v>
      </c>
      <c r="L26" s="31">
        <v>360</v>
      </c>
      <c r="M26" s="32">
        <v>8646</v>
      </c>
      <c r="N26" s="12">
        <v>356</v>
      </c>
      <c r="O26" s="13">
        <v>8532</v>
      </c>
    </row>
    <row r="27" spans="1:15" x14ac:dyDescent="0.35">
      <c r="A27" s="40">
        <v>21</v>
      </c>
      <c r="B27" s="33">
        <f>B26+18.9</f>
        <v>401.9</v>
      </c>
      <c r="C27" s="34">
        <f>C26+453</f>
        <v>9638</v>
      </c>
      <c r="D27" s="33">
        <f>D26+18.6</f>
        <v>396.6</v>
      </c>
      <c r="E27" s="34">
        <f t="shared" si="17"/>
        <v>9525</v>
      </c>
      <c r="F27" s="31">
        <f t="shared" si="3"/>
        <v>392.4</v>
      </c>
      <c r="G27" s="32">
        <f t="shared" si="4"/>
        <v>9413</v>
      </c>
      <c r="H27" s="31">
        <f t="shared" si="5"/>
        <v>387.2</v>
      </c>
      <c r="I27" s="32">
        <f t="shared" si="6"/>
        <v>9177</v>
      </c>
      <c r="J27" s="31">
        <f t="shared" si="7"/>
        <v>382</v>
      </c>
      <c r="K27" s="32">
        <f t="shared" si="8"/>
        <v>9187</v>
      </c>
      <c r="L27" s="31">
        <f t="shared" si="9"/>
        <v>377.8</v>
      </c>
      <c r="M27" s="32">
        <f t="shared" si="10"/>
        <v>9073</v>
      </c>
      <c r="N27" s="12">
        <f t="shared" si="11"/>
        <v>373.5</v>
      </c>
      <c r="O27" s="13">
        <f t="shared" si="12"/>
        <v>8953</v>
      </c>
    </row>
    <row r="28" spans="1:15" x14ac:dyDescent="0.35">
      <c r="A28" s="40">
        <v>22</v>
      </c>
      <c r="B28" s="33">
        <f t="shared" ref="B28:B30" si="21">B27+18.9</f>
        <v>420.79999999999995</v>
      </c>
      <c r="C28" s="34">
        <f t="shared" ref="C28:C30" si="22">C27+453</f>
        <v>10091</v>
      </c>
      <c r="D28" s="33">
        <f t="shared" ref="D28:D30" si="23">D27+18.6</f>
        <v>415.20000000000005</v>
      </c>
      <c r="E28" s="34">
        <f t="shared" si="17"/>
        <v>9972</v>
      </c>
      <c r="F28" s="31">
        <f t="shared" si="3"/>
        <v>410.79999999999995</v>
      </c>
      <c r="G28" s="32">
        <f t="shared" si="4"/>
        <v>9855</v>
      </c>
      <c r="H28" s="31">
        <f t="shared" si="5"/>
        <v>405.4</v>
      </c>
      <c r="I28" s="32">
        <f t="shared" si="6"/>
        <v>9614</v>
      </c>
      <c r="J28" s="31">
        <f t="shared" si="7"/>
        <v>400</v>
      </c>
      <c r="K28" s="32">
        <f t="shared" si="8"/>
        <v>9619</v>
      </c>
      <c r="L28" s="31">
        <f t="shared" si="9"/>
        <v>395.6</v>
      </c>
      <c r="M28" s="32">
        <f t="shared" si="10"/>
        <v>9500</v>
      </c>
      <c r="N28" s="12">
        <f t="shared" si="11"/>
        <v>391</v>
      </c>
      <c r="O28" s="13">
        <f t="shared" si="12"/>
        <v>9374</v>
      </c>
    </row>
    <row r="29" spans="1:15" x14ac:dyDescent="0.35">
      <c r="A29" s="40">
        <v>23</v>
      </c>
      <c r="B29" s="33">
        <f t="shared" si="21"/>
        <v>439.69999999999993</v>
      </c>
      <c r="C29" s="34">
        <f t="shared" si="22"/>
        <v>10544</v>
      </c>
      <c r="D29" s="33">
        <f t="shared" si="23"/>
        <v>433.80000000000007</v>
      </c>
      <c r="E29" s="34">
        <f t="shared" si="17"/>
        <v>10419</v>
      </c>
      <c r="F29" s="31">
        <f t="shared" si="3"/>
        <v>429.19999999999993</v>
      </c>
      <c r="G29" s="32">
        <f t="shared" si="4"/>
        <v>10297</v>
      </c>
      <c r="H29" s="31">
        <f t="shared" si="5"/>
        <v>423.59999999999997</v>
      </c>
      <c r="I29" s="32">
        <f t="shared" si="6"/>
        <v>10051</v>
      </c>
      <c r="J29" s="31">
        <f t="shared" si="7"/>
        <v>418</v>
      </c>
      <c r="K29" s="32">
        <f t="shared" si="8"/>
        <v>10051</v>
      </c>
      <c r="L29" s="31">
        <f t="shared" si="9"/>
        <v>413.40000000000003</v>
      </c>
      <c r="M29" s="32">
        <f t="shared" si="10"/>
        <v>9927</v>
      </c>
      <c r="N29" s="12">
        <f t="shared" si="11"/>
        <v>408.5</v>
      </c>
      <c r="O29" s="13">
        <f t="shared" si="12"/>
        <v>9795</v>
      </c>
    </row>
    <row r="30" spans="1:15" x14ac:dyDescent="0.35">
      <c r="A30" s="40">
        <v>24</v>
      </c>
      <c r="B30" s="33">
        <f t="shared" si="21"/>
        <v>458.59999999999991</v>
      </c>
      <c r="C30" s="34">
        <f t="shared" si="22"/>
        <v>10997</v>
      </c>
      <c r="D30" s="33">
        <f t="shared" si="23"/>
        <v>452.40000000000009</v>
      </c>
      <c r="E30" s="34">
        <f t="shared" si="17"/>
        <v>10866</v>
      </c>
      <c r="F30" s="31">
        <f t="shared" si="3"/>
        <v>447.59999999999991</v>
      </c>
      <c r="G30" s="32">
        <f t="shared" si="4"/>
        <v>10739</v>
      </c>
      <c r="H30" s="31">
        <f t="shared" si="5"/>
        <v>441.79999999999995</v>
      </c>
      <c r="I30" s="32">
        <f t="shared" si="6"/>
        <v>10488</v>
      </c>
      <c r="J30" s="31">
        <f t="shared" si="7"/>
        <v>436</v>
      </c>
      <c r="K30" s="32">
        <f t="shared" si="8"/>
        <v>10483</v>
      </c>
      <c r="L30" s="31">
        <f t="shared" si="9"/>
        <v>431.20000000000005</v>
      </c>
      <c r="M30" s="32">
        <f t="shared" si="10"/>
        <v>10354</v>
      </c>
      <c r="N30" s="12">
        <f t="shared" si="11"/>
        <v>426</v>
      </c>
      <c r="O30" s="13">
        <f t="shared" si="12"/>
        <v>10216</v>
      </c>
    </row>
    <row r="31" spans="1:15" x14ac:dyDescent="0.35">
      <c r="A31" s="40">
        <v>25</v>
      </c>
      <c r="B31" s="33">
        <v>478</v>
      </c>
      <c r="C31" s="34">
        <v>11450</v>
      </c>
      <c r="D31" s="33">
        <v>471</v>
      </c>
      <c r="E31" s="34">
        <v>11313</v>
      </c>
      <c r="F31" s="31">
        <v>466</v>
      </c>
      <c r="G31" s="32">
        <v>11181</v>
      </c>
      <c r="H31" s="31">
        <v>460</v>
      </c>
      <c r="I31" s="32">
        <f t="shared" si="6"/>
        <v>10925</v>
      </c>
      <c r="J31" s="31">
        <v>454</v>
      </c>
      <c r="K31" s="32">
        <v>10915</v>
      </c>
      <c r="L31" s="31">
        <v>449</v>
      </c>
      <c r="M31" s="32">
        <v>10781</v>
      </c>
      <c r="N31" s="12">
        <v>443</v>
      </c>
      <c r="O31" s="13">
        <v>10637</v>
      </c>
    </row>
    <row r="32" spans="1:15" x14ac:dyDescent="0.35">
      <c r="A32" s="40">
        <v>26</v>
      </c>
      <c r="B32" s="33">
        <f>18.9+B31</f>
        <v>496.9</v>
      </c>
      <c r="C32" s="34">
        <f>453+C31</f>
        <v>11903</v>
      </c>
      <c r="D32" s="33">
        <f>18.6+D31</f>
        <v>489.6</v>
      </c>
      <c r="E32" s="34">
        <f t="shared" si="17"/>
        <v>11760</v>
      </c>
      <c r="F32" s="31">
        <f t="shared" si="3"/>
        <v>484.4</v>
      </c>
      <c r="G32" s="32">
        <f t="shared" si="4"/>
        <v>11623</v>
      </c>
      <c r="H32" s="31">
        <f t="shared" si="5"/>
        <v>478.2</v>
      </c>
      <c r="I32" s="32">
        <f t="shared" si="6"/>
        <v>11362</v>
      </c>
      <c r="J32" s="31">
        <f t="shared" si="7"/>
        <v>472</v>
      </c>
      <c r="K32" s="32">
        <f t="shared" si="8"/>
        <v>11347</v>
      </c>
      <c r="L32" s="31">
        <f t="shared" si="9"/>
        <v>466.8</v>
      </c>
      <c r="M32" s="32">
        <f t="shared" si="10"/>
        <v>11208</v>
      </c>
      <c r="N32" s="12">
        <f t="shared" si="11"/>
        <v>460.5</v>
      </c>
      <c r="O32" s="13">
        <f t="shared" si="12"/>
        <v>11058</v>
      </c>
    </row>
    <row r="33" spans="1:15" x14ac:dyDescent="0.35">
      <c r="A33" s="40">
        <v>27</v>
      </c>
      <c r="B33" s="33">
        <f t="shared" ref="B33:B35" si="24">18.9+B32</f>
        <v>515.79999999999995</v>
      </c>
      <c r="C33" s="34">
        <f t="shared" ref="C33:C35" si="25">453+C32</f>
        <v>12356</v>
      </c>
      <c r="D33" s="33">
        <f t="shared" ref="D33:D35" si="26">18.6+D32</f>
        <v>508.20000000000005</v>
      </c>
      <c r="E33" s="34">
        <f t="shared" si="17"/>
        <v>12207</v>
      </c>
      <c r="F33" s="31">
        <f t="shared" si="3"/>
        <v>502.79999999999995</v>
      </c>
      <c r="G33" s="32">
        <f t="shared" si="4"/>
        <v>12065</v>
      </c>
      <c r="H33" s="31">
        <f t="shared" si="5"/>
        <v>496.4</v>
      </c>
      <c r="I33" s="32">
        <f t="shared" si="6"/>
        <v>11799</v>
      </c>
      <c r="J33" s="31">
        <f t="shared" si="7"/>
        <v>490</v>
      </c>
      <c r="K33" s="32">
        <f t="shared" si="8"/>
        <v>11779</v>
      </c>
      <c r="L33" s="31">
        <f t="shared" si="9"/>
        <v>484.6</v>
      </c>
      <c r="M33" s="32">
        <f t="shared" si="10"/>
        <v>11635</v>
      </c>
      <c r="N33" s="12">
        <f t="shared" si="11"/>
        <v>478</v>
      </c>
      <c r="O33" s="13">
        <f t="shared" si="12"/>
        <v>11479</v>
      </c>
    </row>
    <row r="34" spans="1:15" x14ac:dyDescent="0.35">
      <c r="A34" s="40">
        <v>28</v>
      </c>
      <c r="B34" s="33">
        <f t="shared" si="24"/>
        <v>534.69999999999993</v>
      </c>
      <c r="C34" s="34">
        <f t="shared" si="25"/>
        <v>12809</v>
      </c>
      <c r="D34" s="33">
        <f t="shared" si="26"/>
        <v>526.80000000000007</v>
      </c>
      <c r="E34" s="34">
        <f t="shared" si="17"/>
        <v>12654</v>
      </c>
      <c r="F34" s="31">
        <f t="shared" si="3"/>
        <v>521.19999999999993</v>
      </c>
      <c r="G34" s="32">
        <f t="shared" si="4"/>
        <v>12507</v>
      </c>
      <c r="H34" s="31">
        <f t="shared" si="5"/>
        <v>514.6</v>
      </c>
      <c r="I34" s="32">
        <f t="shared" si="6"/>
        <v>12236</v>
      </c>
      <c r="J34" s="31">
        <f t="shared" si="7"/>
        <v>508</v>
      </c>
      <c r="K34" s="32">
        <f t="shared" si="8"/>
        <v>12211</v>
      </c>
      <c r="L34" s="31">
        <f t="shared" si="9"/>
        <v>502.40000000000003</v>
      </c>
      <c r="M34" s="32">
        <f t="shared" si="10"/>
        <v>12062</v>
      </c>
      <c r="N34" s="12">
        <f t="shared" si="11"/>
        <v>495.5</v>
      </c>
      <c r="O34" s="13">
        <f t="shared" si="12"/>
        <v>11900</v>
      </c>
    </row>
    <row r="35" spans="1:15" x14ac:dyDescent="0.35">
      <c r="A35" s="40">
        <v>29</v>
      </c>
      <c r="B35" s="33">
        <f t="shared" si="24"/>
        <v>553.59999999999991</v>
      </c>
      <c r="C35" s="34">
        <f t="shared" si="25"/>
        <v>13262</v>
      </c>
      <c r="D35" s="33">
        <f t="shared" si="26"/>
        <v>545.40000000000009</v>
      </c>
      <c r="E35" s="34">
        <f t="shared" si="17"/>
        <v>13101</v>
      </c>
      <c r="F35" s="31">
        <f t="shared" si="3"/>
        <v>539.59999999999991</v>
      </c>
      <c r="G35" s="32">
        <f t="shared" si="4"/>
        <v>12949</v>
      </c>
      <c r="H35" s="31">
        <f t="shared" si="5"/>
        <v>532.80000000000007</v>
      </c>
      <c r="I35" s="32">
        <f t="shared" si="6"/>
        <v>12673</v>
      </c>
      <c r="J35" s="31">
        <f t="shared" si="7"/>
        <v>526</v>
      </c>
      <c r="K35" s="32">
        <f t="shared" si="8"/>
        <v>12643</v>
      </c>
      <c r="L35" s="31">
        <f t="shared" si="9"/>
        <v>520.20000000000005</v>
      </c>
      <c r="M35" s="32">
        <f t="shared" si="10"/>
        <v>12489</v>
      </c>
      <c r="N35" s="12">
        <f t="shared" si="11"/>
        <v>513</v>
      </c>
      <c r="O35" s="13">
        <f t="shared" si="12"/>
        <v>12321</v>
      </c>
    </row>
    <row r="36" spans="1:15" x14ac:dyDescent="0.35">
      <c r="A36" s="40">
        <v>30</v>
      </c>
      <c r="B36" s="33">
        <v>571</v>
      </c>
      <c r="C36" s="34">
        <v>13715</v>
      </c>
      <c r="D36" s="33">
        <v>565</v>
      </c>
      <c r="E36" s="34">
        <v>13558</v>
      </c>
      <c r="F36" s="31">
        <v>558</v>
      </c>
      <c r="G36" s="32">
        <v>13398</v>
      </c>
      <c r="H36" s="31">
        <v>551</v>
      </c>
      <c r="I36" s="32">
        <f t="shared" si="6"/>
        <v>13110</v>
      </c>
      <c r="J36" s="31">
        <v>540</v>
      </c>
      <c r="K36" s="32">
        <v>13072</v>
      </c>
      <c r="L36" s="31">
        <v>538</v>
      </c>
      <c r="M36" s="32">
        <v>12909</v>
      </c>
      <c r="N36" s="12">
        <v>531</v>
      </c>
      <c r="O36" s="13">
        <v>12739</v>
      </c>
    </row>
    <row r="37" spans="1:15" x14ac:dyDescent="0.35">
      <c r="A37" s="40">
        <v>31</v>
      </c>
      <c r="B37" s="33">
        <f>18.9+B36</f>
        <v>589.9</v>
      </c>
      <c r="C37" s="34">
        <f>453+C36</f>
        <v>14168</v>
      </c>
      <c r="D37" s="33">
        <f>18.6+D36</f>
        <v>583.6</v>
      </c>
      <c r="E37" s="34">
        <f t="shared" si="17"/>
        <v>14005</v>
      </c>
      <c r="F37" s="31">
        <f t="shared" si="3"/>
        <v>576.4</v>
      </c>
      <c r="G37" s="32">
        <f t="shared" si="4"/>
        <v>13840</v>
      </c>
      <c r="H37" s="31">
        <f t="shared" si="5"/>
        <v>569.20000000000005</v>
      </c>
      <c r="I37" s="32">
        <f t="shared" si="6"/>
        <v>13547</v>
      </c>
      <c r="J37" s="31">
        <f t="shared" si="7"/>
        <v>558</v>
      </c>
      <c r="K37" s="32">
        <f t="shared" si="8"/>
        <v>13504</v>
      </c>
      <c r="L37" s="31">
        <f t="shared" si="9"/>
        <v>555.79999999999995</v>
      </c>
      <c r="M37" s="32">
        <f t="shared" si="10"/>
        <v>13336</v>
      </c>
      <c r="N37" s="12">
        <f t="shared" si="11"/>
        <v>548.5</v>
      </c>
      <c r="O37" s="13">
        <f t="shared" si="12"/>
        <v>13160</v>
      </c>
    </row>
    <row r="38" spans="1:15" x14ac:dyDescent="0.35">
      <c r="A38" s="40">
        <v>32</v>
      </c>
      <c r="B38" s="33">
        <f t="shared" ref="B38:B40" si="27">18.9+B37</f>
        <v>608.79999999999995</v>
      </c>
      <c r="C38" s="34">
        <f t="shared" ref="C38:C40" si="28">453+C37</f>
        <v>14621</v>
      </c>
      <c r="D38" s="33">
        <f t="shared" ref="D38:D40" si="29">18.6+D37</f>
        <v>602.20000000000005</v>
      </c>
      <c r="E38" s="34">
        <f t="shared" si="17"/>
        <v>14452</v>
      </c>
      <c r="F38" s="31">
        <f t="shared" si="3"/>
        <v>594.79999999999995</v>
      </c>
      <c r="G38" s="32">
        <f t="shared" si="4"/>
        <v>14282</v>
      </c>
      <c r="H38" s="31">
        <f t="shared" si="5"/>
        <v>587.40000000000009</v>
      </c>
      <c r="I38" s="32">
        <f t="shared" si="6"/>
        <v>13984</v>
      </c>
      <c r="J38" s="31">
        <f t="shared" si="7"/>
        <v>576</v>
      </c>
      <c r="K38" s="32">
        <f t="shared" si="8"/>
        <v>13936</v>
      </c>
      <c r="L38" s="31">
        <f t="shared" si="9"/>
        <v>573.59999999999991</v>
      </c>
      <c r="M38" s="32">
        <f t="shared" si="10"/>
        <v>13763</v>
      </c>
      <c r="N38" s="12">
        <f t="shared" si="11"/>
        <v>566</v>
      </c>
      <c r="O38" s="13">
        <f t="shared" si="12"/>
        <v>13581</v>
      </c>
    </row>
    <row r="39" spans="1:15" x14ac:dyDescent="0.35">
      <c r="A39" s="40">
        <v>33</v>
      </c>
      <c r="B39" s="33">
        <f t="shared" si="27"/>
        <v>627.69999999999993</v>
      </c>
      <c r="C39" s="34">
        <f t="shared" si="28"/>
        <v>15074</v>
      </c>
      <c r="D39" s="33">
        <f t="shared" si="29"/>
        <v>620.80000000000007</v>
      </c>
      <c r="E39" s="34">
        <f t="shared" si="17"/>
        <v>14899</v>
      </c>
      <c r="F39" s="31">
        <f t="shared" si="3"/>
        <v>613.19999999999993</v>
      </c>
      <c r="G39" s="32">
        <f t="shared" si="4"/>
        <v>14724</v>
      </c>
      <c r="H39" s="31">
        <f t="shared" si="5"/>
        <v>605.60000000000014</v>
      </c>
      <c r="I39" s="32">
        <f t="shared" si="6"/>
        <v>14421</v>
      </c>
      <c r="J39" s="31">
        <f t="shared" si="7"/>
        <v>594</v>
      </c>
      <c r="K39" s="32">
        <f t="shared" si="8"/>
        <v>14368</v>
      </c>
      <c r="L39" s="31">
        <f t="shared" si="9"/>
        <v>591.39999999999986</v>
      </c>
      <c r="M39" s="32">
        <f t="shared" si="10"/>
        <v>14190</v>
      </c>
      <c r="N39" s="12">
        <f t="shared" si="11"/>
        <v>583.5</v>
      </c>
      <c r="O39" s="13">
        <f t="shared" si="12"/>
        <v>14002</v>
      </c>
    </row>
    <row r="40" spans="1:15" x14ac:dyDescent="0.35">
      <c r="A40" s="40">
        <v>34</v>
      </c>
      <c r="B40" s="33">
        <f t="shared" si="27"/>
        <v>646.59999999999991</v>
      </c>
      <c r="C40" s="34">
        <f t="shared" si="28"/>
        <v>15527</v>
      </c>
      <c r="D40" s="33">
        <f t="shared" si="29"/>
        <v>639.40000000000009</v>
      </c>
      <c r="E40" s="34">
        <f t="shared" si="17"/>
        <v>15346</v>
      </c>
      <c r="F40" s="31">
        <f t="shared" si="3"/>
        <v>631.59999999999991</v>
      </c>
      <c r="G40" s="32">
        <f t="shared" si="4"/>
        <v>15166</v>
      </c>
      <c r="H40" s="31">
        <f t="shared" si="5"/>
        <v>623.80000000000018</v>
      </c>
      <c r="I40" s="32">
        <f t="shared" si="6"/>
        <v>14858</v>
      </c>
      <c r="J40" s="31">
        <f t="shared" si="7"/>
        <v>612</v>
      </c>
      <c r="K40" s="32">
        <f t="shared" si="8"/>
        <v>14800</v>
      </c>
      <c r="L40" s="31">
        <f t="shared" si="9"/>
        <v>609.19999999999982</v>
      </c>
      <c r="M40" s="32">
        <f t="shared" si="10"/>
        <v>14617</v>
      </c>
      <c r="N40" s="12">
        <f t="shared" si="11"/>
        <v>601</v>
      </c>
      <c r="O40" s="13">
        <f t="shared" si="12"/>
        <v>14423</v>
      </c>
    </row>
    <row r="41" spans="1:15" x14ac:dyDescent="0.35">
      <c r="A41" s="40">
        <v>35</v>
      </c>
      <c r="B41" s="33">
        <v>667</v>
      </c>
      <c r="C41" s="34">
        <v>15980</v>
      </c>
      <c r="D41" s="33">
        <v>658</v>
      </c>
      <c r="E41" s="34">
        <v>15793</v>
      </c>
      <c r="F41" s="31">
        <v>650</v>
      </c>
      <c r="G41" s="32">
        <v>15608</v>
      </c>
      <c r="H41" s="31">
        <v>642</v>
      </c>
      <c r="I41" s="32">
        <f t="shared" si="6"/>
        <v>15295</v>
      </c>
      <c r="J41" s="31">
        <v>634</v>
      </c>
      <c r="K41" s="32">
        <v>15232</v>
      </c>
      <c r="L41" s="31">
        <v>627</v>
      </c>
      <c r="M41" s="32">
        <v>15044</v>
      </c>
      <c r="N41" s="12">
        <v>619</v>
      </c>
      <c r="O41" s="13">
        <v>14844</v>
      </c>
    </row>
    <row r="42" spans="1:15" x14ac:dyDescent="0.35">
      <c r="A42" s="40">
        <v>36</v>
      </c>
      <c r="B42" s="33">
        <f>18.9+B41</f>
        <v>685.9</v>
      </c>
      <c r="C42" s="34">
        <f>453+C41</f>
        <v>16433</v>
      </c>
      <c r="D42" s="33">
        <f>18.6+D41</f>
        <v>676.6</v>
      </c>
      <c r="E42" s="34">
        <f t="shared" si="17"/>
        <v>16240</v>
      </c>
      <c r="F42" s="31">
        <f t="shared" si="3"/>
        <v>668.4</v>
      </c>
      <c r="G42" s="32">
        <f t="shared" si="4"/>
        <v>16050</v>
      </c>
      <c r="H42" s="31">
        <f t="shared" si="5"/>
        <v>660.2</v>
      </c>
      <c r="I42" s="32">
        <f t="shared" si="6"/>
        <v>15732</v>
      </c>
      <c r="J42" s="31">
        <f t="shared" si="7"/>
        <v>652</v>
      </c>
      <c r="K42" s="32">
        <f t="shared" si="8"/>
        <v>15664</v>
      </c>
      <c r="L42" s="31">
        <f t="shared" si="9"/>
        <v>644.79999999999995</v>
      </c>
      <c r="M42" s="32">
        <f t="shared" si="10"/>
        <v>15471</v>
      </c>
      <c r="N42" s="12">
        <f t="shared" si="11"/>
        <v>636.5</v>
      </c>
      <c r="O42" s="13">
        <f t="shared" si="12"/>
        <v>15265</v>
      </c>
    </row>
    <row r="43" spans="1:15" x14ac:dyDescent="0.35">
      <c r="A43" s="40">
        <v>37</v>
      </c>
      <c r="B43" s="33">
        <f t="shared" ref="B43:B45" si="30">18.9+B42</f>
        <v>704.8</v>
      </c>
      <c r="C43" s="34">
        <f t="shared" ref="C43:C45" si="31">453+C42</f>
        <v>16886</v>
      </c>
      <c r="D43" s="33">
        <f t="shared" ref="D43:D45" si="32">18.6+D42</f>
        <v>695.2</v>
      </c>
      <c r="E43" s="34">
        <f t="shared" si="17"/>
        <v>16687</v>
      </c>
      <c r="F43" s="31">
        <f t="shared" si="3"/>
        <v>686.8</v>
      </c>
      <c r="G43" s="32">
        <f t="shared" si="4"/>
        <v>16492</v>
      </c>
      <c r="H43" s="31">
        <f t="shared" si="5"/>
        <v>678.40000000000009</v>
      </c>
      <c r="I43" s="32">
        <f t="shared" si="6"/>
        <v>16169</v>
      </c>
      <c r="J43" s="31">
        <f t="shared" si="7"/>
        <v>670</v>
      </c>
      <c r="K43" s="32">
        <f t="shared" si="8"/>
        <v>16096</v>
      </c>
      <c r="L43" s="31">
        <f t="shared" si="9"/>
        <v>662.59999999999991</v>
      </c>
      <c r="M43" s="32">
        <f t="shared" si="10"/>
        <v>15898</v>
      </c>
      <c r="N43" s="12">
        <f t="shared" si="11"/>
        <v>654</v>
      </c>
      <c r="O43" s="13">
        <f t="shared" si="12"/>
        <v>15686</v>
      </c>
    </row>
    <row r="44" spans="1:15" x14ac:dyDescent="0.35">
      <c r="A44" s="40">
        <v>38</v>
      </c>
      <c r="B44" s="33">
        <f t="shared" si="30"/>
        <v>723.69999999999993</v>
      </c>
      <c r="C44" s="34">
        <f t="shared" si="31"/>
        <v>17339</v>
      </c>
      <c r="D44" s="33">
        <f t="shared" si="32"/>
        <v>713.80000000000007</v>
      </c>
      <c r="E44" s="34">
        <f t="shared" si="17"/>
        <v>17134</v>
      </c>
      <c r="F44" s="31">
        <f t="shared" si="3"/>
        <v>705.19999999999993</v>
      </c>
      <c r="G44" s="32">
        <f t="shared" si="4"/>
        <v>16934</v>
      </c>
      <c r="H44" s="31">
        <f t="shared" si="5"/>
        <v>696.60000000000014</v>
      </c>
      <c r="I44" s="32">
        <f t="shared" si="6"/>
        <v>16606</v>
      </c>
      <c r="J44" s="31">
        <f t="shared" si="7"/>
        <v>688</v>
      </c>
      <c r="K44" s="32">
        <f t="shared" si="8"/>
        <v>16528</v>
      </c>
      <c r="L44" s="31">
        <f t="shared" si="9"/>
        <v>680.39999999999986</v>
      </c>
      <c r="M44" s="32">
        <f t="shared" si="10"/>
        <v>16325</v>
      </c>
      <c r="N44" s="12">
        <f t="shared" si="11"/>
        <v>671.5</v>
      </c>
      <c r="O44" s="13">
        <f t="shared" si="12"/>
        <v>16107</v>
      </c>
    </row>
    <row r="45" spans="1:15" x14ac:dyDescent="0.35">
      <c r="A45" s="40">
        <v>39</v>
      </c>
      <c r="B45" s="33">
        <f t="shared" si="30"/>
        <v>742.59999999999991</v>
      </c>
      <c r="C45" s="34">
        <f t="shared" si="31"/>
        <v>17792</v>
      </c>
      <c r="D45" s="33">
        <f t="shared" si="32"/>
        <v>732.40000000000009</v>
      </c>
      <c r="E45" s="34">
        <f t="shared" si="17"/>
        <v>17581</v>
      </c>
      <c r="F45" s="31">
        <f t="shared" si="3"/>
        <v>723.59999999999991</v>
      </c>
      <c r="G45" s="32">
        <f t="shared" si="4"/>
        <v>17376</v>
      </c>
      <c r="H45" s="31">
        <f t="shared" si="5"/>
        <v>714.80000000000018</v>
      </c>
      <c r="I45" s="32">
        <f t="shared" si="6"/>
        <v>17043</v>
      </c>
      <c r="J45" s="31">
        <f t="shared" si="7"/>
        <v>706</v>
      </c>
      <c r="K45" s="32">
        <f t="shared" si="8"/>
        <v>16960</v>
      </c>
      <c r="L45" s="31">
        <f t="shared" si="9"/>
        <v>698.19999999999982</v>
      </c>
      <c r="M45" s="32">
        <f t="shared" si="10"/>
        <v>16752</v>
      </c>
      <c r="N45" s="12">
        <f t="shared" si="11"/>
        <v>689</v>
      </c>
      <c r="O45" s="13">
        <f t="shared" si="12"/>
        <v>16528</v>
      </c>
    </row>
    <row r="46" spans="1:15" x14ac:dyDescent="0.35">
      <c r="A46" s="40">
        <v>40</v>
      </c>
      <c r="B46" s="33">
        <v>753</v>
      </c>
      <c r="C46" s="34">
        <v>18208</v>
      </c>
      <c r="D46" s="33">
        <v>750</v>
      </c>
      <c r="E46" s="34">
        <v>17996</v>
      </c>
      <c r="F46" s="31">
        <v>741</v>
      </c>
      <c r="G46" s="32">
        <v>17784</v>
      </c>
      <c r="H46" s="31">
        <v>732</v>
      </c>
      <c r="I46" s="32">
        <f t="shared" si="6"/>
        <v>17480</v>
      </c>
      <c r="J46" s="31">
        <v>723</v>
      </c>
      <c r="K46" s="32">
        <v>17350</v>
      </c>
      <c r="L46" s="31">
        <v>714</v>
      </c>
      <c r="M46" s="32">
        <v>17133</v>
      </c>
      <c r="N46" s="12">
        <v>704</v>
      </c>
      <c r="O46" s="13">
        <v>16907</v>
      </c>
    </row>
    <row r="47" spans="1:15" x14ac:dyDescent="0.35">
      <c r="A47" s="40">
        <v>41</v>
      </c>
      <c r="B47" s="33">
        <f>18.9+B46</f>
        <v>771.9</v>
      </c>
      <c r="C47" s="34">
        <f>453+C46</f>
        <v>18661</v>
      </c>
      <c r="D47" s="33">
        <f>18.6+D46</f>
        <v>768.6</v>
      </c>
      <c r="E47" s="34">
        <f t="shared" si="17"/>
        <v>18443</v>
      </c>
      <c r="F47" s="31">
        <f t="shared" si="3"/>
        <v>759.4</v>
      </c>
      <c r="G47" s="32">
        <f t="shared" si="4"/>
        <v>18226</v>
      </c>
      <c r="H47" s="31">
        <f t="shared" si="5"/>
        <v>750.2</v>
      </c>
      <c r="I47" s="32">
        <f t="shared" si="6"/>
        <v>17917</v>
      </c>
      <c r="J47" s="31">
        <f t="shared" si="7"/>
        <v>741</v>
      </c>
      <c r="K47" s="32">
        <f t="shared" si="8"/>
        <v>17782</v>
      </c>
      <c r="L47" s="31">
        <f t="shared" si="9"/>
        <v>731.8</v>
      </c>
      <c r="M47" s="32">
        <f t="shared" si="10"/>
        <v>17560</v>
      </c>
      <c r="N47" s="12">
        <f t="shared" si="11"/>
        <v>721.5</v>
      </c>
      <c r="O47" s="13">
        <f t="shared" si="12"/>
        <v>17328</v>
      </c>
    </row>
    <row r="48" spans="1:15" x14ac:dyDescent="0.35">
      <c r="A48" s="40">
        <v>42</v>
      </c>
      <c r="B48" s="33">
        <f t="shared" ref="B48:B50" si="33">18.9+B47</f>
        <v>790.8</v>
      </c>
      <c r="C48" s="34">
        <f t="shared" ref="C48:C50" si="34">453+C47</f>
        <v>19114</v>
      </c>
      <c r="D48" s="33">
        <f t="shared" ref="D48:D50" si="35">18.6+D47</f>
        <v>787.2</v>
      </c>
      <c r="E48" s="34">
        <f t="shared" si="17"/>
        <v>18890</v>
      </c>
      <c r="F48" s="31">
        <f t="shared" si="3"/>
        <v>777.8</v>
      </c>
      <c r="G48" s="32">
        <f t="shared" si="4"/>
        <v>18668</v>
      </c>
      <c r="H48" s="31">
        <f t="shared" si="5"/>
        <v>768.40000000000009</v>
      </c>
      <c r="I48" s="32">
        <f t="shared" si="6"/>
        <v>18354</v>
      </c>
      <c r="J48" s="31">
        <f t="shared" si="7"/>
        <v>759</v>
      </c>
      <c r="K48" s="32">
        <f t="shared" si="8"/>
        <v>18214</v>
      </c>
      <c r="L48" s="31">
        <f t="shared" si="9"/>
        <v>749.59999999999991</v>
      </c>
      <c r="M48" s="32">
        <f t="shared" si="10"/>
        <v>17987</v>
      </c>
      <c r="N48" s="12">
        <f t="shared" si="11"/>
        <v>739</v>
      </c>
      <c r="O48" s="13">
        <f t="shared" si="12"/>
        <v>17749</v>
      </c>
    </row>
    <row r="49" spans="1:15" x14ac:dyDescent="0.35">
      <c r="A49" s="40">
        <v>43</v>
      </c>
      <c r="B49" s="33">
        <f t="shared" si="33"/>
        <v>809.69999999999993</v>
      </c>
      <c r="C49" s="34">
        <f t="shared" si="34"/>
        <v>19567</v>
      </c>
      <c r="D49" s="33">
        <f t="shared" si="35"/>
        <v>805.80000000000007</v>
      </c>
      <c r="E49" s="34">
        <f t="shared" si="17"/>
        <v>19337</v>
      </c>
      <c r="F49" s="31">
        <f t="shared" si="3"/>
        <v>796.19999999999993</v>
      </c>
      <c r="G49" s="32">
        <f t="shared" si="4"/>
        <v>19110</v>
      </c>
      <c r="H49" s="31">
        <f t="shared" si="5"/>
        <v>786.60000000000014</v>
      </c>
      <c r="I49" s="32">
        <f t="shared" si="6"/>
        <v>18791</v>
      </c>
      <c r="J49" s="31">
        <f t="shared" si="7"/>
        <v>777</v>
      </c>
      <c r="K49" s="32">
        <f t="shared" si="8"/>
        <v>18646</v>
      </c>
      <c r="L49" s="31">
        <f t="shared" si="9"/>
        <v>767.39999999999986</v>
      </c>
      <c r="M49" s="32">
        <f t="shared" si="10"/>
        <v>18414</v>
      </c>
      <c r="N49" s="12">
        <f t="shared" si="11"/>
        <v>756.5</v>
      </c>
      <c r="O49" s="13">
        <f t="shared" si="12"/>
        <v>18170</v>
      </c>
    </row>
    <row r="50" spans="1:15" x14ac:dyDescent="0.35">
      <c r="A50" s="40">
        <v>44</v>
      </c>
      <c r="B50" s="33">
        <f t="shared" si="33"/>
        <v>828.59999999999991</v>
      </c>
      <c r="C50" s="34">
        <f t="shared" si="34"/>
        <v>20020</v>
      </c>
      <c r="D50" s="33">
        <f t="shared" si="35"/>
        <v>824.40000000000009</v>
      </c>
      <c r="E50" s="34">
        <f t="shared" si="17"/>
        <v>19784</v>
      </c>
      <c r="F50" s="31">
        <f t="shared" si="3"/>
        <v>814.59999999999991</v>
      </c>
      <c r="G50" s="32">
        <f t="shared" si="4"/>
        <v>19552</v>
      </c>
      <c r="H50" s="31">
        <f t="shared" si="5"/>
        <v>804.80000000000018</v>
      </c>
      <c r="I50" s="32">
        <f t="shared" si="6"/>
        <v>19228</v>
      </c>
      <c r="J50" s="31">
        <f t="shared" si="7"/>
        <v>795</v>
      </c>
      <c r="K50" s="32">
        <f t="shared" si="8"/>
        <v>19078</v>
      </c>
      <c r="L50" s="31">
        <f t="shared" si="9"/>
        <v>785.19999999999982</v>
      </c>
      <c r="M50" s="32">
        <f t="shared" si="10"/>
        <v>18841</v>
      </c>
      <c r="N50" s="12">
        <f t="shared" si="11"/>
        <v>774</v>
      </c>
      <c r="O50" s="13">
        <f t="shared" si="12"/>
        <v>18591</v>
      </c>
    </row>
    <row r="51" spans="1:15" x14ac:dyDescent="0.35">
      <c r="A51" s="40">
        <v>45</v>
      </c>
      <c r="B51" s="33">
        <v>844</v>
      </c>
      <c r="C51" s="34">
        <v>20473</v>
      </c>
      <c r="D51" s="33">
        <v>843</v>
      </c>
      <c r="E51" s="34">
        <v>20231</v>
      </c>
      <c r="F51" s="31">
        <f t="shared" si="3"/>
        <v>832.99999999999989</v>
      </c>
      <c r="G51" s="32">
        <v>19994</v>
      </c>
      <c r="H51" s="31">
        <v>823</v>
      </c>
      <c r="I51" s="32">
        <f t="shared" si="6"/>
        <v>19665</v>
      </c>
      <c r="J51" s="31">
        <v>812</v>
      </c>
      <c r="K51" s="32">
        <v>19510</v>
      </c>
      <c r="L51" s="31">
        <v>803</v>
      </c>
      <c r="M51" s="32">
        <v>19268</v>
      </c>
      <c r="N51" s="12">
        <v>792</v>
      </c>
      <c r="O51" s="13">
        <v>19012</v>
      </c>
    </row>
    <row r="52" spans="1:15" x14ac:dyDescent="0.35">
      <c r="A52" s="40">
        <v>46</v>
      </c>
      <c r="B52" s="33">
        <f>18.9+B51</f>
        <v>862.9</v>
      </c>
      <c r="C52" s="34">
        <f>453+C51</f>
        <v>20926</v>
      </c>
      <c r="D52" s="33">
        <f>18.6+D51</f>
        <v>861.6</v>
      </c>
      <c r="E52" s="34">
        <f t="shared" si="17"/>
        <v>20678</v>
      </c>
      <c r="F52" s="31">
        <f t="shared" si="3"/>
        <v>851.39999999999986</v>
      </c>
      <c r="G52" s="32">
        <f t="shared" si="4"/>
        <v>20436</v>
      </c>
      <c r="H52" s="31">
        <f t="shared" si="5"/>
        <v>841.2</v>
      </c>
      <c r="I52" s="32">
        <f t="shared" si="6"/>
        <v>20102</v>
      </c>
      <c r="J52" s="31">
        <f t="shared" si="7"/>
        <v>830</v>
      </c>
      <c r="K52" s="32">
        <f t="shared" si="8"/>
        <v>19942</v>
      </c>
      <c r="L52" s="31">
        <f t="shared" si="9"/>
        <v>820.8</v>
      </c>
      <c r="M52" s="32">
        <f t="shared" si="10"/>
        <v>19695</v>
      </c>
      <c r="N52" s="12">
        <f t="shared" si="11"/>
        <v>809.5</v>
      </c>
      <c r="O52" s="13">
        <f t="shared" si="12"/>
        <v>19433</v>
      </c>
    </row>
    <row r="53" spans="1:15" x14ac:dyDescent="0.35">
      <c r="A53" s="40">
        <v>47</v>
      </c>
      <c r="B53" s="33">
        <f t="shared" ref="B53:B55" si="36">18.9+B52</f>
        <v>881.8</v>
      </c>
      <c r="C53" s="34">
        <f t="shared" ref="C53:C55" si="37">453+C52</f>
        <v>21379</v>
      </c>
      <c r="D53" s="33">
        <f t="shared" ref="D53:D55" si="38">18.6+D52</f>
        <v>880.2</v>
      </c>
      <c r="E53" s="34">
        <f t="shared" si="17"/>
        <v>21125</v>
      </c>
      <c r="F53" s="31">
        <f t="shared" si="3"/>
        <v>869.79999999999984</v>
      </c>
      <c r="G53" s="32">
        <f t="shared" si="4"/>
        <v>20878</v>
      </c>
      <c r="H53" s="31">
        <f t="shared" si="5"/>
        <v>859.40000000000009</v>
      </c>
      <c r="I53" s="32">
        <f t="shared" si="6"/>
        <v>20539</v>
      </c>
      <c r="J53" s="31">
        <f t="shared" si="7"/>
        <v>848</v>
      </c>
      <c r="K53" s="32">
        <f t="shared" si="8"/>
        <v>20374</v>
      </c>
      <c r="L53" s="31">
        <f t="shared" si="9"/>
        <v>838.59999999999991</v>
      </c>
      <c r="M53" s="32">
        <f t="shared" si="10"/>
        <v>20122</v>
      </c>
      <c r="N53" s="12">
        <f t="shared" si="11"/>
        <v>827</v>
      </c>
      <c r="O53" s="13">
        <f t="shared" si="12"/>
        <v>19854</v>
      </c>
    </row>
    <row r="54" spans="1:15" x14ac:dyDescent="0.35">
      <c r="A54" s="40">
        <v>48</v>
      </c>
      <c r="B54" s="33">
        <f t="shared" si="36"/>
        <v>900.69999999999993</v>
      </c>
      <c r="C54" s="34">
        <f t="shared" si="37"/>
        <v>21832</v>
      </c>
      <c r="D54" s="33">
        <f t="shared" si="38"/>
        <v>898.80000000000007</v>
      </c>
      <c r="E54" s="34">
        <f t="shared" si="17"/>
        <v>21572</v>
      </c>
      <c r="F54" s="31">
        <f t="shared" si="3"/>
        <v>888.19999999999982</v>
      </c>
      <c r="G54" s="32">
        <f t="shared" si="4"/>
        <v>21320</v>
      </c>
      <c r="H54" s="31">
        <f t="shared" si="5"/>
        <v>877.60000000000014</v>
      </c>
      <c r="I54" s="32">
        <f t="shared" si="6"/>
        <v>20976</v>
      </c>
      <c r="J54" s="31">
        <f t="shared" si="7"/>
        <v>866</v>
      </c>
      <c r="K54" s="32">
        <f t="shared" si="8"/>
        <v>20806</v>
      </c>
      <c r="L54" s="31">
        <f t="shared" si="9"/>
        <v>856.39999999999986</v>
      </c>
      <c r="M54" s="32">
        <f t="shared" si="10"/>
        <v>20549</v>
      </c>
      <c r="N54" s="12">
        <f t="shared" si="11"/>
        <v>844.5</v>
      </c>
      <c r="O54" s="13">
        <f t="shared" si="12"/>
        <v>20275</v>
      </c>
    </row>
    <row r="55" spans="1:15" x14ac:dyDescent="0.35">
      <c r="A55" s="40">
        <v>49</v>
      </c>
      <c r="B55" s="33">
        <f t="shared" si="36"/>
        <v>919.59999999999991</v>
      </c>
      <c r="C55" s="34">
        <f t="shared" si="37"/>
        <v>22285</v>
      </c>
      <c r="D55" s="33">
        <f t="shared" si="38"/>
        <v>917.40000000000009</v>
      </c>
      <c r="E55" s="34">
        <f t="shared" si="17"/>
        <v>22019</v>
      </c>
      <c r="F55" s="31">
        <f t="shared" si="3"/>
        <v>906.5999999999998</v>
      </c>
      <c r="G55" s="32">
        <f t="shared" si="4"/>
        <v>21762</v>
      </c>
      <c r="H55" s="31">
        <f t="shared" si="5"/>
        <v>895.80000000000018</v>
      </c>
      <c r="I55" s="32">
        <f t="shared" si="6"/>
        <v>21413</v>
      </c>
      <c r="J55" s="31">
        <f t="shared" si="7"/>
        <v>884</v>
      </c>
      <c r="K55" s="32">
        <f t="shared" si="8"/>
        <v>21238</v>
      </c>
      <c r="L55" s="31">
        <f t="shared" si="9"/>
        <v>874.19999999999982</v>
      </c>
      <c r="M55" s="32">
        <f t="shared" si="10"/>
        <v>20976</v>
      </c>
      <c r="N55" s="12">
        <f t="shared" si="11"/>
        <v>862</v>
      </c>
      <c r="O55" s="13">
        <f t="shared" si="12"/>
        <v>20696</v>
      </c>
    </row>
    <row r="56" spans="1:15" x14ac:dyDescent="0.35">
      <c r="A56" s="40">
        <v>50</v>
      </c>
      <c r="B56" s="33">
        <v>944</v>
      </c>
      <c r="C56" s="34">
        <v>22657</v>
      </c>
      <c r="D56" s="33">
        <v>933</v>
      </c>
      <c r="E56" s="34">
        <v>22394</v>
      </c>
      <c r="F56" s="31">
        <v>922</v>
      </c>
      <c r="G56" s="32">
        <v>22130</v>
      </c>
      <c r="H56" s="31">
        <v>910</v>
      </c>
      <c r="I56" s="32">
        <f t="shared" si="6"/>
        <v>21850</v>
      </c>
      <c r="J56" s="31">
        <v>899</v>
      </c>
      <c r="K56" s="32">
        <v>21592</v>
      </c>
      <c r="L56" s="31">
        <v>888</v>
      </c>
      <c r="M56" s="32">
        <v>21319</v>
      </c>
      <c r="N56" s="12">
        <v>877</v>
      </c>
      <c r="O56" s="13">
        <v>21037</v>
      </c>
    </row>
    <row r="57" spans="1:15" x14ac:dyDescent="0.35">
      <c r="A57" s="40">
        <v>51</v>
      </c>
      <c r="B57" s="33">
        <f>18.9+B56</f>
        <v>962.9</v>
      </c>
      <c r="C57" s="34">
        <f>453+C56</f>
        <v>23110</v>
      </c>
      <c r="D57" s="33">
        <f>18.6+D56</f>
        <v>951.6</v>
      </c>
      <c r="E57" s="34">
        <f>447+E56</f>
        <v>22841</v>
      </c>
      <c r="F57" s="31">
        <f t="shared" si="3"/>
        <v>940.4</v>
      </c>
      <c r="G57" s="32">
        <f t="shared" si="4"/>
        <v>22572</v>
      </c>
      <c r="H57" s="31">
        <f t="shared" si="5"/>
        <v>928.2</v>
      </c>
      <c r="I57" s="32">
        <f t="shared" si="6"/>
        <v>22287</v>
      </c>
      <c r="J57" s="31">
        <f t="shared" si="7"/>
        <v>917</v>
      </c>
      <c r="K57" s="32">
        <f t="shared" si="8"/>
        <v>22024</v>
      </c>
      <c r="L57" s="31">
        <f t="shared" si="9"/>
        <v>905.8</v>
      </c>
      <c r="M57" s="32">
        <f t="shared" si="10"/>
        <v>21746</v>
      </c>
      <c r="N57" s="12">
        <f t="shared" si="11"/>
        <v>894.5</v>
      </c>
      <c r="O57" s="13">
        <f t="shared" si="12"/>
        <v>21458</v>
      </c>
    </row>
    <row r="58" spans="1:15" x14ac:dyDescent="0.35">
      <c r="A58" s="40">
        <v>52</v>
      </c>
      <c r="B58" s="33">
        <f t="shared" ref="B58:B60" si="39">18.9+B57</f>
        <v>981.8</v>
      </c>
      <c r="C58" s="34">
        <f t="shared" ref="C58:C60" si="40">453+C57</f>
        <v>23563</v>
      </c>
      <c r="D58" s="33">
        <f t="shared" ref="D58:D60" si="41">18.6+D57</f>
        <v>970.2</v>
      </c>
      <c r="E58" s="34">
        <f t="shared" ref="E58:E60" si="42">447+E57</f>
        <v>23288</v>
      </c>
      <c r="F58" s="31">
        <f t="shared" si="3"/>
        <v>958.8</v>
      </c>
      <c r="G58" s="32">
        <f t="shared" si="4"/>
        <v>23014</v>
      </c>
      <c r="H58" s="31">
        <f t="shared" si="5"/>
        <v>946.40000000000009</v>
      </c>
      <c r="I58" s="32">
        <f t="shared" si="6"/>
        <v>22724</v>
      </c>
      <c r="J58" s="31">
        <f t="shared" si="7"/>
        <v>935</v>
      </c>
      <c r="K58" s="32">
        <f t="shared" si="8"/>
        <v>22456</v>
      </c>
      <c r="L58" s="31">
        <f t="shared" si="9"/>
        <v>923.59999999999991</v>
      </c>
      <c r="M58" s="32">
        <f t="shared" si="10"/>
        <v>22173</v>
      </c>
      <c r="N58" s="12">
        <f t="shared" si="11"/>
        <v>912</v>
      </c>
      <c r="O58" s="13">
        <f t="shared" si="12"/>
        <v>21879</v>
      </c>
    </row>
    <row r="59" spans="1:15" x14ac:dyDescent="0.35">
      <c r="A59" s="40">
        <v>53</v>
      </c>
      <c r="B59" s="33">
        <f t="shared" si="39"/>
        <v>1000.6999999999999</v>
      </c>
      <c r="C59" s="34">
        <f t="shared" si="40"/>
        <v>24016</v>
      </c>
      <c r="D59" s="33">
        <f t="shared" si="41"/>
        <v>988.80000000000007</v>
      </c>
      <c r="E59" s="34">
        <f t="shared" si="42"/>
        <v>23735</v>
      </c>
      <c r="F59" s="31">
        <f t="shared" si="3"/>
        <v>977.19999999999993</v>
      </c>
      <c r="G59" s="32">
        <f t="shared" si="4"/>
        <v>23456</v>
      </c>
      <c r="H59" s="31">
        <f t="shared" si="5"/>
        <v>964.60000000000014</v>
      </c>
      <c r="I59" s="32">
        <f t="shared" si="6"/>
        <v>23161</v>
      </c>
      <c r="J59" s="31">
        <f t="shared" si="7"/>
        <v>953</v>
      </c>
      <c r="K59" s="32">
        <f t="shared" si="8"/>
        <v>22888</v>
      </c>
      <c r="L59" s="31">
        <f t="shared" si="9"/>
        <v>941.39999999999986</v>
      </c>
      <c r="M59" s="32">
        <f t="shared" si="10"/>
        <v>22600</v>
      </c>
      <c r="N59" s="12">
        <f t="shared" si="11"/>
        <v>929.5</v>
      </c>
      <c r="O59" s="13">
        <f t="shared" si="12"/>
        <v>22300</v>
      </c>
    </row>
    <row r="60" spans="1:15" x14ac:dyDescent="0.35">
      <c r="A60" s="40">
        <v>54</v>
      </c>
      <c r="B60" s="33">
        <f t="shared" si="39"/>
        <v>1019.5999999999999</v>
      </c>
      <c r="C60" s="34">
        <f t="shared" si="40"/>
        <v>24469</v>
      </c>
      <c r="D60" s="33">
        <f t="shared" si="41"/>
        <v>1007.4000000000001</v>
      </c>
      <c r="E60" s="34">
        <f t="shared" si="42"/>
        <v>24182</v>
      </c>
      <c r="F60" s="31">
        <f t="shared" si="3"/>
        <v>995.59999999999991</v>
      </c>
      <c r="G60" s="32">
        <f t="shared" si="4"/>
        <v>23898</v>
      </c>
      <c r="H60" s="31">
        <f t="shared" si="5"/>
        <v>982.80000000000018</v>
      </c>
      <c r="I60" s="32">
        <f t="shared" si="6"/>
        <v>23598</v>
      </c>
      <c r="J60" s="31">
        <f t="shared" si="7"/>
        <v>971</v>
      </c>
      <c r="K60" s="32">
        <f t="shared" si="8"/>
        <v>23320</v>
      </c>
      <c r="L60" s="31">
        <f t="shared" si="9"/>
        <v>959.19999999999982</v>
      </c>
      <c r="M60" s="32">
        <f t="shared" si="10"/>
        <v>23027</v>
      </c>
      <c r="N60" s="12">
        <f t="shared" si="11"/>
        <v>947</v>
      </c>
      <c r="O60" s="13">
        <f t="shared" si="12"/>
        <v>22721</v>
      </c>
    </row>
    <row r="61" spans="1:15" x14ac:dyDescent="0.35">
      <c r="A61" s="40">
        <v>55</v>
      </c>
      <c r="B61" s="33">
        <v>1040</v>
      </c>
      <c r="C61" s="34">
        <v>24922</v>
      </c>
      <c r="D61" s="33">
        <v>1026</v>
      </c>
      <c r="E61" s="34">
        <v>24629</v>
      </c>
      <c r="F61" s="31">
        <v>1014</v>
      </c>
      <c r="G61" s="32">
        <v>24340</v>
      </c>
      <c r="H61" s="31">
        <v>1001</v>
      </c>
      <c r="I61" s="32">
        <f t="shared" si="6"/>
        <v>24035</v>
      </c>
      <c r="J61" s="31">
        <v>989</v>
      </c>
      <c r="K61" s="32">
        <v>23752</v>
      </c>
      <c r="L61" s="31">
        <v>977</v>
      </c>
      <c r="M61" s="32">
        <v>23454</v>
      </c>
      <c r="N61" s="12">
        <v>964</v>
      </c>
      <c r="O61" s="13">
        <v>23142</v>
      </c>
    </row>
    <row r="62" spans="1:15" x14ac:dyDescent="0.35">
      <c r="A62" s="40">
        <v>56</v>
      </c>
      <c r="B62" s="33">
        <f>18.9+B61</f>
        <v>1058.9000000000001</v>
      </c>
      <c r="C62" s="34">
        <f>453+C61</f>
        <v>25375</v>
      </c>
      <c r="D62" s="33">
        <f>18.6+D61</f>
        <v>1044.5999999999999</v>
      </c>
      <c r="E62" s="34">
        <f>447+E61</f>
        <v>25076</v>
      </c>
      <c r="F62" s="31">
        <f t="shared" si="3"/>
        <v>1032.4000000000001</v>
      </c>
      <c r="G62" s="32">
        <f t="shared" si="4"/>
        <v>24782</v>
      </c>
      <c r="H62" s="31">
        <f t="shared" si="5"/>
        <v>1019.2</v>
      </c>
      <c r="I62" s="32">
        <f>I61+419</f>
        <v>24454</v>
      </c>
      <c r="J62" s="31">
        <f t="shared" si="7"/>
        <v>1007</v>
      </c>
      <c r="K62" s="32">
        <f t="shared" si="8"/>
        <v>24184</v>
      </c>
      <c r="L62" s="31">
        <f t="shared" si="9"/>
        <v>994.8</v>
      </c>
      <c r="M62" s="32">
        <f t="shared" si="10"/>
        <v>23881</v>
      </c>
      <c r="N62" s="12">
        <f t="shared" si="11"/>
        <v>981.5</v>
      </c>
      <c r="O62" s="13">
        <f t="shared" si="12"/>
        <v>23563</v>
      </c>
    </row>
    <row r="63" spans="1:15" x14ac:dyDescent="0.35">
      <c r="A63" s="40">
        <v>57</v>
      </c>
      <c r="B63" s="33">
        <f t="shared" ref="B63:B65" si="43">18.9+B62</f>
        <v>1077.8000000000002</v>
      </c>
      <c r="C63" s="34">
        <f t="shared" ref="C63:C65" si="44">453+C62</f>
        <v>25828</v>
      </c>
      <c r="D63" s="33">
        <f t="shared" ref="D63:D65" si="45">18.9+D62</f>
        <v>1063.5</v>
      </c>
      <c r="E63" s="34">
        <f t="shared" ref="E63:E65" si="46">447+E62</f>
        <v>25523</v>
      </c>
      <c r="F63" s="31">
        <f t="shared" si="3"/>
        <v>1050.8000000000002</v>
      </c>
      <c r="G63" s="32">
        <f t="shared" si="4"/>
        <v>25224</v>
      </c>
      <c r="H63" s="31">
        <f t="shared" si="5"/>
        <v>1037.4000000000001</v>
      </c>
      <c r="I63" s="32">
        <f t="shared" ref="I63:I105" si="47">I62+419</f>
        <v>24873</v>
      </c>
      <c r="J63" s="31">
        <f t="shared" si="7"/>
        <v>1025</v>
      </c>
      <c r="K63" s="32">
        <f t="shared" si="8"/>
        <v>24616</v>
      </c>
      <c r="L63" s="31">
        <f t="shared" si="9"/>
        <v>1012.5999999999999</v>
      </c>
      <c r="M63" s="32">
        <f t="shared" si="10"/>
        <v>24308</v>
      </c>
      <c r="N63" s="12">
        <f t="shared" si="11"/>
        <v>999</v>
      </c>
      <c r="O63" s="13">
        <f t="shared" si="12"/>
        <v>23984</v>
      </c>
    </row>
    <row r="64" spans="1:15" x14ac:dyDescent="0.35">
      <c r="A64" s="40">
        <v>58</v>
      </c>
      <c r="B64" s="33">
        <f t="shared" si="43"/>
        <v>1096.7000000000003</v>
      </c>
      <c r="C64" s="34">
        <f t="shared" si="44"/>
        <v>26281</v>
      </c>
      <c r="D64" s="33">
        <f t="shared" si="45"/>
        <v>1082.4000000000001</v>
      </c>
      <c r="E64" s="34">
        <f t="shared" si="46"/>
        <v>25970</v>
      </c>
      <c r="F64" s="31">
        <f t="shared" si="3"/>
        <v>1069.2000000000003</v>
      </c>
      <c r="G64" s="32">
        <f t="shared" si="4"/>
        <v>25666</v>
      </c>
      <c r="H64" s="31">
        <f t="shared" si="5"/>
        <v>1055.6000000000001</v>
      </c>
      <c r="I64" s="32">
        <f t="shared" si="47"/>
        <v>25292</v>
      </c>
      <c r="J64" s="31">
        <f t="shared" si="7"/>
        <v>1043</v>
      </c>
      <c r="K64" s="32">
        <f t="shared" si="8"/>
        <v>25048</v>
      </c>
      <c r="L64" s="31">
        <f t="shared" si="9"/>
        <v>1030.3999999999999</v>
      </c>
      <c r="M64" s="32">
        <f t="shared" si="10"/>
        <v>24735</v>
      </c>
      <c r="N64" s="12">
        <f t="shared" si="11"/>
        <v>1016.5</v>
      </c>
      <c r="O64" s="13">
        <f t="shared" si="12"/>
        <v>24405</v>
      </c>
    </row>
    <row r="65" spans="1:15" x14ac:dyDescent="0.35">
      <c r="A65" s="40">
        <v>59</v>
      </c>
      <c r="B65" s="33">
        <f t="shared" si="43"/>
        <v>1115.6000000000004</v>
      </c>
      <c r="C65" s="34">
        <f t="shared" si="44"/>
        <v>26734</v>
      </c>
      <c r="D65" s="33">
        <f t="shared" si="45"/>
        <v>1101.3000000000002</v>
      </c>
      <c r="E65" s="34">
        <f t="shared" si="46"/>
        <v>26417</v>
      </c>
      <c r="F65" s="31">
        <f t="shared" si="3"/>
        <v>1087.6000000000004</v>
      </c>
      <c r="G65" s="32">
        <f t="shared" si="4"/>
        <v>26108</v>
      </c>
      <c r="H65" s="31">
        <f t="shared" si="5"/>
        <v>1073.8000000000002</v>
      </c>
      <c r="I65" s="32">
        <f t="shared" si="47"/>
        <v>25711</v>
      </c>
      <c r="J65" s="31">
        <f t="shared" si="7"/>
        <v>1061</v>
      </c>
      <c r="K65" s="32">
        <f t="shared" si="8"/>
        <v>25480</v>
      </c>
      <c r="L65" s="31">
        <f t="shared" si="9"/>
        <v>1048.1999999999998</v>
      </c>
      <c r="M65" s="32">
        <f t="shared" si="10"/>
        <v>25162</v>
      </c>
      <c r="N65" s="12">
        <f t="shared" si="11"/>
        <v>1034</v>
      </c>
      <c r="O65" s="13">
        <f t="shared" si="12"/>
        <v>24826</v>
      </c>
    </row>
    <row r="66" spans="1:15" x14ac:dyDescent="0.35">
      <c r="A66" s="40">
        <v>60</v>
      </c>
      <c r="B66" s="33">
        <v>1128</v>
      </c>
      <c r="C66" s="34">
        <v>27074</v>
      </c>
      <c r="D66" s="33">
        <v>1115</v>
      </c>
      <c r="E66" s="34">
        <v>26758</v>
      </c>
      <c r="F66" s="31">
        <v>1102</v>
      </c>
      <c r="G66" s="32">
        <v>26439</v>
      </c>
      <c r="H66" s="31">
        <v>1088</v>
      </c>
      <c r="I66" s="32">
        <v>26120</v>
      </c>
      <c r="J66" s="31">
        <v>1074</v>
      </c>
      <c r="K66" s="32">
        <v>25796</v>
      </c>
      <c r="L66" s="31">
        <v>1061</v>
      </c>
      <c r="M66" s="32">
        <v>25468</v>
      </c>
      <c r="N66" s="16">
        <v>1006</v>
      </c>
      <c r="O66" s="13">
        <v>25132</v>
      </c>
    </row>
    <row r="67" spans="1:15" x14ac:dyDescent="0.35">
      <c r="A67" s="40">
        <v>61</v>
      </c>
      <c r="B67" s="33">
        <f>18.4+B66</f>
        <v>1146.4000000000001</v>
      </c>
      <c r="C67" s="34">
        <f>434+C66</f>
        <v>27508</v>
      </c>
      <c r="D67" s="33">
        <f>17.8+D66</f>
        <v>1132.8</v>
      </c>
      <c r="E67" s="34">
        <f>429+E66</f>
        <v>27187</v>
      </c>
      <c r="F67" s="31">
        <f t="shared" ref="F67:F105" si="48">17.6+F66</f>
        <v>1119.5999999999999</v>
      </c>
      <c r="G67" s="32">
        <f t="shared" ref="G67:G105" si="49">G66+424</f>
        <v>26863</v>
      </c>
      <c r="H67" s="31">
        <f>17.4+H66</f>
        <v>1105.4000000000001</v>
      </c>
      <c r="I67" s="32">
        <f t="shared" si="47"/>
        <v>26539</v>
      </c>
      <c r="J67" s="31">
        <f>17.2+J66</f>
        <v>1091.2</v>
      </c>
      <c r="K67" s="32">
        <f>K66+414</f>
        <v>26210</v>
      </c>
      <c r="L67" s="31">
        <f>17+L66</f>
        <v>1078</v>
      </c>
      <c r="M67" s="32">
        <f>M66+408</f>
        <v>25876</v>
      </c>
      <c r="N67" s="12">
        <f>16.8+N66</f>
        <v>1022.8</v>
      </c>
      <c r="O67" s="13">
        <f>O66+403</f>
        <v>25535</v>
      </c>
    </row>
    <row r="68" spans="1:15" x14ac:dyDescent="0.35">
      <c r="A68" s="40">
        <v>62</v>
      </c>
      <c r="B68" s="33">
        <f t="shared" ref="B68:B105" si="50">18.4+B67</f>
        <v>1164.8000000000002</v>
      </c>
      <c r="C68" s="34">
        <f t="shared" ref="C68:C105" si="51">434+C67</f>
        <v>27942</v>
      </c>
      <c r="D68" s="33">
        <f t="shared" ref="D68:D105" si="52">17.8+D67</f>
        <v>1150.5999999999999</v>
      </c>
      <c r="E68" s="34">
        <f t="shared" ref="E68:E105" si="53">429+E67</f>
        <v>27616</v>
      </c>
      <c r="F68" s="31">
        <f t="shared" si="48"/>
        <v>1137.1999999999998</v>
      </c>
      <c r="G68" s="32">
        <f t="shared" si="49"/>
        <v>27287</v>
      </c>
      <c r="H68" s="31">
        <f t="shared" ref="H68:H105" si="54">17.4+H67</f>
        <v>1122.8000000000002</v>
      </c>
      <c r="I68" s="32">
        <f t="shared" si="47"/>
        <v>26958</v>
      </c>
      <c r="J68" s="31">
        <f t="shared" ref="J68:J105" si="55">17.2+J67</f>
        <v>1108.4000000000001</v>
      </c>
      <c r="K68" s="32">
        <f t="shared" ref="K68:K105" si="56">K67+414</f>
        <v>26624</v>
      </c>
      <c r="L68" s="31">
        <f t="shared" ref="L68:L105" si="57">17+L67</f>
        <v>1095</v>
      </c>
      <c r="M68" s="32">
        <f t="shared" ref="M68:M105" si="58">M67+408</f>
        <v>26284</v>
      </c>
      <c r="N68" s="12">
        <f t="shared" ref="N68:N105" si="59">16.8+N67</f>
        <v>1039.5999999999999</v>
      </c>
      <c r="O68" s="13">
        <f t="shared" ref="O68:O105" si="60">O67+403</f>
        <v>25938</v>
      </c>
    </row>
    <row r="69" spans="1:15" x14ac:dyDescent="0.35">
      <c r="A69" s="40">
        <v>63</v>
      </c>
      <c r="B69" s="33">
        <f t="shared" si="50"/>
        <v>1183.2000000000003</v>
      </c>
      <c r="C69" s="34">
        <f t="shared" si="51"/>
        <v>28376</v>
      </c>
      <c r="D69" s="33">
        <f t="shared" si="52"/>
        <v>1168.3999999999999</v>
      </c>
      <c r="E69" s="34">
        <f t="shared" si="53"/>
        <v>28045</v>
      </c>
      <c r="F69" s="31">
        <f t="shared" si="48"/>
        <v>1154.7999999999997</v>
      </c>
      <c r="G69" s="32">
        <f t="shared" si="49"/>
        <v>27711</v>
      </c>
      <c r="H69" s="31">
        <f t="shared" si="54"/>
        <v>1140.2000000000003</v>
      </c>
      <c r="I69" s="32">
        <f t="shared" si="47"/>
        <v>27377</v>
      </c>
      <c r="J69" s="31">
        <f t="shared" si="55"/>
        <v>1125.6000000000001</v>
      </c>
      <c r="K69" s="32">
        <f t="shared" si="56"/>
        <v>27038</v>
      </c>
      <c r="L69" s="31">
        <f t="shared" si="57"/>
        <v>1112</v>
      </c>
      <c r="M69" s="32">
        <f t="shared" si="58"/>
        <v>26692</v>
      </c>
      <c r="N69" s="12">
        <f t="shared" si="59"/>
        <v>1056.3999999999999</v>
      </c>
      <c r="O69" s="13">
        <f t="shared" si="60"/>
        <v>26341</v>
      </c>
    </row>
    <row r="70" spans="1:15" x14ac:dyDescent="0.35">
      <c r="A70" s="40">
        <v>64</v>
      </c>
      <c r="B70" s="33">
        <f t="shared" si="50"/>
        <v>1201.6000000000004</v>
      </c>
      <c r="C70" s="34">
        <f t="shared" si="51"/>
        <v>28810</v>
      </c>
      <c r="D70" s="33">
        <f t="shared" si="52"/>
        <v>1186.1999999999998</v>
      </c>
      <c r="E70" s="34">
        <f t="shared" si="53"/>
        <v>28474</v>
      </c>
      <c r="F70" s="31">
        <f t="shared" si="48"/>
        <v>1172.3999999999996</v>
      </c>
      <c r="G70" s="32">
        <f t="shared" si="49"/>
        <v>28135</v>
      </c>
      <c r="H70" s="31">
        <f t="shared" si="54"/>
        <v>1157.6000000000004</v>
      </c>
      <c r="I70" s="32">
        <f t="shared" si="47"/>
        <v>27796</v>
      </c>
      <c r="J70" s="31">
        <f t="shared" si="55"/>
        <v>1142.8000000000002</v>
      </c>
      <c r="K70" s="32">
        <f t="shared" si="56"/>
        <v>27452</v>
      </c>
      <c r="L70" s="31">
        <f t="shared" si="57"/>
        <v>1129</v>
      </c>
      <c r="M70" s="32">
        <f t="shared" si="58"/>
        <v>27100</v>
      </c>
      <c r="N70" s="12">
        <f t="shared" si="59"/>
        <v>1073.1999999999998</v>
      </c>
      <c r="O70" s="13">
        <f t="shared" si="60"/>
        <v>26744</v>
      </c>
    </row>
    <row r="71" spans="1:15" x14ac:dyDescent="0.35">
      <c r="A71" s="40">
        <v>65</v>
      </c>
      <c r="B71" s="33">
        <v>1218</v>
      </c>
      <c r="C71" s="34">
        <v>29244</v>
      </c>
      <c r="D71" s="33">
        <v>1204</v>
      </c>
      <c r="E71" s="34">
        <v>28903</v>
      </c>
      <c r="F71" s="31">
        <v>1190</v>
      </c>
      <c r="G71" s="32">
        <v>28559</v>
      </c>
      <c r="H71" s="31">
        <v>1175</v>
      </c>
      <c r="I71" s="32">
        <v>28215</v>
      </c>
      <c r="J71" s="31">
        <v>1161</v>
      </c>
      <c r="K71" s="32">
        <v>27866</v>
      </c>
      <c r="L71" s="31">
        <v>1146</v>
      </c>
      <c r="M71" s="32">
        <v>27508</v>
      </c>
      <c r="N71" s="12">
        <v>1131</v>
      </c>
      <c r="O71" s="13">
        <v>27147</v>
      </c>
    </row>
    <row r="72" spans="1:15" x14ac:dyDescent="0.35">
      <c r="A72" s="40">
        <v>66</v>
      </c>
      <c r="B72" s="33">
        <f t="shared" si="50"/>
        <v>1236.4000000000001</v>
      </c>
      <c r="C72" s="34">
        <f t="shared" si="51"/>
        <v>29678</v>
      </c>
      <c r="D72" s="33">
        <f t="shared" si="52"/>
        <v>1221.8</v>
      </c>
      <c r="E72" s="34">
        <f t="shared" si="53"/>
        <v>29332</v>
      </c>
      <c r="F72" s="31">
        <f t="shared" si="48"/>
        <v>1207.5999999999999</v>
      </c>
      <c r="G72" s="32">
        <f t="shared" si="49"/>
        <v>28983</v>
      </c>
      <c r="H72" s="31">
        <f t="shared" si="54"/>
        <v>1192.4000000000001</v>
      </c>
      <c r="I72" s="32">
        <f t="shared" si="47"/>
        <v>28634</v>
      </c>
      <c r="J72" s="31">
        <f t="shared" si="55"/>
        <v>1178.2</v>
      </c>
      <c r="K72" s="32">
        <f t="shared" si="56"/>
        <v>28280</v>
      </c>
      <c r="L72" s="31">
        <f t="shared" si="57"/>
        <v>1163</v>
      </c>
      <c r="M72" s="32">
        <f t="shared" si="58"/>
        <v>27916</v>
      </c>
      <c r="N72" s="12">
        <f t="shared" si="59"/>
        <v>1147.8</v>
      </c>
      <c r="O72" s="13">
        <f t="shared" si="60"/>
        <v>27550</v>
      </c>
    </row>
    <row r="73" spans="1:15" x14ac:dyDescent="0.35">
      <c r="A73" s="40">
        <v>67</v>
      </c>
      <c r="B73" s="33">
        <f t="shared" si="50"/>
        <v>1254.8000000000002</v>
      </c>
      <c r="C73" s="34">
        <f t="shared" si="51"/>
        <v>30112</v>
      </c>
      <c r="D73" s="33">
        <f t="shared" si="52"/>
        <v>1239.5999999999999</v>
      </c>
      <c r="E73" s="34">
        <f t="shared" si="53"/>
        <v>29761</v>
      </c>
      <c r="F73" s="31">
        <f t="shared" si="48"/>
        <v>1225.1999999999998</v>
      </c>
      <c r="G73" s="32">
        <f t="shared" si="49"/>
        <v>29407</v>
      </c>
      <c r="H73" s="31">
        <f t="shared" si="54"/>
        <v>1209.8000000000002</v>
      </c>
      <c r="I73" s="32">
        <f t="shared" si="47"/>
        <v>29053</v>
      </c>
      <c r="J73" s="31">
        <f t="shared" si="55"/>
        <v>1195.4000000000001</v>
      </c>
      <c r="K73" s="32">
        <f t="shared" si="56"/>
        <v>28694</v>
      </c>
      <c r="L73" s="31">
        <f t="shared" si="57"/>
        <v>1180</v>
      </c>
      <c r="M73" s="32">
        <f t="shared" si="58"/>
        <v>28324</v>
      </c>
      <c r="N73" s="12">
        <f t="shared" si="59"/>
        <v>1164.5999999999999</v>
      </c>
      <c r="O73" s="13">
        <f t="shared" si="60"/>
        <v>27953</v>
      </c>
    </row>
    <row r="74" spans="1:15" x14ac:dyDescent="0.35">
      <c r="A74" s="40">
        <v>68</v>
      </c>
      <c r="B74" s="33">
        <f t="shared" si="50"/>
        <v>1273.2000000000003</v>
      </c>
      <c r="C74" s="34">
        <f t="shared" si="51"/>
        <v>30546</v>
      </c>
      <c r="D74" s="33">
        <f t="shared" si="52"/>
        <v>1257.3999999999999</v>
      </c>
      <c r="E74" s="34">
        <f t="shared" si="53"/>
        <v>30190</v>
      </c>
      <c r="F74" s="31">
        <f t="shared" si="48"/>
        <v>1242.7999999999997</v>
      </c>
      <c r="G74" s="32">
        <f t="shared" si="49"/>
        <v>29831</v>
      </c>
      <c r="H74" s="31">
        <f t="shared" si="54"/>
        <v>1227.2000000000003</v>
      </c>
      <c r="I74" s="32">
        <f t="shared" si="47"/>
        <v>29472</v>
      </c>
      <c r="J74" s="31">
        <f t="shared" si="55"/>
        <v>1212.6000000000001</v>
      </c>
      <c r="K74" s="32">
        <f t="shared" si="56"/>
        <v>29108</v>
      </c>
      <c r="L74" s="31">
        <f t="shared" si="57"/>
        <v>1197</v>
      </c>
      <c r="M74" s="32">
        <f t="shared" si="58"/>
        <v>28732</v>
      </c>
      <c r="N74" s="12">
        <f t="shared" si="59"/>
        <v>1181.3999999999999</v>
      </c>
      <c r="O74" s="13">
        <f t="shared" si="60"/>
        <v>28356</v>
      </c>
    </row>
    <row r="75" spans="1:15" x14ac:dyDescent="0.35">
      <c r="A75" s="40">
        <v>69</v>
      </c>
      <c r="B75" s="33">
        <f t="shared" si="50"/>
        <v>1291.6000000000004</v>
      </c>
      <c r="C75" s="34">
        <f t="shared" si="51"/>
        <v>30980</v>
      </c>
      <c r="D75" s="33">
        <f t="shared" si="52"/>
        <v>1275.1999999999998</v>
      </c>
      <c r="E75" s="34">
        <f t="shared" si="53"/>
        <v>30619</v>
      </c>
      <c r="F75" s="31">
        <f t="shared" si="48"/>
        <v>1260.3999999999996</v>
      </c>
      <c r="G75" s="32">
        <f t="shared" si="49"/>
        <v>30255</v>
      </c>
      <c r="H75" s="31">
        <f t="shared" si="54"/>
        <v>1244.6000000000004</v>
      </c>
      <c r="I75" s="32">
        <f t="shared" si="47"/>
        <v>29891</v>
      </c>
      <c r="J75" s="31">
        <f t="shared" si="55"/>
        <v>1229.8000000000002</v>
      </c>
      <c r="K75" s="32">
        <f t="shared" si="56"/>
        <v>29522</v>
      </c>
      <c r="L75" s="31">
        <f t="shared" si="57"/>
        <v>1214</v>
      </c>
      <c r="M75" s="32">
        <f t="shared" si="58"/>
        <v>29140</v>
      </c>
      <c r="N75" s="12">
        <f t="shared" si="59"/>
        <v>1198.1999999999998</v>
      </c>
      <c r="O75" s="13">
        <f t="shared" si="60"/>
        <v>28759</v>
      </c>
    </row>
    <row r="76" spans="1:15" x14ac:dyDescent="0.35">
      <c r="A76" s="40">
        <v>70</v>
      </c>
      <c r="B76" s="33">
        <v>1310</v>
      </c>
      <c r="C76" s="34">
        <v>31452</v>
      </c>
      <c r="D76" s="33">
        <v>1295</v>
      </c>
      <c r="E76" s="34">
        <v>31085</v>
      </c>
      <c r="F76" s="31">
        <v>1280</v>
      </c>
      <c r="G76" s="32">
        <v>30719</v>
      </c>
      <c r="H76" s="31">
        <v>1264</v>
      </c>
      <c r="I76" s="32">
        <v>30343</v>
      </c>
      <c r="J76" s="31">
        <v>1248</v>
      </c>
      <c r="K76" s="32">
        <v>29966</v>
      </c>
      <c r="L76" s="31">
        <v>1236</v>
      </c>
      <c r="M76" s="32">
        <v>29585</v>
      </c>
      <c r="N76" s="12">
        <v>1216</v>
      </c>
      <c r="O76" s="13">
        <v>29194</v>
      </c>
    </row>
    <row r="77" spans="1:15" x14ac:dyDescent="0.35">
      <c r="A77" s="40">
        <v>71</v>
      </c>
      <c r="B77" s="33">
        <f t="shared" si="50"/>
        <v>1328.4</v>
      </c>
      <c r="C77" s="34">
        <f t="shared" si="51"/>
        <v>31886</v>
      </c>
      <c r="D77" s="33">
        <f t="shared" si="52"/>
        <v>1312.8</v>
      </c>
      <c r="E77" s="34">
        <f t="shared" si="53"/>
        <v>31514</v>
      </c>
      <c r="F77" s="31">
        <f t="shared" si="48"/>
        <v>1297.5999999999999</v>
      </c>
      <c r="G77" s="32">
        <f t="shared" si="49"/>
        <v>31143</v>
      </c>
      <c r="H77" s="31">
        <f t="shared" si="54"/>
        <v>1281.4000000000001</v>
      </c>
      <c r="I77" s="32">
        <f t="shared" si="47"/>
        <v>30762</v>
      </c>
      <c r="J77" s="31">
        <f t="shared" si="55"/>
        <v>1265.2</v>
      </c>
      <c r="K77" s="32">
        <f t="shared" si="56"/>
        <v>30380</v>
      </c>
      <c r="L77" s="31">
        <f t="shared" si="57"/>
        <v>1253</v>
      </c>
      <c r="M77" s="32">
        <f t="shared" si="58"/>
        <v>29993</v>
      </c>
      <c r="N77" s="12">
        <f t="shared" si="59"/>
        <v>1232.8</v>
      </c>
      <c r="O77" s="13">
        <f t="shared" si="60"/>
        <v>29597</v>
      </c>
    </row>
    <row r="78" spans="1:15" x14ac:dyDescent="0.35">
      <c r="A78" s="40">
        <v>72</v>
      </c>
      <c r="B78" s="33">
        <f t="shared" si="50"/>
        <v>1346.8000000000002</v>
      </c>
      <c r="C78" s="34">
        <f t="shared" si="51"/>
        <v>32320</v>
      </c>
      <c r="D78" s="33">
        <f t="shared" si="52"/>
        <v>1330.6</v>
      </c>
      <c r="E78" s="34">
        <f t="shared" si="53"/>
        <v>31943</v>
      </c>
      <c r="F78" s="31">
        <f t="shared" si="48"/>
        <v>1315.1999999999998</v>
      </c>
      <c r="G78" s="32">
        <f t="shared" si="49"/>
        <v>31567</v>
      </c>
      <c r="H78" s="31">
        <f t="shared" si="54"/>
        <v>1298.8000000000002</v>
      </c>
      <c r="I78" s="32">
        <f t="shared" si="47"/>
        <v>31181</v>
      </c>
      <c r="J78" s="31">
        <f t="shared" si="55"/>
        <v>1282.4000000000001</v>
      </c>
      <c r="K78" s="32">
        <f t="shared" si="56"/>
        <v>30794</v>
      </c>
      <c r="L78" s="31">
        <f t="shared" si="57"/>
        <v>1270</v>
      </c>
      <c r="M78" s="32">
        <f t="shared" si="58"/>
        <v>30401</v>
      </c>
      <c r="N78" s="12">
        <f t="shared" si="59"/>
        <v>1249.5999999999999</v>
      </c>
      <c r="O78" s="13">
        <f t="shared" si="60"/>
        <v>30000</v>
      </c>
    </row>
    <row r="79" spans="1:15" x14ac:dyDescent="0.35">
      <c r="A79" s="40">
        <v>73</v>
      </c>
      <c r="B79" s="33">
        <f t="shared" si="50"/>
        <v>1365.2000000000003</v>
      </c>
      <c r="C79" s="34">
        <f t="shared" si="51"/>
        <v>32754</v>
      </c>
      <c r="D79" s="33">
        <f t="shared" si="52"/>
        <v>1348.3999999999999</v>
      </c>
      <c r="E79" s="34">
        <f t="shared" si="53"/>
        <v>32372</v>
      </c>
      <c r="F79" s="31">
        <f t="shared" si="48"/>
        <v>1332.7999999999997</v>
      </c>
      <c r="G79" s="32">
        <f t="shared" si="49"/>
        <v>31991</v>
      </c>
      <c r="H79" s="31">
        <f t="shared" si="54"/>
        <v>1316.2000000000003</v>
      </c>
      <c r="I79" s="32">
        <f t="shared" si="47"/>
        <v>31600</v>
      </c>
      <c r="J79" s="31">
        <f t="shared" si="55"/>
        <v>1299.6000000000001</v>
      </c>
      <c r="K79" s="32">
        <f t="shared" si="56"/>
        <v>31208</v>
      </c>
      <c r="L79" s="31">
        <f t="shared" si="57"/>
        <v>1287</v>
      </c>
      <c r="M79" s="32">
        <f t="shared" si="58"/>
        <v>30809</v>
      </c>
      <c r="N79" s="12">
        <f t="shared" si="59"/>
        <v>1266.3999999999999</v>
      </c>
      <c r="O79" s="13">
        <f t="shared" si="60"/>
        <v>30403</v>
      </c>
    </row>
    <row r="80" spans="1:15" x14ac:dyDescent="0.35">
      <c r="A80" s="40">
        <v>74</v>
      </c>
      <c r="B80" s="33">
        <f t="shared" si="50"/>
        <v>1383.6000000000004</v>
      </c>
      <c r="C80" s="34">
        <f t="shared" si="51"/>
        <v>33188</v>
      </c>
      <c r="D80" s="33">
        <f t="shared" si="52"/>
        <v>1366.1999999999998</v>
      </c>
      <c r="E80" s="34">
        <f t="shared" si="53"/>
        <v>32801</v>
      </c>
      <c r="F80" s="31">
        <f t="shared" si="48"/>
        <v>1350.3999999999996</v>
      </c>
      <c r="G80" s="32">
        <f t="shared" si="49"/>
        <v>32415</v>
      </c>
      <c r="H80" s="31">
        <f t="shared" si="54"/>
        <v>1333.6000000000004</v>
      </c>
      <c r="I80" s="32">
        <f t="shared" si="47"/>
        <v>32019</v>
      </c>
      <c r="J80" s="31">
        <f t="shared" si="55"/>
        <v>1316.8000000000002</v>
      </c>
      <c r="K80" s="32">
        <f t="shared" si="56"/>
        <v>31622</v>
      </c>
      <c r="L80" s="31">
        <f t="shared" si="57"/>
        <v>1304</v>
      </c>
      <c r="M80" s="32">
        <f t="shared" si="58"/>
        <v>31217</v>
      </c>
      <c r="N80" s="12">
        <f t="shared" si="59"/>
        <v>1283.1999999999998</v>
      </c>
      <c r="O80" s="13">
        <f t="shared" si="60"/>
        <v>30806</v>
      </c>
    </row>
    <row r="81" spans="1:15" x14ac:dyDescent="0.35">
      <c r="A81" s="40">
        <v>75</v>
      </c>
      <c r="B81" s="33">
        <v>1401</v>
      </c>
      <c r="C81" s="34">
        <v>33622</v>
      </c>
      <c r="D81" s="33">
        <v>1385</v>
      </c>
      <c r="E81" s="34">
        <v>33230</v>
      </c>
      <c r="F81" s="31">
        <v>1369</v>
      </c>
      <c r="G81" s="32">
        <v>32839</v>
      </c>
      <c r="H81" s="31">
        <v>1351</v>
      </c>
      <c r="I81" s="32">
        <v>32438</v>
      </c>
      <c r="J81" s="31">
        <v>1335</v>
      </c>
      <c r="K81" s="32">
        <v>32036</v>
      </c>
      <c r="L81" s="31">
        <v>1318</v>
      </c>
      <c r="M81" s="32">
        <v>31625</v>
      </c>
      <c r="N81" s="12">
        <v>1300</v>
      </c>
      <c r="O81" s="13">
        <v>31209</v>
      </c>
    </row>
    <row r="82" spans="1:15" x14ac:dyDescent="0.35">
      <c r="A82" s="40">
        <v>76</v>
      </c>
      <c r="B82" s="33">
        <f t="shared" si="50"/>
        <v>1419.4</v>
      </c>
      <c r="C82" s="34">
        <f t="shared" si="51"/>
        <v>34056</v>
      </c>
      <c r="D82" s="33">
        <f t="shared" si="52"/>
        <v>1402.8</v>
      </c>
      <c r="E82" s="34">
        <f t="shared" si="53"/>
        <v>33659</v>
      </c>
      <c r="F82" s="31">
        <f t="shared" si="48"/>
        <v>1386.6</v>
      </c>
      <c r="G82" s="32">
        <f t="shared" si="49"/>
        <v>33263</v>
      </c>
      <c r="H82" s="31">
        <f t="shared" si="54"/>
        <v>1368.4</v>
      </c>
      <c r="I82" s="32">
        <f t="shared" si="47"/>
        <v>32857</v>
      </c>
      <c r="J82" s="31">
        <f t="shared" si="55"/>
        <v>1352.2</v>
      </c>
      <c r="K82" s="32">
        <f t="shared" si="56"/>
        <v>32450</v>
      </c>
      <c r="L82" s="31">
        <f t="shared" si="57"/>
        <v>1335</v>
      </c>
      <c r="M82" s="32">
        <f t="shared" si="58"/>
        <v>32033</v>
      </c>
      <c r="N82" s="12">
        <f t="shared" si="59"/>
        <v>1316.8</v>
      </c>
      <c r="O82" s="13">
        <f t="shared" si="60"/>
        <v>31612</v>
      </c>
    </row>
    <row r="83" spans="1:15" x14ac:dyDescent="0.35">
      <c r="A83" s="40">
        <v>77</v>
      </c>
      <c r="B83" s="33">
        <f t="shared" si="50"/>
        <v>1437.8000000000002</v>
      </c>
      <c r="C83" s="34">
        <f t="shared" si="51"/>
        <v>34490</v>
      </c>
      <c r="D83" s="33">
        <f t="shared" si="52"/>
        <v>1420.6</v>
      </c>
      <c r="E83" s="34">
        <f t="shared" si="53"/>
        <v>34088</v>
      </c>
      <c r="F83" s="31">
        <f t="shared" si="48"/>
        <v>1404.1999999999998</v>
      </c>
      <c r="G83" s="32">
        <f t="shared" si="49"/>
        <v>33687</v>
      </c>
      <c r="H83" s="31">
        <f t="shared" si="54"/>
        <v>1385.8000000000002</v>
      </c>
      <c r="I83" s="32">
        <f t="shared" si="47"/>
        <v>33276</v>
      </c>
      <c r="J83" s="31">
        <f t="shared" si="55"/>
        <v>1369.4</v>
      </c>
      <c r="K83" s="32">
        <f t="shared" si="56"/>
        <v>32864</v>
      </c>
      <c r="L83" s="31">
        <f t="shared" si="57"/>
        <v>1352</v>
      </c>
      <c r="M83" s="32">
        <f t="shared" si="58"/>
        <v>32441</v>
      </c>
      <c r="N83" s="12">
        <f t="shared" si="59"/>
        <v>1333.6</v>
      </c>
      <c r="O83" s="13">
        <f t="shared" si="60"/>
        <v>32015</v>
      </c>
    </row>
    <row r="84" spans="1:15" x14ac:dyDescent="0.35">
      <c r="A84" s="40">
        <v>78</v>
      </c>
      <c r="B84" s="33">
        <f t="shared" si="50"/>
        <v>1456.2000000000003</v>
      </c>
      <c r="C84" s="34">
        <f t="shared" si="51"/>
        <v>34924</v>
      </c>
      <c r="D84" s="33">
        <f t="shared" si="52"/>
        <v>1438.3999999999999</v>
      </c>
      <c r="E84" s="34">
        <f t="shared" si="53"/>
        <v>34517</v>
      </c>
      <c r="F84" s="31">
        <f t="shared" si="48"/>
        <v>1421.7999999999997</v>
      </c>
      <c r="G84" s="32">
        <f t="shared" si="49"/>
        <v>34111</v>
      </c>
      <c r="H84" s="31">
        <f t="shared" si="54"/>
        <v>1403.2000000000003</v>
      </c>
      <c r="I84" s="32">
        <f t="shared" si="47"/>
        <v>33695</v>
      </c>
      <c r="J84" s="31">
        <f t="shared" si="55"/>
        <v>1386.6000000000001</v>
      </c>
      <c r="K84" s="32">
        <f t="shared" si="56"/>
        <v>33278</v>
      </c>
      <c r="L84" s="31">
        <f t="shared" si="57"/>
        <v>1369</v>
      </c>
      <c r="M84" s="32">
        <f t="shared" si="58"/>
        <v>32849</v>
      </c>
      <c r="N84" s="12">
        <f t="shared" si="59"/>
        <v>1350.3999999999999</v>
      </c>
      <c r="O84" s="13">
        <f t="shared" si="60"/>
        <v>32418</v>
      </c>
    </row>
    <row r="85" spans="1:15" x14ac:dyDescent="0.35">
      <c r="A85" s="40">
        <v>79</v>
      </c>
      <c r="B85" s="33">
        <f t="shared" si="50"/>
        <v>1474.6000000000004</v>
      </c>
      <c r="C85" s="34">
        <f t="shared" si="51"/>
        <v>35358</v>
      </c>
      <c r="D85" s="33">
        <f t="shared" si="52"/>
        <v>1456.1999999999998</v>
      </c>
      <c r="E85" s="34">
        <f t="shared" si="53"/>
        <v>34946</v>
      </c>
      <c r="F85" s="31">
        <f t="shared" si="48"/>
        <v>1439.3999999999996</v>
      </c>
      <c r="G85" s="32">
        <f t="shared" si="49"/>
        <v>34535</v>
      </c>
      <c r="H85" s="31">
        <f t="shared" si="54"/>
        <v>1420.6000000000004</v>
      </c>
      <c r="I85" s="32">
        <f t="shared" si="47"/>
        <v>34114</v>
      </c>
      <c r="J85" s="31">
        <f t="shared" si="55"/>
        <v>1403.8000000000002</v>
      </c>
      <c r="K85" s="32">
        <f t="shared" si="56"/>
        <v>33692</v>
      </c>
      <c r="L85" s="31">
        <f t="shared" si="57"/>
        <v>1386</v>
      </c>
      <c r="M85" s="32">
        <f t="shared" si="58"/>
        <v>33257</v>
      </c>
      <c r="N85" s="12">
        <f t="shared" si="59"/>
        <v>1367.1999999999998</v>
      </c>
      <c r="O85" s="13">
        <f t="shared" si="60"/>
        <v>32821</v>
      </c>
    </row>
    <row r="86" spans="1:15" x14ac:dyDescent="0.35">
      <c r="A86" s="40">
        <v>80</v>
      </c>
      <c r="B86" s="33">
        <v>1491</v>
      </c>
      <c r="C86" s="34">
        <v>35789</v>
      </c>
      <c r="D86" s="33">
        <v>1474</v>
      </c>
      <c r="E86" s="34">
        <v>35381</v>
      </c>
      <c r="F86" s="31">
        <v>1457</v>
      </c>
      <c r="G86" s="32">
        <v>34956</v>
      </c>
      <c r="H86" s="31">
        <v>1438</v>
      </c>
      <c r="I86" s="32">
        <v>34528</v>
      </c>
      <c r="J86" s="31">
        <v>1421</v>
      </c>
      <c r="K86" s="32">
        <v>34104</v>
      </c>
      <c r="L86" s="31">
        <v>1403</v>
      </c>
      <c r="M86" s="32">
        <v>33665</v>
      </c>
      <c r="N86" s="12">
        <v>1384</v>
      </c>
      <c r="O86" s="13">
        <v>33219</v>
      </c>
    </row>
    <row r="87" spans="1:15" x14ac:dyDescent="0.35">
      <c r="A87" s="40">
        <v>81</v>
      </c>
      <c r="B87" s="33">
        <f t="shared" si="50"/>
        <v>1509.4</v>
      </c>
      <c r="C87" s="34">
        <f t="shared" si="51"/>
        <v>36223</v>
      </c>
      <c r="D87" s="33">
        <f t="shared" si="52"/>
        <v>1491.8</v>
      </c>
      <c r="E87" s="34">
        <f t="shared" si="53"/>
        <v>35810</v>
      </c>
      <c r="F87" s="31">
        <f t="shared" si="48"/>
        <v>1474.6</v>
      </c>
      <c r="G87" s="32">
        <f t="shared" si="49"/>
        <v>35380</v>
      </c>
      <c r="H87" s="31">
        <f t="shared" si="54"/>
        <v>1455.4</v>
      </c>
      <c r="I87" s="32">
        <f t="shared" si="47"/>
        <v>34947</v>
      </c>
      <c r="J87" s="31">
        <f t="shared" si="55"/>
        <v>1438.2</v>
      </c>
      <c r="K87" s="32">
        <f t="shared" si="56"/>
        <v>34518</v>
      </c>
      <c r="L87" s="31">
        <f t="shared" si="57"/>
        <v>1420</v>
      </c>
      <c r="M87" s="32">
        <f t="shared" si="58"/>
        <v>34073</v>
      </c>
      <c r="N87" s="12">
        <f t="shared" si="59"/>
        <v>1400.8</v>
      </c>
      <c r="O87" s="13">
        <f t="shared" si="60"/>
        <v>33622</v>
      </c>
    </row>
    <row r="88" spans="1:15" x14ac:dyDescent="0.35">
      <c r="A88" s="40">
        <v>82</v>
      </c>
      <c r="B88" s="33">
        <f t="shared" si="50"/>
        <v>1527.8000000000002</v>
      </c>
      <c r="C88" s="34">
        <f t="shared" si="51"/>
        <v>36657</v>
      </c>
      <c r="D88" s="33">
        <f t="shared" si="52"/>
        <v>1509.6</v>
      </c>
      <c r="E88" s="34">
        <f t="shared" si="53"/>
        <v>36239</v>
      </c>
      <c r="F88" s="31">
        <f t="shared" si="48"/>
        <v>1492.1999999999998</v>
      </c>
      <c r="G88" s="32">
        <f t="shared" si="49"/>
        <v>35804</v>
      </c>
      <c r="H88" s="31">
        <f t="shared" si="54"/>
        <v>1472.8000000000002</v>
      </c>
      <c r="I88" s="32">
        <f t="shared" si="47"/>
        <v>35366</v>
      </c>
      <c r="J88" s="31">
        <f t="shared" si="55"/>
        <v>1455.4</v>
      </c>
      <c r="K88" s="32">
        <f t="shared" si="56"/>
        <v>34932</v>
      </c>
      <c r="L88" s="31">
        <f t="shared" si="57"/>
        <v>1437</v>
      </c>
      <c r="M88" s="32">
        <f t="shared" si="58"/>
        <v>34481</v>
      </c>
      <c r="N88" s="12">
        <f t="shared" si="59"/>
        <v>1417.6</v>
      </c>
      <c r="O88" s="13">
        <f t="shared" si="60"/>
        <v>34025</v>
      </c>
    </row>
    <row r="89" spans="1:15" x14ac:dyDescent="0.35">
      <c r="A89" s="40">
        <v>83</v>
      </c>
      <c r="B89" s="33">
        <f t="shared" si="50"/>
        <v>1546.2000000000003</v>
      </c>
      <c r="C89" s="34">
        <f t="shared" si="51"/>
        <v>37091</v>
      </c>
      <c r="D89" s="33">
        <f t="shared" si="52"/>
        <v>1527.3999999999999</v>
      </c>
      <c r="E89" s="34">
        <f t="shared" si="53"/>
        <v>36668</v>
      </c>
      <c r="F89" s="31">
        <f t="shared" si="48"/>
        <v>1509.7999999999997</v>
      </c>
      <c r="G89" s="32">
        <f t="shared" si="49"/>
        <v>36228</v>
      </c>
      <c r="H89" s="31">
        <f t="shared" si="54"/>
        <v>1490.2000000000003</v>
      </c>
      <c r="I89" s="32">
        <f t="shared" si="47"/>
        <v>35785</v>
      </c>
      <c r="J89" s="31">
        <f t="shared" si="55"/>
        <v>1472.6000000000001</v>
      </c>
      <c r="K89" s="32">
        <f t="shared" si="56"/>
        <v>35346</v>
      </c>
      <c r="L89" s="31">
        <f t="shared" si="57"/>
        <v>1454</v>
      </c>
      <c r="M89" s="32">
        <f t="shared" si="58"/>
        <v>34889</v>
      </c>
      <c r="N89" s="12">
        <f t="shared" si="59"/>
        <v>1434.3999999999999</v>
      </c>
      <c r="O89" s="13">
        <f t="shared" si="60"/>
        <v>34428</v>
      </c>
    </row>
    <row r="90" spans="1:15" x14ac:dyDescent="0.35">
      <c r="A90" s="40">
        <v>84</v>
      </c>
      <c r="B90" s="33">
        <f t="shared" si="50"/>
        <v>1564.6000000000004</v>
      </c>
      <c r="C90" s="34">
        <f t="shared" si="51"/>
        <v>37525</v>
      </c>
      <c r="D90" s="33">
        <f t="shared" si="52"/>
        <v>1545.1999999999998</v>
      </c>
      <c r="E90" s="34">
        <f t="shared" si="53"/>
        <v>37097</v>
      </c>
      <c r="F90" s="31">
        <f t="shared" si="48"/>
        <v>1527.3999999999996</v>
      </c>
      <c r="G90" s="32">
        <f t="shared" si="49"/>
        <v>36652</v>
      </c>
      <c r="H90" s="31">
        <f t="shared" si="54"/>
        <v>1507.6000000000004</v>
      </c>
      <c r="I90" s="32">
        <f t="shared" si="47"/>
        <v>36204</v>
      </c>
      <c r="J90" s="31">
        <f t="shared" si="55"/>
        <v>1489.8000000000002</v>
      </c>
      <c r="K90" s="32">
        <f t="shared" si="56"/>
        <v>35760</v>
      </c>
      <c r="L90" s="31">
        <f t="shared" si="57"/>
        <v>1471</v>
      </c>
      <c r="M90" s="32">
        <f t="shared" si="58"/>
        <v>35297</v>
      </c>
      <c r="N90" s="12">
        <f t="shared" si="59"/>
        <v>1451.1999999999998</v>
      </c>
      <c r="O90" s="13">
        <f t="shared" si="60"/>
        <v>34831</v>
      </c>
    </row>
    <row r="91" spans="1:15" x14ac:dyDescent="0.35">
      <c r="A91" s="40">
        <v>85</v>
      </c>
      <c r="B91" s="33">
        <v>1592</v>
      </c>
      <c r="C91" s="34">
        <v>37968</v>
      </c>
      <c r="D91" s="33">
        <v>1564</v>
      </c>
      <c r="E91" s="34">
        <v>37526</v>
      </c>
      <c r="F91" s="31">
        <v>1546</v>
      </c>
      <c r="G91" s="32">
        <v>37076</v>
      </c>
      <c r="H91" s="31">
        <v>1526</v>
      </c>
      <c r="I91" s="32">
        <v>36623</v>
      </c>
      <c r="J91" s="31">
        <v>1507</v>
      </c>
      <c r="K91" s="32">
        <v>36174</v>
      </c>
      <c r="L91" s="31">
        <v>1487</v>
      </c>
      <c r="M91" s="32">
        <v>35705</v>
      </c>
      <c r="N91" s="12">
        <v>1468</v>
      </c>
      <c r="O91" s="13">
        <v>35234</v>
      </c>
    </row>
    <row r="92" spans="1:15" x14ac:dyDescent="0.35">
      <c r="A92" s="40">
        <v>86</v>
      </c>
      <c r="B92" s="33">
        <f t="shared" si="50"/>
        <v>1610.4</v>
      </c>
      <c r="C92" s="34">
        <f t="shared" si="51"/>
        <v>38402</v>
      </c>
      <c r="D92" s="33">
        <f t="shared" si="52"/>
        <v>1581.8</v>
      </c>
      <c r="E92" s="34">
        <f t="shared" si="53"/>
        <v>37955</v>
      </c>
      <c r="F92" s="31">
        <f t="shared" si="48"/>
        <v>1563.6</v>
      </c>
      <c r="G92" s="32">
        <f t="shared" si="49"/>
        <v>37500</v>
      </c>
      <c r="H92" s="31">
        <f t="shared" si="54"/>
        <v>1543.4</v>
      </c>
      <c r="I92" s="32">
        <f t="shared" si="47"/>
        <v>37042</v>
      </c>
      <c r="J92" s="31">
        <f t="shared" si="55"/>
        <v>1524.2</v>
      </c>
      <c r="K92" s="32">
        <f t="shared" si="56"/>
        <v>36588</v>
      </c>
      <c r="L92" s="31">
        <f t="shared" si="57"/>
        <v>1504</v>
      </c>
      <c r="M92" s="32">
        <f t="shared" si="58"/>
        <v>36113</v>
      </c>
      <c r="N92" s="12">
        <f t="shared" si="59"/>
        <v>1484.8</v>
      </c>
      <c r="O92" s="13">
        <f t="shared" si="60"/>
        <v>35637</v>
      </c>
    </row>
    <row r="93" spans="1:15" x14ac:dyDescent="0.35">
      <c r="A93" s="40">
        <v>87</v>
      </c>
      <c r="B93" s="33">
        <f t="shared" si="50"/>
        <v>1628.8000000000002</v>
      </c>
      <c r="C93" s="34">
        <f t="shared" si="51"/>
        <v>38836</v>
      </c>
      <c r="D93" s="33">
        <f t="shared" si="52"/>
        <v>1599.6</v>
      </c>
      <c r="E93" s="34">
        <f t="shared" si="53"/>
        <v>38384</v>
      </c>
      <c r="F93" s="31">
        <f t="shared" si="48"/>
        <v>1581.1999999999998</v>
      </c>
      <c r="G93" s="32">
        <f t="shared" si="49"/>
        <v>37924</v>
      </c>
      <c r="H93" s="31">
        <f t="shared" si="54"/>
        <v>1560.8000000000002</v>
      </c>
      <c r="I93" s="32">
        <f t="shared" si="47"/>
        <v>37461</v>
      </c>
      <c r="J93" s="31">
        <f t="shared" si="55"/>
        <v>1541.4</v>
      </c>
      <c r="K93" s="32">
        <f t="shared" si="56"/>
        <v>37002</v>
      </c>
      <c r="L93" s="31">
        <f t="shared" si="57"/>
        <v>1521</v>
      </c>
      <c r="M93" s="32">
        <f t="shared" si="58"/>
        <v>36521</v>
      </c>
      <c r="N93" s="12">
        <f t="shared" si="59"/>
        <v>1501.6</v>
      </c>
      <c r="O93" s="13">
        <f t="shared" si="60"/>
        <v>36040</v>
      </c>
    </row>
    <row r="94" spans="1:15" x14ac:dyDescent="0.35">
      <c r="A94" s="40">
        <v>88</v>
      </c>
      <c r="B94" s="33">
        <f t="shared" si="50"/>
        <v>1647.2000000000003</v>
      </c>
      <c r="C94" s="34">
        <f t="shared" si="51"/>
        <v>39270</v>
      </c>
      <c r="D94" s="33">
        <f t="shared" si="52"/>
        <v>1617.3999999999999</v>
      </c>
      <c r="E94" s="34">
        <f t="shared" si="53"/>
        <v>38813</v>
      </c>
      <c r="F94" s="31">
        <f t="shared" si="48"/>
        <v>1598.7999999999997</v>
      </c>
      <c r="G94" s="32">
        <f t="shared" si="49"/>
        <v>38348</v>
      </c>
      <c r="H94" s="31">
        <f t="shared" si="54"/>
        <v>1578.2000000000003</v>
      </c>
      <c r="I94" s="32">
        <f t="shared" si="47"/>
        <v>37880</v>
      </c>
      <c r="J94" s="31">
        <f t="shared" si="55"/>
        <v>1558.6000000000001</v>
      </c>
      <c r="K94" s="32">
        <f t="shared" si="56"/>
        <v>37416</v>
      </c>
      <c r="L94" s="31">
        <f t="shared" si="57"/>
        <v>1538</v>
      </c>
      <c r="M94" s="32">
        <f t="shared" si="58"/>
        <v>36929</v>
      </c>
      <c r="N94" s="12">
        <f t="shared" si="59"/>
        <v>1518.3999999999999</v>
      </c>
      <c r="O94" s="13">
        <f t="shared" si="60"/>
        <v>36443</v>
      </c>
    </row>
    <row r="95" spans="1:15" x14ac:dyDescent="0.35">
      <c r="A95" s="40">
        <v>89</v>
      </c>
      <c r="B95" s="33">
        <f t="shared" si="50"/>
        <v>1665.6000000000004</v>
      </c>
      <c r="C95" s="34">
        <f t="shared" si="51"/>
        <v>39704</v>
      </c>
      <c r="D95" s="33">
        <f t="shared" si="52"/>
        <v>1635.1999999999998</v>
      </c>
      <c r="E95" s="34">
        <f t="shared" si="53"/>
        <v>39242</v>
      </c>
      <c r="F95" s="31">
        <f t="shared" si="48"/>
        <v>1616.3999999999996</v>
      </c>
      <c r="G95" s="32">
        <f t="shared" si="49"/>
        <v>38772</v>
      </c>
      <c r="H95" s="31">
        <f t="shared" si="54"/>
        <v>1595.6000000000004</v>
      </c>
      <c r="I95" s="32">
        <f t="shared" si="47"/>
        <v>38299</v>
      </c>
      <c r="J95" s="31">
        <f t="shared" si="55"/>
        <v>1575.8000000000002</v>
      </c>
      <c r="K95" s="32">
        <f t="shared" si="56"/>
        <v>37830</v>
      </c>
      <c r="L95" s="31">
        <f t="shared" si="57"/>
        <v>1555</v>
      </c>
      <c r="M95" s="32">
        <f t="shared" si="58"/>
        <v>37337</v>
      </c>
      <c r="N95" s="12">
        <f t="shared" si="59"/>
        <v>1535.1999999999998</v>
      </c>
      <c r="O95" s="13">
        <f t="shared" si="60"/>
        <v>36846</v>
      </c>
    </row>
    <row r="96" spans="1:15" x14ac:dyDescent="0.35">
      <c r="A96" s="40">
        <v>90</v>
      </c>
      <c r="B96" s="33">
        <v>1671</v>
      </c>
      <c r="C96" s="34">
        <v>40107</v>
      </c>
      <c r="D96" s="33">
        <v>1652</v>
      </c>
      <c r="E96" s="34">
        <v>39638</v>
      </c>
      <c r="F96" s="31">
        <v>1633</v>
      </c>
      <c r="G96" s="32">
        <v>39163</v>
      </c>
      <c r="H96" s="31">
        <v>1612</v>
      </c>
      <c r="I96" s="32">
        <v>38688</v>
      </c>
      <c r="J96" s="31">
        <v>1592</v>
      </c>
      <c r="K96" s="32">
        <v>38208</v>
      </c>
      <c r="L96" s="31">
        <v>1571</v>
      </c>
      <c r="M96" s="32">
        <v>37714</v>
      </c>
      <c r="N96" s="12">
        <v>1550</v>
      </c>
      <c r="O96" s="13">
        <v>37208</v>
      </c>
    </row>
    <row r="97" spans="1:15" x14ac:dyDescent="0.35">
      <c r="A97" s="40">
        <v>91</v>
      </c>
      <c r="B97" s="33">
        <f t="shared" si="50"/>
        <v>1689.4</v>
      </c>
      <c r="C97" s="34">
        <f t="shared" si="51"/>
        <v>40541</v>
      </c>
      <c r="D97" s="33">
        <f t="shared" si="52"/>
        <v>1669.8</v>
      </c>
      <c r="E97" s="34">
        <f t="shared" si="53"/>
        <v>40067</v>
      </c>
      <c r="F97" s="31">
        <f t="shared" si="48"/>
        <v>1650.6</v>
      </c>
      <c r="G97" s="32">
        <f t="shared" si="49"/>
        <v>39587</v>
      </c>
      <c r="H97" s="31">
        <f t="shared" si="54"/>
        <v>1629.4</v>
      </c>
      <c r="I97" s="32">
        <f t="shared" si="47"/>
        <v>39107</v>
      </c>
      <c r="J97" s="31">
        <f t="shared" si="55"/>
        <v>1609.2</v>
      </c>
      <c r="K97" s="32">
        <f t="shared" si="56"/>
        <v>38622</v>
      </c>
      <c r="L97" s="31">
        <f t="shared" si="57"/>
        <v>1588</v>
      </c>
      <c r="M97" s="32">
        <f t="shared" si="58"/>
        <v>38122</v>
      </c>
      <c r="N97" s="12">
        <f t="shared" si="59"/>
        <v>1566.8</v>
      </c>
      <c r="O97" s="13">
        <f t="shared" si="60"/>
        <v>37611</v>
      </c>
    </row>
    <row r="98" spans="1:15" x14ac:dyDescent="0.35">
      <c r="A98" s="40">
        <v>92</v>
      </c>
      <c r="B98" s="33">
        <f t="shared" si="50"/>
        <v>1707.8000000000002</v>
      </c>
      <c r="C98" s="34">
        <f t="shared" si="51"/>
        <v>40975</v>
      </c>
      <c r="D98" s="33">
        <f t="shared" si="52"/>
        <v>1687.6</v>
      </c>
      <c r="E98" s="34">
        <f t="shared" si="53"/>
        <v>40496</v>
      </c>
      <c r="F98" s="31">
        <f t="shared" si="48"/>
        <v>1668.1999999999998</v>
      </c>
      <c r="G98" s="32">
        <f t="shared" si="49"/>
        <v>40011</v>
      </c>
      <c r="H98" s="31">
        <f t="shared" si="54"/>
        <v>1646.8000000000002</v>
      </c>
      <c r="I98" s="32">
        <f t="shared" si="47"/>
        <v>39526</v>
      </c>
      <c r="J98" s="31">
        <f t="shared" si="55"/>
        <v>1626.4</v>
      </c>
      <c r="K98" s="32">
        <f t="shared" si="56"/>
        <v>39036</v>
      </c>
      <c r="L98" s="31">
        <f t="shared" si="57"/>
        <v>1605</v>
      </c>
      <c r="M98" s="32">
        <f t="shared" si="58"/>
        <v>38530</v>
      </c>
      <c r="N98" s="12">
        <f t="shared" si="59"/>
        <v>1583.6</v>
      </c>
      <c r="O98" s="13">
        <f t="shared" si="60"/>
        <v>38014</v>
      </c>
    </row>
    <row r="99" spans="1:15" x14ac:dyDescent="0.35">
      <c r="A99" s="40">
        <v>93</v>
      </c>
      <c r="B99" s="33">
        <f t="shared" si="50"/>
        <v>1726.2000000000003</v>
      </c>
      <c r="C99" s="34">
        <f t="shared" si="51"/>
        <v>41409</v>
      </c>
      <c r="D99" s="33">
        <f t="shared" si="52"/>
        <v>1705.3999999999999</v>
      </c>
      <c r="E99" s="34">
        <f t="shared" si="53"/>
        <v>40925</v>
      </c>
      <c r="F99" s="31">
        <f t="shared" si="48"/>
        <v>1685.7999999999997</v>
      </c>
      <c r="G99" s="32">
        <f t="shared" si="49"/>
        <v>40435</v>
      </c>
      <c r="H99" s="31">
        <f t="shared" si="54"/>
        <v>1664.2000000000003</v>
      </c>
      <c r="I99" s="32">
        <f t="shared" si="47"/>
        <v>39945</v>
      </c>
      <c r="J99" s="31">
        <f t="shared" si="55"/>
        <v>1643.6000000000001</v>
      </c>
      <c r="K99" s="32">
        <f t="shared" si="56"/>
        <v>39450</v>
      </c>
      <c r="L99" s="31">
        <f t="shared" si="57"/>
        <v>1622</v>
      </c>
      <c r="M99" s="32">
        <f t="shared" si="58"/>
        <v>38938</v>
      </c>
      <c r="N99" s="12">
        <f t="shared" si="59"/>
        <v>1600.3999999999999</v>
      </c>
      <c r="O99" s="13">
        <f t="shared" si="60"/>
        <v>38417</v>
      </c>
    </row>
    <row r="100" spans="1:15" x14ac:dyDescent="0.35">
      <c r="A100" s="40">
        <v>94</v>
      </c>
      <c r="B100" s="33">
        <f t="shared" si="50"/>
        <v>1744.6000000000004</v>
      </c>
      <c r="C100" s="34">
        <f t="shared" si="51"/>
        <v>41843</v>
      </c>
      <c r="D100" s="33">
        <f t="shared" si="52"/>
        <v>1723.1999999999998</v>
      </c>
      <c r="E100" s="34">
        <f t="shared" si="53"/>
        <v>41354</v>
      </c>
      <c r="F100" s="31">
        <f t="shared" si="48"/>
        <v>1703.3999999999996</v>
      </c>
      <c r="G100" s="32">
        <f t="shared" si="49"/>
        <v>40859</v>
      </c>
      <c r="H100" s="31">
        <f t="shared" si="54"/>
        <v>1681.6000000000004</v>
      </c>
      <c r="I100" s="32">
        <f t="shared" si="47"/>
        <v>40364</v>
      </c>
      <c r="J100" s="31">
        <f t="shared" si="55"/>
        <v>1660.8000000000002</v>
      </c>
      <c r="K100" s="32">
        <f t="shared" si="56"/>
        <v>39864</v>
      </c>
      <c r="L100" s="31">
        <f t="shared" si="57"/>
        <v>1639</v>
      </c>
      <c r="M100" s="32">
        <f t="shared" si="58"/>
        <v>39346</v>
      </c>
      <c r="N100" s="12">
        <f t="shared" si="59"/>
        <v>1617.1999999999998</v>
      </c>
      <c r="O100" s="13">
        <f t="shared" si="60"/>
        <v>38820</v>
      </c>
    </row>
    <row r="101" spans="1:15" x14ac:dyDescent="0.35">
      <c r="A101" s="40">
        <v>95</v>
      </c>
      <c r="B101" s="33">
        <v>1762</v>
      </c>
      <c r="C101" s="34">
        <v>42277</v>
      </c>
      <c r="D101" s="33">
        <v>1741</v>
      </c>
      <c r="E101" s="34">
        <v>41783</v>
      </c>
      <c r="F101" s="31">
        <v>1721</v>
      </c>
      <c r="G101" s="32">
        <v>41283</v>
      </c>
      <c r="H101" s="31">
        <v>1699</v>
      </c>
      <c r="I101" s="32">
        <v>40783</v>
      </c>
      <c r="J101" s="31">
        <v>1678</v>
      </c>
      <c r="K101" s="32">
        <v>40278</v>
      </c>
      <c r="L101" s="31">
        <v>1657</v>
      </c>
      <c r="M101" s="32">
        <v>39754</v>
      </c>
      <c r="N101" s="12">
        <v>1634</v>
      </c>
      <c r="O101" s="13">
        <v>39223</v>
      </c>
    </row>
    <row r="102" spans="1:15" x14ac:dyDescent="0.35">
      <c r="A102" s="40">
        <v>96</v>
      </c>
      <c r="B102" s="33">
        <f t="shared" si="50"/>
        <v>1780.4</v>
      </c>
      <c r="C102" s="34">
        <f t="shared" si="51"/>
        <v>42711</v>
      </c>
      <c r="D102" s="33">
        <f t="shared" si="52"/>
        <v>1758.8</v>
      </c>
      <c r="E102" s="34">
        <f t="shared" si="53"/>
        <v>42212</v>
      </c>
      <c r="F102" s="31">
        <f t="shared" si="48"/>
        <v>1738.6</v>
      </c>
      <c r="G102" s="32">
        <f t="shared" si="49"/>
        <v>41707</v>
      </c>
      <c r="H102" s="31">
        <f t="shared" si="54"/>
        <v>1716.4</v>
      </c>
      <c r="I102" s="32">
        <f t="shared" si="47"/>
        <v>41202</v>
      </c>
      <c r="J102" s="31">
        <f t="shared" si="55"/>
        <v>1695.2</v>
      </c>
      <c r="K102" s="32">
        <f t="shared" si="56"/>
        <v>40692</v>
      </c>
      <c r="L102" s="31">
        <f t="shared" si="57"/>
        <v>1674</v>
      </c>
      <c r="M102" s="32">
        <f t="shared" si="58"/>
        <v>40162</v>
      </c>
      <c r="N102" s="12">
        <f t="shared" si="59"/>
        <v>1650.8</v>
      </c>
      <c r="O102" s="13">
        <f t="shared" si="60"/>
        <v>39626</v>
      </c>
    </row>
    <row r="103" spans="1:15" x14ac:dyDescent="0.35">
      <c r="A103" s="40">
        <v>97</v>
      </c>
      <c r="B103" s="33">
        <f t="shared" si="50"/>
        <v>1798.8000000000002</v>
      </c>
      <c r="C103" s="34">
        <f t="shared" si="51"/>
        <v>43145</v>
      </c>
      <c r="D103" s="33">
        <f t="shared" si="52"/>
        <v>1776.6</v>
      </c>
      <c r="E103" s="34">
        <f t="shared" si="53"/>
        <v>42641</v>
      </c>
      <c r="F103" s="31">
        <f t="shared" si="48"/>
        <v>1756.1999999999998</v>
      </c>
      <c r="G103" s="32">
        <f t="shared" si="49"/>
        <v>42131</v>
      </c>
      <c r="H103" s="31">
        <f t="shared" si="54"/>
        <v>1733.8000000000002</v>
      </c>
      <c r="I103" s="32">
        <f t="shared" si="47"/>
        <v>41621</v>
      </c>
      <c r="J103" s="31">
        <f t="shared" si="55"/>
        <v>1712.4</v>
      </c>
      <c r="K103" s="32">
        <f t="shared" si="56"/>
        <v>41106</v>
      </c>
      <c r="L103" s="31">
        <f t="shared" si="57"/>
        <v>1691</v>
      </c>
      <c r="M103" s="32">
        <f t="shared" si="58"/>
        <v>40570</v>
      </c>
      <c r="N103" s="12">
        <f t="shared" si="59"/>
        <v>1667.6</v>
      </c>
      <c r="O103" s="13">
        <f t="shared" si="60"/>
        <v>40029</v>
      </c>
    </row>
    <row r="104" spans="1:15" x14ac:dyDescent="0.35">
      <c r="A104" s="40">
        <v>98</v>
      </c>
      <c r="B104" s="33">
        <f t="shared" si="50"/>
        <v>1817.2000000000003</v>
      </c>
      <c r="C104" s="34">
        <f t="shared" si="51"/>
        <v>43579</v>
      </c>
      <c r="D104" s="33">
        <f t="shared" si="52"/>
        <v>1794.3999999999999</v>
      </c>
      <c r="E104" s="34">
        <f t="shared" si="53"/>
        <v>43070</v>
      </c>
      <c r="F104" s="31">
        <f t="shared" si="48"/>
        <v>1773.7999999999997</v>
      </c>
      <c r="G104" s="32">
        <f t="shared" si="49"/>
        <v>42555</v>
      </c>
      <c r="H104" s="31">
        <f t="shared" si="54"/>
        <v>1751.2000000000003</v>
      </c>
      <c r="I104" s="32">
        <f t="shared" si="47"/>
        <v>42040</v>
      </c>
      <c r="J104" s="31">
        <f t="shared" si="55"/>
        <v>1729.6000000000001</v>
      </c>
      <c r="K104" s="32">
        <f t="shared" si="56"/>
        <v>41520</v>
      </c>
      <c r="L104" s="31">
        <f t="shared" si="57"/>
        <v>1708</v>
      </c>
      <c r="M104" s="32">
        <f t="shared" si="58"/>
        <v>40978</v>
      </c>
      <c r="N104" s="12">
        <f t="shared" si="59"/>
        <v>1684.3999999999999</v>
      </c>
      <c r="O104" s="13">
        <f t="shared" si="60"/>
        <v>40432</v>
      </c>
    </row>
    <row r="105" spans="1:15" x14ac:dyDescent="0.35">
      <c r="A105" s="40">
        <v>99</v>
      </c>
      <c r="B105" s="33">
        <f t="shared" si="50"/>
        <v>1835.6000000000004</v>
      </c>
      <c r="C105" s="34">
        <f t="shared" si="51"/>
        <v>44013</v>
      </c>
      <c r="D105" s="33">
        <f t="shared" si="52"/>
        <v>1812.1999999999998</v>
      </c>
      <c r="E105" s="34">
        <f t="shared" si="53"/>
        <v>43499</v>
      </c>
      <c r="F105" s="31">
        <f t="shared" si="48"/>
        <v>1791.3999999999996</v>
      </c>
      <c r="G105" s="32">
        <f t="shared" si="49"/>
        <v>42979</v>
      </c>
      <c r="H105" s="31">
        <f t="shared" si="54"/>
        <v>1768.6000000000004</v>
      </c>
      <c r="I105" s="32">
        <f t="shared" si="47"/>
        <v>42459</v>
      </c>
      <c r="J105" s="31">
        <f t="shared" si="55"/>
        <v>1746.8000000000002</v>
      </c>
      <c r="K105" s="32">
        <f t="shared" si="56"/>
        <v>41934</v>
      </c>
      <c r="L105" s="31">
        <f t="shared" si="57"/>
        <v>1725</v>
      </c>
      <c r="M105" s="32">
        <f t="shared" si="58"/>
        <v>41386</v>
      </c>
      <c r="N105" s="12">
        <f t="shared" si="59"/>
        <v>1701.1999999999998</v>
      </c>
      <c r="O105" s="13">
        <f t="shared" si="60"/>
        <v>40835</v>
      </c>
    </row>
    <row r="106" spans="1:15" ht="15" thickBot="1" x14ac:dyDescent="0.4">
      <c r="A106" s="41">
        <v>100</v>
      </c>
      <c r="B106" s="35">
        <v>1849</v>
      </c>
      <c r="C106" s="36">
        <v>44379</v>
      </c>
      <c r="D106" s="35">
        <v>1828</v>
      </c>
      <c r="E106" s="36">
        <v>43861</v>
      </c>
      <c r="F106" s="37">
        <v>1807</v>
      </c>
      <c r="G106" s="38">
        <v>43334</v>
      </c>
      <c r="H106" s="37">
        <v>1783</v>
      </c>
      <c r="I106" s="38">
        <v>42808</v>
      </c>
      <c r="J106" s="37">
        <v>1761</v>
      </c>
      <c r="K106" s="38">
        <v>42275</v>
      </c>
      <c r="L106" s="37">
        <v>1738</v>
      </c>
      <c r="M106" s="38">
        <v>41722</v>
      </c>
      <c r="N106" s="14">
        <v>1715</v>
      </c>
      <c r="O106" s="15">
        <v>41168</v>
      </c>
    </row>
  </sheetData>
  <mergeCells count="16">
    <mergeCell ref="J4:K4"/>
    <mergeCell ref="L4:M4"/>
    <mergeCell ref="N4:O4"/>
    <mergeCell ref="A4:A5"/>
    <mergeCell ref="B4:C4"/>
    <mergeCell ref="D4:E4"/>
    <mergeCell ref="F4:G4"/>
    <mergeCell ref="H4:I4"/>
    <mergeCell ref="B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5"/>
  <sheetViews>
    <sheetView zoomScale="90" zoomScaleNormal="90" workbookViewId="0">
      <selection activeCell="A6" sqref="A6:XFD60"/>
    </sheetView>
  </sheetViews>
  <sheetFormatPr baseColWidth="10" defaultRowHeight="14.5" x14ac:dyDescent="0.35"/>
  <cols>
    <col min="3" max="5" width="0" hidden="1" customWidth="1"/>
  </cols>
  <sheetData>
    <row r="1" spans="1:46" x14ac:dyDescent="0.35">
      <c r="F1" t="s">
        <v>13</v>
      </c>
    </row>
    <row r="2" spans="1:46" ht="75" x14ac:dyDescent="0.35">
      <c r="A2" s="4" t="s">
        <v>15</v>
      </c>
      <c r="B2" s="17" t="s">
        <v>4</v>
      </c>
      <c r="C2" s="18" t="s">
        <v>5</v>
      </c>
      <c r="D2" s="19" t="s">
        <v>6</v>
      </c>
      <c r="E2" s="20" t="s">
        <v>7</v>
      </c>
      <c r="F2" s="21">
        <v>1800</v>
      </c>
      <c r="G2" s="21">
        <v>1810</v>
      </c>
      <c r="H2" s="21">
        <v>1820</v>
      </c>
      <c r="I2" s="21">
        <v>1830</v>
      </c>
      <c r="J2" s="21">
        <v>1840</v>
      </c>
      <c r="K2" s="21">
        <v>1850</v>
      </c>
      <c r="L2" s="21">
        <v>1860</v>
      </c>
      <c r="M2" s="21">
        <v>1870</v>
      </c>
      <c r="N2" s="21">
        <v>1880</v>
      </c>
      <c r="O2" s="21">
        <v>1890</v>
      </c>
      <c r="P2" s="21">
        <v>1900</v>
      </c>
      <c r="Q2" s="21">
        <v>1910</v>
      </c>
      <c r="R2" s="21">
        <v>1920</v>
      </c>
      <c r="S2" s="21">
        <v>1930</v>
      </c>
      <c r="T2" s="21">
        <v>1940</v>
      </c>
      <c r="U2" s="21">
        <v>1950</v>
      </c>
      <c r="V2" s="21">
        <v>1960</v>
      </c>
      <c r="W2" s="21">
        <v>1970</v>
      </c>
      <c r="X2" s="21">
        <v>1980</v>
      </c>
      <c r="Y2" s="21">
        <v>1990</v>
      </c>
      <c r="Z2" s="22">
        <v>2000</v>
      </c>
      <c r="AA2" s="21">
        <v>2010</v>
      </c>
      <c r="AB2" s="22">
        <v>2020</v>
      </c>
      <c r="AC2" s="21">
        <v>2030</v>
      </c>
      <c r="AD2" s="22">
        <v>2040</v>
      </c>
      <c r="AE2" s="21">
        <v>2050</v>
      </c>
      <c r="AF2" s="22">
        <v>2060</v>
      </c>
      <c r="AG2" s="21">
        <v>2070</v>
      </c>
      <c r="AH2" s="22">
        <v>2080</v>
      </c>
      <c r="AI2" s="21">
        <v>2090</v>
      </c>
      <c r="AJ2" s="22">
        <v>2100</v>
      </c>
      <c r="AK2" s="21">
        <v>2110</v>
      </c>
      <c r="AL2" s="22">
        <v>2120</v>
      </c>
      <c r="AM2" s="21">
        <v>2130</v>
      </c>
      <c r="AN2" s="22">
        <v>2140</v>
      </c>
      <c r="AO2" s="21">
        <v>2150</v>
      </c>
      <c r="AP2" s="22">
        <v>2160</v>
      </c>
      <c r="AQ2" s="21">
        <v>2170</v>
      </c>
      <c r="AR2" s="22">
        <v>2180</v>
      </c>
      <c r="AS2" s="21">
        <v>2190</v>
      </c>
      <c r="AT2" s="21">
        <v>2200</v>
      </c>
    </row>
    <row r="3" spans="1:46" x14ac:dyDescent="0.35">
      <c r="A3">
        <v>20</v>
      </c>
      <c r="B3" s="25" t="s">
        <v>8</v>
      </c>
      <c r="C3" s="23">
        <v>756</v>
      </c>
      <c r="D3" s="24">
        <f t="shared" ref="D3:D5" si="0">E3/C3</f>
        <v>35.637363984202274</v>
      </c>
      <c r="E3" s="26">
        <v>26941.847172056921</v>
      </c>
      <c r="F3" s="27">
        <f>E3*1.8</f>
        <v>48495.32490970246</v>
      </c>
      <c r="G3" s="27">
        <f>F3+(($Z3-$F3)/20)</f>
        <v>48764.743381423032</v>
      </c>
      <c r="H3" s="27">
        <f t="shared" ref="H3:Y3" si="1">G3+(($Z3-$F3)/20)</f>
        <v>49034.161853143603</v>
      </c>
      <c r="I3" s="27">
        <f t="shared" si="1"/>
        <v>49303.580324864175</v>
      </c>
      <c r="J3" s="27">
        <f t="shared" si="1"/>
        <v>49572.998796584747</v>
      </c>
      <c r="K3" s="27">
        <f t="shared" si="1"/>
        <v>49842.417268305318</v>
      </c>
      <c r="L3" s="27">
        <f t="shared" si="1"/>
        <v>50111.83574002589</v>
      </c>
      <c r="M3" s="27">
        <f t="shared" si="1"/>
        <v>50381.254211746462</v>
      </c>
      <c r="N3" s="27">
        <f t="shared" si="1"/>
        <v>50650.672683467033</v>
      </c>
      <c r="O3" s="27">
        <f t="shared" si="1"/>
        <v>50920.091155187605</v>
      </c>
      <c r="P3" s="27">
        <f t="shared" si="1"/>
        <v>51189.509626908177</v>
      </c>
      <c r="Q3" s="27">
        <f t="shared" si="1"/>
        <v>51458.928098628749</v>
      </c>
      <c r="R3" s="27">
        <f t="shared" si="1"/>
        <v>51728.34657034932</v>
      </c>
      <c r="S3" s="27">
        <f t="shared" si="1"/>
        <v>51997.765042069892</v>
      </c>
      <c r="T3" s="27">
        <f t="shared" si="1"/>
        <v>52267.183513790464</v>
      </c>
      <c r="U3" s="27">
        <f t="shared" si="1"/>
        <v>52536.601985511035</v>
      </c>
      <c r="V3" s="27">
        <f t="shared" si="1"/>
        <v>52806.020457231607</v>
      </c>
      <c r="W3" s="27">
        <f t="shared" si="1"/>
        <v>53075.438928952179</v>
      </c>
      <c r="X3" s="27">
        <f t="shared" si="1"/>
        <v>53344.85740067275</v>
      </c>
      <c r="Y3" s="27">
        <f t="shared" si="1"/>
        <v>53614.275872393322</v>
      </c>
      <c r="Z3" s="28">
        <f>E3*2</f>
        <v>53883.694344113843</v>
      </c>
      <c r="AA3" s="28">
        <f>Z3+(($AT3-$Z3)/20)</f>
        <v>54153.112815834415</v>
      </c>
      <c r="AB3" s="28">
        <f t="shared" ref="AB3:AS4" si="2">AA3+(($AT3-$Z3)/20)</f>
        <v>54422.531287554986</v>
      </c>
      <c r="AC3" s="28">
        <f t="shared" si="2"/>
        <v>54691.949759275558</v>
      </c>
      <c r="AD3" s="28">
        <f t="shared" si="2"/>
        <v>54961.36823099613</v>
      </c>
      <c r="AE3" s="28">
        <f t="shared" si="2"/>
        <v>55230.786702716701</v>
      </c>
      <c r="AF3" s="28">
        <f t="shared" si="2"/>
        <v>55500.205174437273</v>
      </c>
      <c r="AG3" s="28">
        <f t="shared" si="2"/>
        <v>55769.623646157845</v>
      </c>
      <c r="AH3" s="28">
        <f t="shared" si="2"/>
        <v>56039.042117878416</v>
      </c>
      <c r="AI3" s="28">
        <f t="shared" si="2"/>
        <v>56308.460589598988</v>
      </c>
      <c r="AJ3" s="28">
        <f t="shared" si="2"/>
        <v>56577.87906131956</v>
      </c>
      <c r="AK3" s="28">
        <f t="shared" si="2"/>
        <v>56847.297533040131</v>
      </c>
      <c r="AL3" s="28">
        <f t="shared" si="2"/>
        <v>57116.716004760703</v>
      </c>
      <c r="AM3" s="28">
        <f t="shared" si="2"/>
        <v>57386.134476481275</v>
      </c>
      <c r="AN3" s="28">
        <f t="shared" si="2"/>
        <v>57655.552948201846</v>
      </c>
      <c r="AO3" s="28">
        <f t="shared" si="2"/>
        <v>57924.971419922418</v>
      </c>
      <c r="AP3" s="28">
        <f t="shared" si="2"/>
        <v>58194.38989164299</v>
      </c>
      <c r="AQ3" s="28">
        <f t="shared" si="2"/>
        <v>58463.808363363562</v>
      </c>
      <c r="AR3" s="28">
        <f t="shared" si="2"/>
        <v>58733.226835084133</v>
      </c>
      <c r="AS3" s="28">
        <f t="shared" si="2"/>
        <v>59002.645306804705</v>
      </c>
      <c r="AT3" s="29">
        <f>Z3+(Z3-F3)</f>
        <v>59272.063778525226</v>
      </c>
    </row>
    <row r="4" spans="1:46" x14ac:dyDescent="0.35">
      <c r="A4">
        <v>21</v>
      </c>
      <c r="B4" s="25" t="s">
        <v>9</v>
      </c>
      <c r="C4" s="23">
        <v>1337</v>
      </c>
      <c r="D4" s="24">
        <f t="shared" si="0"/>
        <v>10.24522845341605</v>
      </c>
      <c r="E4" s="26">
        <v>13697.87044221726</v>
      </c>
      <c r="F4" s="30">
        <f>E4*1.8</f>
        <v>24656.166795991066</v>
      </c>
      <c r="G4" s="27">
        <f>F4+(($Z4-$F4)/20)</f>
        <v>24793.14550041324</v>
      </c>
      <c r="H4" s="27">
        <f t="shared" ref="H4:Y5" si="3">G4+(($Z4-$F4)/20)</f>
        <v>24930.124204835414</v>
      </c>
      <c r="I4" s="27">
        <f t="shared" si="3"/>
        <v>25067.102909257588</v>
      </c>
      <c r="J4" s="27">
        <f t="shared" si="3"/>
        <v>25204.081613679762</v>
      </c>
      <c r="K4" s="27">
        <f t="shared" si="3"/>
        <v>25341.060318101936</v>
      </c>
      <c r="L4" s="27">
        <f t="shared" si="3"/>
        <v>25478.03902252411</v>
      </c>
      <c r="M4" s="27">
        <f t="shared" si="3"/>
        <v>25615.017726946284</v>
      </c>
      <c r="N4" s="27">
        <f t="shared" si="3"/>
        <v>25751.996431368458</v>
      </c>
      <c r="O4" s="27">
        <f t="shared" si="3"/>
        <v>25888.975135790632</v>
      </c>
      <c r="P4" s="27">
        <f t="shared" si="3"/>
        <v>26025.953840212806</v>
      </c>
      <c r="Q4" s="27">
        <f t="shared" si="3"/>
        <v>26162.932544634979</v>
      </c>
      <c r="R4" s="27">
        <f t="shared" si="3"/>
        <v>26299.911249057153</v>
      </c>
      <c r="S4" s="27">
        <f t="shared" si="3"/>
        <v>26436.889953479327</v>
      </c>
      <c r="T4" s="27">
        <f t="shared" si="3"/>
        <v>26573.868657901501</v>
      </c>
      <c r="U4" s="27">
        <f t="shared" si="3"/>
        <v>26710.847362323675</v>
      </c>
      <c r="V4" s="27">
        <f t="shared" si="3"/>
        <v>26847.826066745849</v>
      </c>
      <c r="W4" s="27">
        <f t="shared" si="3"/>
        <v>26984.804771168023</v>
      </c>
      <c r="X4" s="27">
        <f t="shared" si="3"/>
        <v>27121.783475590197</v>
      </c>
      <c r="Y4" s="27">
        <f t="shared" si="3"/>
        <v>27258.762180012371</v>
      </c>
      <c r="Z4" s="30">
        <f>E4*2</f>
        <v>27395.740884434519</v>
      </c>
      <c r="AA4" s="28">
        <f>Z4+(($AT4-$Z4)/20)</f>
        <v>27532.719588856693</v>
      </c>
      <c r="AB4" s="28">
        <f t="shared" si="2"/>
        <v>27669.698293278867</v>
      </c>
      <c r="AC4" s="28">
        <f t="shared" si="2"/>
        <v>27806.676997701041</v>
      </c>
      <c r="AD4" s="28">
        <f t="shared" si="2"/>
        <v>27943.655702123215</v>
      </c>
      <c r="AE4" s="28">
        <f t="shared" si="2"/>
        <v>28080.634406545389</v>
      </c>
      <c r="AF4" s="28">
        <f t="shared" si="2"/>
        <v>28217.613110967563</v>
      </c>
      <c r="AG4" s="28">
        <f t="shared" si="2"/>
        <v>28354.591815389736</v>
      </c>
      <c r="AH4" s="28">
        <f t="shared" si="2"/>
        <v>28491.57051981191</v>
      </c>
      <c r="AI4" s="28">
        <f t="shared" si="2"/>
        <v>28628.549224234084</v>
      </c>
      <c r="AJ4" s="28">
        <f t="shared" si="2"/>
        <v>28765.527928656258</v>
      </c>
      <c r="AK4" s="28">
        <f t="shared" si="2"/>
        <v>28902.506633078432</v>
      </c>
      <c r="AL4" s="28">
        <f t="shared" si="2"/>
        <v>29039.485337500606</v>
      </c>
      <c r="AM4" s="28">
        <f t="shared" si="2"/>
        <v>29176.46404192278</v>
      </c>
      <c r="AN4" s="28">
        <f t="shared" si="2"/>
        <v>29313.442746344954</v>
      </c>
      <c r="AO4" s="28">
        <f t="shared" si="2"/>
        <v>29450.421450767128</v>
      </c>
      <c r="AP4" s="28">
        <f t="shared" si="2"/>
        <v>29587.400155189302</v>
      </c>
      <c r="AQ4" s="28">
        <f t="shared" si="2"/>
        <v>29724.378859611475</v>
      </c>
      <c r="AR4" s="28">
        <f t="shared" si="2"/>
        <v>29861.357564033649</v>
      </c>
      <c r="AS4" s="28">
        <f t="shared" si="2"/>
        <v>29998.336268455823</v>
      </c>
      <c r="AT4" s="29">
        <f t="shared" ref="AT4:AT5" si="4">Z4+(Z4-F4)</f>
        <v>30135.314972877972</v>
      </c>
    </row>
    <row r="5" spans="1:46" x14ac:dyDescent="0.35">
      <c r="A5">
        <v>22</v>
      </c>
      <c r="B5" s="25" t="s">
        <v>10</v>
      </c>
      <c r="C5" s="23">
        <v>1362</v>
      </c>
      <c r="D5" s="24">
        <f t="shared" si="0"/>
        <v>17.542318007999377</v>
      </c>
      <c r="E5" s="26">
        <v>23892.637126895152</v>
      </c>
      <c r="F5" s="27">
        <f t="shared" ref="F5" si="5">E5*1.8</f>
        <v>43006.746828411277</v>
      </c>
      <c r="G5" s="27">
        <f>F5+(($Z5-$F5)/20)</f>
        <v>43245.673199680226</v>
      </c>
      <c r="H5" s="27">
        <f t="shared" si="3"/>
        <v>43484.599570949176</v>
      </c>
      <c r="I5" s="27">
        <f t="shared" si="3"/>
        <v>43723.525942218126</v>
      </c>
      <c r="J5" s="27">
        <f t="shared" si="3"/>
        <v>43962.452313487076</v>
      </c>
      <c r="K5" s="27">
        <f t="shared" si="3"/>
        <v>44201.378684756026</v>
      </c>
      <c r="L5" s="27">
        <f t="shared" si="3"/>
        <v>44440.305056024976</v>
      </c>
      <c r="M5" s="27">
        <f t="shared" si="3"/>
        <v>44679.231427293926</v>
      </c>
      <c r="N5" s="27">
        <f t="shared" si="3"/>
        <v>44918.157798562876</v>
      </c>
      <c r="O5" s="27">
        <f t="shared" si="3"/>
        <v>45157.084169831825</v>
      </c>
      <c r="P5" s="27">
        <f t="shared" si="3"/>
        <v>45396.010541100775</v>
      </c>
      <c r="Q5" s="27">
        <f t="shared" si="3"/>
        <v>45634.936912369725</v>
      </c>
      <c r="R5" s="27">
        <f t="shared" si="3"/>
        <v>45873.863283638675</v>
      </c>
      <c r="S5" s="27">
        <f t="shared" si="3"/>
        <v>46112.789654907625</v>
      </c>
      <c r="T5" s="27">
        <f t="shared" si="3"/>
        <v>46351.716026176575</v>
      </c>
      <c r="U5" s="27">
        <f t="shared" si="3"/>
        <v>46590.642397445525</v>
      </c>
      <c r="V5" s="27">
        <f t="shared" si="3"/>
        <v>46829.568768714475</v>
      </c>
      <c r="W5" s="27">
        <f t="shared" si="3"/>
        <v>47068.495139983424</v>
      </c>
      <c r="X5" s="27">
        <f t="shared" si="3"/>
        <v>47307.421511252374</v>
      </c>
      <c r="Y5" s="27">
        <f t="shared" si="3"/>
        <v>47546.347882521324</v>
      </c>
      <c r="Z5" s="28">
        <f t="shared" ref="Z5" si="6">E5*2</f>
        <v>47785.274253790303</v>
      </c>
      <c r="AA5" s="28">
        <f t="shared" ref="AA5:AS5" si="7">Z5+(($AT5-$Z5)/20)</f>
        <v>48024.200625059253</v>
      </c>
      <c r="AB5" s="28">
        <f t="shared" si="7"/>
        <v>48263.126996328203</v>
      </c>
      <c r="AC5" s="28">
        <f t="shared" si="7"/>
        <v>48502.053367597153</v>
      </c>
      <c r="AD5" s="28">
        <f t="shared" si="7"/>
        <v>48740.979738866103</v>
      </c>
      <c r="AE5" s="28">
        <f t="shared" si="7"/>
        <v>48979.906110135053</v>
      </c>
      <c r="AF5" s="28">
        <f t="shared" si="7"/>
        <v>49218.832481404002</v>
      </c>
      <c r="AG5" s="28">
        <f t="shared" si="7"/>
        <v>49457.758852672952</v>
      </c>
      <c r="AH5" s="28">
        <f t="shared" si="7"/>
        <v>49696.685223941902</v>
      </c>
      <c r="AI5" s="28">
        <f t="shared" si="7"/>
        <v>49935.611595210852</v>
      </c>
      <c r="AJ5" s="28">
        <f t="shared" si="7"/>
        <v>50174.537966479802</v>
      </c>
      <c r="AK5" s="28">
        <f t="shared" si="7"/>
        <v>50413.464337748752</v>
      </c>
      <c r="AL5" s="28">
        <f t="shared" si="7"/>
        <v>50652.390709017702</v>
      </c>
      <c r="AM5" s="28">
        <f t="shared" si="7"/>
        <v>50891.317080286652</v>
      </c>
      <c r="AN5" s="28">
        <f t="shared" si="7"/>
        <v>51130.243451555601</v>
      </c>
      <c r="AO5" s="28">
        <f t="shared" si="7"/>
        <v>51369.169822824551</v>
      </c>
      <c r="AP5" s="28">
        <f t="shared" si="7"/>
        <v>51608.096194093501</v>
      </c>
      <c r="AQ5" s="28">
        <f t="shared" si="7"/>
        <v>51847.022565362451</v>
      </c>
      <c r="AR5" s="28">
        <f t="shared" si="7"/>
        <v>52085.948936631401</v>
      </c>
      <c r="AS5" s="28">
        <f t="shared" si="7"/>
        <v>52324.875307900351</v>
      </c>
      <c r="AT5" s="29">
        <f t="shared" si="4"/>
        <v>52563.80167916933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21"/>
  <sheetViews>
    <sheetView tabSelected="1" workbookViewId="0">
      <selection activeCell="C7" sqref="C7"/>
    </sheetView>
  </sheetViews>
  <sheetFormatPr baseColWidth="10" defaultRowHeight="14.5" x14ac:dyDescent="0.35"/>
  <cols>
    <col min="2" max="2" width="18.90625" customWidth="1"/>
    <col min="4" max="4" width="1.90625" customWidth="1"/>
  </cols>
  <sheetData>
    <row r="2" spans="2:6" ht="28" customHeight="1" x14ac:dyDescent="0.6">
      <c r="B2" s="5" t="s">
        <v>14</v>
      </c>
      <c r="C2" s="6">
        <v>22</v>
      </c>
      <c r="D2" s="6"/>
    </row>
    <row r="3" spans="2:6" x14ac:dyDescent="0.35">
      <c r="B3" t="s">
        <v>17</v>
      </c>
      <c r="C3">
        <f>C2+1</f>
        <v>23</v>
      </c>
    </row>
    <row r="5" spans="2:6" x14ac:dyDescent="0.35">
      <c r="B5" t="s">
        <v>27</v>
      </c>
      <c r="C5" s="7">
        <v>2100</v>
      </c>
      <c r="D5" s="7"/>
    </row>
    <row r="6" spans="2:6" x14ac:dyDescent="0.35">
      <c r="B6" t="s">
        <v>18</v>
      </c>
      <c r="C6" s="7">
        <v>1820</v>
      </c>
      <c r="D6" s="7"/>
      <c r="F6" t="s">
        <v>19</v>
      </c>
    </row>
    <row r="7" spans="2:6" ht="33" customHeight="1" x14ac:dyDescent="0.35">
      <c r="B7" s="3" t="s">
        <v>16</v>
      </c>
      <c r="C7" s="7">
        <v>2100</v>
      </c>
      <c r="D7" s="7"/>
    </row>
    <row r="8" spans="2:6" ht="39.5" customHeight="1" x14ac:dyDescent="0.35">
      <c r="B8" s="3"/>
    </row>
    <row r="9" spans="2:6" x14ac:dyDescent="0.35">
      <c r="B9" t="s">
        <v>20</v>
      </c>
      <c r="C9" s="7" t="s">
        <v>2</v>
      </c>
      <c r="D9" s="7"/>
    </row>
    <row r="13" spans="2:6" ht="15" thickBot="1" x14ac:dyDescent="0.4"/>
    <row r="14" spans="2:6" ht="32.5" customHeight="1" thickBot="1" x14ac:dyDescent="0.4">
      <c r="B14" s="1" t="s">
        <v>21</v>
      </c>
      <c r="C14" s="49"/>
      <c r="D14" s="47"/>
      <c r="E14" t="s">
        <v>23</v>
      </c>
    </row>
    <row r="17" spans="2:8" x14ac:dyDescent="0.35">
      <c r="E17" t="s">
        <v>28</v>
      </c>
    </row>
    <row r="18" spans="2:8" x14ac:dyDescent="0.35">
      <c r="D18" s="48"/>
    </row>
    <row r="19" spans="2:8" x14ac:dyDescent="0.35">
      <c r="B19" s="44"/>
      <c r="C19" s="44"/>
      <c r="D19" s="44"/>
      <c r="E19" s="46"/>
    </row>
    <row r="20" spans="2:8" x14ac:dyDescent="0.35">
      <c r="B20" s="44"/>
      <c r="C20" s="44"/>
      <c r="D20" s="44"/>
      <c r="E20" s="45"/>
      <c r="F20" s="44"/>
      <c r="G20" s="44"/>
      <c r="H20" s="44"/>
    </row>
    <row r="21" spans="2:8" x14ac:dyDescent="0.35">
      <c r="B21" t="s">
        <v>24</v>
      </c>
      <c r="E21" t="s">
        <v>25</v>
      </c>
      <c r="G21" t="s">
        <v>26</v>
      </c>
    </row>
  </sheetData>
  <dataValidations count="2">
    <dataValidation type="list" allowBlank="1" showInputMessage="1" showErrorMessage="1" sqref="C2:D2">
      <formula1>num.ecl</formula1>
    </dataValidation>
    <dataValidation type="list" allowBlank="1" showInputMessage="1" showErrorMessage="1" sqref="C9:D9">
      <formula1>#REF!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'volume bief'!$F$2:$AT$2</xm:f>
          </x14:formula1>
          <xm:sqref>C7:D7 C6:D6</xm:sqref>
        </x14:dataValidation>
        <x14:dataValidation type="list" allowBlank="1" showInputMessage="1" showErrorMessage="1">
          <x14:formula1>
            <xm:f>'volume levé vantelle'!$B$3:$O$3</xm:f>
          </x14:formula1>
          <xm:sqref>C5:D5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volume levé vantelle</vt:lpstr>
      <vt:lpstr>volume bief</vt:lpstr>
      <vt:lpstr>Feuil2</vt:lpstr>
      <vt:lpstr>num.ecl</vt:lpstr>
      <vt:lpstr>vol.bief.1800</vt:lpstr>
      <vt:lpstr>vol.bief.1820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2022-09-22T12:21:50Z</dcterms:modified>
</cp:coreProperties>
</file>