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h-tony\Documents\CAT\retour\"/>
    </mc:Choice>
  </mc:AlternateContent>
  <bookViews>
    <workbookView xWindow="0" yWindow="0" windowWidth="11655" windowHeight="11250" activeTab="4"/>
  </bookViews>
  <sheets>
    <sheet name="ABC" sheetId="2" r:id="rId1"/>
    <sheet name="DEF" sheetId="3" r:id="rId2"/>
    <sheet name="GHI" sheetId="4" r:id="rId3"/>
    <sheet name="JKL" sheetId="5" r:id="rId4"/>
    <sheet name="MNO" sheetId="6" r:id="rId5"/>
  </sheets>
  <externalReferences>
    <externalReference r:id="rId6"/>
  </externalReferences>
  <definedNames>
    <definedName name="_xlnm._FilterDatabase" localSheetId="0" hidden="1">ABC!$A$28:$A$101</definedName>
    <definedName name="_xlnm._FilterDatabase" localSheetId="1" hidden="1">DEF!$A$28:$A$71</definedName>
    <definedName name="_xlnm._FilterDatabase" localSheetId="2" hidden="1">GHI!$A$28:$A$72</definedName>
    <definedName name="_xlnm._FilterDatabase" localSheetId="3" hidden="1">JKL!$A$28:$A$95</definedName>
    <definedName name="_xlnm._FilterDatabase" localSheetId="4" hidden="1">MNO!$A$28:$A$100</definedName>
    <definedName name="_UNDO_UPS_" hidden="1">#REF!</definedName>
    <definedName name="_UNDO_UPS_SEL_" hidden="1">#REF!</definedName>
    <definedName name="_UNDO31X31X_" hidden="1">#REF!</definedName>
    <definedName name="ACTIVITES">#REF!</definedName>
    <definedName name="affectations_spécifiques">'[1]Affectations spécifiques'!$A:$H</definedName>
    <definedName name="ANNEE">#REF!</definedName>
    <definedName name="BOUTON1">#REF!</definedName>
    <definedName name="Date_Référence">[1]Paramètres!$A:$C</definedName>
    <definedName name="DEBUT">#REF!</definedName>
    <definedName name="DEPARTEMENT">#REF!</definedName>
    <definedName name="ENTITES">#REF!</definedName>
    <definedName name="FICHE">#REF!</definedName>
    <definedName name="FILTRE">#REF!</definedName>
    <definedName name="FIN">#REF!</definedName>
    <definedName name="MASQUER">#REF!</definedName>
    <definedName name="MOIS">#REF!</definedName>
    <definedName name="REGROUPEMENT_TC">[1]Paramètres!$H:$I</definedName>
    <definedName name="SERVICE">#REF!</definedName>
    <definedName name="SITE">[1]Paramètres!$E:$F</definedName>
    <definedName name="TABLE_SERVICE_SITE_PC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4" i="6" l="1"/>
  <c r="E94" i="6"/>
  <c r="P94" i="6" s="1"/>
  <c r="P93" i="6"/>
  <c r="O93" i="6"/>
  <c r="N93" i="6"/>
  <c r="M93" i="6"/>
  <c r="L93" i="6"/>
  <c r="K93" i="6"/>
  <c r="J93" i="6"/>
  <c r="I93" i="6"/>
  <c r="H93" i="6"/>
  <c r="G93" i="6"/>
  <c r="F93" i="6"/>
  <c r="E93" i="6"/>
  <c r="J89" i="6"/>
  <c r="E89" i="6"/>
  <c r="P88" i="6"/>
  <c r="O88" i="6"/>
  <c r="N88" i="6"/>
  <c r="M88" i="6"/>
  <c r="L88" i="6"/>
  <c r="K88" i="6"/>
  <c r="J88" i="6"/>
  <c r="I88" i="6"/>
  <c r="H88" i="6"/>
  <c r="G88" i="6"/>
  <c r="F88" i="6"/>
  <c r="E88" i="6"/>
  <c r="J84" i="6"/>
  <c r="H15" i="6" s="1"/>
  <c r="E84" i="6"/>
  <c r="P83" i="6"/>
  <c r="O83" i="6"/>
  <c r="N83" i="6"/>
  <c r="M83" i="6"/>
  <c r="L83" i="6"/>
  <c r="K83" i="6"/>
  <c r="J83" i="6"/>
  <c r="I83" i="6"/>
  <c r="H83" i="6"/>
  <c r="G83" i="6"/>
  <c r="F83" i="6"/>
  <c r="E83" i="6"/>
  <c r="J79" i="6"/>
  <c r="E79" i="6"/>
  <c r="P78" i="6"/>
  <c r="O78" i="6"/>
  <c r="N78" i="6"/>
  <c r="M78" i="6"/>
  <c r="L78" i="6"/>
  <c r="K78" i="6"/>
  <c r="J78" i="6"/>
  <c r="I78" i="6"/>
  <c r="H78" i="6"/>
  <c r="G78" i="6"/>
  <c r="F78" i="6"/>
  <c r="E78" i="6"/>
  <c r="J74" i="6"/>
  <c r="H13" i="6" s="1"/>
  <c r="E74" i="6"/>
  <c r="P73" i="6"/>
  <c r="O73" i="6"/>
  <c r="N73" i="6"/>
  <c r="M73" i="6"/>
  <c r="L73" i="6"/>
  <c r="K73" i="6"/>
  <c r="J73" i="6"/>
  <c r="I73" i="6"/>
  <c r="H73" i="6"/>
  <c r="G73" i="6"/>
  <c r="F73" i="6"/>
  <c r="E73" i="6"/>
  <c r="J69" i="6"/>
  <c r="E69" i="6"/>
  <c r="G12" i="6" s="1"/>
  <c r="P68" i="6"/>
  <c r="O68" i="6"/>
  <c r="N68" i="6"/>
  <c r="M68" i="6"/>
  <c r="L68" i="6"/>
  <c r="K68" i="6"/>
  <c r="J68" i="6"/>
  <c r="I68" i="6"/>
  <c r="H68" i="6"/>
  <c r="G68" i="6"/>
  <c r="F68" i="6"/>
  <c r="E68" i="6"/>
  <c r="J35" i="6"/>
  <c r="E35" i="6"/>
  <c r="P35" i="6" s="1"/>
  <c r="P34" i="6"/>
  <c r="O34" i="6"/>
  <c r="N34" i="6"/>
  <c r="M34" i="6"/>
  <c r="L34" i="6"/>
  <c r="K34" i="6"/>
  <c r="J34" i="6"/>
  <c r="I34" i="6"/>
  <c r="H34" i="6"/>
  <c r="G34" i="6"/>
  <c r="F34" i="6"/>
  <c r="E34" i="6"/>
  <c r="J30" i="6"/>
  <c r="H11" i="6" s="1"/>
  <c r="E30" i="6"/>
  <c r="P23" i="6"/>
  <c r="E18" i="6" s="1"/>
  <c r="H17" i="6"/>
  <c r="G17" i="6"/>
  <c r="F17" i="6"/>
  <c r="H16" i="6"/>
  <c r="G16" i="6"/>
  <c r="F16" i="6"/>
  <c r="F15" i="6"/>
  <c r="H14" i="6"/>
  <c r="G14" i="6"/>
  <c r="F14" i="6"/>
  <c r="F13" i="6"/>
  <c r="F12" i="6"/>
  <c r="F11" i="6"/>
  <c r="E11" i="6"/>
  <c r="I9" i="6"/>
  <c r="F9" i="6"/>
  <c r="E9" i="6"/>
  <c r="J89" i="5"/>
  <c r="E89" i="5"/>
  <c r="P88" i="5"/>
  <c r="O88" i="5"/>
  <c r="N88" i="5"/>
  <c r="M88" i="5"/>
  <c r="L88" i="5"/>
  <c r="K88" i="5"/>
  <c r="J88" i="5"/>
  <c r="I88" i="5"/>
  <c r="H88" i="5"/>
  <c r="G88" i="5"/>
  <c r="F88" i="5"/>
  <c r="E88" i="5"/>
  <c r="J83" i="5"/>
  <c r="E83" i="5"/>
  <c r="G16" i="5" s="1"/>
  <c r="P82" i="5"/>
  <c r="O82" i="5"/>
  <c r="N82" i="5"/>
  <c r="M82" i="5"/>
  <c r="L82" i="5"/>
  <c r="K82" i="5"/>
  <c r="J82" i="5"/>
  <c r="I82" i="5"/>
  <c r="H82" i="5"/>
  <c r="G82" i="5"/>
  <c r="F82" i="5"/>
  <c r="E82" i="5"/>
  <c r="J78" i="5"/>
  <c r="E78" i="5"/>
  <c r="P77" i="5"/>
  <c r="O77" i="5"/>
  <c r="N77" i="5"/>
  <c r="M77" i="5"/>
  <c r="L77" i="5"/>
  <c r="K77" i="5"/>
  <c r="J77" i="5"/>
  <c r="I77" i="5"/>
  <c r="H77" i="5"/>
  <c r="G77" i="5"/>
  <c r="F77" i="5"/>
  <c r="E77" i="5"/>
  <c r="J68" i="5"/>
  <c r="E68" i="5"/>
  <c r="G14" i="5" s="1"/>
  <c r="P67" i="5"/>
  <c r="O67" i="5"/>
  <c r="N67" i="5"/>
  <c r="M67" i="5"/>
  <c r="L67" i="5"/>
  <c r="K67" i="5"/>
  <c r="J67" i="5"/>
  <c r="I67" i="5"/>
  <c r="H67" i="5"/>
  <c r="G67" i="5"/>
  <c r="F67" i="5"/>
  <c r="E67" i="5"/>
  <c r="J63" i="5"/>
  <c r="H13" i="5" s="1"/>
  <c r="E63" i="5"/>
  <c r="P63" i="5" s="1"/>
  <c r="P62" i="5"/>
  <c r="O62" i="5"/>
  <c r="N62" i="5"/>
  <c r="M62" i="5"/>
  <c r="L62" i="5"/>
  <c r="K62" i="5"/>
  <c r="J62" i="5"/>
  <c r="I62" i="5"/>
  <c r="H62" i="5"/>
  <c r="G62" i="5"/>
  <c r="F62" i="5"/>
  <c r="E62" i="5"/>
  <c r="J58" i="5"/>
  <c r="E58" i="5"/>
  <c r="P57" i="5"/>
  <c r="O57" i="5"/>
  <c r="N57" i="5"/>
  <c r="M57" i="5"/>
  <c r="L57" i="5"/>
  <c r="K57" i="5"/>
  <c r="J57" i="5"/>
  <c r="I57" i="5"/>
  <c r="H57" i="5"/>
  <c r="G57" i="5"/>
  <c r="F57" i="5"/>
  <c r="E57" i="5"/>
  <c r="J35" i="5"/>
  <c r="E35" i="5"/>
  <c r="P34" i="5"/>
  <c r="O34" i="5"/>
  <c r="N34" i="5"/>
  <c r="M34" i="5"/>
  <c r="L34" i="5"/>
  <c r="K34" i="5"/>
  <c r="J34" i="5"/>
  <c r="I34" i="5"/>
  <c r="H34" i="5"/>
  <c r="G34" i="5"/>
  <c r="F34" i="5"/>
  <c r="E34" i="5"/>
  <c r="J30" i="5"/>
  <c r="H11" i="5" s="1"/>
  <c r="E30" i="5"/>
  <c r="G11" i="5" s="1"/>
  <c r="P23" i="5"/>
  <c r="E18" i="5"/>
  <c r="H17" i="5"/>
  <c r="G17" i="5"/>
  <c r="F17" i="5"/>
  <c r="F16" i="5"/>
  <c r="H15" i="5"/>
  <c r="G15" i="5"/>
  <c r="I15" i="5" s="1"/>
  <c r="F15" i="5"/>
  <c r="H14" i="5"/>
  <c r="F14" i="5"/>
  <c r="F13" i="5"/>
  <c r="G12" i="5"/>
  <c r="F12" i="5"/>
  <c r="F11" i="5"/>
  <c r="E11" i="5"/>
  <c r="I9" i="5"/>
  <c r="F9" i="5"/>
  <c r="E9" i="5"/>
  <c r="J66" i="4"/>
  <c r="E66" i="4"/>
  <c r="P65" i="4"/>
  <c r="O65" i="4"/>
  <c r="N65" i="4"/>
  <c r="M65" i="4"/>
  <c r="L65" i="4"/>
  <c r="K65" i="4"/>
  <c r="J65" i="4"/>
  <c r="I65" i="4"/>
  <c r="H65" i="4"/>
  <c r="G65" i="4"/>
  <c r="F65" i="4"/>
  <c r="E65" i="4"/>
  <c r="J61" i="4"/>
  <c r="H16" i="4" s="1"/>
  <c r="E61" i="4"/>
  <c r="P61" i="4" s="1"/>
  <c r="P60" i="4"/>
  <c r="O60" i="4"/>
  <c r="N60" i="4"/>
  <c r="M60" i="4"/>
  <c r="L60" i="4"/>
  <c r="K60" i="4"/>
  <c r="J60" i="4"/>
  <c r="I60" i="4"/>
  <c r="H60" i="4"/>
  <c r="G60" i="4"/>
  <c r="F60" i="4"/>
  <c r="E60" i="4"/>
  <c r="J56" i="4"/>
  <c r="H15" i="4" s="1"/>
  <c r="E56" i="4"/>
  <c r="P55" i="4"/>
  <c r="O55" i="4"/>
  <c r="N55" i="4"/>
  <c r="M55" i="4"/>
  <c r="L55" i="4"/>
  <c r="K55" i="4"/>
  <c r="J55" i="4"/>
  <c r="I55" i="4"/>
  <c r="H55" i="4"/>
  <c r="G55" i="4"/>
  <c r="F55" i="4"/>
  <c r="E55" i="4"/>
  <c r="J51" i="4"/>
  <c r="H14" i="4" s="1"/>
  <c r="E51" i="4"/>
  <c r="P50" i="4"/>
  <c r="O50" i="4"/>
  <c r="N50" i="4"/>
  <c r="M50" i="4"/>
  <c r="L50" i="4"/>
  <c r="K50" i="4"/>
  <c r="J50" i="4"/>
  <c r="I50" i="4"/>
  <c r="H50" i="4"/>
  <c r="G50" i="4"/>
  <c r="F50" i="4"/>
  <c r="E50" i="4"/>
  <c r="J46" i="4"/>
  <c r="E46" i="4"/>
  <c r="P45" i="4"/>
  <c r="O45" i="4"/>
  <c r="N45" i="4"/>
  <c r="M45" i="4"/>
  <c r="L45" i="4"/>
  <c r="K45" i="4"/>
  <c r="J45" i="4"/>
  <c r="I45" i="4"/>
  <c r="H45" i="4"/>
  <c r="G45" i="4"/>
  <c r="F45" i="4"/>
  <c r="E45" i="4"/>
  <c r="J41" i="4"/>
  <c r="H12" i="4" s="1"/>
  <c r="E41" i="4"/>
  <c r="G12" i="4" s="1"/>
  <c r="P40" i="4"/>
  <c r="O40" i="4"/>
  <c r="N40" i="4"/>
  <c r="M40" i="4"/>
  <c r="L40" i="4"/>
  <c r="K40" i="4"/>
  <c r="J40" i="4"/>
  <c r="I40" i="4"/>
  <c r="H40" i="4"/>
  <c r="G40" i="4"/>
  <c r="F40" i="4"/>
  <c r="E40" i="4"/>
  <c r="J35" i="4"/>
  <c r="E35" i="4"/>
  <c r="P34" i="4"/>
  <c r="O34" i="4"/>
  <c r="N34" i="4"/>
  <c r="M34" i="4"/>
  <c r="L34" i="4"/>
  <c r="K34" i="4"/>
  <c r="J34" i="4"/>
  <c r="I34" i="4"/>
  <c r="H34" i="4"/>
  <c r="G34" i="4"/>
  <c r="F34" i="4"/>
  <c r="E34" i="4"/>
  <c r="J30" i="4"/>
  <c r="E30" i="4"/>
  <c r="P23" i="4"/>
  <c r="E18" i="4" s="1"/>
  <c r="H17" i="4"/>
  <c r="F17" i="4"/>
  <c r="G16" i="4"/>
  <c r="F16" i="4"/>
  <c r="G15" i="4"/>
  <c r="F15" i="4"/>
  <c r="F14" i="4"/>
  <c r="H13" i="4"/>
  <c r="F13" i="4"/>
  <c r="F12" i="4"/>
  <c r="F11" i="4"/>
  <c r="E11" i="4"/>
  <c r="I9" i="4"/>
  <c r="F9" i="4"/>
  <c r="E9" i="4"/>
  <c r="J65" i="3"/>
  <c r="E65" i="3"/>
  <c r="P64" i="3"/>
  <c r="O64" i="3"/>
  <c r="N64" i="3"/>
  <c r="M64" i="3"/>
  <c r="L64" i="3"/>
  <c r="K64" i="3"/>
  <c r="J64" i="3"/>
  <c r="I64" i="3"/>
  <c r="H64" i="3"/>
  <c r="G64" i="3"/>
  <c r="F64" i="3"/>
  <c r="E64" i="3"/>
  <c r="J60" i="3"/>
  <c r="E60" i="3"/>
  <c r="G16" i="3" s="1"/>
  <c r="P59" i="3"/>
  <c r="O59" i="3"/>
  <c r="N59" i="3"/>
  <c r="M59" i="3"/>
  <c r="L59" i="3"/>
  <c r="K59" i="3"/>
  <c r="J59" i="3"/>
  <c r="I59" i="3"/>
  <c r="H59" i="3"/>
  <c r="G59" i="3"/>
  <c r="F59" i="3"/>
  <c r="E59" i="3"/>
  <c r="J55" i="3"/>
  <c r="H15" i="3" s="1"/>
  <c r="E55" i="3"/>
  <c r="P54" i="3"/>
  <c r="O54" i="3"/>
  <c r="N54" i="3"/>
  <c r="M54" i="3"/>
  <c r="L54" i="3"/>
  <c r="K54" i="3"/>
  <c r="J54" i="3"/>
  <c r="I54" i="3"/>
  <c r="H54" i="3"/>
  <c r="G54" i="3"/>
  <c r="F54" i="3"/>
  <c r="E54" i="3"/>
  <c r="J50" i="3"/>
  <c r="H14" i="3" s="1"/>
  <c r="E50" i="3"/>
  <c r="P49" i="3"/>
  <c r="O49" i="3"/>
  <c r="N49" i="3"/>
  <c r="M49" i="3"/>
  <c r="L49" i="3"/>
  <c r="K49" i="3"/>
  <c r="J49" i="3"/>
  <c r="I49" i="3"/>
  <c r="H49" i="3"/>
  <c r="G49" i="3"/>
  <c r="F49" i="3"/>
  <c r="E49" i="3"/>
  <c r="J45" i="3"/>
  <c r="E45" i="3"/>
  <c r="P45" i="3" s="1"/>
  <c r="P44" i="3"/>
  <c r="O44" i="3"/>
  <c r="N44" i="3"/>
  <c r="M44" i="3"/>
  <c r="L44" i="3"/>
  <c r="K44" i="3"/>
  <c r="J44" i="3"/>
  <c r="I44" i="3"/>
  <c r="H44" i="3"/>
  <c r="G44" i="3"/>
  <c r="F44" i="3"/>
  <c r="E44" i="3"/>
  <c r="J40" i="3"/>
  <c r="P40" i="3" s="1"/>
  <c r="E40" i="3"/>
  <c r="P39" i="3"/>
  <c r="O39" i="3"/>
  <c r="N39" i="3"/>
  <c r="M39" i="3"/>
  <c r="L39" i="3"/>
  <c r="K39" i="3"/>
  <c r="J39" i="3"/>
  <c r="I39" i="3"/>
  <c r="H39" i="3"/>
  <c r="G39" i="3"/>
  <c r="F39" i="3"/>
  <c r="E39" i="3"/>
  <c r="J35" i="3"/>
  <c r="E35" i="3"/>
  <c r="P34" i="3"/>
  <c r="O34" i="3"/>
  <c r="N34" i="3"/>
  <c r="M34" i="3"/>
  <c r="L34" i="3"/>
  <c r="K34" i="3"/>
  <c r="J34" i="3"/>
  <c r="I34" i="3"/>
  <c r="H34" i="3"/>
  <c r="G34" i="3"/>
  <c r="F34" i="3"/>
  <c r="E34" i="3"/>
  <c r="J30" i="3"/>
  <c r="E30" i="3"/>
  <c r="P23" i="3"/>
  <c r="E18" i="3" s="1"/>
  <c r="H17" i="3"/>
  <c r="F17" i="3"/>
  <c r="F16" i="3"/>
  <c r="G15" i="3"/>
  <c r="F15" i="3"/>
  <c r="G14" i="3"/>
  <c r="F14" i="3"/>
  <c r="H13" i="3"/>
  <c r="F13" i="3"/>
  <c r="G12" i="3"/>
  <c r="F12" i="3"/>
  <c r="F11" i="3"/>
  <c r="E11" i="3"/>
  <c r="I9" i="3"/>
  <c r="F9" i="3"/>
  <c r="E9" i="3"/>
  <c r="J95" i="2"/>
  <c r="H17" i="2" s="1"/>
  <c r="E95" i="2"/>
  <c r="P94" i="2"/>
  <c r="O94" i="2"/>
  <c r="N94" i="2"/>
  <c r="M94" i="2"/>
  <c r="L94" i="2"/>
  <c r="K94" i="2"/>
  <c r="J94" i="2"/>
  <c r="I94" i="2"/>
  <c r="H94" i="2"/>
  <c r="G94" i="2"/>
  <c r="F94" i="2"/>
  <c r="E94" i="2"/>
  <c r="J90" i="2"/>
  <c r="H16" i="2" s="1"/>
  <c r="E90" i="2"/>
  <c r="P90" i="2" s="1"/>
  <c r="P89" i="2"/>
  <c r="O89" i="2"/>
  <c r="N89" i="2"/>
  <c r="M89" i="2"/>
  <c r="L89" i="2"/>
  <c r="K89" i="2"/>
  <c r="J89" i="2"/>
  <c r="I89" i="2"/>
  <c r="H89" i="2"/>
  <c r="G89" i="2"/>
  <c r="F89" i="2"/>
  <c r="E89" i="2"/>
  <c r="J85" i="2"/>
  <c r="E85" i="2"/>
  <c r="G15" i="2" s="1"/>
  <c r="P84" i="2"/>
  <c r="O84" i="2"/>
  <c r="N84" i="2"/>
  <c r="M84" i="2"/>
  <c r="L84" i="2"/>
  <c r="K84" i="2"/>
  <c r="J84" i="2"/>
  <c r="I84" i="2"/>
  <c r="H84" i="2"/>
  <c r="G84" i="2"/>
  <c r="F84" i="2"/>
  <c r="E84" i="2"/>
  <c r="J77" i="2"/>
  <c r="H14" i="2" s="1"/>
  <c r="E77" i="2"/>
  <c r="P76" i="2"/>
  <c r="O76" i="2"/>
  <c r="N76" i="2"/>
  <c r="M76" i="2"/>
  <c r="L76" i="2"/>
  <c r="K76" i="2"/>
  <c r="J76" i="2"/>
  <c r="I76" i="2"/>
  <c r="H76" i="2"/>
  <c r="G76" i="2"/>
  <c r="F76" i="2"/>
  <c r="E76" i="2"/>
  <c r="J72" i="2"/>
  <c r="E72" i="2"/>
  <c r="P71" i="2"/>
  <c r="O71" i="2"/>
  <c r="N71" i="2"/>
  <c r="M71" i="2"/>
  <c r="L71" i="2"/>
  <c r="K71" i="2"/>
  <c r="J71" i="2"/>
  <c r="I71" i="2"/>
  <c r="H71" i="2"/>
  <c r="G71" i="2"/>
  <c r="F71" i="2"/>
  <c r="E71" i="2"/>
  <c r="J67" i="2"/>
  <c r="H12" i="2" s="1"/>
  <c r="E67" i="2"/>
  <c r="G12" i="2" s="1"/>
  <c r="P66" i="2"/>
  <c r="O66" i="2"/>
  <c r="N66" i="2"/>
  <c r="M66" i="2"/>
  <c r="L66" i="2"/>
  <c r="K66" i="2"/>
  <c r="J66" i="2"/>
  <c r="I66" i="2"/>
  <c r="H66" i="2"/>
  <c r="G66" i="2"/>
  <c r="F66" i="2"/>
  <c r="E66" i="2"/>
  <c r="J35" i="2"/>
  <c r="E35" i="2"/>
  <c r="P34" i="2"/>
  <c r="O34" i="2"/>
  <c r="N34" i="2"/>
  <c r="M34" i="2"/>
  <c r="L34" i="2"/>
  <c r="K34" i="2"/>
  <c r="J34" i="2"/>
  <c r="I34" i="2"/>
  <c r="H34" i="2"/>
  <c r="G34" i="2"/>
  <c r="F34" i="2"/>
  <c r="E34" i="2"/>
  <c r="J30" i="2"/>
  <c r="E30" i="2"/>
  <c r="P30" i="2" s="1"/>
  <c r="P23" i="2"/>
  <c r="E18" i="2" s="1"/>
  <c r="G17" i="2"/>
  <c r="F17" i="2"/>
  <c r="G16" i="2"/>
  <c r="F16" i="2"/>
  <c r="F15" i="2"/>
  <c r="G14" i="2"/>
  <c r="F14" i="2"/>
  <c r="I14" i="2" s="1"/>
  <c r="H13" i="2"/>
  <c r="G13" i="2"/>
  <c r="F13" i="2"/>
  <c r="F12" i="2"/>
  <c r="G11" i="2"/>
  <c r="F11" i="2"/>
  <c r="E11" i="2"/>
  <c r="I9" i="2"/>
  <c r="F9" i="2"/>
  <c r="E9" i="2"/>
  <c r="I16" i="6" l="1"/>
  <c r="P84" i="6"/>
  <c r="G11" i="6"/>
  <c r="P74" i="6"/>
  <c r="I17" i="6"/>
  <c r="I13" i="6"/>
  <c r="G13" i="6"/>
  <c r="F18" i="6"/>
  <c r="P69" i="6"/>
  <c r="I11" i="6"/>
  <c r="G15" i="6"/>
  <c r="I15" i="6" s="1"/>
  <c r="P89" i="6"/>
  <c r="I14" i="6"/>
  <c r="P79" i="6"/>
  <c r="I14" i="5"/>
  <c r="P78" i="5"/>
  <c r="P35" i="5"/>
  <c r="P89" i="5"/>
  <c r="I17" i="5"/>
  <c r="P30" i="5"/>
  <c r="P83" i="5"/>
  <c r="P68" i="5"/>
  <c r="I11" i="5"/>
  <c r="F18" i="5"/>
  <c r="P58" i="5"/>
  <c r="P35" i="4"/>
  <c r="P51" i="4"/>
  <c r="P66" i="4"/>
  <c r="I15" i="4"/>
  <c r="I12" i="4"/>
  <c r="F18" i="4"/>
  <c r="P41" i="4"/>
  <c r="P56" i="4"/>
  <c r="G14" i="4"/>
  <c r="I14" i="4" s="1"/>
  <c r="P30" i="4"/>
  <c r="P46" i="4"/>
  <c r="G11" i="4"/>
  <c r="I11" i="4" s="1"/>
  <c r="G17" i="4"/>
  <c r="I17" i="4" s="1"/>
  <c r="H11" i="4"/>
  <c r="I16" i="4"/>
  <c r="P35" i="3"/>
  <c r="P65" i="3"/>
  <c r="F18" i="3"/>
  <c r="I15" i="3"/>
  <c r="G11" i="3"/>
  <c r="G17" i="3"/>
  <c r="I17" i="3" s="1"/>
  <c r="H11" i="3"/>
  <c r="P60" i="3"/>
  <c r="P55" i="3"/>
  <c r="I14" i="3"/>
  <c r="P85" i="2"/>
  <c r="P67" i="2"/>
  <c r="I13" i="2"/>
  <c r="H15" i="2"/>
  <c r="I15" i="2" s="1"/>
  <c r="F18" i="2"/>
  <c r="G18" i="2"/>
  <c r="P72" i="2"/>
  <c r="P35" i="2"/>
  <c r="P77" i="2"/>
  <c r="I12" i="2"/>
  <c r="I17" i="2"/>
  <c r="H11" i="2"/>
  <c r="H18" i="2" s="1"/>
  <c r="I16" i="2"/>
  <c r="P95" i="2"/>
  <c r="H12" i="6"/>
  <c r="H18" i="6" s="1"/>
  <c r="P30" i="6"/>
  <c r="H16" i="5"/>
  <c r="I16" i="5" s="1"/>
  <c r="H12" i="5"/>
  <c r="I12" i="5" s="1"/>
  <c r="G13" i="5"/>
  <c r="I13" i="5" s="1"/>
  <c r="H18" i="4"/>
  <c r="G13" i="4"/>
  <c r="I13" i="4" s="1"/>
  <c r="H16" i="3"/>
  <c r="I16" i="3" s="1"/>
  <c r="H12" i="3"/>
  <c r="I12" i="3" s="1"/>
  <c r="G18" i="3"/>
  <c r="P30" i="3"/>
  <c r="P50" i="3"/>
  <c r="G13" i="3"/>
  <c r="I13" i="3" s="1"/>
  <c r="G18" i="6" l="1"/>
  <c r="H18" i="5"/>
  <c r="G18" i="5"/>
  <c r="I18" i="4"/>
  <c r="I11" i="3"/>
  <c r="I18" i="3"/>
  <c r="I11" i="2"/>
  <c r="I18" i="2" s="1"/>
  <c r="I12" i="6"/>
  <c r="I18" i="6" s="1"/>
  <c r="I18" i="5"/>
  <c r="G18" i="4"/>
  <c r="H18" i="3"/>
</calcChain>
</file>

<file path=xl/sharedStrings.xml><?xml version="1.0" encoding="utf-8"?>
<sst xmlns="http://schemas.openxmlformats.org/spreadsheetml/2006/main" count="1098" uniqueCount="64">
  <si>
    <t>OPC</t>
  </si>
  <si>
    <t>POSTES AU 31/12/2019</t>
  </si>
  <si>
    <t>CDI</t>
  </si>
  <si>
    <t>CDI SUSPENDUS</t>
  </si>
  <si>
    <t>CDI MOBILITE</t>
  </si>
  <si>
    <t>CDD SURCROIT</t>
  </si>
  <si>
    <t>CDD REMPLACEMENT</t>
  </si>
  <si>
    <t>ALTERNANTS</t>
  </si>
  <si>
    <t>AUX. VACANCES</t>
  </si>
  <si>
    <t>TOTAL</t>
  </si>
  <si>
    <t>SUIVI EN POSTES</t>
  </si>
  <si>
    <t>BUDGET</t>
  </si>
  <si>
    <t>SUIVI EN CONTRATS</t>
  </si>
  <si>
    <t>CONTRATS AU 29/02/2020</t>
  </si>
  <si>
    <t>RESPONSABLE</t>
  </si>
  <si>
    <t>ok</t>
  </si>
  <si>
    <t>Nom</t>
  </si>
  <si>
    <t>Coef Horaire*</t>
  </si>
  <si>
    <t>12</t>
  </si>
  <si>
    <t>rajout1</t>
  </si>
  <si>
    <t>-</t>
  </si>
  <si>
    <t>6</t>
  </si>
  <si>
    <t>7</t>
  </si>
  <si>
    <t>10</t>
  </si>
  <si>
    <t>8</t>
  </si>
  <si>
    <t>rajout2</t>
  </si>
  <si>
    <t>a revoir</t>
  </si>
  <si>
    <t>4</t>
  </si>
  <si>
    <t>AUXILIAIRES VACANCES</t>
  </si>
  <si>
    <t>DEBUT</t>
  </si>
  <si>
    <t>ENTREE</t>
  </si>
  <si>
    <t>Mobilité</t>
  </si>
  <si>
    <t>Recrutement</t>
  </si>
  <si>
    <t>Suspension contrat</t>
  </si>
  <si>
    <t>Autre</t>
  </si>
  <si>
    <t>SORTIE</t>
  </si>
  <si>
    <t>Démission</t>
  </si>
  <si>
    <t>Départ retraite</t>
  </si>
  <si>
    <t>Fin contrat</t>
  </si>
  <si>
    <t>ATTERRISSAGE 2020</t>
  </si>
  <si>
    <t>Entrées</t>
  </si>
  <si>
    <t>Sorties</t>
  </si>
  <si>
    <t>Création de poste</t>
  </si>
  <si>
    <t>Réduction de poste</t>
  </si>
  <si>
    <t>COMMENTAIRES LIBRES</t>
  </si>
  <si>
    <t>ATTERRISSAGE AU 31/12/2020</t>
  </si>
  <si>
    <t>Motif</t>
  </si>
  <si>
    <t>Date</t>
  </si>
  <si>
    <t>OPE SUR TITRES &amp; OPC</t>
  </si>
  <si>
    <t>15</t>
  </si>
  <si>
    <t>OPE TITRES &amp; OPC CHEF DE PROJET</t>
  </si>
  <si>
    <t>OST AVIS</t>
  </si>
  <si>
    <t>13</t>
  </si>
  <si>
    <t>5</t>
  </si>
  <si>
    <t>9</t>
  </si>
  <si>
    <t>OST SUIVI</t>
  </si>
  <si>
    <t>Service3</t>
  </si>
  <si>
    <t>Nombre de Contrats 2020 - ABC</t>
  </si>
  <si>
    <t>Nombre de Contrats 2020 - DEF</t>
  </si>
  <si>
    <t>Nombre de Contrats 2020 - GHI</t>
  </si>
  <si>
    <t>Nombre de Contrats 2020 - JKL</t>
  </si>
  <si>
    <t>Nombre de Contrats 2020 - MNO</t>
  </si>
  <si>
    <t>xxxx</t>
  </si>
  <si>
    <t>GRADE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</si>
</sst>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_-;\-* #,##0.00_-;_-* &quot;-&quot;??_-;_-@_-"/>
    <numFmt numFmtId="165" formatCode="_(* #,##0.00_);_(* \(#,##0.00\);_(* &quot;-&quot;??_);_(@_)"/>
    <numFmt numFmtId="166" formatCode="_-* #\ #,#00_-;\-* #\ #,#00_-;_-* &quot;-&quot;??_-;_-@_-"/>
    <numFmt numFmtId="167" formatCode="_-* #,##0.0_-;\-* #,##0.0_-;_-* &quot;-&quot;??_-;_-@_-"/>
    <numFmt numFmtId="168" formatCode="_-* #,##0.000000000000_-;\-* #,##0.000000000000_-;_-* &quot;-&quot;??_-;_-@_-"/>
    <numFmt numFmtId="169" formatCode="0.0"/>
    <numFmt numFmtId="170" formatCode="#,##0_ ;\-#,##0\ "/>
    <numFmt numFmtId="171" formatCode="#,##0.0"/>
    <numFmt numFmtId="172" formatCode="_-* #,##0_-;\-* #,##0_-;_-* &quot;-&quot;??_-;_-@_-"/>
  </numFmts>
  <fonts count="2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u/>
      <sz val="16"/>
      <color theme="1"/>
      <name val="Arial"/>
      <family val="2"/>
    </font>
    <font>
      <u/>
      <sz val="16"/>
      <color theme="1"/>
      <name val="Arial"/>
      <family val="2"/>
    </font>
    <font>
      <b/>
      <sz val="11"/>
      <color theme="9" tint="-0.499984740745262"/>
      <name val="Arial"/>
      <family val="2"/>
    </font>
    <font>
      <sz val="11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2"/>
      <color theme="4" tint="-0.249977111117893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</fills>
  <borders count="8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medium">
        <color indexed="64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26">
    <xf numFmtId="0" fontId="0" fillId="0" borderId="0" xfId="0"/>
    <xf numFmtId="0" fontId="0" fillId="2" borderId="0" xfId="0" applyFill="1"/>
    <xf numFmtId="0" fontId="8" fillId="2" borderId="0" xfId="0" applyNumberFormat="1" applyFont="1" applyFill="1" applyBorder="1" applyAlignment="1" applyProtection="1">
      <alignment vertical="center" wrapText="1"/>
      <protection hidden="1"/>
    </xf>
    <xf numFmtId="2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Alignment="1" applyProtection="1">
      <alignment horizontal="center" vertical="center"/>
      <protection hidden="1"/>
    </xf>
    <xf numFmtId="14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right" vertical="top"/>
      <protection hidden="1"/>
    </xf>
    <xf numFmtId="14" fontId="5" fillId="2" borderId="0" xfId="0" applyNumberFormat="1" applyFont="1" applyFill="1" applyAlignment="1" applyProtection="1">
      <alignment vertical="top"/>
      <protection hidden="1"/>
    </xf>
    <xf numFmtId="14" fontId="5" fillId="2" borderId="0" xfId="0" applyNumberFormat="1" applyFont="1" applyFill="1" applyAlignment="1" applyProtection="1">
      <alignment horizontal="center" vertical="top"/>
      <protection hidden="1"/>
    </xf>
    <xf numFmtId="14" fontId="5" fillId="2" borderId="0" xfId="0" applyNumberFormat="1" applyFont="1" applyFill="1" applyProtection="1">
      <protection hidden="1"/>
    </xf>
    <xf numFmtId="14" fontId="14" fillId="3" borderId="0" xfId="0" applyNumberFormat="1" applyFont="1" applyFill="1" applyAlignment="1" applyProtection="1">
      <alignment horizontal="left" vertical="center"/>
      <protection hidden="1"/>
    </xf>
    <xf numFmtId="0" fontId="5" fillId="2" borderId="0" xfId="0" applyNumberFormat="1" applyFont="1" applyFill="1" applyBorder="1" applyAlignment="1" applyProtection="1">
      <alignment horizontal="center"/>
      <protection hidden="1"/>
    </xf>
    <xf numFmtId="14" fontId="5" fillId="2" borderId="0" xfId="0" quotePrefix="1" applyNumberFormat="1" applyFont="1" applyFill="1" applyProtection="1">
      <protection hidden="1"/>
    </xf>
    <xf numFmtId="2" fontId="5" fillId="2" borderId="0" xfId="0" applyNumberFormat="1" applyFont="1" applyFill="1" applyAlignment="1" applyProtection="1">
      <alignment horizontal="center" vertical="center"/>
      <protection hidden="1"/>
    </xf>
    <xf numFmtId="2" fontId="5" fillId="2" borderId="0" xfId="0" applyNumberFormat="1" applyFont="1" applyFill="1" applyBorder="1" applyProtection="1">
      <protection hidden="1"/>
    </xf>
    <xf numFmtId="166" fontId="5" fillId="2" borderId="0" xfId="3" applyNumberFormat="1" applyFont="1" applyFill="1" applyProtection="1">
      <protection hidden="1"/>
    </xf>
    <xf numFmtId="2" fontId="15" fillId="2" borderId="0" xfId="0" applyNumberFormat="1" applyFont="1" applyFill="1" applyBorder="1" applyProtection="1">
      <protection hidden="1"/>
    </xf>
    <xf numFmtId="166" fontId="5" fillId="2" borderId="0" xfId="3" applyNumberFormat="1" applyFont="1" applyFill="1" applyBorder="1" applyAlignment="1" applyProtection="1">
      <alignment horizontal="center" vertical="top"/>
      <protection hidden="1"/>
    </xf>
    <xf numFmtId="2" fontId="5" fillId="2" borderId="0" xfId="3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Protection="1">
      <protection hidden="1"/>
    </xf>
    <xf numFmtId="0" fontId="16" fillId="2" borderId="0" xfId="0" applyNumberFormat="1" applyFont="1" applyFill="1" applyBorder="1" applyAlignment="1" applyProtection="1">
      <alignment horizontal="center"/>
      <protection hidden="1"/>
    </xf>
    <xf numFmtId="2" fontId="17" fillId="2" borderId="0" xfId="0" applyNumberFormat="1" applyFont="1" applyFill="1" applyProtection="1">
      <protection hidden="1"/>
    </xf>
    <xf numFmtId="2" fontId="18" fillId="2" borderId="0" xfId="0" applyNumberFormat="1" applyFont="1" applyFill="1" applyAlignment="1" applyProtection="1">
      <alignment horizontal="right"/>
      <protection hidden="1"/>
    </xf>
    <xf numFmtId="169" fontId="10" fillId="5" borderId="3" xfId="0" applyNumberFormat="1" applyFont="1" applyFill="1" applyBorder="1" applyAlignment="1" applyProtection="1">
      <alignment horizontal="center" vertical="center"/>
      <protection hidden="1"/>
    </xf>
    <xf numFmtId="0" fontId="6" fillId="5" borderId="7" xfId="0" applyNumberFormat="1" applyFont="1" applyFill="1" applyBorder="1" applyAlignment="1" applyProtection="1">
      <alignment horizontal="center" vertical="center"/>
      <protection hidden="1"/>
    </xf>
    <xf numFmtId="0" fontId="6" fillId="5" borderId="6" xfId="0" applyNumberFormat="1" applyFont="1" applyFill="1" applyBorder="1" applyAlignment="1" applyProtection="1">
      <alignment horizontal="center" vertical="center"/>
      <protection hidden="1"/>
    </xf>
    <xf numFmtId="169" fontId="10" fillId="5" borderId="1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right"/>
      <protection hidden="1"/>
    </xf>
    <xf numFmtId="0" fontId="12" fillId="6" borderId="11" xfId="0" applyNumberFormat="1" applyFont="1" applyFill="1" applyBorder="1" applyAlignment="1" applyProtection="1">
      <alignment vertical="center"/>
      <protection hidden="1"/>
    </xf>
    <xf numFmtId="0" fontId="12" fillId="6" borderId="12" xfId="0" applyNumberFormat="1" applyFont="1" applyFill="1" applyBorder="1" applyAlignment="1" applyProtection="1">
      <alignment vertical="center"/>
      <protection hidden="1"/>
    </xf>
    <xf numFmtId="2" fontId="12" fillId="6" borderId="13" xfId="0" applyNumberFormat="1" applyFont="1" applyFill="1" applyBorder="1" applyAlignment="1" applyProtection="1">
      <alignment vertical="center"/>
      <protection hidden="1"/>
    </xf>
    <xf numFmtId="2" fontId="12" fillId="6" borderId="14" xfId="0" applyNumberFormat="1" applyFont="1" applyFill="1" applyBorder="1" applyAlignment="1" applyProtection="1">
      <alignment vertical="center"/>
      <protection locked="0"/>
    </xf>
    <xf numFmtId="0" fontId="19" fillId="6" borderId="15" xfId="0" applyNumberFormat="1" applyFont="1" applyFill="1" applyBorder="1" applyAlignment="1" applyProtection="1">
      <alignment horizontal="center" vertical="center" wrapText="1"/>
      <protection hidden="1"/>
    </xf>
    <xf numFmtId="0" fontId="19" fillId="6" borderId="5" xfId="0" applyNumberFormat="1" applyFont="1" applyFill="1" applyBorder="1" applyAlignment="1" applyProtection="1">
      <alignment horizontal="center" vertical="center" wrapText="1"/>
      <protection locked="0"/>
    </xf>
    <xf numFmtId="169" fontId="12" fillId="6" borderId="16" xfId="0" applyNumberFormat="1" applyFont="1" applyFill="1" applyBorder="1" applyAlignment="1" applyProtection="1">
      <alignment horizontal="center" vertical="center" wrapText="1"/>
      <protection hidden="1"/>
    </xf>
    <xf numFmtId="169" fontId="12" fillId="6" borderId="18" xfId="0" applyNumberFormat="1" applyFont="1" applyFill="1" applyBorder="1" applyAlignment="1" applyProtection="1">
      <alignment horizontal="center" vertical="center" wrapText="1"/>
      <protection locked="0"/>
    </xf>
    <xf numFmtId="0" fontId="18" fillId="2" borderId="0" xfId="0" applyFont="1" applyFill="1" applyBorder="1" applyProtection="1">
      <protection hidden="1"/>
    </xf>
    <xf numFmtId="2" fontId="20" fillId="2" borderId="0" xfId="0" applyNumberFormat="1" applyFont="1" applyFill="1" applyBorder="1" applyAlignment="1" applyProtection="1">
      <alignment horizontal="left"/>
      <protection locked="0"/>
    </xf>
    <xf numFmtId="0" fontId="20" fillId="2" borderId="0" xfId="0" applyNumberFormat="1" applyFont="1" applyFill="1" applyBorder="1" applyAlignment="1" applyProtection="1">
      <alignment horizontal="center"/>
      <protection locked="0"/>
    </xf>
    <xf numFmtId="2" fontId="20" fillId="2" borderId="0" xfId="0" applyNumberFormat="1" applyFont="1" applyFill="1" applyBorder="1" applyAlignment="1" applyProtection="1">
      <alignment horizontal="center"/>
      <protection locked="0"/>
    </xf>
    <xf numFmtId="0" fontId="18" fillId="2" borderId="0" xfId="0" applyFont="1" applyFill="1" applyProtection="1">
      <protection hidden="1"/>
    </xf>
    <xf numFmtId="2" fontId="21" fillId="4" borderId="11" xfId="0" applyNumberFormat="1" applyFont="1" applyFill="1" applyBorder="1" applyAlignment="1" applyProtection="1">
      <protection hidden="1"/>
    </xf>
    <xf numFmtId="2" fontId="5" fillId="2" borderId="0" xfId="0" applyNumberFormat="1" applyFont="1" applyFill="1" applyBorder="1" applyProtection="1">
      <protection locked="0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20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 wrapText="1"/>
      <protection hidden="1"/>
    </xf>
    <xf numFmtId="2" fontId="8" fillId="7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4" xfId="0" applyNumberFormat="1" applyFont="1" applyFill="1" applyBorder="1" applyAlignment="1" applyProtection="1">
      <alignment horizontal="center" vertical="center" wrapText="1"/>
      <protection locked="0"/>
    </xf>
    <xf numFmtId="2" fontId="8" fillId="7" borderId="25" xfId="0" applyNumberFormat="1" applyFont="1" applyFill="1" applyBorder="1" applyAlignment="1" applyProtection="1">
      <alignment horizontal="center" vertical="center" wrapText="1"/>
      <protection locked="0"/>
    </xf>
    <xf numFmtId="2" fontId="20" fillId="7" borderId="26" xfId="0" applyNumberFormat="1" applyFont="1" applyFill="1" applyBorder="1" applyAlignment="1" applyProtection="1">
      <alignment horizontal="left"/>
      <protection locked="0"/>
    </xf>
    <xf numFmtId="0" fontId="20" fillId="7" borderId="27" xfId="0" applyNumberFormat="1" applyFont="1" applyFill="1" applyBorder="1" applyAlignment="1" applyProtection="1">
      <alignment horizontal="center"/>
      <protection locked="0"/>
    </xf>
    <xf numFmtId="2" fontId="20" fillId="7" borderId="28" xfId="0" applyNumberFormat="1" applyFont="1" applyFill="1" applyBorder="1" applyAlignment="1" applyProtection="1">
      <alignment horizontal="center"/>
      <protection locked="0"/>
    </xf>
    <xf numFmtId="2" fontId="20" fillId="7" borderId="23" xfId="0" applyNumberFormat="1" applyFont="1" applyFill="1" applyBorder="1" applyAlignment="1" applyProtection="1">
      <alignment horizontal="left"/>
      <protection locked="0"/>
    </xf>
    <xf numFmtId="0" fontId="20" fillId="7" borderId="24" xfId="0" applyNumberFormat="1" applyFont="1" applyFill="1" applyBorder="1" applyAlignment="1" applyProtection="1">
      <alignment horizontal="center"/>
      <protection locked="0"/>
    </xf>
    <xf numFmtId="2" fontId="20" fillId="7" borderId="25" xfId="0" applyNumberFormat="1" applyFont="1" applyFill="1" applyBorder="1" applyAlignment="1" applyProtection="1">
      <alignment horizontal="center"/>
      <protection locked="0"/>
    </xf>
    <xf numFmtId="2" fontId="8" fillId="2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8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/>
      <protection hidden="1"/>
    </xf>
    <xf numFmtId="2" fontId="8" fillId="7" borderId="23" xfId="0" applyNumberFormat="1" applyFont="1" applyFill="1" applyBorder="1" applyAlignment="1" applyProtection="1">
      <alignment horizontal="center" vertical="center"/>
      <protection locked="0"/>
    </xf>
    <xf numFmtId="0" fontId="8" fillId="7" borderId="24" xfId="0" applyNumberFormat="1" applyFont="1" applyFill="1" applyBorder="1" applyAlignment="1" applyProtection="1">
      <alignment horizontal="center" vertical="center"/>
      <protection locked="0"/>
    </xf>
    <xf numFmtId="2" fontId="22" fillId="7" borderId="26" xfId="0" applyNumberFormat="1" applyFont="1" applyFill="1" applyBorder="1" applyAlignment="1" applyProtection="1">
      <alignment horizontal="left"/>
      <protection locked="0"/>
    </xf>
    <xf numFmtId="2" fontId="22" fillId="7" borderId="29" xfId="0" applyNumberFormat="1" applyFont="1" applyFill="1" applyBorder="1" applyAlignment="1" applyProtection="1">
      <alignment horizontal="left"/>
      <protection locked="0"/>
    </xf>
    <xf numFmtId="0" fontId="22" fillId="7" borderId="30" xfId="0" applyNumberFormat="1" applyFont="1" applyFill="1" applyBorder="1" applyAlignment="1" applyProtection="1">
      <alignment horizontal="center"/>
      <protection locked="0"/>
    </xf>
    <xf numFmtId="2" fontId="22" fillId="7" borderId="31" xfId="0" applyNumberFormat="1" applyFont="1" applyFill="1" applyBorder="1" applyAlignment="1" applyProtection="1">
      <alignment horizontal="center"/>
      <protection locked="0"/>
    </xf>
    <xf numFmtId="2" fontId="13" fillId="8" borderId="32" xfId="0" applyNumberFormat="1" applyFont="1" applyFill="1" applyBorder="1" applyAlignment="1" applyProtection="1">
      <alignment horizontal="center"/>
      <protection locked="0"/>
    </xf>
    <xf numFmtId="0" fontId="22" fillId="8" borderId="33" xfId="0" applyNumberFormat="1" applyFont="1" applyFill="1" applyBorder="1" applyAlignment="1" applyProtection="1">
      <alignment horizontal="center"/>
      <protection locked="0"/>
    </xf>
    <xf numFmtId="2" fontId="22" fillId="8" borderId="33" xfId="0" applyNumberFormat="1" applyFont="1" applyFill="1" applyBorder="1" applyAlignment="1" applyProtection="1">
      <alignment horizontal="center"/>
      <protection locked="0"/>
    </xf>
    <xf numFmtId="2" fontId="8" fillId="7" borderId="34" xfId="0" applyNumberFormat="1" applyFont="1" applyFill="1" applyBorder="1" applyAlignment="1" applyProtection="1">
      <alignment horizontal="center" vertical="center" wrapText="1"/>
      <protection locked="0"/>
    </xf>
    <xf numFmtId="2" fontId="23" fillId="7" borderId="29" xfId="0" applyNumberFormat="1" applyFont="1" applyFill="1" applyBorder="1" applyProtection="1">
      <protection locked="0"/>
    </xf>
    <xf numFmtId="2" fontId="20" fillId="7" borderId="35" xfId="0" applyNumberFormat="1" applyFont="1" applyFill="1" applyBorder="1" applyAlignment="1" applyProtection="1">
      <alignment horizontal="center"/>
      <protection locked="0"/>
    </xf>
    <xf numFmtId="0" fontId="23" fillId="7" borderId="30" xfId="0" applyNumberFormat="1" applyFont="1" applyFill="1" applyBorder="1" applyAlignment="1" applyProtection="1">
      <alignment horizontal="center"/>
      <protection locked="0"/>
    </xf>
    <xf numFmtId="2" fontId="23" fillId="7" borderId="31" xfId="0" applyNumberFormat="1" applyFont="1" applyFill="1" applyBorder="1" applyAlignment="1" applyProtection="1">
      <alignment horizontal="center"/>
      <protection locked="0"/>
    </xf>
    <xf numFmtId="2" fontId="23" fillId="8" borderId="32" xfId="0" applyNumberFormat="1" applyFont="1" applyFill="1" applyBorder="1" applyProtection="1">
      <protection locked="0"/>
    </xf>
    <xf numFmtId="0" fontId="23" fillId="8" borderId="33" xfId="0" applyNumberFormat="1" applyFont="1" applyFill="1" applyBorder="1" applyAlignment="1" applyProtection="1">
      <alignment horizontal="center"/>
      <protection locked="0"/>
    </xf>
    <xf numFmtId="2" fontId="23" fillId="8" borderId="33" xfId="0" applyNumberFormat="1" applyFont="1" applyFill="1" applyBorder="1" applyAlignment="1" applyProtection="1">
      <alignment horizontal="center"/>
      <protection locked="0"/>
    </xf>
    <xf numFmtId="2" fontId="8" fillId="7" borderId="32" xfId="0" applyNumberFormat="1" applyFont="1" applyFill="1" applyBorder="1" applyAlignment="1" applyProtection="1">
      <alignment horizontal="center" vertical="center"/>
      <protection locked="0"/>
    </xf>
    <xf numFmtId="2" fontId="22" fillId="7" borderId="36" xfId="0" applyNumberFormat="1" applyFont="1" applyFill="1" applyBorder="1" applyAlignment="1" applyProtection="1">
      <alignment horizontal="left"/>
      <protection locked="0"/>
    </xf>
    <xf numFmtId="2" fontId="22" fillId="7" borderId="37" xfId="0" applyNumberFormat="1" applyFont="1" applyFill="1" applyBorder="1" applyAlignment="1" applyProtection="1">
      <alignment horizontal="center"/>
      <protection locked="0"/>
    </xf>
    <xf numFmtId="2" fontId="22" fillId="7" borderId="35" xfId="0" applyNumberFormat="1" applyFont="1" applyFill="1" applyBorder="1" applyAlignment="1" applyProtection="1">
      <alignment horizontal="center"/>
      <protection locked="0"/>
    </xf>
    <xf numFmtId="2" fontId="22" fillId="8" borderId="32" xfId="0" applyNumberFormat="1" applyFont="1" applyFill="1" applyBorder="1" applyAlignment="1" applyProtection="1">
      <alignment horizontal="left"/>
      <protection locked="0"/>
    </xf>
    <xf numFmtId="2" fontId="20" fillId="7" borderId="36" xfId="0" applyNumberFormat="1" applyFont="1" applyFill="1" applyBorder="1" applyAlignment="1" applyProtection="1">
      <alignment horizontal="left"/>
      <protection locked="0"/>
    </xf>
    <xf numFmtId="0" fontId="20" fillId="7" borderId="37" xfId="0" applyNumberFormat="1" applyFont="1" applyFill="1" applyBorder="1" applyAlignment="1" applyProtection="1">
      <alignment horizontal="center"/>
      <protection locked="0"/>
    </xf>
    <xf numFmtId="2" fontId="20" fillId="8" borderId="32" xfId="0" applyNumberFormat="1" applyFont="1" applyFill="1" applyBorder="1" applyAlignment="1" applyProtection="1">
      <alignment horizontal="left"/>
      <protection locked="0"/>
    </xf>
    <xf numFmtId="0" fontId="20" fillId="8" borderId="33" xfId="0" applyNumberFormat="1" applyFont="1" applyFill="1" applyBorder="1" applyAlignment="1" applyProtection="1">
      <alignment horizontal="center"/>
      <protection locked="0"/>
    </xf>
    <xf numFmtId="2" fontId="20" fillId="8" borderId="33" xfId="0" applyNumberFormat="1" applyFont="1" applyFill="1" applyBorder="1" applyAlignment="1" applyProtection="1">
      <alignment horizontal="center"/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2" fontId="8" fillId="2" borderId="13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4" xfId="0" applyNumberFormat="1" applyFont="1" applyFill="1" applyBorder="1" applyAlignment="1" applyProtection="1">
      <alignment horizontal="center" vertical="top" wrapText="1"/>
      <protection hidden="1"/>
    </xf>
    <xf numFmtId="2" fontId="5" fillId="2" borderId="14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8" xfId="0" applyNumberFormat="1" applyFont="1" applyFill="1" applyBorder="1" applyAlignment="1" applyProtection="1">
      <alignment horizontal="center" vertical="top" wrapText="1"/>
      <protection hidden="1"/>
    </xf>
    <xf numFmtId="0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Border="1" applyAlignment="1" applyProtection="1">
      <alignment vertical="top"/>
      <protection hidden="1"/>
    </xf>
    <xf numFmtId="2" fontId="8" fillId="2" borderId="16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7" xfId="0" applyNumberFormat="1" applyFont="1" applyFill="1" applyBorder="1" applyAlignment="1" applyProtection="1">
      <alignment horizontal="center" vertical="top" wrapText="1"/>
      <protection hidden="1"/>
    </xf>
    <xf numFmtId="2" fontId="5" fillId="2" borderId="17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9" xfId="0" applyNumberFormat="1" applyFont="1" applyFill="1" applyBorder="1" applyAlignment="1" applyProtection="1">
      <alignment horizontal="center" vertical="top" wrapText="1"/>
      <protection hidden="1"/>
    </xf>
    <xf numFmtId="14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Alignment="1" applyProtection="1">
      <alignment horizontal="center" vertical="center"/>
      <protection hidden="1"/>
    </xf>
    <xf numFmtId="166" fontId="5" fillId="2" borderId="0" xfId="3" applyNumberFormat="1" applyFont="1" applyFill="1" applyAlignment="1" applyProtection="1">
      <alignment horizontal="center" vertical="center"/>
      <protection hidden="1"/>
    </xf>
    <xf numFmtId="14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6" fontId="5" fillId="2" borderId="0" xfId="3" applyNumberFormat="1" applyFont="1" applyFill="1" applyBorder="1" applyAlignment="1" applyProtection="1">
      <alignment horizontal="center" vertical="center"/>
      <protection hidden="1"/>
    </xf>
    <xf numFmtId="166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4" fontId="5" fillId="2" borderId="0" xfId="3" applyNumberFormat="1" applyFont="1" applyFill="1" applyBorder="1" applyAlignment="1" applyProtection="1">
      <alignment horizontal="center" vertical="center"/>
      <protection hidden="1"/>
    </xf>
    <xf numFmtId="2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6" fontId="5" fillId="2" borderId="0" xfId="3" applyNumberFormat="1" applyFont="1" applyFill="1" applyAlignment="1" applyProtection="1">
      <alignment horizontal="center" vertical="justify" wrapText="1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justify" wrapText="1"/>
      <protection hidden="1"/>
    </xf>
    <xf numFmtId="0" fontId="5" fillId="2" borderId="0" xfId="0" applyFont="1" applyFill="1" applyBorder="1" applyProtection="1">
      <protection hidden="1"/>
    </xf>
    <xf numFmtId="0" fontId="3" fillId="0" borderId="26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8" xfId="0" applyNumberFormat="1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/>
      <protection hidden="1"/>
    </xf>
    <xf numFmtId="169" fontId="10" fillId="5" borderId="40" xfId="0" applyNumberFormat="1" applyFont="1" applyFill="1" applyBorder="1" applyAlignment="1" applyProtection="1">
      <alignment horizontal="center" vertical="center"/>
      <protection hidden="1"/>
    </xf>
    <xf numFmtId="170" fontId="8" fillId="7" borderId="45" xfId="3" applyNumberFormat="1" applyFont="1" applyFill="1" applyBorder="1" applyAlignment="1" applyProtection="1">
      <alignment horizontal="center" vertical="center"/>
      <protection hidden="1"/>
    </xf>
    <xf numFmtId="1" fontId="5" fillId="2" borderId="29" xfId="0" applyNumberFormat="1" applyFont="1" applyFill="1" applyBorder="1" applyAlignment="1" applyProtection="1">
      <alignment horizontal="center" vertical="center"/>
      <protection hidden="1"/>
    </xf>
    <xf numFmtId="1" fontId="5" fillId="2" borderId="31" xfId="0" applyNumberFormat="1" applyFont="1" applyFill="1" applyBorder="1" applyAlignment="1" applyProtection="1">
      <alignment horizontal="center" vertical="center"/>
      <protection hidden="1"/>
    </xf>
    <xf numFmtId="170" fontId="8" fillId="7" borderId="46" xfId="3" applyNumberFormat="1" applyFont="1" applyFill="1" applyBorder="1" applyAlignment="1" applyProtection="1">
      <alignment horizontal="center" vertical="center"/>
      <protection hidden="1"/>
    </xf>
    <xf numFmtId="0" fontId="6" fillId="5" borderId="47" xfId="0" applyNumberFormat="1" applyFont="1" applyFill="1" applyBorder="1" applyAlignment="1" applyProtection="1">
      <alignment horizontal="center" vertical="center"/>
      <protection hidden="1"/>
    </xf>
    <xf numFmtId="0" fontId="6" fillId="5" borderId="42" xfId="0" applyNumberFormat="1" applyFont="1" applyFill="1" applyBorder="1" applyAlignment="1" applyProtection="1">
      <alignment horizontal="center" vertical="center"/>
      <protection hidden="1"/>
    </xf>
    <xf numFmtId="170" fontId="8" fillId="7" borderId="48" xfId="3" applyNumberFormat="1" applyFont="1" applyFill="1" applyBorder="1" applyAlignment="1" applyProtection="1">
      <alignment horizontal="center" vertical="center"/>
      <protection hidden="1"/>
    </xf>
    <xf numFmtId="1" fontId="5" fillId="2" borderId="23" xfId="0" applyNumberFormat="1" applyFont="1" applyFill="1" applyBorder="1" applyAlignment="1" applyProtection="1">
      <alignment horizontal="center" vertical="center"/>
      <protection hidden="1"/>
    </xf>
    <xf numFmtId="1" fontId="5" fillId="2" borderId="25" xfId="0" applyNumberFormat="1" applyFont="1" applyFill="1" applyBorder="1" applyAlignment="1" applyProtection="1">
      <alignment horizontal="center" vertical="center"/>
      <protection hidden="1"/>
    </xf>
    <xf numFmtId="169" fontId="10" fillId="5" borderId="34" xfId="0" applyNumberFormat="1" applyFont="1" applyFill="1" applyBorder="1" applyAlignment="1" applyProtection="1">
      <alignment horizontal="center" vertical="center"/>
      <protection hidden="1"/>
    </xf>
    <xf numFmtId="170" fontId="8" fillId="7" borderId="49" xfId="3" applyNumberFormat="1" applyFont="1" applyFill="1" applyBorder="1" applyAlignment="1" applyProtection="1">
      <alignment horizontal="center" vertical="center"/>
      <protection hidden="1"/>
    </xf>
    <xf numFmtId="1" fontId="8" fillId="2" borderId="23" xfId="0" applyNumberFormat="1" applyFont="1" applyFill="1" applyBorder="1" applyAlignment="1" applyProtection="1">
      <alignment horizontal="center" vertical="center"/>
      <protection hidden="1"/>
    </xf>
    <xf numFmtId="1" fontId="8" fillId="2" borderId="25" xfId="0" applyNumberFormat="1" applyFont="1" applyFill="1" applyBorder="1" applyAlignment="1" applyProtection="1">
      <alignment horizontal="center" vertical="center"/>
      <protection hidden="1"/>
    </xf>
    <xf numFmtId="0" fontId="8" fillId="2" borderId="0" xfId="0" applyNumberFormat="1" applyFont="1" applyFill="1" applyBorder="1" applyAlignment="1" applyProtection="1">
      <alignment vertical="center" wrapText="1"/>
      <protection locked="0"/>
    </xf>
    <xf numFmtId="0" fontId="19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19" fillId="6" borderId="56" xfId="0" applyNumberFormat="1" applyFont="1" applyFill="1" applyBorder="1" applyAlignment="1" applyProtection="1">
      <alignment horizontal="center" vertical="center" wrapText="1"/>
      <protection locked="0"/>
    </xf>
    <xf numFmtId="14" fontId="19" fillId="6" borderId="24" xfId="0" applyNumberFormat="1" applyFont="1" applyFill="1" applyBorder="1" applyAlignment="1" applyProtection="1">
      <alignment horizontal="center" vertical="center" wrapText="1"/>
      <protection locked="0"/>
    </xf>
    <xf numFmtId="0" fontId="19" fillId="6" borderId="24" xfId="0" applyNumberFormat="1" applyFont="1" applyFill="1" applyBorder="1" applyAlignment="1" applyProtection="1">
      <alignment horizontal="center" vertical="center" wrapText="1"/>
      <protection locked="0"/>
    </xf>
    <xf numFmtId="2" fontId="19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19" fillId="6" borderId="32" xfId="0" applyNumberFormat="1" applyFont="1" applyFill="1" applyBorder="1" applyAlignment="1" applyProtection="1">
      <alignment horizontal="center" vertical="center" wrapText="1"/>
      <protection locked="0"/>
    </xf>
    <xf numFmtId="167" fontId="10" fillId="2" borderId="0" xfId="3" applyNumberFormat="1" applyFont="1" applyFill="1" applyBorder="1" applyAlignment="1" applyProtection="1">
      <alignment horizontal="center"/>
      <protection locked="0"/>
    </xf>
    <xf numFmtId="1" fontId="11" fillId="0" borderId="10" xfId="0" applyNumberFormat="1" applyFont="1" applyFill="1" applyBorder="1" applyAlignment="1" applyProtection="1">
      <alignment horizontal="center" vertical="center"/>
      <protection locked="0"/>
    </xf>
    <xf numFmtId="2" fontId="11" fillId="0" borderId="58" xfId="0" applyNumberFormat="1" applyFont="1" applyFill="1" applyBorder="1" applyAlignment="1" applyProtection="1">
      <alignment horizontal="center" vertical="center"/>
      <protection locked="0"/>
    </xf>
    <xf numFmtId="14" fontId="11" fillId="0" borderId="58" xfId="0" applyNumberFormat="1" applyFont="1" applyFill="1" applyBorder="1" applyAlignment="1" applyProtection="1">
      <alignment horizontal="center" vertical="center"/>
      <protection locked="0"/>
    </xf>
    <xf numFmtId="1" fontId="11" fillId="0" borderId="58" xfId="0" applyNumberFormat="1" applyFont="1" applyFill="1" applyBorder="1" applyAlignment="1" applyProtection="1">
      <alignment horizontal="center" vertical="center"/>
      <protection locked="0"/>
    </xf>
    <xf numFmtId="2" fontId="11" fillId="0" borderId="9" xfId="0" applyNumberFormat="1" applyFont="1" applyFill="1" applyBorder="1" applyAlignment="1" applyProtection="1">
      <alignment horizontal="center" vertical="center"/>
      <protection locked="0"/>
    </xf>
    <xf numFmtId="1" fontId="11" fillId="2" borderId="8" xfId="3" applyNumberFormat="1" applyFont="1" applyFill="1" applyBorder="1" applyAlignment="1" applyProtection="1">
      <alignment horizontal="center" vertical="center"/>
      <protection locked="0"/>
    </xf>
    <xf numFmtId="2" fontId="11" fillId="0" borderId="59" xfId="0" applyNumberFormat="1" applyFont="1" applyFill="1" applyBorder="1" applyAlignment="1" applyProtection="1">
      <alignment horizontal="center" vertical="center"/>
      <protection locked="0"/>
    </xf>
    <xf numFmtId="14" fontId="11" fillId="2" borderId="59" xfId="3" applyNumberFormat="1" applyFont="1" applyFill="1" applyBorder="1" applyAlignment="1" applyProtection="1">
      <alignment horizontal="center" vertical="center"/>
      <protection locked="0"/>
    </xf>
    <xf numFmtId="1" fontId="11" fillId="2" borderId="59" xfId="3" applyNumberFormat="1" applyFont="1" applyFill="1" applyBorder="1" applyAlignment="1" applyProtection="1">
      <alignment horizontal="center" vertical="center"/>
      <protection locked="0"/>
    </xf>
    <xf numFmtId="2" fontId="11" fillId="2" borderId="34" xfId="3" applyNumberFormat="1" applyFont="1" applyFill="1" applyBorder="1" applyAlignment="1" applyProtection="1">
      <alignment horizontal="center" vertical="center"/>
      <protection locked="0"/>
    </xf>
    <xf numFmtId="164" fontId="1" fillId="2" borderId="60" xfId="3" applyFont="1" applyFill="1" applyBorder="1" applyAlignment="1" applyProtection="1">
      <alignment horizontal="center" vertical="center" wrapText="1"/>
      <protection locked="0"/>
    </xf>
    <xf numFmtId="171" fontId="12" fillId="6" borderId="61" xfId="3" applyNumberFormat="1" applyFont="1" applyFill="1" applyBorder="1" applyAlignment="1" applyProtection="1">
      <alignment horizontal="center" vertical="center"/>
      <protection hidden="1"/>
    </xf>
    <xf numFmtId="164" fontId="1" fillId="2" borderId="0" xfId="3" applyFont="1" applyFill="1" applyBorder="1" applyAlignment="1" applyProtection="1">
      <alignment horizontal="center" vertical="center"/>
      <protection locked="0"/>
    </xf>
    <xf numFmtId="2" fontId="1" fillId="8" borderId="62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3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4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13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0" xfId="0" applyNumberFormat="1" applyFont="1" applyFill="1" applyBorder="1" applyAlignment="1" applyProtection="1">
      <alignment horizontal="center" vertical="justify" wrapText="1"/>
      <protection locked="0"/>
    </xf>
    <xf numFmtId="1" fontId="11" fillId="2" borderId="0" xfId="0" applyNumberFormat="1" applyFont="1" applyFill="1" applyBorder="1" applyAlignment="1" applyProtection="1">
      <alignment horizontal="center" vertical="center"/>
      <protection locked="0"/>
    </xf>
    <xf numFmtId="2" fontId="11" fillId="2" borderId="0" xfId="0" applyNumberFormat="1" applyFont="1" applyFill="1" applyBorder="1" applyAlignment="1" applyProtection="1">
      <alignment horizontal="center" vertical="center"/>
      <protection locked="0"/>
    </xf>
    <xf numFmtId="14" fontId="11" fillId="2" borderId="0" xfId="0" applyNumberFormat="1" applyFont="1" applyFill="1" applyBorder="1" applyAlignment="1" applyProtection="1">
      <alignment horizontal="center" vertical="center"/>
      <protection locked="0"/>
    </xf>
    <xf numFmtId="1" fontId="11" fillId="2" borderId="0" xfId="3" applyNumberFormat="1" applyFont="1" applyFill="1" applyBorder="1" applyAlignment="1" applyProtection="1">
      <alignment horizontal="center" vertical="center"/>
      <protection locked="0"/>
    </xf>
    <xf numFmtId="14" fontId="11" fillId="2" borderId="0" xfId="3" applyNumberFormat="1" applyFont="1" applyFill="1" applyBorder="1" applyAlignment="1" applyProtection="1">
      <alignment horizontal="center" vertical="center"/>
      <protection locked="0"/>
    </xf>
    <xf numFmtId="2" fontId="11" fillId="2" borderId="0" xfId="3" applyNumberFormat="1" applyFont="1" applyFill="1" applyBorder="1" applyAlignment="1" applyProtection="1">
      <alignment horizontal="center" vertical="center"/>
      <protection locked="0"/>
    </xf>
    <xf numFmtId="164" fontId="1" fillId="2" borderId="0" xfId="3" applyFont="1" applyFill="1" applyBorder="1" applyAlignment="1" applyProtection="1">
      <alignment horizontal="center" vertical="justify" wrapText="1"/>
      <protection locked="0"/>
    </xf>
    <xf numFmtId="164" fontId="11" fillId="2" borderId="0" xfId="3" applyFont="1" applyFill="1" applyBorder="1" applyAlignment="1" applyProtection="1">
      <alignment horizontal="center"/>
      <protection locked="0"/>
    </xf>
    <xf numFmtId="164" fontId="1" fillId="2" borderId="0" xfId="3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justify" wrapText="1"/>
      <protection locked="0"/>
    </xf>
    <xf numFmtId="0" fontId="24" fillId="4" borderId="56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32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0" applyNumberFormat="1" applyFont="1" applyFill="1" applyBorder="1" applyAlignment="1" applyProtection="1">
      <alignment horizontal="center" vertical="center" wrapText="1"/>
      <protection locked="0"/>
    </xf>
    <xf numFmtId="172" fontId="8" fillId="7" borderId="58" xfId="3" applyNumberFormat="1" applyFont="1" applyFill="1" applyBorder="1" applyAlignment="1" applyProtection="1">
      <alignment horizontal="center" vertical="center"/>
      <protection locked="0"/>
    </xf>
    <xf numFmtId="14" fontId="8" fillId="7" borderId="59" xfId="3" applyNumberFormat="1" applyFont="1" applyFill="1" applyBorder="1" applyAlignment="1" applyProtection="1">
      <alignment horizontal="center" vertical="center"/>
      <protection locked="0"/>
    </xf>
    <xf numFmtId="1" fontId="8" fillId="7" borderId="59" xfId="3" applyNumberFormat="1" applyFont="1" applyFill="1" applyBorder="1" applyAlignment="1" applyProtection="1">
      <alignment horizontal="center" vertical="center"/>
      <protection locked="0"/>
    </xf>
    <xf numFmtId="2" fontId="10" fillId="7" borderId="34" xfId="3" applyNumberFormat="1" applyFont="1" applyFill="1" applyBorder="1" applyAlignment="1" applyProtection="1">
      <alignment horizontal="center" vertical="center"/>
      <protection locked="0"/>
    </xf>
    <xf numFmtId="172" fontId="8" fillId="7" borderId="59" xfId="3" applyNumberFormat="1" applyFont="1" applyFill="1" applyBorder="1" applyAlignment="1" applyProtection="1">
      <alignment horizontal="center" vertical="center"/>
      <protection locked="0"/>
    </xf>
    <xf numFmtId="14" fontId="10" fillId="7" borderId="59" xfId="3" applyNumberFormat="1" applyFont="1" applyFill="1" applyBorder="1" applyAlignment="1" applyProtection="1">
      <alignment horizontal="center" vertical="center"/>
      <protection locked="0"/>
    </xf>
    <xf numFmtId="1" fontId="10" fillId="7" borderId="59" xfId="3" applyNumberFormat="1" applyFont="1" applyFill="1" applyBorder="1" applyAlignment="1" applyProtection="1">
      <alignment horizontal="center" vertical="center"/>
      <protection locked="0"/>
    </xf>
    <xf numFmtId="167" fontId="10" fillId="7" borderId="60" xfId="3" applyNumberFormat="1" applyFont="1" applyFill="1" applyBorder="1" applyAlignment="1" applyProtection="1">
      <alignment horizontal="center" vertical="justify" wrapText="1"/>
      <protection locked="0"/>
    </xf>
    <xf numFmtId="3" fontId="12" fillId="7" borderId="49" xfId="3" applyNumberFormat="1" applyFont="1" applyFill="1" applyBorder="1" applyAlignment="1" applyProtection="1">
      <alignment horizontal="center" vertical="center"/>
      <protection hidden="1"/>
    </xf>
    <xf numFmtId="1" fontId="11" fillId="0" borderId="70" xfId="0" applyNumberFormat="1" applyFont="1" applyFill="1" applyBorder="1" applyAlignment="1" applyProtection="1">
      <alignment horizontal="center" vertical="center"/>
      <protection locked="0"/>
    </xf>
    <xf numFmtId="2" fontId="11" fillId="0" borderId="70" xfId="0" applyNumberFormat="1" applyFont="1" applyFill="1" applyBorder="1" applyAlignment="1" applyProtection="1">
      <alignment horizontal="center" vertical="center"/>
      <protection locked="0"/>
    </xf>
    <xf numFmtId="14" fontId="11" fillId="0" borderId="70" xfId="0" applyNumberFormat="1" applyFont="1" applyFill="1" applyBorder="1" applyAlignment="1" applyProtection="1">
      <alignment horizontal="center" vertical="center"/>
      <protection locked="0"/>
    </xf>
    <xf numFmtId="1" fontId="11" fillId="2" borderId="66" xfId="3" applyNumberFormat="1" applyFont="1" applyFill="1" applyBorder="1" applyAlignment="1" applyProtection="1">
      <alignment horizontal="center" vertical="center"/>
      <protection locked="0"/>
    </xf>
    <xf numFmtId="2" fontId="11" fillId="0" borderId="71" xfId="0" applyNumberFormat="1" applyFont="1" applyFill="1" applyBorder="1" applyAlignment="1" applyProtection="1">
      <alignment horizontal="center" vertical="center"/>
      <protection locked="0"/>
    </xf>
    <xf numFmtId="14" fontId="11" fillId="2" borderId="27" xfId="3" applyNumberFormat="1" applyFont="1" applyFill="1" applyBorder="1" applyAlignment="1" applyProtection="1">
      <alignment horizontal="center" vertical="center"/>
      <protection locked="0"/>
    </xf>
    <xf numFmtId="1" fontId="11" fillId="2" borderId="27" xfId="3" applyNumberFormat="1" applyFont="1" applyFill="1" applyBorder="1" applyAlignment="1" applyProtection="1">
      <alignment horizontal="center" vertical="center"/>
      <protection locked="0"/>
    </xf>
    <xf numFmtId="2" fontId="11" fillId="2" borderId="28" xfId="3" applyNumberFormat="1" applyFont="1" applyFill="1" applyBorder="1" applyAlignment="1" applyProtection="1">
      <alignment horizontal="center" vertical="center"/>
      <protection locked="0"/>
    </xf>
    <xf numFmtId="164" fontId="1" fillId="2" borderId="72" xfId="3" applyFont="1" applyFill="1" applyBorder="1" applyAlignment="1" applyProtection="1">
      <alignment horizontal="center" vertical="justify" wrapText="1"/>
      <protection locked="0"/>
    </xf>
    <xf numFmtId="164" fontId="11" fillId="2" borderId="1" xfId="3" applyFont="1" applyFill="1" applyBorder="1" applyAlignment="1" applyProtection="1">
      <alignment horizontal="center"/>
      <protection locked="0"/>
    </xf>
    <xf numFmtId="1" fontId="11" fillId="0" borderId="32" xfId="0" applyNumberFormat="1" applyFont="1" applyFill="1" applyBorder="1" applyAlignment="1" applyProtection="1">
      <alignment horizontal="center" vertical="center"/>
      <protection locked="0"/>
    </xf>
    <xf numFmtId="2" fontId="11" fillId="0" borderId="24" xfId="0" applyNumberFormat="1" applyFont="1" applyFill="1" applyBorder="1" applyAlignment="1" applyProtection="1">
      <alignment horizontal="center" vertical="center"/>
      <protection locked="0"/>
    </xf>
    <xf numFmtId="14" fontId="11" fillId="0" borderId="56" xfId="0" applyNumberFormat="1" applyFont="1" applyFill="1" applyBorder="1" applyAlignment="1" applyProtection="1">
      <alignment horizontal="center" vertical="center"/>
      <protection locked="0"/>
    </xf>
    <xf numFmtId="1" fontId="11" fillId="0" borderId="56" xfId="0" applyNumberFormat="1" applyFont="1" applyFill="1" applyBorder="1" applyAlignment="1" applyProtection="1">
      <alignment horizontal="center" vertical="center"/>
      <protection locked="0"/>
    </xf>
    <xf numFmtId="2" fontId="11" fillId="0" borderId="73" xfId="0" applyNumberFormat="1" applyFont="1" applyFill="1" applyBorder="1" applyAlignment="1" applyProtection="1">
      <alignment horizontal="center" vertical="center"/>
      <protection locked="0"/>
    </xf>
    <xf numFmtId="1" fontId="11" fillId="2" borderId="32" xfId="3" applyNumberFormat="1" applyFont="1" applyFill="1" applyBorder="1" applyAlignment="1" applyProtection="1">
      <alignment horizontal="center" vertical="center"/>
      <protection locked="0"/>
    </xf>
    <xf numFmtId="14" fontId="11" fillId="2" borderId="24" xfId="3" applyNumberFormat="1" applyFont="1" applyFill="1" applyBorder="1" applyAlignment="1" applyProtection="1">
      <alignment horizontal="center" vertical="center"/>
      <protection locked="0"/>
    </xf>
    <xf numFmtId="1" fontId="11" fillId="2" borderId="24" xfId="3" applyNumberFormat="1" applyFont="1" applyFill="1" applyBorder="1" applyAlignment="1" applyProtection="1">
      <alignment horizontal="center" vertical="center"/>
      <protection locked="0"/>
    </xf>
    <xf numFmtId="2" fontId="11" fillId="2" borderId="25" xfId="3" applyNumberFormat="1" applyFont="1" applyFill="1" applyBorder="1" applyAlignment="1" applyProtection="1">
      <alignment horizontal="center" vertical="center"/>
      <protection locked="0"/>
    </xf>
    <xf numFmtId="164" fontId="1" fillId="2" borderId="68" xfId="3" applyFont="1" applyFill="1" applyBorder="1" applyAlignment="1" applyProtection="1">
      <alignment horizontal="center" vertical="justify" wrapText="1"/>
      <protection locked="0"/>
    </xf>
    <xf numFmtId="164" fontId="11" fillId="2" borderId="4" xfId="3" applyFont="1" applyFill="1" applyBorder="1" applyAlignment="1" applyProtection="1">
      <alignment horizontal="center"/>
      <protection locked="0"/>
    </xf>
    <xf numFmtId="0" fontId="8" fillId="2" borderId="0" xfId="0" applyNumberFormat="1" applyFont="1" applyFill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8" fillId="2" borderId="0" xfId="0" applyNumberFormat="1" applyFont="1" applyFill="1" applyBorder="1" applyAlignment="1" applyProtection="1">
      <alignment horizontal="center"/>
      <protection locked="0"/>
    </xf>
    <xf numFmtId="0" fontId="24" fillId="4" borderId="58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168" fontId="24" fillId="4" borderId="8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34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9" xfId="0" applyNumberFormat="1" applyFont="1" applyFill="1" applyBorder="1" applyAlignment="1" applyProtection="1">
      <alignment horizontal="center" vertical="center" wrapText="1"/>
      <protection hidden="1"/>
    </xf>
    <xf numFmtId="1" fontId="11" fillId="0" borderId="74" xfId="3" applyNumberFormat="1" applyFont="1" applyFill="1" applyBorder="1" applyAlignment="1" applyProtection="1">
      <alignment horizontal="center" vertical="center"/>
      <protection locked="0"/>
    </xf>
    <xf numFmtId="2" fontId="11" fillId="0" borderId="30" xfId="0" applyNumberFormat="1" applyFont="1" applyFill="1" applyBorder="1" applyAlignment="1" applyProtection="1">
      <alignment horizontal="center" vertical="center"/>
      <protection locked="0"/>
    </xf>
    <xf numFmtId="14" fontId="11" fillId="0" borderId="37" xfId="3" applyNumberFormat="1" applyFont="1" applyFill="1" applyBorder="1" applyAlignment="1" applyProtection="1">
      <alignment horizontal="center" vertical="center"/>
      <protection locked="0"/>
    </xf>
    <xf numFmtId="1" fontId="11" fillId="0" borderId="37" xfId="3" applyNumberFormat="1" applyFont="1" applyFill="1" applyBorder="1" applyAlignment="1" applyProtection="1">
      <alignment horizontal="center" vertical="center"/>
      <protection locked="0"/>
    </xf>
    <xf numFmtId="2" fontId="11" fillId="0" borderId="35" xfId="3" applyNumberFormat="1" applyFont="1" applyFill="1" applyBorder="1" applyAlignment="1" applyProtection="1">
      <alignment horizontal="center" vertical="center"/>
      <protection locked="0"/>
    </xf>
    <xf numFmtId="2" fontId="1" fillId="0" borderId="75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1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1" fontId="11" fillId="0" borderId="76" xfId="3" applyNumberFormat="1" applyFont="1" applyFill="1" applyBorder="1" applyAlignment="1" applyProtection="1">
      <alignment horizontal="center" vertical="center"/>
      <protection locked="0"/>
    </xf>
    <xf numFmtId="14" fontId="11" fillId="0" borderId="30" xfId="3" applyNumberFormat="1" applyFont="1" applyFill="1" applyBorder="1" applyAlignment="1" applyProtection="1">
      <alignment horizontal="center" vertical="center"/>
      <protection locked="0"/>
    </xf>
    <xf numFmtId="1" fontId="11" fillId="0" borderId="30" xfId="3" applyNumberFormat="1" applyFont="1" applyFill="1" applyBorder="1" applyAlignment="1" applyProtection="1">
      <alignment horizontal="center" vertical="center"/>
      <protection locked="0"/>
    </xf>
    <xf numFmtId="2" fontId="1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0" borderId="77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4" xfId="0" applyNumberFormat="1" applyFont="1" applyFill="1" applyBorder="1" applyAlignment="1" applyProtection="1">
      <alignment horizontal="center"/>
      <protection locked="0"/>
    </xf>
    <xf numFmtId="1" fontId="11" fillId="8" borderId="33" xfId="0" applyNumberFormat="1" applyFont="1" applyFill="1" applyBorder="1" applyAlignment="1" applyProtection="1">
      <alignment horizontal="center" vertical="center"/>
      <protection locked="0"/>
    </xf>
    <xf numFmtId="14" fontId="11" fillId="8" borderId="33" xfId="0" applyNumberFormat="1" applyFont="1" applyFill="1" applyBorder="1" applyAlignment="1" applyProtection="1">
      <alignment horizontal="center" vertical="center"/>
      <protection locked="0"/>
    </xf>
    <xf numFmtId="2" fontId="11" fillId="8" borderId="33" xfId="0" applyNumberFormat="1" applyFont="1" applyFill="1" applyBorder="1" applyAlignment="1" applyProtection="1">
      <alignment horizontal="center" vertical="center"/>
      <protection locked="0"/>
    </xf>
    <xf numFmtId="1" fontId="11" fillId="8" borderId="33" xfId="3" applyNumberFormat="1" applyFont="1" applyFill="1" applyBorder="1" applyAlignment="1" applyProtection="1">
      <alignment horizontal="center" vertical="center"/>
      <protection locked="0"/>
    </xf>
    <xf numFmtId="14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20" xfId="0" applyNumberFormat="1" applyFont="1" applyFill="1" applyBorder="1" applyAlignment="1" applyProtection="1">
      <alignment horizontal="center"/>
      <protection locked="0"/>
    </xf>
    <xf numFmtId="168" fontId="24" fillId="4" borderId="32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71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172" fontId="8" fillId="7" borderId="79" xfId="3" applyNumberFormat="1" applyFont="1" applyFill="1" applyBorder="1" applyAlignment="1" applyProtection="1">
      <alignment horizontal="center" vertical="center"/>
      <protection locked="0"/>
    </xf>
    <xf numFmtId="2" fontId="8" fillId="2" borderId="0" xfId="0" applyNumberFormat="1" applyFont="1" applyFill="1" applyBorder="1" applyAlignment="1" applyProtection="1">
      <alignment horizontal="center"/>
      <protection locked="0"/>
    </xf>
    <xf numFmtId="1" fontId="1" fillId="0" borderId="76" xfId="3" applyNumberFormat="1" applyFont="1" applyFill="1" applyBorder="1" applyAlignment="1" applyProtection="1">
      <alignment horizontal="center" vertical="center"/>
      <protection locked="0"/>
    </xf>
    <xf numFmtId="14" fontId="1" fillId="0" borderId="30" xfId="3" applyNumberFormat="1" applyFont="1" applyFill="1" applyBorder="1" applyAlignment="1" applyProtection="1">
      <alignment horizontal="center" vertical="center"/>
      <protection locked="0"/>
    </xf>
    <xf numFmtId="1" fontId="1" fillId="0" borderId="30" xfId="3" applyNumberFormat="1" applyFont="1" applyFill="1" applyBorder="1" applyAlignment="1" applyProtection="1">
      <alignment horizontal="center" vertical="center"/>
      <protection locked="0"/>
    </xf>
    <xf numFmtId="2" fontId="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8" borderId="33" xfId="3" applyNumberFormat="1" applyFont="1" applyFill="1" applyBorder="1" applyAlignment="1" applyProtection="1">
      <alignment horizontal="center" vertical="center"/>
      <protection locked="0"/>
    </xf>
    <xf numFmtId="14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4" fontId="24" fillId="4" borderId="56" xfId="3" applyNumberFormat="1" applyFont="1" applyFill="1" applyBorder="1" applyAlignment="1" applyProtection="1">
      <alignment horizontal="center" vertical="center" wrapText="1"/>
      <protection locked="0"/>
    </xf>
    <xf numFmtId="14" fontId="10" fillId="7" borderId="58" xfId="3" applyNumberFormat="1" applyFont="1" applyFill="1" applyBorder="1" applyAlignment="1" applyProtection="1">
      <alignment horizontal="center" vertical="center"/>
      <protection locked="0"/>
    </xf>
    <xf numFmtId="1" fontId="1" fillId="0" borderId="74" xfId="3" applyNumberFormat="1" applyFont="1" applyFill="1" applyBorder="1" applyAlignment="1" applyProtection="1">
      <alignment horizontal="center" vertical="center"/>
      <protection locked="0"/>
    </xf>
    <xf numFmtId="14" fontId="1" fillId="0" borderId="70" xfId="3" applyNumberFormat="1" applyFont="1" applyFill="1" applyBorder="1" applyAlignment="1" applyProtection="1">
      <alignment horizontal="center" vertical="center"/>
      <protection locked="0"/>
    </xf>
    <xf numFmtId="1" fontId="1" fillId="0" borderId="37" xfId="3" applyNumberFormat="1" applyFont="1" applyFill="1" applyBorder="1" applyAlignment="1" applyProtection="1">
      <alignment horizontal="center" vertical="center"/>
      <protection locked="0"/>
    </xf>
    <xf numFmtId="2" fontId="1" fillId="0" borderId="35" xfId="3" applyNumberFormat="1" applyFont="1" applyFill="1" applyBorder="1" applyAlignment="1" applyProtection="1">
      <alignment horizontal="center" vertical="center"/>
      <protection locked="0"/>
    </xf>
    <xf numFmtId="14" fontId="1" fillId="0" borderId="80" xfId="3" applyNumberFormat="1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Protection="1">
      <protection locked="0"/>
    </xf>
    <xf numFmtId="2" fontId="5" fillId="2" borderId="0" xfId="0" applyNumberFormat="1" applyFont="1" applyFill="1" applyProtection="1">
      <protection locked="0"/>
    </xf>
    <xf numFmtId="168" fontId="5" fillId="2" borderId="0" xfId="3" applyNumberFormat="1" applyFont="1" applyFill="1" applyProtection="1">
      <protection locked="0"/>
    </xf>
    <xf numFmtId="14" fontId="5" fillId="2" borderId="0" xfId="3" applyNumberFormat="1" applyFont="1" applyFill="1" applyProtection="1">
      <protection locked="0"/>
    </xf>
    <xf numFmtId="2" fontId="5" fillId="2" borderId="0" xfId="3" applyNumberFormat="1" applyFont="1" applyFill="1" applyProtection="1">
      <protection locked="0"/>
    </xf>
    <xf numFmtId="0" fontId="5" fillId="2" borderId="0" xfId="0" applyFont="1" applyFill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Protection="1">
      <protection locked="0"/>
    </xf>
    <xf numFmtId="2" fontId="20" fillId="7" borderId="29" xfId="0" applyNumberFormat="1" applyFont="1" applyFill="1" applyBorder="1" applyAlignment="1" applyProtection="1">
      <alignment horizontal="left"/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hidden="1"/>
    </xf>
    <xf numFmtId="0" fontId="2" fillId="4" borderId="5" xfId="0" applyNumberFormat="1" applyFont="1" applyFill="1" applyBorder="1" applyAlignment="1" applyProtection="1">
      <alignment horizontal="center" vertical="center"/>
      <protection hidden="1"/>
    </xf>
    <xf numFmtId="2" fontId="7" fillId="4" borderId="1" xfId="0" applyNumberFormat="1" applyFont="1" applyFill="1" applyBorder="1" applyAlignment="1" applyProtection="1">
      <alignment horizontal="center" vertical="center"/>
      <protection hidden="1"/>
    </xf>
    <xf numFmtId="2" fontId="7" fillId="4" borderId="2" xfId="0" applyNumberFormat="1" applyFont="1" applyFill="1" applyBorder="1" applyAlignment="1" applyProtection="1">
      <alignment horizontal="center" vertical="center"/>
      <protection hidden="1"/>
    </xf>
    <xf numFmtId="2" fontId="7" fillId="4" borderId="4" xfId="0" applyNumberFormat="1" applyFont="1" applyFill="1" applyBorder="1" applyAlignment="1" applyProtection="1">
      <alignment horizontal="center" vertical="center"/>
      <protection hidden="1"/>
    </xf>
    <xf numFmtId="2" fontId="7" fillId="4" borderId="5" xfId="0" applyNumberFormat="1" applyFont="1" applyFill="1" applyBorder="1" applyAlignment="1" applyProtection="1">
      <alignment horizontal="center" vertical="center"/>
      <protection hidden="1"/>
    </xf>
    <xf numFmtId="0" fontId="19" fillId="5" borderId="3" xfId="0" applyNumberFormat="1" applyFont="1" applyFill="1" applyBorder="1" applyAlignment="1" applyProtection="1">
      <alignment horizontal="center" vertical="center" wrapText="1"/>
      <protection hidden="1"/>
    </xf>
    <xf numFmtId="0" fontId="19" fillId="5" borderId="6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8" xfId="0" applyNumberFormat="1" applyFont="1" applyFill="1" applyBorder="1" applyAlignment="1" applyProtection="1">
      <alignment horizontal="center" vertical="center"/>
      <protection hidden="1"/>
    </xf>
    <xf numFmtId="0" fontId="2" fillId="4" borderId="9" xfId="0" applyNumberFormat="1" applyFont="1" applyFill="1" applyBorder="1" applyAlignment="1" applyProtection="1">
      <alignment horizontal="center" vertical="center"/>
      <protection hidden="1"/>
    </xf>
    <xf numFmtId="2" fontId="12" fillId="6" borderId="14" xfId="0" applyNumberFormat="1" applyFont="1" applyFill="1" applyBorder="1" applyAlignment="1" applyProtection="1">
      <alignment horizontal="left" vertical="center"/>
      <protection locked="0"/>
    </xf>
    <xf numFmtId="2" fontId="12" fillId="6" borderId="0" xfId="0" applyNumberFormat="1" applyFont="1" applyFill="1" applyBorder="1" applyAlignment="1" applyProtection="1">
      <alignment horizontal="left" vertical="center"/>
      <protection locked="0"/>
    </xf>
    <xf numFmtId="2" fontId="12" fillId="6" borderId="17" xfId="0" applyNumberFormat="1" applyFont="1" applyFill="1" applyBorder="1" applyAlignment="1" applyProtection="1">
      <alignment horizontal="left" vertical="center"/>
      <protection locked="0"/>
    </xf>
    <xf numFmtId="2" fontId="7" fillId="4" borderId="12" xfId="0" applyNumberFormat="1" applyFont="1" applyFill="1" applyBorder="1" applyAlignment="1" applyProtection="1">
      <alignment horizontal="left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9" fillId="5" borderId="40" xfId="0" applyNumberFormat="1" applyFont="1" applyFill="1" applyBorder="1" applyAlignment="1" applyProtection="1">
      <alignment horizontal="center" vertical="center" wrapText="1"/>
      <protection hidden="1"/>
    </xf>
    <xf numFmtId="0" fontId="19" fillId="5" borderId="42" xfId="0" applyNumberFormat="1" applyFont="1" applyFill="1" applyBorder="1" applyAlignment="1" applyProtection="1">
      <alignment horizontal="center" vertical="center" wrapText="1"/>
      <protection hidden="1"/>
    </xf>
    <xf numFmtId="0" fontId="19" fillId="7" borderId="41" xfId="0" applyNumberFormat="1" applyFont="1" applyFill="1" applyBorder="1" applyAlignment="1" applyProtection="1">
      <alignment horizontal="center" vertical="center" wrapText="1"/>
      <protection hidden="1"/>
    </xf>
    <xf numFmtId="0" fontId="19" fillId="7" borderId="43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12" xfId="0" applyNumberFormat="1" applyFont="1" applyFill="1" applyBorder="1" applyAlignment="1" applyProtection="1">
      <alignment horizontal="center" vertical="center"/>
      <protection locked="0"/>
    </xf>
    <xf numFmtId="0" fontId="7" fillId="4" borderId="50" xfId="0" applyNumberFormat="1" applyFont="1" applyFill="1" applyBorder="1" applyAlignment="1" applyProtection="1">
      <alignment horizontal="center" vertical="center"/>
      <protection locked="0"/>
    </xf>
    <xf numFmtId="0" fontId="9" fillId="4" borderId="65" xfId="0" applyNumberFormat="1" applyFont="1" applyFill="1" applyBorder="1" applyAlignment="1" applyProtection="1">
      <alignment horizontal="center" vertical="center"/>
      <protection locked="0"/>
    </xf>
    <xf numFmtId="0" fontId="9" fillId="4" borderId="66" xfId="0" applyNumberFormat="1" applyFont="1" applyFill="1" applyBorder="1" applyAlignment="1" applyProtection="1">
      <alignment horizontal="center" vertical="center"/>
      <protection locked="0"/>
    </xf>
    <xf numFmtId="0" fontId="9" fillId="4" borderId="67" xfId="0" applyNumberFormat="1" applyFont="1" applyFill="1" applyBorder="1" applyAlignment="1" applyProtection="1">
      <alignment horizontal="center" vertical="center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3" xfId="0" applyNumberFormat="1" applyFont="1" applyFill="1" applyBorder="1" applyAlignment="1" applyProtection="1">
      <alignment horizontal="center" vertical="center" wrapText="1"/>
      <protection locked="0"/>
    </xf>
    <xf numFmtId="2" fontId="2" fillId="4" borderId="19" xfId="0" applyNumberFormat="1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 wrapText="1"/>
      <protection locked="0"/>
    </xf>
    <xf numFmtId="0" fontId="2" fillId="4" borderId="22" xfId="0" applyFont="1" applyFill="1" applyBorder="1" applyAlignment="1" applyProtection="1">
      <alignment horizontal="center" vertical="center" wrapText="1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69" xfId="0" applyNumberFormat="1" applyFont="1" applyFill="1" applyBorder="1" applyAlignment="1" applyProtection="1">
      <alignment horizontal="center" vertical="center" wrapText="1"/>
      <protection hidden="1"/>
    </xf>
    <xf numFmtId="170" fontId="25" fillId="7" borderId="41" xfId="3" applyNumberFormat="1" applyFont="1" applyFill="1" applyBorder="1" applyAlignment="1" applyProtection="1">
      <alignment horizontal="center" vertical="center" wrapText="1"/>
      <protection hidden="1"/>
    </xf>
    <xf numFmtId="170" fontId="25" fillId="7" borderId="44" xfId="3" applyNumberFormat="1" applyFont="1" applyFill="1" applyBorder="1" applyAlignment="1" applyProtection="1">
      <alignment horizontal="center" vertical="center" wrapText="1"/>
      <protection hidden="1"/>
    </xf>
    <xf numFmtId="0" fontId="12" fillId="6" borderId="12" xfId="0" applyNumberFormat="1" applyFont="1" applyFill="1" applyBorder="1" applyAlignment="1" applyProtection="1">
      <alignment horizontal="center" vertical="center"/>
      <protection hidden="1"/>
    </xf>
    <xf numFmtId="0" fontId="12" fillId="6" borderId="50" xfId="0" applyNumberFormat="1" applyFont="1" applyFill="1" applyBorder="1" applyAlignment="1" applyProtection="1">
      <alignment horizontal="center" vertical="center"/>
      <protection hidden="1"/>
    </xf>
    <xf numFmtId="0" fontId="10" fillId="6" borderId="51" xfId="0" applyNumberFormat="1" applyFont="1" applyFill="1" applyBorder="1" applyAlignment="1" applyProtection="1">
      <alignment horizontal="center" vertical="center"/>
      <protection locked="0"/>
    </xf>
    <xf numFmtId="0" fontId="10" fillId="6" borderId="52" xfId="0" applyNumberFormat="1" applyFont="1" applyFill="1" applyBorder="1" applyAlignment="1" applyProtection="1">
      <alignment horizontal="center" vertical="center"/>
      <protection locked="0"/>
    </xf>
    <xf numFmtId="0" fontId="10" fillId="6" borderId="53" xfId="0" applyNumberFormat="1" applyFont="1" applyFill="1" applyBorder="1" applyAlignment="1" applyProtection="1">
      <alignment horizontal="center" vertical="center"/>
      <protection locked="0"/>
    </xf>
    <xf numFmtId="0" fontId="19" fillId="6" borderId="54" xfId="0" applyNumberFormat="1" applyFont="1" applyFill="1" applyBorder="1" applyAlignment="1" applyProtection="1">
      <alignment horizontal="center" vertical="center" wrapText="1"/>
      <protection locked="0"/>
    </xf>
    <xf numFmtId="0" fontId="19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9" fillId="6" borderId="55" xfId="0" applyNumberFormat="1" applyFont="1" applyFill="1" applyBorder="1" applyAlignment="1" applyProtection="1">
      <alignment horizontal="center" vertical="center" wrapText="1"/>
      <protection hidden="1"/>
    </xf>
    <xf numFmtId="0" fontId="19" fillId="6" borderId="57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8" xfId="0" applyNumberFormat="1" applyFont="1" applyFill="1" applyBorder="1" applyAlignment="1" applyProtection="1">
      <alignment horizontal="center" vertical="center"/>
      <protection hidden="1"/>
    </xf>
    <xf numFmtId="0" fontId="24" fillId="4" borderId="9" xfId="0" applyNumberFormat="1" applyFont="1" applyFill="1" applyBorder="1" applyAlignment="1" applyProtection="1">
      <alignment horizontal="center" vertical="center"/>
      <protection hidden="1"/>
    </xf>
  </cellXfs>
  <cellStyles count="4">
    <cellStyle name="Milliers" xfId="3" builtinId="3"/>
    <cellStyle name="Milliers 2" xfId="2"/>
    <cellStyle name="Normal" xfId="0" builtinId="0"/>
    <cellStyle name="Normal 2" xfId="1"/>
  </cellStyles>
  <dxfs count="140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portail-osmose.ca-titres.fr/docs/suppint/CTRLGCGS/DOSSIER%20OUTIL%20RH/BASE%20EUROS%20ET%20EFFECTIF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UT CHARGE"/>
      <sheetName val="EFFECTIFS"/>
      <sheetName val="contrôle changement service"/>
      <sheetName val="GAP X"/>
      <sheetName val="Paramètres"/>
      <sheetName val="contrôle structure paie RH"/>
      <sheetName val="Structure reporting stratégique"/>
      <sheetName val="Affectations spécifiques"/>
      <sheetName val="TAB RESP_DIR"/>
      <sheetName val="Feuil1"/>
    </sheetNames>
    <sheetDataSet>
      <sheetData sheetId="0"/>
      <sheetData sheetId="1"/>
      <sheetData sheetId="2"/>
      <sheetData sheetId="3"/>
      <sheetData sheetId="4">
        <row r="1">
          <cell r="A1" t="str">
            <v>Début référence</v>
          </cell>
          <cell r="B1" t="str">
            <v>Fin référence</v>
          </cell>
          <cell r="C1" t="str">
            <v xml:space="preserve">Nb jours </v>
          </cell>
          <cell r="E1" t="str">
            <v>SITE</v>
          </cell>
          <cell r="F1" t="str">
            <v>SITE RATTACHEMENT</v>
          </cell>
          <cell r="H1" t="str">
            <v>TYPE CONTRAT</v>
          </cell>
          <cell r="I1" t="str">
            <v>REGROUPEMENT TC</v>
          </cell>
        </row>
        <row r="2">
          <cell r="A2">
            <v>43466</v>
          </cell>
          <cell r="B2">
            <v>43496</v>
          </cell>
          <cell r="C2">
            <v>31</v>
          </cell>
          <cell r="E2" t="str">
            <v>BLOIS</v>
          </cell>
          <cell r="F2" t="str">
            <v>MER</v>
          </cell>
          <cell r="H2" t="str">
            <v>CDI_HSC</v>
          </cell>
          <cell r="I2" t="str">
            <v>CDI</v>
          </cell>
        </row>
        <row r="3">
          <cell r="A3">
            <v>43497</v>
          </cell>
          <cell r="B3">
            <v>43524</v>
          </cell>
          <cell r="C3">
            <v>28</v>
          </cell>
          <cell r="E3" t="str">
            <v>ARCHAMPS</v>
          </cell>
          <cell r="F3" t="str">
            <v>ARCHAMPS</v>
          </cell>
          <cell r="H3" t="str">
            <v>CDI_SC</v>
          </cell>
          <cell r="I3" t="str">
            <v>CDI</v>
          </cell>
        </row>
        <row r="4">
          <cell r="A4">
            <v>43525</v>
          </cell>
          <cell r="B4">
            <v>43555</v>
          </cell>
          <cell r="C4">
            <v>31</v>
          </cell>
          <cell r="E4" t="str">
            <v>BRUNOY</v>
          </cell>
          <cell r="F4" t="str">
            <v>BRUNOY</v>
          </cell>
          <cell r="H4" t="str">
            <v>CDD_R</v>
          </cell>
          <cell r="I4" t="str">
            <v>CDD</v>
          </cell>
        </row>
        <row r="5">
          <cell r="A5">
            <v>43556</v>
          </cell>
          <cell r="B5">
            <v>43585</v>
          </cell>
          <cell r="C5">
            <v>30</v>
          </cell>
          <cell r="E5" t="str">
            <v>MER</v>
          </cell>
          <cell r="F5" t="str">
            <v>MER</v>
          </cell>
          <cell r="H5" t="str">
            <v>CDD_S</v>
          </cell>
          <cell r="I5" t="str">
            <v>CDD</v>
          </cell>
        </row>
        <row r="6">
          <cell r="A6">
            <v>43586</v>
          </cell>
          <cell r="B6">
            <v>43616</v>
          </cell>
          <cell r="C6">
            <v>31</v>
          </cell>
          <cell r="E6" t="str">
            <v>RUEIL MALMAISON</v>
          </cell>
          <cell r="F6" t="str">
            <v>BRUNOY</v>
          </cell>
          <cell r="H6" t="str">
            <v>INTE_R</v>
          </cell>
          <cell r="I6" t="str">
            <v>INT</v>
          </cell>
        </row>
        <row r="7">
          <cell r="A7">
            <v>43617</v>
          </cell>
          <cell r="B7">
            <v>43646</v>
          </cell>
          <cell r="C7">
            <v>30</v>
          </cell>
          <cell r="E7" t="str">
            <v>MONTREUIL</v>
          </cell>
          <cell r="F7" t="str">
            <v>BRUNOY</v>
          </cell>
          <cell r="H7" t="str">
            <v>INTE_S</v>
          </cell>
          <cell r="I7" t="str">
            <v>INT</v>
          </cell>
        </row>
        <row r="8">
          <cell r="A8">
            <v>43647</v>
          </cell>
          <cell r="B8">
            <v>43677</v>
          </cell>
          <cell r="C8">
            <v>31</v>
          </cell>
          <cell r="E8" t="str">
            <v xml:space="preserve"> </v>
          </cell>
          <cell r="F8">
            <v>0</v>
          </cell>
          <cell r="H8" t="str">
            <v>STA</v>
          </cell>
          <cell r="I8" t="str">
            <v>STA</v>
          </cell>
        </row>
        <row r="9">
          <cell r="A9">
            <v>43678</v>
          </cell>
          <cell r="B9">
            <v>43708</v>
          </cell>
          <cell r="C9">
            <v>31</v>
          </cell>
          <cell r="H9" t="str">
            <v>CDD_C</v>
          </cell>
          <cell r="I9" t="str">
            <v>AUXILIAIRES</v>
          </cell>
        </row>
        <row r="10">
          <cell r="A10">
            <v>43709</v>
          </cell>
          <cell r="B10">
            <v>43738</v>
          </cell>
          <cell r="C10">
            <v>30</v>
          </cell>
          <cell r="H10" t="str">
            <v>APP</v>
          </cell>
          <cell r="I10" t="str">
            <v>APPRENTIS</v>
          </cell>
        </row>
        <row r="11">
          <cell r="A11">
            <v>43739</v>
          </cell>
          <cell r="B11">
            <v>43769</v>
          </cell>
          <cell r="C11">
            <v>31</v>
          </cell>
          <cell r="H11" t="str">
            <v>CDD_P</v>
          </cell>
          <cell r="I11" t="str">
            <v>CONTRATS PRO</v>
          </cell>
        </row>
        <row r="12">
          <cell r="A12">
            <v>43770</v>
          </cell>
          <cell r="B12">
            <v>43799</v>
          </cell>
          <cell r="C12">
            <v>30</v>
          </cell>
          <cell r="H12" t="str">
            <v>CDD_</v>
          </cell>
          <cell r="I12" t="str">
            <v>CDD</v>
          </cell>
        </row>
        <row r="13">
          <cell r="A13">
            <v>43800</v>
          </cell>
          <cell r="B13">
            <v>43830</v>
          </cell>
          <cell r="C13">
            <v>31</v>
          </cell>
        </row>
        <row r="14">
          <cell r="A14">
            <v>43831</v>
          </cell>
          <cell r="B14">
            <v>43861</v>
          </cell>
          <cell r="C14">
            <v>31</v>
          </cell>
        </row>
        <row r="15">
          <cell r="A15">
            <v>43862</v>
          </cell>
          <cell r="B15">
            <v>43890</v>
          </cell>
          <cell r="C15">
            <v>29</v>
          </cell>
        </row>
        <row r="16">
          <cell r="A16">
            <v>43891</v>
          </cell>
          <cell r="B16">
            <v>43921</v>
          </cell>
          <cell r="C16">
            <v>31</v>
          </cell>
        </row>
        <row r="17">
          <cell r="A17">
            <v>43922</v>
          </cell>
          <cell r="B17">
            <v>43951</v>
          </cell>
          <cell r="C17">
            <v>30</v>
          </cell>
        </row>
        <row r="18">
          <cell r="A18">
            <v>43952</v>
          </cell>
          <cell r="B18">
            <v>43982</v>
          </cell>
          <cell r="C18">
            <v>31</v>
          </cell>
        </row>
        <row r="19">
          <cell r="A19">
            <v>43983</v>
          </cell>
          <cell r="B19">
            <v>44012</v>
          </cell>
          <cell r="C19">
            <v>30</v>
          </cell>
        </row>
        <row r="20">
          <cell r="A20">
            <v>44013</v>
          </cell>
          <cell r="B20">
            <v>44043</v>
          </cell>
          <cell r="C20">
            <v>31</v>
          </cell>
        </row>
        <row r="21">
          <cell r="A21">
            <v>44044</v>
          </cell>
          <cell r="B21">
            <v>44074</v>
          </cell>
          <cell r="C21">
            <v>31</v>
          </cell>
        </row>
        <row r="22">
          <cell r="A22">
            <v>44075</v>
          </cell>
          <cell r="B22">
            <v>44104</v>
          </cell>
          <cell r="C22">
            <v>30</v>
          </cell>
        </row>
        <row r="23">
          <cell r="A23">
            <v>44105</v>
          </cell>
          <cell r="B23">
            <v>44135</v>
          </cell>
          <cell r="C23">
            <v>31</v>
          </cell>
        </row>
        <row r="24">
          <cell r="A24">
            <v>44136</v>
          </cell>
          <cell r="B24">
            <v>44165</v>
          </cell>
          <cell r="C24">
            <v>30</v>
          </cell>
        </row>
        <row r="25">
          <cell r="A25">
            <v>44166</v>
          </cell>
          <cell r="B25">
            <v>44196</v>
          </cell>
          <cell r="C25">
            <v>31</v>
          </cell>
        </row>
      </sheetData>
      <sheetData sheetId="5"/>
      <sheetData sheetId="6"/>
      <sheetData sheetId="7">
        <row r="1">
          <cell r="A1" t="str">
            <v>MATRICULE</v>
          </cell>
          <cell r="B1" t="str">
            <v>NOM PRENOM</v>
          </cell>
        </row>
        <row r="2">
          <cell r="A2" t="str">
            <v>GAP00002696</v>
          </cell>
          <cell r="B2" t="str">
            <v>BROU STEPHANE</v>
          </cell>
          <cell r="C2" t="str">
            <v>Direction Générale CA Titres</v>
          </cell>
          <cell r="D2" t="str">
            <v>DG &amp; Directeurs</v>
          </cell>
          <cell r="E2" t="str">
            <v>Direction Générale CA TitresDG &amp; Directeurs</v>
          </cell>
          <cell r="F2">
            <v>0</v>
          </cell>
          <cell r="G2">
            <v>1</v>
          </cell>
          <cell r="H2">
            <v>401768</v>
          </cell>
        </row>
        <row r="3">
          <cell r="A3" t="str">
            <v>GAP00001924</v>
          </cell>
          <cell r="B3" t="str">
            <v>DE LAGREVOL FRANCOIS REGIS</v>
          </cell>
          <cell r="C3" t="str">
            <v>Direction Générale CA Titres</v>
          </cell>
          <cell r="D3" t="str">
            <v>DG &amp; Directeurs</v>
          </cell>
          <cell r="E3" t="str">
            <v>Direction Générale CA TitresDG &amp; Directeurs</v>
          </cell>
          <cell r="F3">
            <v>0</v>
          </cell>
          <cell r="G3">
            <v>1</v>
          </cell>
          <cell r="H3">
            <v>401768</v>
          </cell>
        </row>
        <row r="4">
          <cell r="A4" t="str">
            <v>GAP00009309</v>
          </cell>
          <cell r="B4" t="str">
            <v>DE WIT DOMINIQUE</v>
          </cell>
          <cell r="C4" t="str">
            <v>Direction Générale CA Titres</v>
          </cell>
          <cell r="D4" t="str">
            <v>DG &amp; Directeurs</v>
          </cell>
          <cell r="E4" t="str">
            <v>Direction Générale CA TitresDG &amp; Directeurs</v>
          </cell>
          <cell r="F4">
            <v>0</v>
          </cell>
          <cell r="G4">
            <v>1</v>
          </cell>
          <cell r="H4">
            <v>401768</v>
          </cell>
        </row>
        <row r="5">
          <cell r="A5" t="str">
            <v>GAP00002128</v>
          </cell>
          <cell r="B5" t="str">
            <v>GUERIN STEPHANE</v>
          </cell>
          <cell r="C5" t="str">
            <v>Direction Générale CA Titres</v>
          </cell>
          <cell r="D5" t="str">
            <v>DG &amp; Directeurs</v>
          </cell>
          <cell r="E5" t="str">
            <v>Direction Générale CA TitresDG &amp; Directeurs</v>
          </cell>
          <cell r="F5">
            <v>0</v>
          </cell>
          <cell r="G5">
            <v>1</v>
          </cell>
          <cell r="H5">
            <v>401768</v>
          </cell>
        </row>
        <row r="6">
          <cell r="A6" t="str">
            <v>GAP00003134</v>
          </cell>
          <cell r="B6" t="str">
            <v>RABIET ROMUALD</v>
          </cell>
          <cell r="C6" t="str">
            <v>Direction Générale CA Titres</v>
          </cell>
          <cell r="D6" t="str">
            <v>DG &amp; Directeurs</v>
          </cell>
          <cell r="E6" t="str">
            <v>Direction Générale CA TitresDG &amp; Directeurs</v>
          </cell>
          <cell r="F6">
            <v>0</v>
          </cell>
          <cell r="G6">
            <v>1</v>
          </cell>
          <cell r="H6">
            <v>401768</v>
          </cell>
        </row>
        <row r="7">
          <cell r="A7" t="str">
            <v>GAP00002116</v>
          </cell>
          <cell r="B7" t="str">
            <v>TREYER ALAIN</v>
          </cell>
          <cell r="C7" t="str">
            <v>Direction Générale CA Titres</v>
          </cell>
          <cell r="D7" t="str">
            <v>DG &amp; Directeurs</v>
          </cell>
          <cell r="E7" t="str">
            <v>Direction Générale CA TitresDG &amp; Directeurs</v>
          </cell>
          <cell r="F7">
            <v>0</v>
          </cell>
          <cell r="G7">
            <v>1</v>
          </cell>
          <cell r="H7">
            <v>401768</v>
          </cell>
        </row>
        <row r="8">
          <cell r="A8" t="str">
            <v>GAP00001491</v>
          </cell>
          <cell r="B8" t="str">
            <v>TUAL FABRICE</v>
          </cell>
          <cell r="C8" t="str">
            <v>Direction Générale CA Titres</v>
          </cell>
          <cell r="D8" t="str">
            <v>DG &amp; Directeurs</v>
          </cell>
          <cell r="E8" t="str">
            <v>Direction Générale CA TitresDG &amp; Directeurs</v>
          </cell>
          <cell r="F8">
            <v>0</v>
          </cell>
          <cell r="G8">
            <v>1</v>
          </cell>
          <cell r="H8">
            <v>401768</v>
          </cell>
        </row>
        <row r="9">
          <cell r="A9" t="str">
            <v>GAP00001264</v>
          </cell>
          <cell r="B9" t="str">
            <v>JANSSOONE NADIA</v>
          </cell>
          <cell r="C9" t="str">
            <v>Centre de Relations à Distance</v>
          </cell>
          <cell r="D9" t="str">
            <v xml:space="preserve">Responsable </v>
          </cell>
          <cell r="E9" t="str">
            <v xml:space="preserve">Centre de Relations à DistanceResponsable </v>
          </cell>
          <cell r="F9">
            <v>0</v>
          </cell>
          <cell r="G9">
            <v>1</v>
          </cell>
          <cell r="H9">
            <v>401768</v>
          </cell>
        </row>
        <row r="10">
          <cell r="A10" t="str">
            <v>GAP00001983</v>
          </cell>
          <cell r="B10" t="str">
            <v>DECAILLIOT HELENE</v>
          </cell>
          <cell r="C10" t="str">
            <v>Déclaratif &amp; Référentiel (H. Decaillot)</v>
          </cell>
          <cell r="D10" t="str">
            <v>Responsable</v>
          </cell>
          <cell r="E10" t="str">
            <v>Déclaratif &amp; Référentiel (H. Decaillot)Responsable</v>
          </cell>
          <cell r="F10">
            <v>0</v>
          </cell>
          <cell r="G10">
            <v>1</v>
          </cell>
          <cell r="H10">
            <v>401768</v>
          </cell>
        </row>
        <row r="11">
          <cell r="A11" t="str">
            <v>GAP00003693</v>
          </cell>
          <cell r="B11" t="str">
            <v>BARBE JENNIFER</v>
          </cell>
          <cell r="C11" t="str">
            <v>Déclaratif &amp; Référentiel (H. Decaillot)</v>
          </cell>
          <cell r="D11" t="str">
            <v>Chef de projet</v>
          </cell>
          <cell r="E11" t="str">
            <v>Déclaratif &amp; Référentiel (H. Decaillot)Chef de projet</v>
          </cell>
          <cell r="F11">
            <v>0</v>
          </cell>
          <cell r="G11">
            <v>43755</v>
          </cell>
          <cell r="H11">
            <v>401768</v>
          </cell>
        </row>
        <row r="12">
          <cell r="A12" t="str">
            <v>GAP00009919</v>
          </cell>
          <cell r="B12" t="str">
            <v>MIOSSEC SANDRINE</v>
          </cell>
          <cell r="C12" t="str">
            <v>Activités de Conservation (S. Miossec)</v>
          </cell>
          <cell r="D12" t="str">
            <v>Responsable</v>
          </cell>
          <cell r="E12" t="str">
            <v>Activités de Conservation (S. Miossec)Responsable</v>
          </cell>
          <cell r="F12">
            <v>0</v>
          </cell>
          <cell r="G12">
            <v>1</v>
          </cell>
          <cell r="H12">
            <v>401768</v>
          </cell>
        </row>
        <row r="13">
          <cell r="A13" t="str">
            <v>GAP00001931</v>
          </cell>
          <cell r="B13" t="str">
            <v>BAJAN DIDIER</v>
          </cell>
          <cell r="C13" t="str">
            <v>Activités de Conservation (S. Miossec)</v>
          </cell>
          <cell r="D13" t="str">
            <v>Chef de projet</v>
          </cell>
          <cell r="E13" t="str">
            <v>Activités de Conservation (S. Miossec)Chef de projet</v>
          </cell>
          <cell r="F13">
            <v>0</v>
          </cell>
          <cell r="G13">
            <v>43709</v>
          </cell>
          <cell r="H13">
            <v>401768</v>
          </cell>
        </row>
        <row r="14">
          <cell r="A14" t="str">
            <v>GAP00009150</v>
          </cell>
          <cell r="B14" t="str">
            <v>DANANCHER LIONEL</v>
          </cell>
          <cell r="C14" t="str">
            <v>Activités de Conservation (S. Miossec)</v>
          </cell>
          <cell r="D14" t="str">
            <v>Chef de projet</v>
          </cell>
          <cell r="E14" t="str">
            <v>Activités de Conservation (S. Miossec)Chef de projet</v>
          </cell>
          <cell r="F14">
            <v>0</v>
          </cell>
          <cell r="G14">
            <v>43709</v>
          </cell>
          <cell r="H14">
            <v>401768</v>
          </cell>
        </row>
        <row r="15">
          <cell r="A15" t="str">
            <v>GAP00001384</v>
          </cell>
          <cell r="B15" t="str">
            <v>FETILLEUX FLORENCE</v>
          </cell>
          <cell r="C15" t="str">
            <v>Activités de Marché</v>
          </cell>
          <cell r="D15" t="str">
            <v>Responsable</v>
          </cell>
          <cell r="E15" t="str">
            <v>Activités de MarchéResponsable</v>
          </cell>
          <cell r="F15">
            <v>0</v>
          </cell>
          <cell r="G15">
            <v>1</v>
          </cell>
          <cell r="H15">
            <v>401768</v>
          </cell>
        </row>
        <row r="16">
          <cell r="A16" t="str">
            <v>GAP00001028</v>
          </cell>
          <cell r="B16" t="str">
            <v>PETIT CLAUDIE</v>
          </cell>
          <cell r="C16" t="str">
            <v>Activités de Marché</v>
          </cell>
          <cell r="D16" t="str">
            <v>Chef de projet</v>
          </cell>
          <cell r="E16" t="str">
            <v>Activités de MarchéChef de projet</v>
          </cell>
          <cell r="F16">
            <v>0</v>
          </cell>
          <cell r="G16">
            <v>43739</v>
          </cell>
          <cell r="H16">
            <v>401768</v>
          </cell>
        </row>
        <row r="17">
          <cell r="A17" t="str">
            <v>GAP00001763</v>
          </cell>
          <cell r="B17" t="str">
            <v>DROISIER YANN</v>
          </cell>
          <cell r="C17" t="str">
            <v>S.I. Distribution</v>
          </cell>
          <cell r="D17" t="str">
            <v>Responsable SI Distribution</v>
          </cell>
          <cell r="E17" t="str">
            <v>S.I. DistributionResponsable SI Distribution</v>
          </cell>
          <cell r="G17">
            <v>1</v>
          </cell>
          <cell r="H17">
            <v>401768</v>
          </cell>
        </row>
        <row r="18">
          <cell r="A18" t="str">
            <v>GAP00002260</v>
          </cell>
          <cell r="B18" t="str">
            <v>MITHOUARD DIDIER</v>
          </cell>
          <cell r="C18" t="str">
            <v>Direction Générale ESP</v>
          </cell>
          <cell r="D18" t="str">
            <v>Directeur Général</v>
          </cell>
          <cell r="E18" t="str">
            <v>Direction Générale ESPDirecteur Général</v>
          </cell>
          <cell r="G18">
            <v>1</v>
          </cell>
          <cell r="H18">
            <v>401768</v>
          </cell>
        </row>
        <row r="19">
          <cell r="A19" t="str">
            <v>GAP00001754</v>
          </cell>
          <cell r="B19" t="str">
            <v>MILLOT ISABELLE</v>
          </cell>
          <cell r="C19" t="str">
            <v>ACT ETUDES SCOTT</v>
          </cell>
          <cell r="D19" t="str">
            <v>Responsable (I. Millot)</v>
          </cell>
          <cell r="E19" t="str">
            <v>ACT ETUDES SCOTTResponsable (I. Millot)</v>
          </cell>
          <cell r="G19">
            <v>1</v>
          </cell>
          <cell r="H19">
            <v>401768</v>
          </cell>
        </row>
        <row r="20">
          <cell r="A20" t="str">
            <v>GAP00001275</v>
          </cell>
          <cell r="B20" t="str">
            <v>POUJADE BERNARD</v>
          </cell>
          <cell r="C20" t="str">
            <v>Activités CATitres</v>
          </cell>
          <cell r="D20" t="str">
            <v>Responsable</v>
          </cell>
          <cell r="E20" t="str">
            <v>Activités CATitresResponsable</v>
          </cell>
          <cell r="G20">
            <v>1</v>
          </cell>
          <cell r="H20">
            <v>401768</v>
          </cell>
        </row>
        <row r="21">
          <cell r="A21" t="str">
            <v>GAP00002981</v>
          </cell>
          <cell r="B21" t="str">
            <v>SCHERSCHEL FONTAINE ISABELLE</v>
          </cell>
          <cell r="C21" t="str">
            <v>COPARTIS</v>
          </cell>
          <cell r="D21" t="str">
            <v>ADJOINT DGA</v>
          </cell>
          <cell r="E21" t="str">
            <v>COPARTISADJOINT DGA</v>
          </cell>
          <cell r="G21">
            <v>1</v>
          </cell>
          <cell r="H21">
            <v>401768</v>
          </cell>
        </row>
        <row r="22">
          <cell r="A22" t="str">
            <v>GAP00001695</v>
          </cell>
          <cell r="B22" t="str">
            <v>BISSON VIRGINIE</v>
          </cell>
          <cell r="C22" t="str">
            <v>Epargne Bancaire</v>
          </cell>
          <cell r="D22" t="str">
            <v>Tenue Compte Juridique</v>
          </cell>
          <cell r="E22" t="str">
            <v>Epargne BancaireTenue Compte Juridique</v>
          </cell>
          <cell r="F22">
            <v>0</v>
          </cell>
          <cell r="G22">
            <v>1</v>
          </cell>
          <cell r="H22">
            <v>401768</v>
          </cell>
        </row>
        <row r="23">
          <cell r="A23" t="str">
            <v>GAP00002108</v>
          </cell>
          <cell r="B23" t="str">
            <v>COLLONNIER BEATRICE</v>
          </cell>
          <cell r="C23" t="str">
            <v>Epargne Bancaire</v>
          </cell>
          <cell r="D23" t="str">
            <v>Epargne bancaire long terme</v>
          </cell>
          <cell r="E23" t="str">
            <v>Epargne BancaireEpargne bancaire long terme</v>
          </cell>
          <cell r="F23">
            <v>0</v>
          </cell>
          <cell r="G23">
            <v>1</v>
          </cell>
          <cell r="H23">
            <v>401768</v>
          </cell>
        </row>
        <row r="24">
          <cell r="A24" t="str">
            <v>GAP00002036</v>
          </cell>
          <cell r="B24" t="str">
            <v>COUCHOT-LEGRAS ALEXANDRA</v>
          </cell>
          <cell r="C24" t="str">
            <v>Epargne Bancaire</v>
          </cell>
          <cell r="D24" t="str">
            <v>Tenue Compte Juridique</v>
          </cell>
          <cell r="E24" t="str">
            <v>Epargne BancaireTenue Compte Juridique</v>
          </cell>
          <cell r="F24">
            <v>0</v>
          </cell>
          <cell r="G24">
            <v>1</v>
          </cell>
          <cell r="H24">
            <v>401768</v>
          </cell>
        </row>
        <row r="25">
          <cell r="A25" t="str">
            <v>GAP00001496</v>
          </cell>
          <cell r="B25" t="str">
            <v>DANTAN LAURENCE</v>
          </cell>
          <cell r="C25" t="str">
            <v>Epargne Bancaire</v>
          </cell>
          <cell r="D25" t="str">
            <v>Tenue Compte Juridique</v>
          </cell>
          <cell r="E25" t="str">
            <v>Epargne BancaireTenue Compte Juridique</v>
          </cell>
          <cell r="F25">
            <v>0</v>
          </cell>
          <cell r="G25">
            <v>1</v>
          </cell>
          <cell r="H25">
            <v>401768</v>
          </cell>
        </row>
        <row r="26">
          <cell r="A26" t="str">
            <v>GAP00002912</v>
          </cell>
          <cell r="B26" t="str">
            <v>DUONG ALICE</v>
          </cell>
          <cell r="C26" t="str">
            <v>Epargne Bancaire</v>
          </cell>
          <cell r="D26" t="str">
            <v>Tenue Compte Juridique</v>
          </cell>
          <cell r="E26" t="str">
            <v>Epargne BancaireTenue Compte Juridique</v>
          </cell>
          <cell r="F26">
            <v>0</v>
          </cell>
          <cell r="G26">
            <v>1</v>
          </cell>
          <cell r="H26">
            <v>401768</v>
          </cell>
        </row>
        <row r="27">
          <cell r="A27" t="str">
            <v>GAP00001580</v>
          </cell>
          <cell r="B27" t="str">
            <v>FAGGION ALICE</v>
          </cell>
          <cell r="C27" t="str">
            <v>Epargne Bancaire</v>
          </cell>
          <cell r="D27" t="str">
            <v>Tenue Compte Juridique</v>
          </cell>
          <cell r="E27" t="str">
            <v>Epargne BancaireTenue Compte Juridique</v>
          </cell>
          <cell r="F27">
            <v>0</v>
          </cell>
          <cell r="G27">
            <v>1</v>
          </cell>
          <cell r="H27">
            <v>401768</v>
          </cell>
        </row>
        <row r="28">
          <cell r="A28" t="str">
            <v>GAP00002015</v>
          </cell>
          <cell r="B28" t="str">
            <v>FOUQUES CLAUDE</v>
          </cell>
          <cell r="C28" t="str">
            <v>Epargne Bancaire</v>
          </cell>
          <cell r="D28" t="str">
            <v>Tenue Compte Juridique</v>
          </cell>
          <cell r="E28" t="str">
            <v>Epargne BancaireTenue Compte Juridique</v>
          </cell>
          <cell r="F28">
            <v>0</v>
          </cell>
          <cell r="G28">
            <v>1</v>
          </cell>
          <cell r="H28">
            <v>401768</v>
          </cell>
        </row>
        <row r="29">
          <cell r="A29" t="str">
            <v>GAP00001494</v>
          </cell>
          <cell r="B29" t="str">
            <v>FREIS FREDERIC</v>
          </cell>
          <cell r="C29" t="str">
            <v>Epargne Bancaire</v>
          </cell>
          <cell r="D29" t="str">
            <v>Responsable</v>
          </cell>
          <cell r="E29" t="str">
            <v>Epargne BancaireResponsable</v>
          </cell>
          <cell r="F29">
            <v>0</v>
          </cell>
          <cell r="G29">
            <v>1</v>
          </cell>
          <cell r="H29">
            <v>401768</v>
          </cell>
        </row>
        <row r="30">
          <cell r="A30" t="str">
            <v>GAP00003679</v>
          </cell>
          <cell r="B30" t="str">
            <v>GIRARD STEPHANE</v>
          </cell>
          <cell r="C30" t="str">
            <v>Epargne Bancaire</v>
          </cell>
          <cell r="D30" t="str">
            <v>Chef de projet</v>
          </cell>
          <cell r="E30" t="str">
            <v>Epargne BancaireChef de projet</v>
          </cell>
          <cell r="F30">
            <v>0</v>
          </cell>
          <cell r="G30">
            <v>1</v>
          </cell>
          <cell r="H30">
            <v>401768</v>
          </cell>
        </row>
        <row r="31">
          <cell r="A31" t="str">
            <v>GAP00001340</v>
          </cell>
          <cell r="B31" t="str">
            <v>GOURU ISABELLE</v>
          </cell>
          <cell r="C31" t="str">
            <v>Epargne Bancaire</v>
          </cell>
          <cell r="D31" t="str">
            <v>Tenue Compte Juridique</v>
          </cell>
          <cell r="E31" t="str">
            <v>Epargne BancaireTenue Compte Juridique</v>
          </cell>
          <cell r="F31">
            <v>0</v>
          </cell>
          <cell r="G31">
            <v>43709</v>
          </cell>
          <cell r="H31">
            <v>401768</v>
          </cell>
        </row>
        <row r="32">
          <cell r="A32" t="str">
            <v>GAP00002228</v>
          </cell>
          <cell r="B32" t="str">
            <v>LAMOUR CELINE</v>
          </cell>
          <cell r="C32" t="str">
            <v>Epargne Bancaire</v>
          </cell>
          <cell r="D32" t="str">
            <v>Tenue Compte Juridique</v>
          </cell>
          <cell r="E32" t="str">
            <v>Epargne BancaireTenue Compte Juridique</v>
          </cell>
          <cell r="F32">
            <v>0</v>
          </cell>
          <cell r="G32">
            <v>1</v>
          </cell>
          <cell r="H32">
            <v>401768</v>
          </cell>
        </row>
        <row r="33">
          <cell r="A33" t="str">
            <v>GAP00002034</v>
          </cell>
          <cell r="B33" t="str">
            <v>LEROUX DANIELE</v>
          </cell>
          <cell r="C33" t="str">
            <v>Epargne Bancaire</v>
          </cell>
          <cell r="D33" t="str">
            <v>Tenue Compte Juridique</v>
          </cell>
          <cell r="E33" t="str">
            <v>Epargne BancaireTenue Compte Juridique</v>
          </cell>
          <cell r="F33">
            <v>0</v>
          </cell>
          <cell r="G33">
            <v>1</v>
          </cell>
          <cell r="H33">
            <v>401768</v>
          </cell>
        </row>
        <row r="34">
          <cell r="A34" t="str">
            <v>GAP00002254</v>
          </cell>
          <cell r="B34" t="str">
            <v>LIGER SARAH</v>
          </cell>
          <cell r="C34" t="str">
            <v>Epargne Bancaire</v>
          </cell>
          <cell r="D34" t="str">
            <v>Tenue Compte Juridique</v>
          </cell>
          <cell r="E34" t="str">
            <v>Epargne BancaireTenue Compte Juridique</v>
          </cell>
          <cell r="F34">
            <v>0</v>
          </cell>
          <cell r="G34">
            <v>1</v>
          </cell>
          <cell r="H34">
            <v>401768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A36" t="str">
            <v>GAP00001272</v>
          </cell>
          <cell r="B36" t="str">
            <v>PIRKNER ARIELLE</v>
          </cell>
          <cell r="C36" t="str">
            <v>Epargne Bancaire</v>
          </cell>
          <cell r="D36" t="str">
            <v>Tenue Compte Juridique</v>
          </cell>
          <cell r="E36" t="str">
            <v>Epargne BancaireTenue Compte Juridique</v>
          </cell>
          <cell r="F36">
            <v>0</v>
          </cell>
          <cell r="G36">
            <v>1</v>
          </cell>
          <cell r="H36">
            <v>401768</v>
          </cell>
        </row>
        <row r="37">
          <cell r="A37" t="str">
            <v>GAP00001404</v>
          </cell>
          <cell r="B37" t="str">
            <v>VAYE SANDRINE</v>
          </cell>
          <cell r="C37" t="str">
            <v>Epargne Bancaire</v>
          </cell>
          <cell r="D37" t="str">
            <v>Epargne bancaire long terme</v>
          </cell>
          <cell r="E37" t="str">
            <v>Epargne BancaireEpargne bancaire long terme</v>
          </cell>
          <cell r="F37">
            <v>0</v>
          </cell>
          <cell r="G37">
            <v>43709</v>
          </cell>
          <cell r="H37">
            <v>401768</v>
          </cell>
        </row>
        <row r="38">
          <cell r="A38" t="str">
            <v>GAP00002490</v>
          </cell>
          <cell r="B38" t="str">
            <v>GIRARDEAU CAROLINE</v>
          </cell>
          <cell r="C38" t="str">
            <v>Epargne Bancaire</v>
          </cell>
          <cell r="D38" t="str">
            <v>Epargne bancaire long terme</v>
          </cell>
          <cell r="E38" t="str">
            <v>Epargne BancaireEpargne bancaire long terme</v>
          </cell>
          <cell r="F38">
            <v>0</v>
          </cell>
          <cell r="G38">
            <v>43836</v>
          </cell>
          <cell r="H38">
            <v>401768</v>
          </cell>
        </row>
        <row r="39">
          <cell r="A39" t="str">
            <v>GAP00001768</v>
          </cell>
          <cell r="B39" t="str">
            <v>WEBER JULIE</v>
          </cell>
          <cell r="C39" t="str">
            <v>Epargne Bancaire</v>
          </cell>
          <cell r="D39" t="str">
            <v>Epargne bancaire long terme</v>
          </cell>
          <cell r="E39" t="str">
            <v>Epargne BancaireEpargne bancaire long terme</v>
          </cell>
          <cell r="F39">
            <v>0</v>
          </cell>
          <cell r="G39">
            <v>1</v>
          </cell>
          <cell r="H39">
            <v>401768</v>
          </cell>
        </row>
        <row r="40">
          <cell r="A40" t="str">
            <v>GAP00001240</v>
          </cell>
          <cell r="B40" t="str">
            <v>BRET CLAUDE</v>
          </cell>
          <cell r="C40" t="str">
            <v>Projets &amp; Services Informatique-SI Interne &amp; Achats IT</v>
          </cell>
          <cell r="D40" t="str">
            <v>Responsable</v>
          </cell>
          <cell r="E40" t="str">
            <v>Projets &amp; Services Informatique-SI Interne &amp; Achats ITResponsable</v>
          </cell>
          <cell r="F40">
            <v>0</v>
          </cell>
          <cell r="G40">
            <v>1</v>
          </cell>
          <cell r="H40">
            <v>401768</v>
          </cell>
        </row>
        <row r="41">
          <cell r="A41" t="str">
            <v>GAP00003315</v>
          </cell>
          <cell r="B41" t="str">
            <v>DUCLOUX JEAN DANIEL</v>
          </cell>
          <cell r="C41" t="str">
            <v>Projets &amp; Services Informatique-SI Interne &amp; Achats IT</v>
          </cell>
          <cell r="D41" t="str">
            <v>Responsable</v>
          </cell>
          <cell r="E41" t="str">
            <v>Projets &amp; Services Informatique-SI Interne &amp; Achats ITResponsable</v>
          </cell>
          <cell r="F41">
            <v>0</v>
          </cell>
          <cell r="G41">
            <v>1</v>
          </cell>
          <cell r="H41">
            <v>0</v>
          </cell>
        </row>
        <row r="42">
          <cell r="A42" t="str">
            <v>GAP00002421</v>
          </cell>
          <cell r="B42" t="str">
            <v>ROUVIER LAURA EMILIA</v>
          </cell>
          <cell r="C42" t="str">
            <v>Projets &amp; Services Informatique-SI Interne &amp; Achats IT</v>
          </cell>
          <cell r="D42" t="str">
            <v>Achats</v>
          </cell>
          <cell r="E42" t="str">
            <v>Projets &amp; Services Informatique-SI Interne &amp; Achats ITAchats</v>
          </cell>
          <cell r="F42">
            <v>1</v>
          </cell>
          <cell r="G42">
            <v>1</v>
          </cell>
          <cell r="H42">
            <v>401768</v>
          </cell>
        </row>
        <row r="43">
          <cell r="A43">
            <v>0</v>
          </cell>
          <cell r="B43" t="str">
            <v>GUIRRIEC SANDRINE</v>
          </cell>
          <cell r="C43" t="str">
            <v>Direction Générale CA Titres</v>
          </cell>
          <cell r="D43" t="str">
            <v>A reventiler</v>
          </cell>
          <cell r="E43" t="str">
            <v>A reventiler</v>
          </cell>
          <cell r="F43" t="str">
            <v>50% / 50%</v>
          </cell>
          <cell r="G43">
            <v>1</v>
          </cell>
          <cell r="H43">
            <v>43616</v>
          </cell>
        </row>
        <row r="44">
          <cell r="A44">
            <v>0</v>
          </cell>
          <cell r="B44" t="str">
            <v>GUIRRIEC SANDRINE</v>
          </cell>
          <cell r="C44" t="str">
            <v>Direction Générale CA Titres</v>
          </cell>
          <cell r="D44" t="str">
            <v>A reventiler</v>
          </cell>
          <cell r="E44" t="str">
            <v>A reventiler</v>
          </cell>
          <cell r="F44" t="str">
            <v>75% / 25%</v>
          </cell>
          <cell r="G44">
            <v>43617</v>
          </cell>
          <cell r="H44">
            <v>43646</v>
          </cell>
        </row>
        <row r="45">
          <cell r="A45">
            <v>0</v>
          </cell>
          <cell r="B45" t="str">
            <v>GUIRRIEC SANDRINE</v>
          </cell>
          <cell r="C45" t="str">
            <v>Direction Générale CA Titres</v>
          </cell>
          <cell r="D45" t="str">
            <v>A reventiler</v>
          </cell>
          <cell r="E45" t="str">
            <v>A reventiler</v>
          </cell>
          <cell r="F45" t="str">
            <v>100% / 0%</v>
          </cell>
          <cell r="G45">
            <v>43647</v>
          </cell>
          <cell r="H45">
            <v>401768</v>
          </cell>
        </row>
        <row r="46">
          <cell r="A46" t="str">
            <v>GAP00010255</v>
          </cell>
          <cell r="B46" t="str">
            <v>PIMENTEL OSVALDO</v>
          </cell>
          <cell r="C46" t="str">
            <v>Projets &amp; Services Informatique-SI Interne &amp; Achats IT</v>
          </cell>
          <cell r="D46" t="str">
            <v>Habilitations</v>
          </cell>
          <cell r="E46" t="str">
            <v>Projets &amp; Services Informatique-SI Interne &amp; Achats ITHabilitations</v>
          </cell>
          <cell r="F46">
            <v>1</v>
          </cell>
          <cell r="G46">
            <v>1</v>
          </cell>
          <cell r="H46">
            <v>401768</v>
          </cell>
        </row>
        <row r="47">
          <cell r="A47" t="str">
            <v>GAP00003367</v>
          </cell>
          <cell r="B47" t="str">
            <v>THOME MARIE HELENE</v>
          </cell>
          <cell r="C47" t="str">
            <v>S.I. Distribution</v>
          </cell>
          <cell r="D47" t="str">
            <v>Assistance logistique SIDI</v>
          </cell>
          <cell r="E47" t="str">
            <v>S.I. DistributionAssistance logistique SIDI</v>
          </cell>
          <cell r="F47">
            <v>1</v>
          </cell>
          <cell r="G47">
            <v>1</v>
          </cell>
          <cell r="H47">
            <v>401768</v>
          </cell>
        </row>
        <row r="48">
          <cell r="A48" t="str">
            <v>GAP00002524</v>
          </cell>
          <cell r="B48" t="str">
            <v>DUVAUX CEDRIC</v>
          </cell>
          <cell r="C48" t="str">
            <v>RSI</v>
          </cell>
          <cell r="D48" t="str">
            <v>RSI</v>
          </cell>
          <cell r="E48" t="str">
            <v>RSIRSI</v>
          </cell>
          <cell r="F48">
            <v>1</v>
          </cell>
          <cell r="G48">
            <v>1</v>
          </cell>
          <cell r="H48">
            <v>401768</v>
          </cell>
        </row>
        <row r="49">
          <cell r="A49" t="str">
            <v>GAP00003707</v>
          </cell>
          <cell r="B49" t="str">
            <v>D ALAYER DE COSTEMORE D ARC NICOLAS</v>
          </cell>
          <cell r="C49" t="str">
            <v>RSI</v>
          </cell>
          <cell r="D49" t="str">
            <v>RSI</v>
          </cell>
          <cell r="E49" t="str">
            <v>RSIRSI</v>
          </cell>
          <cell r="F49">
            <v>1</v>
          </cell>
          <cell r="G49">
            <v>1</v>
          </cell>
          <cell r="H49">
            <v>401768</v>
          </cell>
        </row>
        <row r="50">
          <cell r="A50" t="str">
            <v>GAP00003436</v>
          </cell>
          <cell r="B50" t="str">
            <v>MICHARD GILLES</v>
          </cell>
          <cell r="C50" t="str">
            <v>RSI</v>
          </cell>
          <cell r="D50" t="str">
            <v>RSI</v>
          </cell>
          <cell r="E50" t="str">
            <v>RSIRSI</v>
          </cell>
          <cell r="F50">
            <v>1</v>
          </cell>
          <cell r="G50">
            <v>1</v>
          </cell>
          <cell r="H50">
            <v>401768</v>
          </cell>
        </row>
        <row r="51">
          <cell r="A51" t="str">
            <v>GAP00003603</v>
          </cell>
          <cell r="B51" t="str">
            <v>NERON BEATRICE</v>
          </cell>
          <cell r="C51" t="str">
            <v>Epargne Bancaire</v>
          </cell>
          <cell r="D51" t="str">
            <v>Tenue Compte Juridique</v>
          </cell>
          <cell r="E51" t="str">
            <v>Epargne BancaireTenue Compte Juridique</v>
          </cell>
          <cell r="F51">
            <v>0</v>
          </cell>
          <cell r="G51">
            <v>1</v>
          </cell>
          <cell r="H51">
            <v>401768</v>
          </cell>
        </row>
        <row r="52">
          <cell r="A52" t="str">
            <v>GAP00003492</v>
          </cell>
          <cell r="B52" t="str">
            <v>MAROC SIDI MOHAMED</v>
          </cell>
          <cell r="C52" t="str">
            <v>Epargne Bancaire</v>
          </cell>
          <cell r="D52" t="str">
            <v>Tenue Compte Juridique</v>
          </cell>
          <cell r="E52" t="str">
            <v>Epargne BancaireTenue Compte Juridique</v>
          </cell>
        </row>
        <row r="53">
          <cell r="A53" t="str">
            <v>GAP00003014</v>
          </cell>
          <cell r="B53" t="str">
            <v>AVEZARD STACY</v>
          </cell>
          <cell r="C53" t="str">
            <v>Epargne Bancaire</v>
          </cell>
          <cell r="D53" t="str">
            <v>Tenue Compte Juridique</v>
          </cell>
          <cell r="E53" t="str">
            <v>Epargne BancaireTenue Compte Juridique</v>
          </cell>
        </row>
        <row r="54">
          <cell r="A54" t="str">
            <v>GAP00003085</v>
          </cell>
          <cell r="B54" t="str">
            <v>CHEREAU CAROLINE</v>
          </cell>
          <cell r="C54" t="str">
            <v>Epargne Bancaire</v>
          </cell>
          <cell r="D54" t="str">
            <v>Tenue Compte Juridique</v>
          </cell>
          <cell r="E54" t="str">
            <v>Epargne BancaireTenue Compte Juridique</v>
          </cell>
        </row>
        <row r="55">
          <cell r="A55" t="str">
            <v>GAP00003298</v>
          </cell>
          <cell r="B55" t="str">
            <v>SOULYAVONG CHRISTELLE</v>
          </cell>
          <cell r="C55" t="str">
            <v>Epargne Bancaire</v>
          </cell>
          <cell r="D55" t="str">
            <v>Tenue Compte Juridique</v>
          </cell>
          <cell r="E55" t="str">
            <v>Epargne BancaireTenue Compte Juridique</v>
          </cell>
        </row>
        <row r="56">
          <cell r="A56" t="str">
            <v>GAP00002975</v>
          </cell>
          <cell r="B56" t="str">
            <v>TUCCIO NADEGE</v>
          </cell>
          <cell r="C56" t="str">
            <v>Epargne Bancaire</v>
          </cell>
          <cell r="D56" t="str">
            <v>Tenue Compte Juridique</v>
          </cell>
          <cell r="E56" t="str">
            <v>Epargne BancaireTenue Compte Juridique</v>
          </cell>
        </row>
        <row r="57">
          <cell r="A57" t="str">
            <v>GAP00002936</v>
          </cell>
          <cell r="B57" t="str">
            <v>COURANT CORINE</v>
          </cell>
          <cell r="C57" t="str">
            <v>Epargne Bancaire</v>
          </cell>
          <cell r="D57" t="str">
            <v>Tenue Compte Juridique</v>
          </cell>
          <cell r="E57" t="str">
            <v>Epargne BancaireTenue Compte Juridique</v>
          </cell>
          <cell r="F57" t="str">
            <v>CDD_S</v>
          </cell>
          <cell r="G57">
            <v>43647</v>
          </cell>
          <cell r="H57">
            <v>43677</v>
          </cell>
        </row>
        <row r="58">
          <cell r="A58" t="str">
            <v>GAP00003401</v>
          </cell>
          <cell r="B58" t="str">
            <v>TAVAN ALEXANDRA</v>
          </cell>
          <cell r="C58" t="str">
            <v>Epargne Bancaire</v>
          </cell>
          <cell r="D58" t="str">
            <v>Tenue Compte Juridique</v>
          </cell>
          <cell r="E58" t="str">
            <v>Epargne BancaireTenue Compte Juridique</v>
          </cell>
          <cell r="F58" t="str">
            <v>CDD_C</v>
          </cell>
          <cell r="G58">
            <v>43647</v>
          </cell>
          <cell r="H58">
            <v>43677</v>
          </cell>
        </row>
        <row r="59">
          <cell r="A59" t="str">
            <v>GAP00003626</v>
          </cell>
          <cell r="B59" t="str">
            <v>BELIN JULES</v>
          </cell>
          <cell r="C59" t="str">
            <v>Epargne Bancaire</v>
          </cell>
          <cell r="D59" t="str">
            <v>Epargne bancaire long terme</v>
          </cell>
          <cell r="E59" t="str">
            <v>Epargne BancaireEpargne bancaire long terme</v>
          </cell>
          <cell r="F59" t="str">
            <v>CDD_C</v>
          </cell>
          <cell r="G59">
            <v>43647</v>
          </cell>
          <cell r="H59">
            <v>43677</v>
          </cell>
        </row>
        <row r="60">
          <cell r="A60" t="str">
            <v>GAP00003686</v>
          </cell>
          <cell r="B60" t="str">
            <v>MARCHAL EMILIE</v>
          </cell>
          <cell r="C60" t="str">
            <v>Epargne Salariale</v>
          </cell>
          <cell r="D60" t="str">
            <v>Chef de projet</v>
          </cell>
          <cell r="E60" t="str">
            <v>Epargne SalarialeChef de projet</v>
          </cell>
          <cell r="F60">
            <v>0</v>
          </cell>
          <cell r="G60">
            <v>43773</v>
          </cell>
          <cell r="H60">
            <v>43677</v>
          </cell>
        </row>
        <row r="61">
          <cell r="A61" t="str">
            <v>GAP00001977</v>
          </cell>
          <cell r="B61" t="str">
            <v>LELANDOIS ANTOINE</v>
          </cell>
          <cell r="C61">
            <v>0</v>
          </cell>
          <cell r="D61">
            <v>0</v>
          </cell>
          <cell r="E61" t="str">
            <v>Développement Clientèle &amp; MarketingMobilité Clients - Projet-Devel Methodes et process-Comm et devt (A-L/C-M)</v>
          </cell>
          <cell r="F61">
            <v>0</v>
          </cell>
          <cell r="G61">
            <v>0</v>
          </cell>
          <cell r="H61">
            <v>0</v>
          </cell>
        </row>
        <row r="64">
          <cell r="A64">
            <v>0</v>
          </cell>
          <cell r="B64" t="str">
            <v>PODEVIN MAGALI</v>
          </cell>
          <cell r="C64" t="str">
            <v>Suspension de contrat</v>
          </cell>
          <cell r="D64" t="str">
            <v>Suspension de contrat</v>
          </cell>
          <cell r="E64" t="str">
            <v>Suspension de contratSuspension de contrat</v>
          </cell>
          <cell r="F64">
            <v>0</v>
          </cell>
          <cell r="G64">
            <v>0</v>
          </cell>
          <cell r="H64">
            <v>43612</v>
          </cell>
        </row>
        <row r="65">
          <cell r="A65">
            <v>0</v>
          </cell>
          <cell r="B65" t="str">
            <v>BENIDJER KHELLAF</v>
          </cell>
          <cell r="C65" t="str">
            <v>Suspension de contrat</v>
          </cell>
          <cell r="D65" t="str">
            <v>Suspension de contrat</v>
          </cell>
          <cell r="E65" t="str">
            <v>Suspension de contratSuspension de contrat</v>
          </cell>
          <cell r="F65">
            <v>0</v>
          </cell>
          <cell r="G65">
            <v>0</v>
          </cell>
          <cell r="H65">
            <v>0</v>
          </cell>
        </row>
        <row r="66">
          <cell r="A66">
            <v>0</v>
          </cell>
          <cell r="B66" t="str">
            <v>HABERT NADINE</v>
          </cell>
          <cell r="C66" t="str">
            <v>Suspension de contrat</v>
          </cell>
          <cell r="D66" t="str">
            <v>Suspension de contrat</v>
          </cell>
          <cell r="E66" t="str">
            <v>Suspension de contratSuspension de contrat</v>
          </cell>
          <cell r="F66">
            <v>0</v>
          </cell>
          <cell r="G66">
            <v>0</v>
          </cell>
          <cell r="H66">
            <v>0</v>
          </cell>
        </row>
        <row r="67">
          <cell r="A67">
            <v>0</v>
          </cell>
          <cell r="B67" t="str">
            <v>CHARON ALEXANDRA</v>
          </cell>
          <cell r="C67" t="str">
            <v>Suspension de contrat</v>
          </cell>
          <cell r="D67" t="str">
            <v>Suspension de contrat</v>
          </cell>
          <cell r="E67" t="str">
            <v>Suspension de contratSuspension de contrat</v>
          </cell>
          <cell r="F67">
            <v>0</v>
          </cell>
          <cell r="G67">
            <v>0</v>
          </cell>
          <cell r="H67">
            <v>0</v>
          </cell>
        </row>
        <row r="68">
          <cell r="A68">
            <v>0</v>
          </cell>
          <cell r="B68" t="str">
            <v>LEFEVRE CINDY</v>
          </cell>
          <cell r="C68" t="str">
            <v>Suspension de contrat</v>
          </cell>
          <cell r="D68" t="str">
            <v>Suspension de contrat</v>
          </cell>
          <cell r="E68" t="str">
            <v>Suspension de contratSuspension de contrat</v>
          </cell>
          <cell r="F68">
            <v>0</v>
          </cell>
          <cell r="G68">
            <v>0</v>
          </cell>
          <cell r="H68">
            <v>0</v>
          </cell>
        </row>
        <row r="69">
          <cell r="A69">
            <v>0</v>
          </cell>
          <cell r="B69" t="str">
            <v>ROCHER BENEDICTE</v>
          </cell>
          <cell r="C69" t="str">
            <v>Suspension de contrat</v>
          </cell>
          <cell r="D69" t="str">
            <v>Suspension de contrat</v>
          </cell>
          <cell r="E69" t="str">
            <v>Suspension de contratSuspension de contrat</v>
          </cell>
          <cell r="F69">
            <v>0</v>
          </cell>
          <cell r="G69">
            <v>0</v>
          </cell>
          <cell r="H69">
            <v>0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CA_TITRES">
      <a:dk1>
        <a:srgbClr val="000000"/>
      </a:dk1>
      <a:lt1>
        <a:srgbClr val="FFFFFF"/>
      </a:lt1>
      <a:dk2>
        <a:srgbClr val="006549"/>
      </a:dk2>
      <a:lt2>
        <a:srgbClr val="FFFFFF"/>
      </a:lt2>
      <a:accent1>
        <a:srgbClr val="008A91"/>
      </a:accent1>
      <a:accent2>
        <a:srgbClr val="006549"/>
      </a:accent2>
      <a:accent3>
        <a:srgbClr val="929292"/>
      </a:accent3>
      <a:accent4>
        <a:srgbClr val="E3000B"/>
      </a:accent4>
      <a:accent5>
        <a:srgbClr val="04C1C3"/>
      </a:accent5>
      <a:accent6>
        <a:srgbClr val="00BB6C"/>
      </a:accent6>
      <a:hlink>
        <a:srgbClr val="0096FF"/>
      </a:hlink>
      <a:folHlink>
        <a:srgbClr val="0432F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415"/>
  <sheetViews>
    <sheetView topLeftCell="A36" workbookViewId="0">
      <selection activeCell="B59" sqref="B59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56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57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80"/>
      <c r="C9" s="281"/>
      <c r="D9" s="284" t="s">
        <v>1</v>
      </c>
      <c r="E9" s="294" t="str">
        <f>"POSTES AU "&amp;RIGHT(P21,10)</f>
        <v>POSTES AU 31/12/2020</v>
      </c>
      <c r="F9" s="296" t="str">
        <f>+A28</f>
        <v>CONTRATS AU 29/02/2020</v>
      </c>
      <c r="G9" s="324" t="s">
        <v>39</v>
      </c>
      <c r="H9" s="325"/>
      <c r="I9" s="313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2"/>
      <c r="C10" s="283"/>
      <c r="D10" s="285"/>
      <c r="E10" s="295"/>
      <c r="F10" s="297"/>
      <c r="G10" s="114" t="s">
        <v>40</v>
      </c>
      <c r="H10" s="115" t="s">
        <v>41</v>
      </c>
      <c r="I10" s="314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0</v>
      </c>
      <c r="B11" s="278" t="s">
        <v>2</v>
      </c>
      <c r="C11" s="279"/>
      <c r="D11" s="24">
        <v>28</v>
      </c>
      <c r="E11" s="117">
        <f>+P23</f>
        <v>28</v>
      </c>
      <c r="F11" s="118">
        <f>+A29+A34</f>
        <v>28</v>
      </c>
      <c r="G11" s="119">
        <f>+E30+E35</f>
        <v>0</v>
      </c>
      <c r="H11" s="120">
        <f>+J30+J35</f>
        <v>0</v>
      </c>
      <c r="I11" s="121">
        <f t="shared" ref="I11:I17" si="0">+F11+G11-H11</f>
        <v>28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0</v>
      </c>
      <c r="B12" s="278" t="s">
        <v>3</v>
      </c>
      <c r="C12" s="279"/>
      <c r="D12" s="25"/>
      <c r="E12" s="122"/>
      <c r="F12" s="121">
        <f>+A66</f>
        <v>0</v>
      </c>
      <c r="G12" s="119">
        <f>+E67</f>
        <v>0</v>
      </c>
      <c r="H12" s="120">
        <f>J67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0</v>
      </c>
      <c r="B13" s="278" t="s">
        <v>4</v>
      </c>
      <c r="C13" s="279"/>
      <c r="D13" s="25"/>
      <c r="E13" s="122"/>
      <c r="F13" s="121">
        <f>+A71</f>
        <v>0</v>
      </c>
      <c r="G13" s="119">
        <f>+E72</f>
        <v>0</v>
      </c>
      <c r="H13" s="120">
        <f>J72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0</v>
      </c>
      <c r="B14" s="278" t="s">
        <v>5</v>
      </c>
      <c r="C14" s="279"/>
      <c r="D14" s="25"/>
      <c r="E14" s="122"/>
      <c r="F14" s="121">
        <f>+A76</f>
        <v>3</v>
      </c>
      <c r="G14" s="119">
        <f>+E77</f>
        <v>0</v>
      </c>
      <c r="H14" s="120">
        <f>J77</f>
        <v>0</v>
      </c>
      <c r="I14" s="121">
        <f t="shared" si="0"/>
        <v>3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0</v>
      </c>
      <c r="B15" s="278" t="s">
        <v>6</v>
      </c>
      <c r="C15" s="279"/>
      <c r="D15" s="25"/>
      <c r="E15" s="122"/>
      <c r="F15" s="121">
        <f>+A84</f>
        <v>0</v>
      </c>
      <c r="G15" s="119">
        <f>+E85</f>
        <v>0</v>
      </c>
      <c r="H15" s="120">
        <f>J85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0</v>
      </c>
      <c r="B16" s="278" t="s">
        <v>7</v>
      </c>
      <c r="C16" s="279"/>
      <c r="D16" s="25"/>
      <c r="E16" s="122"/>
      <c r="F16" s="121">
        <f>+A89</f>
        <v>0</v>
      </c>
      <c r="G16" s="119">
        <f>+E90</f>
        <v>0</v>
      </c>
      <c r="H16" s="120">
        <f>J90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0</v>
      </c>
      <c r="B17" s="278" t="s">
        <v>8</v>
      </c>
      <c r="C17" s="279"/>
      <c r="D17" s="26"/>
      <c r="E17" s="123"/>
      <c r="F17" s="124">
        <f>+A94</f>
        <v>0</v>
      </c>
      <c r="G17" s="125">
        <f>+E95</f>
        <v>0</v>
      </c>
      <c r="H17" s="126">
        <f>J95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6" t="s">
        <v>9</v>
      </c>
      <c r="C18" s="287"/>
      <c r="D18" s="27">
        <v>28</v>
      </c>
      <c r="E18" s="127">
        <f>+P23</f>
        <v>28</v>
      </c>
      <c r="F18" s="128">
        <f t="shared" ref="F18" si="1">+SUM(F11:F17)</f>
        <v>31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31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5" t="s">
        <v>39</v>
      </c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6"/>
      <c r="Q20" s="2"/>
    </row>
    <row r="21" spans="1:17" ht="16.5" customHeight="1" thickTop="1" x14ac:dyDescent="0.2">
      <c r="A21" s="31"/>
      <c r="B21" s="288" t="s">
        <v>10</v>
      </c>
      <c r="C21" s="288"/>
      <c r="D21" s="32"/>
      <c r="E21" s="317" t="s">
        <v>42</v>
      </c>
      <c r="F21" s="318"/>
      <c r="G21" s="318"/>
      <c r="H21" s="318"/>
      <c r="I21" s="319"/>
      <c r="J21" s="317" t="s">
        <v>43</v>
      </c>
      <c r="K21" s="318"/>
      <c r="L21" s="318"/>
      <c r="M21" s="318"/>
      <c r="N21" s="319"/>
      <c r="O21" s="320" t="s">
        <v>44</v>
      </c>
      <c r="P21" s="322" t="s">
        <v>45</v>
      </c>
      <c r="Q21" s="131"/>
    </row>
    <row r="22" spans="1:17" ht="24.75" thickBot="1" x14ac:dyDescent="0.3">
      <c r="A22" s="33"/>
      <c r="B22" s="289"/>
      <c r="C22" s="289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63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63</v>
      </c>
      <c r="N22" s="136" t="s">
        <v>17</v>
      </c>
      <c r="O22" s="321"/>
      <c r="P22" s="323"/>
      <c r="Q22" s="138"/>
    </row>
    <row r="23" spans="1:17" ht="16.5" thickBot="1" x14ac:dyDescent="0.25">
      <c r="A23" s="35"/>
      <c r="B23" s="290"/>
      <c r="C23" s="290"/>
      <c r="D23" s="36">
        <v>28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28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1" t="s">
        <v>12</v>
      </c>
      <c r="C26" s="291"/>
      <c r="D26" s="291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311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63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63</v>
      </c>
      <c r="N29" s="175" t="s">
        <v>17</v>
      </c>
      <c r="O29" s="304"/>
      <c r="P29" s="312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63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62</v>
      </c>
      <c r="C31" s="53" t="s">
        <v>18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27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63</v>
      </c>
      <c r="D35" s="51" t="s">
        <v>17</v>
      </c>
      <c r="E35" s="176">
        <f>SUM(E36:E65)</f>
        <v>0</v>
      </c>
      <c r="F35" s="176"/>
      <c r="G35" s="177"/>
      <c r="H35" s="178"/>
      <c r="I35" s="179"/>
      <c r="J35" s="176">
        <f>SUM(J36:J65)</f>
        <v>0</v>
      </c>
      <c r="K35" s="176"/>
      <c r="L35" s="181"/>
      <c r="M35" s="182"/>
      <c r="N35" s="179"/>
      <c r="O35" s="183"/>
      <c r="P35" s="184">
        <f>+A34+E35-J35</f>
        <v>27</v>
      </c>
      <c r="Q35" s="138"/>
    </row>
    <row r="36" spans="1:17" ht="14.25" x14ac:dyDescent="0.2">
      <c r="A36" s="41" t="s">
        <v>15</v>
      </c>
      <c r="B36" s="63" t="s">
        <v>62</v>
      </c>
      <c r="C36" s="53" t="s">
        <v>21</v>
      </c>
      <c r="D36" s="54">
        <v>0.8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62</v>
      </c>
      <c r="C37" s="65" t="s">
        <v>21</v>
      </c>
      <c r="D37" s="66">
        <v>0.8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62</v>
      </c>
      <c r="C38" s="65" t="s">
        <v>22</v>
      </c>
      <c r="D38" s="66">
        <v>0.8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64" t="s">
        <v>62</v>
      </c>
      <c r="C39" s="65" t="s">
        <v>23</v>
      </c>
      <c r="D39" s="66">
        <v>0.9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15</v>
      </c>
      <c r="B40" s="64" t="s">
        <v>62</v>
      </c>
      <c r="C40" s="65" t="s">
        <v>22</v>
      </c>
      <c r="D40" s="66">
        <v>0.8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15</v>
      </c>
      <c r="B41" s="64" t="s">
        <v>62</v>
      </c>
      <c r="C41" s="65" t="s">
        <v>22</v>
      </c>
      <c r="D41" s="66">
        <v>1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4.25" x14ac:dyDescent="0.2">
      <c r="A42" s="41" t="s">
        <v>15</v>
      </c>
      <c r="B42" s="64" t="s">
        <v>62</v>
      </c>
      <c r="C42" s="65" t="s">
        <v>22</v>
      </c>
      <c r="D42" s="66">
        <v>0.8</v>
      </c>
      <c r="E42" s="185"/>
      <c r="F42" s="186"/>
      <c r="G42" s="187"/>
      <c r="H42" s="185"/>
      <c r="I42" s="186"/>
      <c r="J42" s="228"/>
      <c r="K42" s="221"/>
      <c r="L42" s="229"/>
      <c r="M42" s="230"/>
      <c r="N42" s="231"/>
      <c r="O42" s="232"/>
      <c r="P42" s="233"/>
      <c r="Q42" s="227"/>
    </row>
    <row r="43" spans="1:17" ht="14.25" x14ac:dyDescent="0.2">
      <c r="A43" s="41" t="s">
        <v>15</v>
      </c>
      <c r="B43" s="64" t="s">
        <v>62</v>
      </c>
      <c r="C43" s="65" t="s">
        <v>21</v>
      </c>
      <c r="D43" s="66">
        <v>0.8</v>
      </c>
      <c r="E43" s="185"/>
      <c r="F43" s="186"/>
      <c r="G43" s="187"/>
      <c r="H43" s="185"/>
      <c r="I43" s="186"/>
      <c r="J43" s="228"/>
      <c r="K43" s="221"/>
      <c r="L43" s="229"/>
      <c r="M43" s="230"/>
      <c r="N43" s="231"/>
      <c r="O43" s="232"/>
      <c r="P43" s="233"/>
      <c r="Q43" s="227"/>
    </row>
    <row r="44" spans="1:17" ht="14.25" x14ac:dyDescent="0.2">
      <c r="A44" s="41" t="s">
        <v>15</v>
      </c>
      <c r="B44" s="64" t="s">
        <v>62</v>
      </c>
      <c r="C44" s="65" t="s">
        <v>21</v>
      </c>
      <c r="D44" s="66">
        <v>1</v>
      </c>
      <c r="E44" s="185"/>
      <c r="F44" s="186"/>
      <c r="G44" s="187"/>
      <c r="H44" s="185"/>
      <c r="I44" s="186"/>
      <c r="J44" s="228"/>
      <c r="K44" s="221"/>
      <c r="L44" s="229"/>
      <c r="M44" s="230"/>
      <c r="N44" s="231"/>
      <c r="O44" s="232"/>
      <c r="P44" s="233"/>
      <c r="Q44" s="227"/>
    </row>
    <row r="45" spans="1:17" ht="14.25" x14ac:dyDescent="0.2">
      <c r="A45" s="41" t="s">
        <v>15</v>
      </c>
      <c r="B45" s="64" t="s">
        <v>62</v>
      </c>
      <c r="C45" s="65" t="s">
        <v>21</v>
      </c>
      <c r="D45" s="66">
        <v>0.8</v>
      </c>
      <c r="E45" s="185"/>
      <c r="F45" s="186"/>
      <c r="G45" s="187"/>
      <c r="H45" s="185"/>
      <c r="I45" s="186"/>
      <c r="J45" s="228"/>
      <c r="K45" s="221"/>
      <c r="L45" s="229"/>
      <c r="M45" s="230"/>
      <c r="N45" s="231"/>
      <c r="O45" s="232"/>
      <c r="P45" s="233"/>
      <c r="Q45" s="227"/>
    </row>
    <row r="46" spans="1:17" ht="14.25" x14ac:dyDescent="0.2">
      <c r="A46" s="41" t="s">
        <v>15</v>
      </c>
      <c r="B46" s="64" t="s">
        <v>62</v>
      </c>
      <c r="C46" s="65" t="s">
        <v>21</v>
      </c>
      <c r="D46" s="66">
        <v>1</v>
      </c>
      <c r="E46" s="185"/>
      <c r="F46" s="186"/>
      <c r="G46" s="187"/>
      <c r="H46" s="185"/>
      <c r="I46" s="186"/>
      <c r="J46" s="228"/>
      <c r="K46" s="221"/>
      <c r="L46" s="229"/>
      <c r="M46" s="230"/>
      <c r="N46" s="231"/>
      <c r="O46" s="232"/>
      <c r="P46" s="233"/>
      <c r="Q46" s="227"/>
    </row>
    <row r="47" spans="1:17" ht="14.25" x14ac:dyDescent="0.2">
      <c r="A47" s="41" t="s">
        <v>15</v>
      </c>
      <c r="B47" s="64" t="s">
        <v>62</v>
      </c>
      <c r="C47" s="65" t="s">
        <v>22</v>
      </c>
      <c r="D47" s="66">
        <v>0.4</v>
      </c>
      <c r="E47" s="185"/>
      <c r="F47" s="186"/>
      <c r="G47" s="187"/>
      <c r="H47" s="185"/>
      <c r="I47" s="186"/>
      <c r="J47" s="228"/>
      <c r="K47" s="221"/>
      <c r="L47" s="229"/>
      <c r="M47" s="230"/>
      <c r="N47" s="231"/>
      <c r="O47" s="232"/>
      <c r="P47" s="233"/>
      <c r="Q47" s="227"/>
    </row>
    <row r="48" spans="1:17" ht="14.25" x14ac:dyDescent="0.2">
      <c r="A48" s="41" t="s">
        <v>15</v>
      </c>
      <c r="B48" s="64" t="s">
        <v>62</v>
      </c>
      <c r="C48" s="65" t="s">
        <v>21</v>
      </c>
      <c r="D48" s="66">
        <v>1</v>
      </c>
      <c r="E48" s="185"/>
      <c r="F48" s="186"/>
      <c r="G48" s="187"/>
      <c r="H48" s="185"/>
      <c r="I48" s="186"/>
      <c r="J48" s="228"/>
      <c r="K48" s="221"/>
      <c r="L48" s="229"/>
      <c r="M48" s="230"/>
      <c r="N48" s="231"/>
      <c r="O48" s="232"/>
      <c r="P48" s="233"/>
      <c r="Q48" s="227"/>
    </row>
    <row r="49" spans="1:17" ht="14.25" x14ac:dyDescent="0.2">
      <c r="A49" s="41" t="s">
        <v>15</v>
      </c>
      <c r="B49" s="64" t="s">
        <v>62</v>
      </c>
      <c r="C49" s="65" t="s">
        <v>24</v>
      </c>
      <c r="D49" s="66">
        <v>0.8</v>
      </c>
      <c r="E49" s="185"/>
      <c r="F49" s="186"/>
      <c r="G49" s="187"/>
      <c r="H49" s="185"/>
      <c r="I49" s="186"/>
      <c r="J49" s="228"/>
      <c r="K49" s="221"/>
      <c r="L49" s="229"/>
      <c r="M49" s="230"/>
      <c r="N49" s="231"/>
      <c r="O49" s="232"/>
      <c r="P49" s="233"/>
      <c r="Q49" s="227"/>
    </row>
    <row r="50" spans="1:17" ht="14.25" x14ac:dyDescent="0.2">
      <c r="A50" s="41" t="s">
        <v>15</v>
      </c>
      <c r="B50" s="64" t="s">
        <v>62</v>
      </c>
      <c r="C50" s="65" t="s">
        <v>24</v>
      </c>
      <c r="D50" s="66">
        <v>1</v>
      </c>
      <c r="E50" s="185"/>
      <c r="F50" s="186"/>
      <c r="G50" s="187"/>
      <c r="H50" s="185"/>
      <c r="I50" s="186"/>
      <c r="J50" s="228"/>
      <c r="K50" s="221"/>
      <c r="L50" s="229"/>
      <c r="M50" s="230"/>
      <c r="N50" s="231"/>
      <c r="O50" s="232"/>
      <c r="P50" s="233"/>
      <c r="Q50" s="227"/>
    </row>
    <row r="51" spans="1:17" ht="14.25" x14ac:dyDescent="0.2">
      <c r="A51" s="41" t="s">
        <v>15</v>
      </c>
      <c r="B51" s="64" t="s">
        <v>62</v>
      </c>
      <c r="C51" s="65" t="s">
        <v>21</v>
      </c>
      <c r="D51" s="66">
        <v>0.5</v>
      </c>
      <c r="E51" s="185"/>
      <c r="F51" s="186"/>
      <c r="G51" s="187"/>
      <c r="H51" s="185"/>
      <c r="I51" s="186"/>
      <c r="J51" s="228"/>
      <c r="K51" s="221"/>
      <c r="L51" s="229"/>
      <c r="M51" s="230"/>
      <c r="N51" s="231"/>
      <c r="O51" s="232"/>
      <c r="P51" s="233"/>
      <c r="Q51" s="227"/>
    </row>
    <row r="52" spans="1:17" ht="14.25" x14ac:dyDescent="0.2">
      <c r="A52" s="41" t="s">
        <v>15</v>
      </c>
      <c r="B52" s="64" t="s">
        <v>62</v>
      </c>
      <c r="C52" s="65" t="s">
        <v>21</v>
      </c>
      <c r="D52" s="66">
        <v>0.6</v>
      </c>
      <c r="E52" s="185"/>
      <c r="F52" s="186"/>
      <c r="G52" s="187"/>
      <c r="H52" s="185"/>
      <c r="I52" s="186"/>
      <c r="J52" s="228"/>
      <c r="K52" s="221"/>
      <c r="L52" s="229"/>
      <c r="M52" s="230"/>
      <c r="N52" s="231"/>
      <c r="O52" s="232"/>
      <c r="P52" s="233"/>
      <c r="Q52" s="227"/>
    </row>
    <row r="53" spans="1:17" ht="14.25" x14ac:dyDescent="0.2">
      <c r="A53" s="41" t="s">
        <v>15</v>
      </c>
      <c r="B53" s="64" t="s">
        <v>62</v>
      </c>
      <c r="C53" s="65" t="s">
        <v>21</v>
      </c>
      <c r="D53" s="66">
        <v>1</v>
      </c>
      <c r="E53" s="185"/>
      <c r="F53" s="186"/>
      <c r="G53" s="187"/>
      <c r="H53" s="185"/>
      <c r="I53" s="186"/>
      <c r="J53" s="228"/>
      <c r="K53" s="221"/>
      <c r="L53" s="229"/>
      <c r="M53" s="230"/>
      <c r="N53" s="231"/>
      <c r="O53" s="232"/>
      <c r="P53" s="233"/>
      <c r="Q53" s="227"/>
    </row>
    <row r="54" spans="1:17" ht="14.25" x14ac:dyDescent="0.2">
      <c r="A54" s="41" t="s">
        <v>15</v>
      </c>
      <c r="B54" s="64" t="s">
        <v>62</v>
      </c>
      <c r="C54" s="65" t="s">
        <v>22</v>
      </c>
      <c r="D54" s="66">
        <v>0.9</v>
      </c>
      <c r="E54" s="185"/>
      <c r="F54" s="186"/>
      <c r="G54" s="187"/>
      <c r="H54" s="185"/>
      <c r="I54" s="186"/>
      <c r="J54" s="228"/>
      <c r="K54" s="221"/>
      <c r="L54" s="229"/>
      <c r="M54" s="230"/>
      <c r="N54" s="231"/>
      <c r="O54" s="232"/>
      <c r="P54" s="233"/>
      <c r="Q54" s="227"/>
    </row>
    <row r="55" spans="1:17" ht="14.25" x14ac:dyDescent="0.2">
      <c r="A55" s="41" t="s">
        <v>15</v>
      </c>
      <c r="B55" s="64" t="s">
        <v>62</v>
      </c>
      <c r="C55" s="65" t="s">
        <v>22</v>
      </c>
      <c r="D55" s="66">
        <v>0.8</v>
      </c>
      <c r="E55" s="185"/>
      <c r="F55" s="186"/>
      <c r="G55" s="187"/>
      <c r="H55" s="185"/>
      <c r="I55" s="186"/>
      <c r="J55" s="228"/>
      <c r="K55" s="221"/>
      <c r="L55" s="229"/>
      <c r="M55" s="230"/>
      <c r="N55" s="231"/>
      <c r="O55" s="232"/>
      <c r="P55" s="233"/>
      <c r="Q55" s="227"/>
    </row>
    <row r="56" spans="1:17" ht="14.25" x14ac:dyDescent="0.2">
      <c r="A56" s="41" t="s">
        <v>15</v>
      </c>
      <c r="B56" s="64" t="s">
        <v>62</v>
      </c>
      <c r="C56" s="65" t="s">
        <v>22</v>
      </c>
      <c r="D56" s="66">
        <v>0.9</v>
      </c>
      <c r="E56" s="185"/>
      <c r="F56" s="186"/>
      <c r="G56" s="187"/>
      <c r="H56" s="185"/>
      <c r="I56" s="186"/>
      <c r="J56" s="228"/>
      <c r="K56" s="221"/>
      <c r="L56" s="229"/>
      <c r="M56" s="230"/>
      <c r="N56" s="231"/>
      <c r="O56" s="232"/>
      <c r="P56" s="233"/>
      <c r="Q56" s="227"/>
    </row>
    <row r="57" spans="1:17" ht="14.25" x14ac:dyDescent="0.2">
      <c r="A57" s="41" t="s">
        <v>15</v>
      </c>
      <c r="B57" s="64" t="s">
        <v>62</v>
      </c>
      <c r="C57" s="65" t="s">
        <v>22</v>
      </c>
      <c r="D57" s="66">
        <v>1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33"/>
      <c r="Q57" s="227"/>
    </row>
    <row r="58" spans="1:17" ht="14.25" x14ac:dyDescent="0.2">
      <c r="A58" s="41" t="s">
        <v>15</v>
      </c>
      <c r="B58" s="64" t="s">
        <v>62</v>
      </c>
      <c r="C58" s="65" t="s">
        <v>21</v>
      </c>
      <c r="D58" s="66">
        <v>0.8</v>
      </c>
      <c r="E58" s="185"/>
      <c r="F58" s="186"/>
      <c r="G58" s="187"/>
      <c r="H58" s="185"/>
      <c r="I58" s="186"/>
      <c r="J58" s="228"/>
      <c r="K58" s="221"/>
      <c r="L58" s="229"/>
      <c r="M58" s="230"/>
      <c r="N58" s="231"/>
      <c r="O58" s="232"/>
      <c r="P58" s="233"/>
      <c r="Q58" s="227"/>
    </row>
    <row r="59" spans="1:17" ht="14.25" x14ac:dyDescent="0.2">
      <c r="A59" s="41" t="s">
        <v>15</v>
      </c>
      <c r="B59" s="64" t="s">
        <v>62</v>
      </c>
      <c r="C59" s="65" t="s">
        <v>21</v>
      </c>
      <c r="D59" s="66">
        <v>1</v>
      </c>
      <c r="E59" s="185"/>
      <c r="F59" s="186"/>
      <c r="G59" s="187"/>
      <c r="H59" s="185"/>
      <c r="I59" s="186"/>
      <c r="J59" s="228"/>
      <c r="K59" s="221"/>
      <c r="L59" s="229"/>
      <c r="M59" s="230"/>
      <c r="N59" s="231"/>
      <c r="O59" s="232"/>
      <c r="P59" s="233"/>
      <c r="Q59" s="227"/>
    </row>
    <row r="60" spans="1:17" ht="14.25" x14ac:dyDescent="0.2">
      <c r="A60" s="41" t="s">
        <v>15</v>
      </c>
      <c r="B60" s="64" t="s">
        <v>62</v>
      </c>
      <c r="C60" s="65" t="s">
        <v>21</v>
      </c>
      <c r="D60" s="66">
        <v>1</v>
      </c>
      <c r="E60" s="185"/>
      <c r="F60" s="186"/>
      <c r="G60" s="187"/>
      <c r="H60" s="185"/>
      <c r="I60" s="186"/>
      <c r="J60" s="228"/>
      <c r="K60" s="221"/>
      <c r="L60" s="229"/>
      <c r="M60" s="230"/>
      <c r="N60" s="231"/>
      <c r="O60" s="232"/>
      <c r="P60" s="233"/>
      <c r="Q60" s="227"/>
    </row>
    <row r="61" spans="1:17" ht="14.25" x14ac:dyDescent="0.2">
      <c r="A61" s="41" t="s">
        <v>15</v>
      </c>
      <c r="B61" s="64" t="s">
        <v>62</v>
      </c>
      <c r="C61" s="65" t="s">
        <v>21</v>
      </c>
      <c r="D61" s="66">
        <v>1</v>
      </c>
      <c r="E61" s="185"/>
      <c r="F61" s="186"/>
      <c r="G61" s="187"/>
      <c r="H61" s="185"/>
      <c r="I61" s="186"/>
      <c r="J61" s="228"/>
      <c r="K61" s="221"/>
      <c r="L61" s="229"/>
      <c r="M61" s="230"/>
      <c r="N61" s="231"/>
      <c r="O61" s="232"/>
      <c r="P61" s="233"/>
      <c r="Q61" s="227"/>
    </row>
    <row r="62" spans="1:17" ht="14.25" x14ac:dyDescent="0.2">
      <c r="A62" s="41" t="s">
        <v>15</v>
      </c>
      <c r="B62" s="64" t="s">
        <v>62</v>
      </c>
      <c r="C62" s="65" t="s">
        <v>24</v>
      </c>
      <c r="D62" s="66">
        <v>0.8</v>
      </c>
      <c r="E62" s="185"/>
      <c r="F62" s="186"/>
      <c r="G62" s="187"/>
      <c r="H62" s="185"/>
      <c r="I62" s="186"/>
      <c r="J62" s="228"/>
      <c r="K62" s="221"/>
      <c r="L62" s="229"/>
      <c r="M62" s="230"/>
      <c r="N62" s="231"/>
      <c r="O62" s="232"/>
      <c r="P62" s="233"/>
      <c r="Q62" s="227"/>
    </row>
    <row r="63" spans="1:17" ht="14.25" x14ac:dyDescent="0.2">
      <c r="A63" s="41" t="s">
        <v>19</v>
      </c>
      <c r="B63" s="64" t="s">
        <v>20</v>
      </c>
      <c r="C63" s="65" t="s">
        <v>20</v>
      </c>
      <c r="D63" s="66" t="s">
        <v>20</v>
      </c>
      <c r="E63" s="185"/>
      <c r="F63" s="186"/>
      <c r="G63" s="187"/>
      <c r="H63" s="185"/>
      <c r="I63" s="186"/>
      <c r="J63" s="228"/>
      <c r="K63" s="221"/>
      <c r="L63" s="229"/>
      <c r="M63" s="230"/>
      <c r="N63" s="231"/>
      <c r="O63" s="232"/>
      <c r="P63" s="233"/>
      <c r="Q63" s="227"/>
    </row>
    <row r="64" spans="1:17" ht="14.25" x14ac:dyDescent="0.2">
      <c r="A64" s="41" t="s">
        <v>25</v>
      </c>
      <c r="B64" s="64" t="s">
        <v>20</v>
      </c>
      <c r="C64" s="65" t="s">
        <v>20</v>
      </c>
      <c r="D64" s="66" t="s">
        <v>20</v>
      </c>
      <c r="E64" s="185"/>
      <c r="F64" s="186"/>
      <c r="G64" s="187"/>
      <c r="H64" s="185"/>
      <c r="I64" s="186"/>
      <c r="J64" s="228"/>
      <c r="K64" s="221"/>
      <c r="L64" s="229"/>
      <c r="M64" s="230"/>
      <c r="N64" s="231"/>
      <c r="O64" s="232"/>
      <c r="P64" s="233"/>
      <c r="Q64" s="227"/>
    </row>
    <row r="65" spans="1:17" ht="15" thickBot="1" x14ac:dyDescent="0.25">
      <c r="A65" s="41" t="s">
        <v>26</v>
      </c>
      <c r="B65" s="67"/>
      <c r="C65" s="68"/>
      <c r="D65" s="69"/>
      <c r="E65" s="234"/>
      <c r="F65" s="234"/>
      <c r="G65" s="235"/>
      <c r="H65" s="234"/>
      <c r="I65" s="236"/>
      <c r="J65" s="237"/>
      <c r="K65" s="237"/>
      <c r="L65" s="238"/>
      <c r="M65" s="237"/>
      <c r="N65" s="239"/>
      <c r="O65" s="240"/>
      <c r="P65" s="241"/>
      <c r="Q65" s="227"/>
    </row>
    <row r="66" spans="1:17" ht="24.75" thickBot="1" x14ac:dyDescent="0.25">
      <c r="A66" s="59">
        <v>0</v>
      </c>
      <c r="B66" s="292" t="s">
        <v>3</v>
      </c>
      <c r="C66" s="292"/>
      <c r="D66" s="293"/>
      <c r="E66" s="170" t="str">
        <f t="shared" ref="E66:N66" si="4">+E$29</f>
        <v>Entrées</v>
      </c>
      <c r="F66" s="170" t="str">
        <f t="shared" si="4"/>
        <v>Motif</v>
      </c>
      <c r="G66" s="171" t="str">
        <f t="shared" si="4"/>
        <v>Date</v>
      </c>
      <c r="H66" s="172" t="str">
        <f t="shared" si="4"/>
        <v>GRADE</v>
      </c>
      <c r="I66" s="173" t="str">
        <f t="shared" si="4"/>
        <v>Coef Horaire*</v>
      </c>
      <c r="J66" s="242" t="str">
        <f t="shared" si="4"/>
        <v>Sorties</v>
      </c>
      <c r="K66" s="243" t="str">
        <f t="shared" si="4"/>
        <v>Motif</v>
      </c>
      <c r="L66" s="244" t="str">
        <f t="shared" si="4"/>
        <v>Date</v>
      </c>
      <c r="M66" s="245" t="str">
        <f t="shared" si="4"/>
        <v>GRADE</v>
      </c>
      <c r="N66" s="246" t="str">
        <f t="shared" si="4"/>
        <v>Coef Horaire*</v>
      </c>
      <c r="O66" s="247" t="str">
        <f>+O$28</f>
        <v>COMMENTAIRES LIBRES</v>
      </c>
      <c r="P66" s="248" t="str">
        <f>+P$28</f>
        <v>ATTERRISSAGE AU 31/12/2020</v>
      </c>
      <c r="Q66" s="206"/>
    </row>
    <row r="67" spans="1:17" ht="30.75" thickBot="1" x14ac:dyDescent="0.3">
      <c r="A67" s="41" t="s">
        <v>15</v>
      </c>
      <c r="B67" s="61" t="s">
        <v>16</v>
      </c>
      <c r="C67" s="62" t="s">
        <v>63</v>
      </c>
      <c r="D67" s="70" t="s">
        <v>17</v>
      </c>
      <c r="E67" s="176">
        <f>SUM(E68:E70)</f>
        <v>0</v>
      </c>
      <c r="F67" s="176"/>
      <c r="G67" s="177"/>
      <c r="H67" s="178"/>
      <c r="I67" s="179"/>
      <c r="J67" s="249">
        <f>SUM(J68:J70)</f>
        <v>0</v>
      </c>
      <c r="K67" s="180"/>
      <c r="L67" s="181"/>
      <c r="M67" s="182"/>
      <c r="N67" s="179"/>
      <c r="O67" s="183"/>
      <c r="P67" s="184">
        <f>+A66+E67-J67</f>
        <v>0</v>
      </c>
      <c r="Q67" s="250"/>
    </row>
    <row r="68" spans="1:17" ht="14.25" x14ac:dyDescent="0.2">
      <c r="A68" s="41" t="s">
        <v>19</v>
      </c>
      <c r="B68" s="71" t="s">
        <v>20</v>
      </c>
      <c r="C68" s="53" t="s">
        <v>20</v>
      </c>
      <c r="D68" s="72" t="s">
        <v>20</v>
      </c>
      <c r="E68" s="185"/>
      <c r="F68" s="186"/>
      <c r="G68" s="187"/>
      <c r="H68" s="185"/>
      <c r="I68" s="186"/>
      <c r="J68" s="251"/>
      <c r="K68" s="221"/>
      <c r="L68" s="252"/>
      <c r="M68" s="253"/>
      <c r="N68" s="254"/>
      <c r="O68" s="232"/>
      <c r="P68" s="255"/>
      <c r="Q68" s="227"/>
    </row>
    <row r="69" spans="1:17" ht="14.25" x14ac:dyDescent="0.2">
      <c r="A69" s="41" t="s">
        <v>25</v>
      </c>
      <c r="B69" s="71" t="s">
        <v>20</v>
      </c>
      <c r="C69" s="73" t="s">
        <v>20</v>
      </c>
      <c r="D69" s="74" t="s">
        <v>20</v>
      </c>
      <c r="E69" s="185"/>
      <c r="F69" s="186"/>
      <c r="G69" s="187"/>
      <c r="H69" s="185"/>
      <c r="I69" s="186"/>
      <c r="J69" s="251"/>
      <c r="K69" s="221"/>
      <c r="L69" s="252"/>
      <c r="M69" s="253"/>
      <c r="N69" s="254"/>
      <c r="O69" s="232"/>
      <c r="P69" s="256"/>
      <c r="Q69" s="227"/>
    </row>
    <row r="70" spans="1:17" ht="15" thickBot="1" x14ac:dyDescent="0.25">
      <c r="A70" s="41" t="s">
        <v>26</v>
      </c>
      <c r="B70" s="75"/>
      <c r="C70" s="76"/>
      <c r="D70" s="77"/>
      <c r="E70" s="234"/>
      <c r="F70" s="234"/>
      <c r="G70" s="235"/>
      <c r="H70" s="234"/>
      <c r="I70" s="236"/>
      <c r="J70" s="257"/>
      <c r="K70" s="257"/>
      <c r="L70" s="258"/>
      <c r="M70" s="257"/>
      <c r="N70" s="259"/>
      <c r="O70" s="240"/>
      <c r="P70" s="260"/>
      <c r="Q70" s="227"/>
    </row>
    <row r="71" spans="1:17" ht="24.75" thickBot="1" x14ac:dyDescent="0.25">
      <c r="A71" s="59">
        <v>0</v>
      </c>
      <c r="B71" s="292" t="s">
        <v>4</v>
      </c>
      <c r="C71" s="292"/>
      <c r="D71" s="293"/>
      <c r="E71" s="170" t="str">
        <f t="shared" ref="E71:N71" si="5">+E$29</f>
        <v>Entrées</v>
      </c>
      <c r="F71" s="170" t="str">
        <f t="shared" si="5"/>
        <v>Motif</v>
      </c>
      <c r="G71" s="171" t="str">
        <f t="shared" si="5"/>
        <v>Date</v>
      </c>
      <c r="H71" s="172" t="str">
        <f t="shared" si="5"/>
        <v>GRADE</v>
      </c>
      <c r="I71" s="173" t="str">
        <f t="shared" si="5"/>
        <v>Coef Horaire*</v>
      </c>
      <c r="J71" s="242" t="str">
        <f t="shared" si="5"/>
        <v>Sorties</v>
      </c>
      <c r="K71" s="243" t="str">
        <f t="shared" si="5"/>
        <v>Motif</v>
      </c>
      <c r="L71" s="244" t="str">
        <f t="shared" si="5"/>
        <v>Date</v>
      </c>
      <c r="M71" s="245" t="str">
        <f t="shared" si="5"/>
        <v>GRADE</v>
      </c>
      <c r="N71" s="246" t="str">
        <f t="shared" si="5"/>
        <v>Coef Horaire*</v>
      </c>
      <c r="O71" s="247" t="str">
        <f>+O$28</f>
        <v>COMMENTAIRES LIBRES</v>
      </c>
      <c r="P71" s="248" t="str">
        <f>+P$28</f>
        <v>ATTERRISSAGE AU 31/12/2020</v>
      </c>
      <c r="Q71" s="206"/>
    </row>
    <row r="72" spans="1:17" ht="30.75" thickBot="1" x14ac:dyDescent="0.3">
      <c r="A72" s="60" t="s">
        <v>15</v>
      </c>
      <c r="B72" s="61" t="s">
        <v>16</v>
      </c>
      <c r="C72" s="62" t="s">
        <v>63</v>
      </c>
      <c r="D72" s="70" t="s">
        <v>17</v>
      </c>
      <c r="E72" s="176">
        <f>SUM(E73:E75)</f>
        <v>0</v>
      </c>
      <c r="F72" s="176"/>
      <c r="G72" s="177"/>
      <c r="H72" s="178"/>
      <c r="I72" s="179"/>
      <c r="J72" s="249">
        <f>SUM(J73:J75)</f>
        <v>0</v>
      </c>
      <c r="K72" s="180"/>
      <c r="L72" s="181"/>
      <c r="M72" s="182"/>
      <c r="N72" s="179"/>
      <c r="O72" s="183"/>
      <c r="P72" s="184">
        <f>+A71+E72-J72</f>
        <v>0</v>
      </c>
      <c r="Q72" s="250"/>
    </row>
    <row r="73" spans="1:17" ht="14.25" x14ac:dyDescent="0.2">
      <c r="A73" s="41" t="s">
        <v>19</v>
      </c>
      <c r="B73" s="71" t="s">
        <v>20</v>
      </c>
      <c r="C73" s="53" t="s">
        <v>20</v>
      </c>
      <c r="D73" s="72" t="s">
        <v>20</v>
      </c>
      <c r="E73" s="185"/>
      <c r="F73" s="186"/>
      <c r="G73" s="187"/>
      <c r="H73" s="185"/>
      <c r="I73" s="186"/>
      <c r="J73" s="251"/>
      <c r="K73" s="221"/>
      <c r="L73" s="252"/>
      <c r="M73" s="253"/>
      <c r="N73" s="254"/>
      <c r="O73" s="232"/>
      <c r="P73" s="255"/>
      <c r="Q73" s="227"/>
    </row>
    <row r="74" spans="1:17" ht="14.25" x14ac:dyDescent="0.2">
      <c r="A74" s="41" t="s">
        <v>25</v>
      </c>
      <c r="B74" s="71" t="s">
        <v>20</v>
      </c>
      <c r="C74" s="73" t="s">
        <v>20</v>
      </c>
      <c r="D74" s="74" t="s">
        <v>20</v>
      </c>
      <c r="E74" s="185"/>
      <c r="F74" s="186"/>
      <c r="G74" s="187"/>
      <c r="H74" s="185"/>
      <c r="I74" s="186"/>
      <c r="J74" s="251"/>
      <c r="K74" s="221"/>
      <c r="L74" s="252"/>
      <c r="M74" s="253"/>
      <c r="N74" s="254"/>
      <c r="O74" s="232"/>
      <c r="P74" s="256"/>
      <c r="Q74" s="227"/>
    </row>
    <row r="75" spans="1:17" ht="15" thickBot="1" x14ac:dyDescent="0.25">
      <c r="A75" s="41" t="s">
        <v>26</v>
      </c>
      <c r="B75" s="75"/>
      <c r="C75" s="76"/>
      <c r="D75" s="77"/>
      <c r="E75" s="234"/>
      <c r="F75" s="234"/>
      <c r="G75" s="235"/>
      <c r="H75" s="234"/>
      <c r="I75" s="236"/>
      <c r="J75" s="257"/>
      <c r="K75" s="257"/>
      <c r="L75" s="258"/>
      <c r="M75" s="257"/>
      <c r="N75" s="259"/>
      <c r="O75" s="240"/>
      <c r="P75" s="260"/>
      <c r="Q75" s="227"/>
    </row>
    <row r="76" spans="1:17" ht="24.75" thickBot="1" x14ac:dyDescent="0.25">
      <c r="A76" s="59">
        <v>3</v>
      </c>
      <c r="B76" s="292" t="s">
        <v>5</v>
      </c>
      <c r="C76" s="292"/>
      <c r="D76" s="293"/>
      <c r="E76" s="170" t="str">
        <f t="shared" ref="E76:N76" si="6">+E$29</f>
        <v>Entrées</v>
      </c>
      <c r="F76" s="170" t="str">
        <f t="shared" si="6"/>
        <v>Motif</v>
      </c>
      <c r="G76" s="171" t="str">
        <f t="shared" si="6"/>
        <v>Date</v>
      </c>
      <c r="H76" s="172" t="str">
        <f t="shared" si="6"/>
        <v>GRADE</v>
      </c>
      <c r="I76" s="173" t="str">
        <f t="shared" si="6"/>
        <v>Coef Horaire*</v>
      </c>
      <c r="J76" s="242" t="str">
        <f t="shared" si="6"/>
        <v>Sorties</v>
      </c>
      <c r="K76" s="243" t="str">
        <f t="shared" si="6"/>
        <v>Motif</v>
      </c>
      <c r="L76" s="261" t="str">
        <f t="shared" si="6"/>
        <v>Date</v>
      </c>
      <c r="M76" s="245" t="str">
        <f t="shared" si="6"/>
        <v>GRADE</v>
      </c>
      <c r="N76" s="246" t="str">
        <f t="shared" si="6"/>
        <v>Coef Horaire*</v>
      </c>
      <c r="O76" s="247" t="str">
        <f>+O$28</f>
        <v>COMMENTAIRES LIBRES</v>
      </c>
      <c r="P76" s="248" t="str">
        <f>+P$28</f>
        <v>ATTERRISSAGE AU 31/12/2020</v>
      </c>
      <c r="Q76" s="206"/>
    </row>
    <row r="77" spans="1:17" ht="30.75" thickBot="1" x14ac:dyDescent="0.3">
      <c r="A77" s="60" t="s">
        <v>15</v>
      </c>
      <c r="B77" s="78" t="s">
        <v>16</v>
      </c>
      <c r="C77" s="62" t="s">
        <v>63</v>
      </c>
      <c r="D77" s="70" t="s">
        <v>17</v>
      </c>
      <c r="E77" s="176">
        <f>SUM(E78:E83)</f>
        <v>0</v>
      </c>
      <c r="F77" s="176"/>
      <c r="G77" s="177"/>
      <c r="H77" s="178"/>
      <c r="I77" s="179"/>
      <c r="J77" s="249">
        <f>SUM(J78:J83)</f>
        <v>0</v>
      </c>
      <c r="K77" s="180"/>
      <c r="L77" s="262"/>
      <c r="M77" s="182"/>
      <c r="N77" s="179"/>
      <c r="O77" s="183"/>
      <c r="P77" s="184">
        <f>+A76+E77-J77</f>
        <v>3</v>
      </c>
      <c r="Q77" s="250"/>
    </row>
    <row r="78" spans="1:17" ht="14.25" x14ac:dyDescent="0.2">
      <c r="A78" s="41" t="s">
        <v>15</v>
      </c>
      <c r="B78" s="63" t="s">
        <v>62</v>
      </c>
      <c r="C78" s="53" t="s">
        <v>27</v>
      </c>
      <c r="D78" s="54">
        <v>1</v>
      </c>
      <c r="E78" s="185"/>
      <c r="F78" s="186"/>
      <c r="G78" s="187"/>
      <c r="H78" s="185"/>
      <c r="I78" s="186"/>
      <c r="J78" s="263"/>
      <c r="K78" s="221"/>
      <c r="L78" s="264"/>
      <c r="M78" s="265"/>
      <c r="N78" s="266"/>
      <c r="O78" s="225"/>
      <c r="P78" s="255"/>
      <c r="Q78" s="227"/>
    </row>
    <row r="79" spans="1:17" ht="14.25" x14ac:dyDescent="0.2">
      <c r="A79" s="41" t="s">
        <v>15</v>
      </c>
      <c r="B79" s="79" t="s">
        <v>62</v>
      </c>
      <c r="C79" s="80" t="s">
        <v>27</v>
      </c>
      <c r="D79" s="81">
        <v>1</v>
      </c>
      <c r="E79" s="185"/>
      <c r="F79" s="186"/>
      <c r="G79" s="187"/>
      <c r="H79" s="185"/>
      <c r="I79" s="186"/>
      <c r="J79" s="251"/>
      <c r="K79" s="221"/>
      <c r="L79" s="267"/>
      <c r="M79" s="253"/>
      <c r="N79" s="254"/>
      <c r="O79" s="232"/>
      <c r="P79" s="256"/>
      <c r="Q79" s="227"/>
    </row>
    <row r="80" spans="1:17" ht="14.25" x14ac:dyDescent="0.2">
      <c r="A80" s="41" t="s">
        <v>15</v>
      </c>
      <c r="B80" s="79" t="s">
        <v>62</v>
      </c>
      <c r="C80" s="80" t="s">
        <v>27</v>
      </c>
      <c r="D80" s="81">
        <v>1</v>
      </c>
      <c r="E80" s="185"/>
      <c r="F80" s="186"/>
      <c r="G80" s="187"/>
      <c r="H80" s="185"/>
      <c r="I80" s="186"/>
      <c r="J80" s="251"/>
      <c r="K80" s="221"/>
      <c r="L80" s="267"/>
      <c r="M80" s="253"/>
      <c r="N80" s="254"/>
      <c r="O80" s="232"/>
      <c r="P80" s="256"/>
      <c r="Q80" s="227"/>
    </row>
    <row r="81" spans="1:17" ht="14.25" x14ac:dyDescent="0.2">
      <c r="A81" s="41" t="s">
        <v>19</v>
      </c>
      <c r="B81" s="79" t="s">
        <v>20</v>
      </c>
      <c r="C81" s="80" t="s">
        <v>20</v>
      </c>
      <c r="D81" s="81" t="s">
        <v>20</v>
      </c>
      <c r="E81" s="185"/>
      <c r="F81" s="186"/>
      <c r="G81" s="187"/>
      <c r="H81" s="185"/>
      <c r="I81" s="186"/>
      <c r="J81" s="251"/>
      <c r="K81" s="221"/>
      <c r="L81" s="267"/>
      <c r="M81" s="253"/>
      <c r="N81" s="254"/>
      <c r="O81" s="232"/>
      <c r="P81" s="256"/>
      <c r="Q81" s="227"/>
    </row>
    <row r="82" spans="1:17" ht="14.25" x14ac:dyDescent="0.2">
      <c r="A82" s="41" t="s">
        <v>25</v>
      </c>
      <c r="B82" s="79" t="s">
        <v>20</v>
      </c>
      <c r="C82" s="80" t="s">
        <v>20</v>
      </c>
      <c r="D82" s="81" t="s">
        <v>20</v>
      </c>
      <c r="E82" s="185"/>
      <c r="F82" s="186"/>
      <c r="G82" s="187"/>
      <c r="H82" s="185"/>
      <c r="I82" s="186"/>
      <c r="J82" s="251"/>
      <c r="K82" s="221"/>
      <c r="L82" s="267"/>
      <c r="M82" s="253"/>
      <c r="N82" s="254"/>
      <c r="O82" s="232"/>
      <c r="P82" s="256"/>
      <c r="Q82" s="227"/>
    </row>
    <row r="83" spans="1:17" ht="15" thickBot="1" x14ac:dyDescent="0.25">
      <c r="A83" s="41"/>
      <c r="B83" s="82"/>
      <c r="C83" s="69"/>
      <c r="D83" s="69"/>
      <c r="E83" s="234"/>
      <c r="F83" s="234"/>
      <c r="G83" s="235"/>
      <c r="H83" s="234"/>
      <c r="I83" s="236"/>
      <c r="J83" s="257"/>
      <c r="K83" s="257"/>
      <c r="L83" s="258"/>
      <c r="M83" s="257"/>
      <c r="N83" s="259"/>
      <c r="O83" s="240"/>
      <c r="P83" s="260"/>
      <c r="Q83" s="227"/>
    </row>
    <row r="84" spans="1:17" ht="24.75" thickBot="1" x14ac:dyDescent="0.25">
      <c r="A84" s="59">
        <v>0</v>
      </c>
      <c r="B84" s="292" t="s">
        <v>6</v>
      </c>
      <c r="C84" s="292"/>
      <c r="D84" s="293"/>
      <c r="E84" s="170" t="str">
        <f t="shared" ref="E84:N84" si="7">+E$29</f>
        <v>Entrées</v>
      </c>
      <c r="F84" s="170" t="str">
        <f t="shared" si="7"/>
        <v>Motif</v>
      </c>
      <c r="G84" s="171" t="str">
        <f t="shared" si="7"/>
        <v>Date</v>
      </c>
      <c r="H84" s="172" t="str">
        <f t="shared" si="7"/>
        <v>GRADE</v>
      </c>
      <c r="I84" s="173" t="str">
        <f t="shared" si="7"/>
        <v>Coef Horaire*</v>
      </c>
      <c r="J84" s="242" t="str">
        <f t="shared" si="7"/>
        <v>Sorties</v>
      </c>
      <c r="K84" s="215" t="str">
        <f t="shared" si="7"/>
        <v>Motif</v>
      </c>
      <c r="L84" s="244" t="str">
        <f t="shared" si="7"/>
        <v>Date</v>
      </c>
      <c r="M84" s="245" t="str">
        <f t="shared" si="7"/>
        <v>GRADE</v>
      </c>
      <c r="N84" s="246" t="str">
        <f t="shared" si="7"/>
        <v>Coef Horaire*</v>
      </c>
      <c r="O84" s="247" t="str">
        <f>+O$28</f>
        <v>COMMENTAIRES LIBRES</v>
      </c>
      <c r="P84" s="248" t="str">
        <f>+P$28</f>
        <v>ATTERRISSAGE AU 31/12/2020</v>
      </c>
      <c r="Q84" s="206"/>
    </row>
    <row r="85" spans="1:17" ht="30.75" thickBot="1" x14ac:dyDescent="0.3">
      <c r="A85" s="60" t="s">
        <v>15</v>
      </c>
      <c r="B85" s="61" t="s">
        <v>16</v>
      </c>
      <c r="C85" s="62" t="s">
        <v>63</v>
      </c>
      <c r="D85" s="70" t="s">
        <v>17</v>
      </c>
      <c r="E85" s="176">
        <f>SUM(E86:E88)</f>
        <v>0</v>
      </c>
      <c r="F85" s="176"/>
      <c r="G85" s="177"/>
      <c r="H85" s="178"/>
      <c r="I85" s="179"/>
      <c r="J85" s="249">
        <f>SUM(J86:J88)</f>
        <v>0</v>
      </c>
      <c r="K85" s="180"/>
      <c r="L85" s="181"/>
      <c r="M85" s="182"/>
      <c r="N85" s="179"/>
      <c r="O85" s="183"/>
      <c r="P85" s="184">
        <f>+A84+E85-J85</f>
        <v>0</v>
      </c>
      <c r="Q85" s="250"/>
    </row>
    <row r="86" spans="1:17" ht="14.25" x14ac:dyDescent="0.2">
      <c r="A86" s="41" t="s">
        <v>19</v>
      </c>
      <c r="B86" s="52" t="s">
        <v>20</v>
      </c>
      <c r="C86" s="53" t="s">
        <v>20</v>
      </c>
      <c r="D86" s="54" t="s">
        <v>20</v>
      </c>
      <c r="E86" s="185"/>
      <c r="F86" s="186"/>
      <c r="G86" s="187"/>
      <c r="H86" s="185"/>
      <c r="I86" s="186"/>
      <c r="J86" s="228"/>
      <c r="K86" s="221"/>
      <c r="L86" s="229"/>
      <c r="M86" s="230"/>
      <c r="N86" s="231"/>
      <c r="O86" s="232"/>
      <c r="P86" s="226"/>
      <c r="Q86" s="227"/>
    </row>
    <row r="87" spans="1:17" ht="14.25" x14ac:dyDescent="0.2">
      <c r="A87" s="41" t="s">
        <v>25</v>
      </c>
      <c r="B87" s="83" t="s">
        <v>20</v>
      </c>
      <c r="C87" s="84" t="s">
        <v>20</v>
      </c>
      <c r="D87" s="72" t="s">
        <v>20</v>
      </c>
      <c r="E87" s="185"/>
      <c r="F87" s="186"/>
      <c r="G87" s="187"/>
      <c r="H87" s="185"/>
      <c r="I87" s="186"/>
      <c r="J87" s="228"/>
      <c r="K87" s="221"/>
      <c r="L87" s="229"/>
      <c r="M87" s="230"/>
      <c r="N87" s="231"/>
      <c r="O87" s="232"/>
      <c r="P87" s="233"/>
      <c r="Q87" s="227"/>
    </row>
    <row r="88" spans="1:17" ht="15" thickBot="1" x14ac:dyDescent="0.25">
      <c r="A88" s="41" t="s">
        <v>26</v>
      </c>
      <c r="B88" s="85"/>
      <c r="C88" s="86"/>
      <c r="D88" s="87"/>
      <c r="E88" s="234"/>
      <c r="F88" s="234"/>
      <c r="G88" s="235"/>
      <c r="H88" s="234"/>
      <c r="I88" s="236"/>
      <c r="J88" s="237"/>
      <c r="K88" s="237"/>
      <c r="L88" s="238"/>
      <c r="M88" s="237"/>
      <c r="N88" s="239"/>
      <c r="O88" s="240"/>
      <c r="P88" s="241"/>
      <c r="Q88" s="227"/>
    </row>
    <row r="89" spans="1:17" ht="24.75" thickBot="1" x14ac:dyDescent="0.25">
      <c r="A89" s="59">
        <v>0</v>
      </c>
      <c r="B89" s="292" t="s">
        <v>7</v>
      </c>
      <c r="C89" s="292"/>
      <c r="D89" s="293"/>
      <c r="E89" s="170" t="str">
        <f t="shared" ref="E89:N89" si="8">+E$29</f>
        <v>Entrées</v>
      </c>
      <c r="F89" s="170" t="str">
        <f t="shared" si="8"/>
        <v>Motif</v>
      </c>
      <c r="G89" s="171" t="str">
        <f t="shared" si="8"/>
        <v>Date</v>
      </c>
      <c r="H89" s="172" t="str">
        <f t="shared" si="8"/>
        <v>GRADE</v>
      </c>
      <c r="I89" s="173" t="str">
        <f t="shared" si="8"/>
        <v>Coef Horaire*</v>
      </c>
      <c r="J89" s="242" t="str">
        <f t="shared" si="8"/>
        <v>Sorties</v>
      </c>
      <c r="K89" s="215" t="str">
        <f t="shared" si="8"/>
        <v>Motif</v>
      </c>
      <c r="L89" s="244" t="str">
        <f t="shared" si="8"/>
        <v>Date</v>
      </c>
      <c r="M89" s="245" t="str">
        <f t="shared" si="8"/>
        <v>GRADE</v>
      </c>
      <c r="N89" s="246" t="str">
        <f t="shared" si="8"/>
        <v>Coef Horaire*</v>
      </c>
      <c r="O89" s="247" t="str">
        <f>+O$28</f>
        <v>COMMENTAIRES LIBRES</v>
      </c>
      <c r="P89" s="248" t="str">
        <f>+P$28</f>
        <v>ATTERRISSAGE AU 31/12/2020</v>
      </c>
      <c r="Q89" s="206"/>
    </row>
    <row r="90" spans="1:17" ht="30.75" thickBot="1" x14ac:dyDescent="0.3">
      <c r="A90" s="60" t="s">
        <v>15</v>
      </c>
      <c r="B90" s="61" t="s">
        <v>16</v>
      </c>
      <c r="C90" s="62" t="s">
        <v>63</v>
      </c>
      <c r="D90" s="70" t="s">
        <v>17</v>
      </c>
      <c r="E90" s="176">
        <f>SUM(E91:E93)</f>
        <v>0</v>
      </c>
      <c r="F90" s="176"/>
      <c r="G90" s="177"/>
      <c r="H90" s="178"/>
      <c r="I90" s="179"/>
      <c r="J90" s="249">
        <f>SUM(J91:J93)</f>
        <v>0</v>
      </c>
      <c r="K90" s="180"/>
      <c r="L90" s="181"/>
      <c r="M90" s="182"/>
      <c r="N90" s="179"/>
      <c r="O90" s="183"/>
      <c r="P90" s="184">
        <f>+A89+E90-J90</f>
        <v>0</v>
      </c>
      <c r="Q90" s="250"/>
    </row>
    <row r="91" spans="1:17" ht="14.25" x14ac:dyDescent="0.2">
      <c r="A91" s="41" t="s">
        <v>19</v>
      </c>
      <c r="B91" s="71" t="s">
        <v>20</v>
      </c>
      <c r="C91" s="53" t="s">
        <v>20</v>
      </c>
      <c r="D91" s="72" t="s">
        <v>20</v>
      </c>
      <c r="E91" s="185"/>
      <c r="F91" s="186"/>
      <c r="G91" s="187"/>
      <c r="H91" s="185"/>
      <c r="I91" s="186"/>
      <c r="J91" s="251"/>
      <c r="K91" s="221"/>
      <c r="L91" s="252"/>
      <c r="M91" s="253"/>
      <c r="N91" s="254"/>
      <c r="O91" s="232"/>
      <c r="P91" s="255"/>
      <c r="Q91" s="227"/>
    </row>
    <row r="92" spans="1:17" ht="14.25" x14ac:dyDescent="0.2">
      <c r="A92" s="41" t="s">
        <v>25</v>
      </c>
      <c r="B92" s="71" t="s">
        <v>20</v>
      </c>
      <c r="C92" s="73" t="s">
        <v>20</v>
      </c>
      <c r="D92" s="74" t="s">
        <v>20</v>
      </c>
      <c r="E92" s="185"/>
      <c r="F92" s="186"/>
      <c r="G92" s="187"/>
      <c r="H92" s="185"/>
      <c r="I92" s="186"/>
      <c r="J92" s="251"/>
      <c r="K92" s="221"/>
      <c r="L92" s="252"/>
      <c r="M92" s="253"/>
      <c r="N92" s="254"/>
      <c r="O92" s="232"/>
      <c r="P92" s="256"/>
      <c r="Q92" s="227"/>
    </row>
    <row r="93" spans="1:17" ht="15" thickBot="1" x14ac:dyDescent="0.25">
      <c r="A93" s="41" t="s">
        <v>26</v>
      </c>
      <c r="B93" s="75"/>
      <c r="C93" s="76"/>
      <c r="D93" s="77"/>
      <c r="E93" s="234"/>
      <c r="F93" s="234"/>
      <c r="G93" s="235"/>
      <c r="H93" s="234"/>
      <c r="I93" s="236"/>
      <c r="J93" s="257"/>
      <c r="K93" s="257"/>
      <c r="L93" s="258"/>
      <c r="M93" s="257"/>
      <c r="N93" s="259"/>
      <c r="O93" s="240"/>
      <c r="P93" s="260"/>
      <c r="Q93" s="227"/>
    </row>
    <row r="94" spans="1:17" ht="24.75" thickBot="1" x14ac:dyDescent="0.25">
      <c r="A94" s="59">
        <v>0</v>
      </c>
      <c r="B94" s="292" t="s">
        <v>28</v>
      </c>
      <c r="C94" s="292"/>
      <c r="D94" s="293"/>
      <c r="E94" s="170" t="str">
        <f t="shared" ref="E94:N94" si="9">+E$29</f>
        <v>Entrées</v>
      </c>
      <c r="F94" s="170" t="str">
        <f t="shared" si="9"/>
        <v>Motif</v>
      </c>
      <c r="G94" s="171" t="str">
        <f t="shared" si="9"/>
        <v>Date</v>
      </c>
      <c r="H94" s="172" t="str">
        <f t="shared" si="9"/>
        <v>GRADE</v>
      </c>
      <c r="I94" s="173" t="str">
        <f t="shared" si="9"/>
        <v>Coef Horaire*</v>
      </c>
      <c r="J94" s="242" t="str">
        <f t="shared" si="9"/>
        <v>Sorties</v>
      </c>
      <c r="K94" s="215" t="str">
        <f t="shared" si="9"/>
        <v>Motif</v>
      </c>
      <c r="L94" s="244" t="str">
        <f t="shared" si="9"/>
        <v>Date</v>
      </c>
      <c r="M94" s="245" t="str">
        <f t="shared" si="9"/>
        <v>GRADE</v>
      </c>
      <c r="N94" s="246" t="str">
        <f t="shared" si="9"/>
        <v>Coef Horaire*</v>
      </c>
      <c r="O94" s="247" t="str">
        <f>+O$28</f>
        <v>COMMENTAIRES LIBRES</v>
      </c>
      <c r="P94" s="248" t="str">
        <f>+P$28</f>
        <v>ATTERRISSAGE AU 31/12/2020</v>
      </c>
      <c r="Q94" s="206"/>
    </row>
    <row r="95" spans="1:17" ht="30.75" thickBot="1" x14ac:dyDescent="0.3">
      <c r="A95" s="60" t="s">
        <v>15</v>
      </c>
      <c r="B95" s="61" t="s">
        <v>16</v>
      </c>
      <c r="C95" s="62" t="s">
        <v>63</v>
      </c>
      <c r="D95" s="70" t="s">
        <v>17</v>
      </c>
      <c r="E95" s="176">
        <f>+SUM(E96:E98)</f>
        <v>0</v>
      </c>
      <c r="F95" s="176"/>
      <c r="G95" s="177"/>
      <c r="H95" s="178"/>
      <c r="I95" s="179"/>
      <c r="J95" s="249">
        <f>+SUM(J96:J98)</f>
        <v>0</v>
      </c>
      <c r="K95" s="180"/>
      <c r="L95" s="181"/>
      <c r="M95" s="182"/>
      <c r="N95" s="179"/>
      <c r="O95" s="183"/>
      <c r="P95" s="184">
        <f>+A94+E95-J95</f>
        <v>0</v>
      </c>
      <c r="Q95" s="250"/>
    </row>
    <row r="96" spans="1:17" ht="14.25" x14ac:dyDescent="0.2">
      <c r="A96" s="41" t="s">
        <v>19</v>
      </c>
      <c r="B96" s="71" t="s">
        <v>20</v>
      </c>
      <c r="C96" s="53" t="s">
        <v>20</v>
      </c>
      <c r="D96" s="54" t="s">
        <v>20</v>
      </c>
      <c r="E96" s="185"/>
      <c r="F96" s="186"/>
      <c r="G96" s="187"/>
      <c r="H96" s="185"/>
      <c r="I96" s="186"/>
      <c r="J96" s="251"/>
      <c r="K96" s="221"/>
      <c r="L96" s="252"/>
      <c r="M96" s="253"/>
      <c r="N96" s="254"/>
      <c r="O96" s="232"/>
      <c r="P96" s="255"/>
      <c r="Q96" s="227"/>
    </row>
    <row r="97" spans="1:17" ht="14.25" x14ac:dyDescent="0.2">
      <c r="A97" s="41" t="s">
        <v>25</v>
      </c>
      <c r="B97" s="71" t="s">
        <v>20</v>
      </c>
      <c r="C97" s="73" t="s">
        <v>20</v>
      </c>
      <c r="D97" s="74" t="s">
        <v>20</v>
      </c>
      <c r="E97" s="185"/>
      <c r="F97" s="186"/>
      <c r="G97" s="187"/>
      <c r="H97" s="185"/>
      <c r="I97" s="186"/>
      <c r="J97" s="251"/>
      <c r="K97" s="221"/>
      <c r="L97" s="252"/>
      <c r="M97" s="253"/>
      <c r="N97" s="254"/>
      <c r="O97" s="232"/>
      <c r="P97" s="256"/>
      <c r="Q97" s="227"/>
    </row>
    <row r="98" spans="1:17" ht="15" thickBot="1" x14ac:dyDescent="0.25">
      <c r="A98" s="41" t="s">
        <v>26</v>
      </c>
      <c r="B98" s="75"/>
      <c r="C98" s="76"/>
      <c r="D98" s="77"/>
      <c r="E98" s="234"/>
      <c r="F98" s="234"/>
      <c r="G98" s="235"/>
      <c r="H98" s="234"/>
      <c r="I98" s="236"/>
      <c r="J98" s="257"/>
      <c r="K98" s="257"/>
      <c r="L98" s="258"/>
      <c r="M98" s="257"/>
      <c r="N98" s="259"/>
      <c r="O98" s="240"/>
      <c r="P98" s="256"/>
      <c r="Q98" s="227"/>
    </row>
    <row r="99" spans="1:17" ht="14.25" x14ac:dyDescent="0.2">
      <c r="A99" s="41" t="s">
        <v>15</v>
      </c>
      <c r="B99" s="88"/>
      <c r="C99" s="89"/>
      <c r="D99" s="90"/>
      <c r="E99" s="88"/>
      <c r="F99" s="88"/>
      <c r="G99" s="268"/>
      <c r="H99" s="88"/>
      <c r="I99" s="269"/>
      <c r="J99" s="270"/>
      <c r="K99" s="270"/>
      <c r="L99" s="271"/>
      <c r="M99" s="270"/>
      <c r="N99" s="272"/>
      <c r="O99" s="273"/>
      <c r="P99" s="88"/>
      <c r="Q99" s="88"/>
    </row>
    <row r="100" spans="1:17" ht="14.25" x14ac:dyDescent="0.2">
      <c r="A100" s="41" t="s">
        <v>15</v>
      </c>
      <c r="B100" s="43"/>
      <c r="C100" s="44"/>
      <c r="D100" s="45"/>
      <c r="E100" s="274"/>
      <c r="F100" s="274"/>
      <c r="G100" s="168"/>
      <c r="H100" s="274"/>
      <c r="I100" s="45"/>
      <c r="J100" s="274"/>
      <c r="K100" s="274"/>
      <c r="L100" s="168"/>
      <c r="M100" s="274"/>
      <c r="N100" s="45"/>
      <c r="O100" s="275"/>
      <c r="P100" s="276"/>
      <c r="Q100" s="276"/>
    </row>
    <row r="101" spans="1:17" ht="14.25" hidden="1" x14ac:dyDescent="0.2">
      <c r="A101" s="41" t="s">
        <v>29</v>
      </c>
      <c r="B101" s="43"/>
      <c r="C101" s="44"/>
      <c r="D101" s="45"/>
      <c r="E101" s="274"/>
      <c r="F101" s="274"/>
      <c r="G101" s="168"/>
      <c r="H101" s="274"/>
      <c r="I101" s="45"/>
      <c r="J101" s="274"/>
      <c r="K101" s="274"/>
      <c r="L101" s="168"/>
      <c r="M101" s="274"/>
      <c r="N101" s="45"/>
      <c r="O101" s="275"/>
      <c r="P101" s="276"/>
      <c r="Q101" s="276"/>
    </row>
    <row r="102" spans="1:17" hidden="1" x14ac:dyDescent="0.2"/>
    <row r="103" spans="1:17" hidden="1" x14ac:dyDescent="0.2"/>
    <row r="104" spans="1:17" hidden="1" x14ac:dyDescent="0.2"/>
    <row r="105" spans="1:17" hidden="1" x14ac:dyDescent="0.2"/>
    <row r="106" spans="1:17" hidden="1" x14ac:dyDescent="0.2"/>
    <row r="107" spans="1:17" hidden="1" x14ac:dyDescent="0.2"/>
    <row r="108" spans="1:17" hidden="1" x14ac:dyDescent="0.2"/>
    <row r="109" spans="1:17" hidden="1" x14ac:dyDescent="0.2"/>
    <row r="110" spans="1:17" hidden="1" x14ac:dyDescent="0.2"/>
    <row r="111" spans="1:17" hidden="1" x14ac:dyDescent="0.2"/>
    <row r="112" spans="1:17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84:D84"/>
    <mergeCell ref="B89:D89"/>
    <mergeCell ref="B94:D94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66:D66"/>
    <mergeCell ref="B71:D71"/>
    <mergeCell ref="B76:D76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96:I98 E91:I94 E86:I89 E78:I84 E75:E76 G75:I76 E73:I74 E68:I70 E36:I66">
    <cfRule type="expression" dxfId="139" priority="42">
      <formula>$A31="ok"</formula>
    </cfRule>
  </conditionalFormatting>
  <conditionalFormatting sqref="E71 G71:I71">
    <cfRule type="expression" dxfId="138" priority="41">
      <formula>$A71="ok"</formula>
    </cfRule>
  </conditionalFormatting>
  <conditionalFormatting sqref="F76 F31:F32">
    <cfRule type="expression" dxfId="137" priority="37">
      <formula>$A31="ok"</formula>
    </cfRule>
  </conditionalFormatting>
  <conditionalFormatting sqref="F31:F32 K96:K97 F96:F97 K91:K92 F91:F92 K86:K87 F86:F87 K78:K82 F78:F82 K73:K74 F73:F74 K68:K69 F68:F69 K36:K64 F36:F64">
    <cfRule type="expression" dxfId="136" priority="38">
      <formula>AND(F31="",E31=1)</formula>
    </cfRule>
    <cfRule type="expression" dxfId="135" priority="39">
      <formula>AND(F31&lt;&gt;"",E31="")</formula>
    </cfRule>
    <cfRule type="expression" dxfId="134" priority="40">
      <formula>AND(F31&lt;&gt;"",E31=1)</formula>
    </cfRule>
  </conditionalFormatting>
  <conditionalFormatting sqref="K31">
    <cfRule type="expression" dxfId="133" priority="34">
      <formula>AND(K31="",J31=1)</formula>
    </cfRule>
    <cfRule type="expression" dxfId="132" priority="35">
      <formula>AND(K31&lt;&gt;"",J31="")</formula>
    </cfRule>
    <cfRule type="expression" dxfId="131" priority="36">
      <formula>AND(K31&lt;&gt;"",J31=1)</formula>
    </cfRule>
  </conditionalFormatting>
  <conditionalFormatting sqref="K32">
    <cfRule type="expression" dxfId="130" priority="31">
      <formula>AND(K32="",J32=1)</formula>
    </cfRule>
    <cfRule type="expression" dxfId="129" priority="32">
      <formula>AND(K32&lt;&gt;"",J32="")</formula>
    </cfRule>
    <cfRule type="expression" dxfId="128" priority="33">
      <formula>AND(K32&lt;&gt;"",J32=1)</formula>
    </cfRule>
  </conditionalFormatting>
  <conditionalFormatting sqref="E23 G23:I23 G25:I25 E25">
    <cfRule type="expression" dxfId="127" priority="27">
      <formula>$A23="ok"</formula>
    </cfRule>
  </conditionalFormatting>
  <conditionalFormatting sqref="K8:N8">
    <cfRule type="expression" dxfId="126" priority="26" stopIfTrue="1">
      <formula>$C$26="ATTERRISSAGE"</formula>
    </cfRule>
  </conditionalFormatting>
  <conditionalFormatting sqref="E31:E32 E76 G76:I76 G31:I32">
    <cfRule type="expression" dxfId="125" priority="21">
      <formula>$A31="ok"</formula>
    </cfRule>
  </conditionalFormatting>
  <conditionalFormatting sqref="E71 G71:I71">
    <cfRule type="expression" dxfId="124" priority="20">
      <formula>$A71="ok"</formula>
    </cfRule>
  </conditionalFormatting>
  <conditionalFormatting sqref="F76 F31:F32">
    <cfRule type="expression" dxfId="123" priority="16">
      <formula>$A31="ok"</formula>
    </cfRule>
  </conditionalFormatting>
  <conditionalFormatting sqref="F31:F32">
    <cfRule type="expression" dxfId="122" priority="17">
      <formula>AND(F31="",E31=1)</formula>
    </cfRule>
    <cfRule type="expression" dxfId="121" priority="18">
      <formula>AND(F31&lt;&gt;"",E31="")</formula>
    </cfRule>
    <cfRule type="expression" dxfId="120" priority="19">
      <formula>AND(F31&lt;&gt;"",E31=1)</formula>
    </cfRule>
  </conditionalFormatting>
  <conditionalFormatting sqref="K31">
    <cfRule type="expression" dxfId="119" priority="13">
      <formula>AND(K31="",J31=1)</formula>
    </cfRule>
    <cfRule type="expression" dxfId="118" priority="14">
      <formula>AND(K31&lt;&gt;"",J31="")</formula>
    </cfRule>
    <cfRule type="expression" dxfId="117" priority="15">
      <formula>AND(K31&lt;&gt;"",J31=1)</formula>
    </cfRule>
  </conditionalFormatting>
  <conditionalFormatting sqref="K32">
    <cfRule type="expression" dxfId="116" priority="10">
      <formula>AND(K32="",J32=1)</formula>
    </cfRule>
    <cfRule type="expression" dxfId="115" priority="11">
      <formula>AND(K32&lt;&gt;"",J32="")</formula>
    </cfRule>
    <cfRule type="expression" dxfId="114" priority="12">
      <formula>AND(K32&lt;&gt;"",J32=1)</formula>
    </cfRule>
  </conditionalFormatting>
  <conditionalFormatting sqref="E23 G23:I23 G25:I25 E25">
    <cfRule type="expression" dxfId="113" priority="6">
      <formula>$A23="ok"</formula>
    </cfRule>
  </conditionalFormatting>
  <conditionalFormatting sqref="K8:N8">
    <cfRule type="expression" dxfId="112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95:H98 M95:M98 H90:H93 M90:M93 H85:H88 M85:M88 H77:H83 M77:M83 H72:H75 M72:M75 H67:H70 M67:M70 H35:H65 M35:M65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95:N98 I95:I98 N90:N93 I90:I93 N85:N88 I85:I88 N77:N83 I77:I83 N72:N75 I72:I75 N67:N70 I67:I70 N35:N65 I35:I65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95:G98 L95:L98 G90:G93 L90:L93 G85:G88 L85:L88 G77:G83 L77:L83 G72:G75 L72:L75 G67:G70 L67:L70 G35:G65 L35:L65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96:J98 E96:E98 J91:J93 E91:E93 J86:J88 E86:E88 J78:J83 E78:E83 J73:J75 E73:E75 J68:J70 E68:E70 J36:J65 E36:E65">
      <formula1>1</formula1>
      <formula2>1</formula2>
    </dataValidation>
    <dataValidation type="list" allowBlank="1" showInputMessage="1" showErrorMessage="1" sqref="F31:F32 F36:F64 F68:F69 F73:F74 F78:F82 F86:F87 F91:F92 F96:F97">
      <formula1>$G$1:$L$1</formula1>
    </dataValidation>
    <dataValidation type="list" allowBlank="1" showInputMessage="1" showErrorMessage="1" sqref="K31:K32 K36:K64 K68:K69 K73:K74 K78:K82 K86:K87 K91:K92 K96:K97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415"/>
  <sheetViews>
    <sheetView topLeftCell="A5" workbookViewId="0">
      <selection activeCell="B31" sqref="B31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56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58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80"/>
      <c r="C9" s="281"/>
      <c r="D9" s="284" t="s">
        <v>1</v>
      </c>
      <c r="E9" s="294" t="str">
        <f>"POSTES AU "&amp;RIGHT(P21,10)</f>
        <v>POSTES AU 31/12/2020</v>
      </c>
      <c r="F9" s="296" t="str">
        <f>+A28</f>
        <v>CONTRATS AU 29/02/2020</v>
      </c>
      <c r="G9" s="324" t="s">
        <v>39</v>
      </c>
      <c r="H9" s="325"/>
      <c r="I9" s="313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2"/>
      <c r="C10" s="283"/>
      <c r="D10" s="285"/>
      <c r="E10" s="295"/>
      <c r="F10" s="297"/>
      <c r="G10" s="114" t="s">
        <v>40</v>
      </c>
      <c r="H10" s="115" t="s">
        <v>41</v>
      </c>
      <c r="I10" s="314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48</v>
      </c>
      <c r="B11" s="278" t="s">
        <v>2</v>
      </c>
      <c r="C11" s="279"/>
      <c r="D11" s="24">
        <v>1</v>
      </c>
      <c r="E11" s="117">
        <f>+P23</f>
        <v>1</v>
      </c>
      <c r="F11" s="118">
        <f>+A29+A34</f>
        <v>1</v>
      </c>
      <c r="G11" s="119">
        <f>+E30+E35</f>
        <v>0</v>
      </c>
      <c r="H11" s="120">
        <f>+J30+J35</f>
        <v>0</v>
      </c>
      <c r="I11" s="121">
        <f t="shared" ref="I11:I17" si="0">+F11+G11-H11</f>
        <v>1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48</v>
      </c>
      <c r="B12" s="278" t="s">
        <v>3</v>
      </c>
      <c r="C12" s="279"/>
      <c r="D12" s="25"/>
      <c r="E12" s="122"/>
      <c r="F12" s="121">
        <f>+A39</f>
        <v>0</v>
      </c>
      <c r="G12" s="119">
        <f>+E40</f>
        <v>0</v>
      </c>
      <c r="H12" s="120">
        <f>J40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48</v>
      </c>
      <c r="B13" s="278" t="s">
        <v>4</v>
      </c>
      <c r="C13" s="279"/>
      <c r="D13" s="25"/>
      <c r="E13" s="122"/>
      <c r="F13" s="121">
        <f>+A44</f>
        <v>0</v>
      </c>
      <c r="G13" s="119">
        <f>+E45</f>
        <v>0</v>
      </c>
      <c r="H13" s="120">
        <f>J45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48</v>
      </c>
      <c r="B14" s="278" t="s">
        <v>5</v>
      </c>
      <c r="C14" s="279"/>
      <c r="D14" s="25"/>
      <c r="E14" s="122"/>
      <c r="F14" s="121">
        <f>+A49</f>
        <v>0</v>
      </c>
      <c r="G14" s="119">
        <f>+E50</f>
        <v>0</v>
      </c>
      <c r="H14" s="120">
        <f>J50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48</v>
      </c>
      <c r="B15" s="278" t="s">
        <v>6</v>
      </c>
      <c r="C15" s="279"/>
      <c r="D15" s="25"/>
      <c r="E15" s="122"/>
      <c r="F15" s="121">
        <f>+A54</f>
        <v>0</v>
      </c>
      <c r="G15" s="119">
        <f>+E55</f>
        <v>0</v>
      </c>
      <c r="H15" s="120">
        <f>J55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48</v>
      </c>
      <c r="B16" s="278" t="s">
        <v>7</v>
      </c>
      <c r="C16" s="279"/>
      <c r="D16" s="25"/>
      <c r="E16" s="122"/>
      <c r="F16" s="121">
        <f>+A59</f>
        <v>0</v>
      </c>
      <c r="G16" s="119">
        <f>+E60</f>
        <v>0</v>
      </c>
      <c r="H16" s="120">
        <f>J60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48</v>
      </c>
      <c r="B17" s="278" t="s">
        <v>8</v>
      </c>
      <c r="C17" s="279"/>
      <c r="D17" s="26"/>
      <c r="E17" s="123"/>
      <c r="F17" s="124">
        <f>+A64</f>
        <v>0</v>
      </c>
      <c r="G17" s="125">
        <f>+E65</f>
        <v>0</v>
      </c>
      <c r="H17" s="126">
        <f>J65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6" t="s">
        <v>9</v>
      </c>
      <c r="C18" s="287"/>
      <c r="D18" s="27">
        <v>1</v>
      </c>
      <c r="E18" s="127">
        <f>+P23</f>
        <v>1</v>
      </c>
      <c r="F18" s="128">
        <f t="shared" ref="F18" si="1">+SUM(F11:F17)</f>
        <v>1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1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5" t="s">
        <v>39</v>
      </c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6"/>
      <c r="Q20" s="2"/>
    </row>
    <row r="21" spans="1:17" ht="16.5" customHeight="1" thickTop="1" x14ac:dyDescent="0.2">
      <c r="A21" s="31"/>
      <c r="B21" s="288" t="s">
        <v>10</v>
      </c>
      <c r="C21" s="288"/>
      <c r="D21" s="32"/>
      <c r="E21" s="317" t="s">
        <v>42</v>
      </c>
      <c r="F21" s="318"/>
      <c r="G21" s="318"/>
      <c r="H21" s="318"/>
      <c r="I21" s="319"/>
      <c r="J21" s="317" t="s">
        <v>43</v>
      </c>
      <c r="K21" s="318"/>
      <c r="L21" s="318"/>
      <c r="M21" s="318"/>
      <c r="N21" s="319"/>
      <c r="O21" s="320" t="s">
        <v>44</v>
      </c>
      <c r="P21" s="322" t="s">
        <v>45</v>
      </c>
      <c r="Q21" s="131"/>
    </row>
    <row r="22" spans="1:17" ht="24.75" thickBot="1" x14ac:dyDescent="0.3">
      <c r="A22" s="33"/>
      <c r="B22" s="289"/>
      <c r="C22" s="289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63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63</v>
      </c>
      <c r="N22" s="136" t="s">
        <v>17</v>
      </c>
      <c r="O22" s="321"/>
      <c r="P22" s="323"/>
      <c r="Q22" s="138"/>
    </row>
    <row r="23" spans="1:17" ht="16.5" thickBot="1" x14ac:dyDescent="0.25">
      <c r="A23" s="35"/>
      <c r="B23" s="290"/>
      <c r="C23" s="290"/>
      <c r="D23" s="36">
        <v>1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1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1" t="s">
        <v>12</v>
      </c>
      <c r="C26" s="291"/>
      <c r="D26" s="291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311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63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63</v>
      </c>
      <c r="N29" s="175" t="s">
        <v>17</v>
      </c>
      <c r="O29" s="304"/>
      <c r="P29" s="312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63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62</v>
      </c>
      <c r="C31" s="53" t="s">
        <v>49</v>
      </c>
      <c r="D31" s="54">
        <v>0.9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0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63</v>
      </c>
      <c r="D35" s="51" t="s">
        <v>17</v>
      </c>
      <c r="E35" s="176">
        <f>SUM(E36:E38)</f>
        <v>0</v>
      </c>
      <c r="F35" s="176"/>
      <c r="G35" s="177"/>
      <c r="H35" s="178"/>
      <c r="I35" s="179"/>
      <c r="J35" s="176">
        <f>SUM(J36:J38)</f>
        <v>0</v>
      </c>
      <c r="K35" s="176"/>
      <c r="L35" s="181"/>
      <c r="M35" s="182"/>
      <c r="N35" s="179"/>
      <c r="O35" s="183"/>
      <c r="P35" s="184">
        <f>+A34+E35-J35</f>
        <v>0</v>
      </c>
      <c r="Q35" s="138"/>
    </row>
    <row r="36" spans="1:17" ht="14.25" x14ac:dyDescent="0.2">
      <c r="A36" s="41" t="s">
        <v>19</v>
      </c>
      <c r="B36" s="63" t="s">
        <v>20</v>
      </c>
      <c r="C36" s="53" t="s">
        <v>20</v>
      </c>
      <c r="D36" s="54" t="s">
        <v>20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25</v>
      </c>
      <c r="B37" s="64" t="s">
        <v>20</v>
      </c>
      <c r="C37" s="65" t="s">
        <v>20</v>
      </c>
      <c r="D37" s="66" t="s">
        <v>20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5" thickBot="1" x14ac:dyDescent="0.25">
      <c r="A38" s="41" t="s">
        <v>26</v>
      </c>
      <c r="B38" s="67"/>
      <c r="C38" s="68"/>
      <c r="D38" s="69"/>
      <c r="E38" s="234"/>
      <c r="F38" s="234"/>
      <c r="G38" s="235"/>
      <c r="H38" s="234"/>
      <c r="I38" s="236"/>
      <c r="J38" s="237"/>
      <c r="K38" s="237"/>
      <c r="L38" s="238"/>
      <c r="M38" s="237"/>
      <c r="N38" s="239"/>
      <c r="O38" s="240"/>
      <c r="P38" s="241"/>
      <c r="Q38" s="227"/>
    </row>
    <row r="39" spans="1:17" ht="24.75" thickBot="1" x14ac:dyDescent="0.25">
      <c r="A39" s="59">
        <v>0</v>
      </c>
      <c r="B39" s="292" t="s">
        <v>3</v>
      </c>
      <c r="C39" s="292"/>
      <c r="D39" s="293"/>
      <c r="E39" s="170" t="str">
        <f t="shared" ref="E39:N39" si="4">+E$29</f>
        <v>Entrées</v>
      </c>
      <c r="F39" s="170" t="str">
        <f t="shared" si="4"/>
        <v>Motif</v>
      </c>
      <c r="G39" s="171" t="str">
        <f t="shared" si="4"/>
        <v>Date</v>
      </c>
      <c r="H39" s="172" t="str">
        <f t="shared" si="4"/>
        <v>GRADE</v>
      </c>
      <c r="I39" s="173" t="str">
        <f t="shared" si="4"/>
        <v>Coef Horaire*</v>
      </c>
      <c r="J39" s="242" t="str">
        <f t="shared" si="4"/>
        <v>Sorties</v>
      </c>
      <c r="K39" s="243" t="str">
        <f t="shared" si="4"/>
        <v>Motif</v>
      </c>
      <c r="L39" s="244" t="str">
        <f t="shared" si="4"/>
        <v>Date</v>
      </c>
      <c r="M39" s="245" t="str">
        <f t="shared" si="4"/>
        <v>GRADE</v>
      </c>
      <c r="N39" s="246" t="str">
        <f t="shared" si="4"/>
        <v>Coef Horaire*</v>
      </c>
      <c r="O39" s="247" t="str">
        <f>+O$28</f>
        <v>COMMENTAIRES LIBRES</v>
      </c>
      <c r="P39" s="248" t="str">
        <f>+P$28</f>
        <v>ATTERRISSAGE AU 31/12/2020</v>
      </c>
      <c r="Q39" s="206"/>
    </row>
    <row r="40" spans="1:17" ht="30.75" thickBot="1" x14ac:dyDescent="0.3">
      <c r="A40" s="41" t="s">
        <v>15</v>
      </c>
      <c r="B40" s="61" t="s">
        <v>16</v>
      </c>
      <c r="C40" s="62" t="s">
        <v>63</v>
      </c>
      <c r="D40" s="70" t="s">
        <v>17</v>
      </c>
      <c r="E40" s="176">
        <f>SUM(E41:E43)</f>
        <v>0</v>
      </c>
      <c r="F40" s="176"/>
      <c r="G40" s="177"/>
      <c r="H40" s="178"/>
      <c r="I40" s="179"/>
      <c r="J40" s="249">
        <f>SUM(J41:J43)</f>
        <v>0</v>
      </c>
      <c r="K40" s="180"/>
      <c r="L40" s="181"/>
      <c r="M40" s="182"/>
      <c r="N40" s="179"/>
      <c r="O40" s="183"/>
      <c r="P40" s="184">
        <f>+A39+E40-J40</f>
        <v>0</v>
      </c>
      <c r="Q40" s="250"/>
    </row>
    <row r="41" spans="1:17" ht="14.25" x14ac:dyDescent="0.2">
      <c r="A41" s="41" t="s">
        <v>19</v>
      </c>
      <c r="B41" s="71" t="s">
        <v>20</v>
      </c>
      <c r="C41" s="53" t="s">
        <v>20</v>
      </c>
      <c r="D41" s="72" t="s">
        <v>20</v>
      </c>
      <c r="E41" s="185"/>
      <c r="F41" s="186"/>
      <c r="G41" s="187"/>
      <c r="H41" s="185"/>
      <c r="I41" s="186"/>
      <c r="J41" s="251"/>
      <c r="K41" s="221"/>
      <c r="L41" s="252"/>
      <c r="M41" s="253"/>
      <c r="N41" s="254"/>
      <c r="O41" s="232"/>
      <c r="P41" s="255"/>
      <c r="Q41" s="227"/>
    </row>
    <row r="42" spans="1:17" ht="14.25" x14ac:dyDescent="0.2">
      <c r="A42" s="41" t="s">
        <v>25</v>
      </c>
      <c r="B42" s="71" t="s">
        <v>20</v>
      </c>
      <c r="C42" s="73" t="s">
        <v>20</v>
      </c>
      <c r="D42" s="74" t="s">
        <v>20</v>
      </c>
      <c r="E42" s="185"/>
      <c r="F42" s="186"/>
      <c r="G42" s="187"/>
      <c r="H42" s="185"/>
      <c r="I42" s="186"/>
      <c r="J42" s="251"/>
      <c r="K42" s="221"/>
      <c r="L42" s="252"/>
      <c r="M42" s="253"/>
      <c r="N42" s="254"/>
      <c r="O42" s="232"/>
      <c r="P42" s="256"/>
      <c r="Q42" s="227"/>
    </row>
    <row r="43" spans="1:17" ht="15" thickBot="1" x14ac:dyDescent="0.25">
      <c r="A43" s="41" t="s">
        <v>26</v>
      </c>
      <c r="B43" s="75"/>
      <c r="C43" s="76"/>
      <c r="D43" s="77"/>
      <c r="E43" s="234"/>
      <c r="F43" s="234"/>
      <c r="G43" s="235"/>
      <c r="H43" s="234"/>
      <c r="I43" s="236"/>
      <c r="J43" s="257"/>
      <c r="K43" s="257"/>
      <c r="L43" s="258"/>
      <c r="M43" s="257"/>
      <c r="N43" s="259"/>
      <c r="O43" s="240"/>
      <c r="P43" s="260"/>
      <c r="Q43" s="227"/>
    </row>
    <row r="44" spans="1:17" ht="24.75" thickBot="1" x14ac:dyDescent="0.25">
      <c r="A44" s="59">
        <v>0</v>
      </c>
      <c r="B44" s="292" t="s">
        <v>4</v>
      </c>
      <c r="C44" s="292"/>
      <c r="D44" s="293"/>
      <c r="E44" s="170" t="str">
        <f t="shared" ref="E44:N44" si="5">+E$29</f>
        <v>Entrées</v>
      </c>
      <c r="F44" s="170" t="str">
        <f t="shared" si="5"/>
        <v>Motif</v>
      </c>
      <c r="G44" s="171" t="str">
        <f t="shared" si="5"/>
        <v>Date</v>
      </c>
      <c r="H44" s="172" t="str">
        <f t="shared" si="5"/>
        <v>GRADE</v>
      </c>
      <c r="I44" s="173" t="str">
        <f t="shared" si="5"/>
        <v>Coef Horaire*</v>
      </c>
      <c r="J44" s="242" t="str">
        <f t="shared" si="5"/>
        <v>Sorties</v>
      </c>
      <c r="K44" s="243" t="str">
        <f t="shared" si="5"/>
        <v>Motif</v>
      </c>
      <c r="L44" s="244" t="str">
        <f t="shared" si="5"/>
        <v>Date</v>
      </c>
      <c r="M44" s="245" t="str">
        <f t="shared" si="5"/>
        <v>GRADE</v>
      </c>
      <c r="N44" s="246" t="str">
        <f t="shared" si="5"/>
        <v>Coef Horaire*</v>
      </c>
      <c r="O44" s="247" t="str">
        <f>+O$28</f>
        <v>COMMENTAIRES LIBRES</v>
      </c>
      <c r="P44" s="248" t="str">
        <f>+P$28</f>
        <v>ATTERRISSAGE AU 31/12/2020</v>
      </c>
      <c r="Q44" s="206"/>
    </row>
    <row r="45" spans="1:17" ht="30.75" thickBot="1" x14ac:dyDescent="0.3">
      <c r="A45" s="60" t="s">
        <v>15</v>
      </c>
      <c r="B45" s="61" t="s">
        <v>16</v>
      </c>
      <c r="C45" s="62" t="s">
        <v>63</v>
      </c>
      <c r="D45" s="70" t="s">
        <v>17</v>
      </c>
      <c r="E45" s="176">
        <f>SUM(E46:E48)</f>
        <v>0</v>
      </c>
      <c r="F45" s="176"/>
      <c r="G45" s="177"/>
      <c r="H45" s="178"/>
      <c r="I45" s="179"/>
      <c r="J45" s="249">
        <f>SUM(J46:J48)</f>
        <v>0</v>
      </c>
      <c r="K45" s="180"/>
      <c r="L45" s="181"/>
      <c r="M45" s="182"/>
      <c r="N45" s="179"/>
      <c r="O45" s="183"/>
      <c r="P45" s="184">
        <f>+A44+E45-J45</f>
        <v>0</v>
      </c>
      <c r="Q45" s="250"/>
    </row>
    <row r="46" spans="1:17" ht="14.25" x14ac:dyDescent="0.2">
      <c r="A46" s="41" t="s">
        <v>19</v>
      </c>
      <c r="B46" s="71" t="s">
        <v>20</v>
      </c>
      <c r="C46" s="53" t="s">
        <v>20</v>
      </c>
      <c r="D46" s="72" t="s">
        <v>20</v>
      </c>
      <c r="E46" s="185"/>
      <c r="F46" s="186"/>
      <c r="G46" s="187"/>
      <c r="H46" s="185"/>
      <c r="I46" s="186"/>
      <c r="J46" s="251"/>
      <c r="K46" s="221"/>
      <c r="L46" s="252"/>
      <c r="M46" s="253"/>
      <c r="N46" s="254"/>
      <c r="O46" s="232"/>
      <c r="P46" s="255"/>
      <c r="Q46" s="227"/>
    </row>
    <row r="47" spans="1:17" ht="14.25" x14ac:dyDescent="0.2">
      <c r="A47" s="41" t="s">
        <v>25</v>
      </c>
      <c r="B47" s="71" t="s">
        <v>20</v>
      </c>
      <c r="C47" s="73" t="s">
        <v>20</v>
      </c>
      <c r="D47" s="74" t="s">
        <v>20</v>
      </c>
      <c r="E47" s="185"/>
      <c r="F47" s="186"/>
      <c r="G47" s="187"/>
      <c r="H47" s="185"/>
      <c r="I47" s="186"/>
      <c r="J47" s="251"/>
      <c r="K47" s="221"/>
      <c r="L47" s="252"/>
      <c r="M47" s="253"/>
      <c r="N47" s="254"/>
      <c r="O47" s="232"/>
      <c r="P47" s="256"/>
      <c r="Q47" s="227"/>
    </row>
    <row r="48" spans="1:17" ht="15" thickBot="1" x14ac:dyDescent="0.25">
      <c r="A48" s="41" t="s">
        <v>26</v>
      </c>
      <c r="B48" s="75"/>
      <c r="C48" s="76"/>
      <c r="D48" s="77"/>
      <c r="E48" s="234"/>
      <c r="F48" s="234"/>
      <c r="G48" s="235"/>
      <c r="H48" s="234"/>
      <c r="I48" s="236"/>
      <c r="J48" s="257"/>
      <c r="K48" s="257"/>
      <c r="L48" s="258"/>
      <c r="M48" s="257"/>
      <c r="N48" s="259"/>
      <c r="O48" s="240"/>
      <c r="P48" s="260"/>
      <c r="Q48" s="227"/>
    </row>
    <row r="49" spans="1:17" ht="24.75" thickBot="1" x14ac:dyDescent="0.25">
      <c r="A49" s="59">
        <v>0</v>
      </c>
      <c r="B49" s="292" t="s">
        <v>5</v>
      </c>
      <c r="C49" s="292"/>
      <c r="D49" s="293"/>
      <c r="E49" s="170" t="str">
        <f t="shared" ref="E49:N49" si="6">+E$29</f>
        <v>Entrées</v>
      </c>
      <c r="F49" s="170" t="str">
        <f t="shared" si="6"/>
        <v>Motif</v>
      </c>
      <c r="G49" s="171" t="str">
        <f t="shared" si="6"/>
        <v>Date</v>
      </c>
      <c r="H49" s="172" t="str">
        <f t="shared" si="6"/>
        <v>GRADE</v>
      </c>
      <c r="I49" s="173" t="str">
        <f t="shared" si="6"/>
        <v>Coef Horaire*</v>
      </c>
      <c r="J49" s="242" t="str">
        <f t="shared" si="6"/>
        <v>Sorties</v>
      </c>
      <c r="K49" s="243" t="str">
        <f t="shared" si="6"/>
        <v>Motif</v>
      </c>
      <c r="L49" s="261" t="str">
        <f t="shared" si="6"/>
        <v>Date</v>
      </c>
      <c r="M49" s="245" t="str">
        <f t="shared" si="6"/>
        <v>GRADE</v>
      </c>
      <c r="N49" s="246" t="str">
        <f t="shared" si="6"/>
        <v>Coef Horaire*</v>
      </c>
      <c r="O49" s="247" t="str">
        <f>+O$28</f>
        <v>COMMENTAIRES LIBRES</v>
      </c>
      <c r="P49" s="248" t="str">
        <f>+P$28</f>
        <v>ATTERRISSAGE AU 31/12/2020</v>
      </c>
      <c r="Q49" s="206"/>
    </row>
    <row r="50" spans="1:17" ht="30.75" thickBot="1" x14ac:dyDescent="0.3">
      <c r="A50" s="60" t="s">
        <v>15</v>
      </c>
      <c r="B50" s="78" t="s">
        <v>16</v>
      </c>
      <c r="C50" s="62" t="s">
        <v>63</v>
      </c>
      <c r="D50" s="70" t="s">
        <v>17</v>
      </c>
      <c r="E50" s="176">
        <f>SUM(E51:E53)</f>
        <v>0</v>
      </c>
      <c r="F50" s="176"/>
      <c r="G50" s="177"/>
      <c r="H50" s="178"/>
      <c r="I50" s="179"/>
      <c r="J50" s="249">
        <f>SUM(J51:J53)</f>
        <v>0</v>
      </c>
      <c r="K50" s="180"/>
      <c r="L50" s="262"/>
      <c r="M50" s="182"/>
      <c r="N50" s="179"/>
      <c r="O50" s="183"/>
      <c r="P50" s="184">
        <f>+A49+E50-J50</f>
        <v>0</v>
      </c>
      <c r="Q50" s="250"/>
    </row>
    <row r="51" spans="1:17" ht="14.25" x14ac:dyDescent="0.2">
      <c r="A51" s="41" t="s">
        <v>19</v>
      </c>
      <c r="B51" s="63" t="s">
        <v>20</v>
      </c>
      <c r="C51" s="53" t="s">
        <v>20</v>
      </c>
      <c r="D51" s="54" t="s">
        <v>20</v>
      </c>
      <c r="E51" s="185"/>
      <c r="F51" s="186"/>
      <c r="G51" s="187"/>
      <c r="H51" s="185"/>
      <c r="I51" s="186"/>
      <c r="J51" s="263"/>
      <c r="K51" s="221"/>
      <c r="L51" s="264"/>
      <c r="M51" s="265"/>
      <c r="N51" s="266"/>
      <c r="O51" s="225"/>
      <c r="P51" s="255"/>
      <c r="Q51" s="227"/>
    </row>
    <row r="52" spans="1:17" ht="14.25" x14ac:dyDescent="0.2">
      <c r="A52" s="41" t="s">
        <v>25</v>
      </c>
      <c r="B52" s="79" t="s">
        <v>20</v>
      </c>
      <c r="C52" s="80" t="s">
        <v>20</v>
      </c>
      <c r="D52" s="81" t="s">
        <v>20</v>
      </c>
      <c r="E52" s="185"/>
      <c r="F52" s="186"/>
      <c r="G52" s="187"/>
      <c r="H52" s="185"/>
      <c r="I52" s="186"/>
      <c r="J52" s="251"/>
      <c r="K52" s="221"/>
      <c r="L52" s="267"/>
      <c r="M52" s="253"/>
      <c r="N52" s="254"/>
      <c r="O52" s="232"/>
      <c r="P52" s="256"/>
      <c r="Q52" s="227"/>
    </row>
    <row r="53" spans="1:17" ht="15" thickBot="1" x14ac:dyDescent="0.25">
      <c r="A53" s="41"/>
      <c r="B53" s="82"/>
      <c r="C53" s="69"/>
      <c r="D53" s="69"/>
      <c r="E53" s="234"/>
      <c r="F53" s="234"/>
      <c r="G53" s="235"/>
      <c r="H53" s="234"/>
      <c r="I53" s="236"/>
      <c r="J53" s="257"/>
      <c r="K53" s="257"/>
      <c r="L53" s="258"/>
      <c r="M53" s="257"/>
      <c r="N53" s="259"/>
      <c r="O53" s="240"/>
      <c r="P53" s="260"/>
      <c r="Q53" s="227"/>
    </row>
    <row r="54" spans="1:17" ht="24.75" thickBot="1" x14ac:dyDescent="0.25">
      <c r="A54" s="59">
        <v>0</v>
      </c>
      <c r="B54" s="292" t="s">
        <v>6</v>
      </c>
      <c r="C54" s="292"/>
      <c r="D54" s="293"/>
      <c r="E54" s="170" t="str">
        <f t="shared" ref="E54:N54" si="7">+E$29</f>
        <v>Entrées</v>
      </c>
      <c r="F54" s="170" t="str">
        <f t="shared" si="7"/>
        <v>Motif</v>
      </c>
      <c r="G54" s="171" t="str">
        <f t="shared" si="7"/>
        <v>Date</v>
      </c>
      <c r="H54" s="172" t="str">
        <f t="shared" si="7"/>
        <v>GRADE</v>
      </c>
      <c r="I54" s="173" t="str">
        <f t="shared" si="7"/>
        <v>Coef Horaire*</v>
      </c>
      <c r="J54" s="242" t="str">
        <f t="shared" si="7"/>
        <v>Sorties</v>
      </c>
      <c r="K54" s="215" t="str">
        <f t="shared" si="7"/>
        <v>Motif</v>
      </c>
      <c r="L54" s="244" t="str">
        <f t="shared" si="7"/>
        <v>Date</v>
      </c>
      <c r="M54" s="245" t="str">
        <f t="shared" si="7"/>
        <v>GRADE</v>
      </c>
      <c r="N54" s="246" t="str">
        <f t="shared" si="7"/>
        <v>Coef Horaire*</v>
      </c>
      <c r="O54" s="247" t="str">
        <f>+O$28</f>
        <v>COMMENTAIRES LIBRES</v>
      </c>
      <c r="P54" s="248" t="str">
        <f>+P$28</f>
        <v>ATTERRISSAGE AU 31/12/2020</v>
      </c>
      <c r="Q54" s="206"/>
    </row>
    <row r="55" spans="1:17" ht="30.75" thickBot="1" x14ac:dyDescent="0.3">
      <c r="A55" s="60" t="s">
        <v>15</v>
      </c>
      <c r="B55" s="61" t="s">
        <v>16</v>
      </c>
      <c r="C55" s="62" t="s">
        <v>63</v>
      </c>
      <c r="D55" s="70" t="s">
        <v>17</v>
      </c>
      <c r="E55" s="176">
        <f>SUM(E56:E58)</f>
        <v>0</v>
      </c>
      <c r="F55" s="176"/>
      <c r="G55" s="177"/>
      <c r="H55" s="178"/>
      <c r="I55" s="179"/>
      <c r="J55" s="249">
        <f>SUM(J56:J58)</f>
        <v>0</v>
      </c>
      <c r="K55" s="180"/>
      <c r="L55" s="181"/>
      <c r="M55" s="182"/>
      <c r="N55" s="179"/>
      <c r="O55" s="183"/>
      <c r="P55" s="184">
        <f>+A54+E55-J55</f>
        <v>0</v>
      </c>
      <c r="Q55" s="250"/>
    </row>
    <row r="56" spans="1:17" ht="14.25" x14ac:dyDescent="0.2">
      <c r="A56" s="41" t="s">
        <v>19</v>
      </c>
      <c r="B56" s="52" t="s">
        <v>20</v>
      </c>
      <c r="C56" s="53" t="s">
        <v>20</v>
      </c>
      <c r="D56" s="54" t="s">
        <v>20</v>
      </c>
      <c r="E56" s="185"/>
      <c r="F56" s="186"/>
      <c r="G56" s="187"/>
      <c r="H56" s="185"/>
      <c r="I56" s="186"/>
      <c r="J56" s="228"/>
      <c r="K56" s="221"/>
      <c r="L56" s="229"/>
      <c r="M56" s="230"/>
      <c r="N56" s="231"/>
      <c r="O56" s="232"/>
      <c r="P56" s="226"/>
      <c r="Q56" s="227"/>
    </row>
    <row r="57" spans="1:17" ht="14.25" x14ac:dyDescent="0.2">
      <c r="A57" s="41" t="s">
        <v>25</v>
      </c>
      <c r="B57" s="83" t="s">
        <v>20</v>
      </c>
      <c r="C57" s="84" t="s">
        <v>20</v>
      </c>
      <c r="D57" s="72" t="s">
        <v>20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33"/>
      <c r="Q57" s="227"/>
    </row>
    <row r="58" spans="1:17" ht="15" thickBot="1" x14ac:dyDescent="0.25">
      <c r="A58" s="41" t="s">
        <v>26</v>
      </c>
      <c r="B58" s="85"/>
      <c r="C58" s="86"/>
      <c r="D58" s="87"/>
      <c r="E58" s="234"/>
      <c r="F58" s="234"/>
      <c r="G58" s="235"/>
      <c r="H58" s="234"/>
      <c r="I58" s="236"/>
      <c r="J58" s="237"/>
      <c r="K58" s="237"/>
      <c r="L58" s="238"/>
      <c r="M58" s="237"/>
      <c r="N58" s="239"/>
      <c r="O58" s="240"/>
      <c r="P58" s="241"/>
      <c r="Q58" s="227"/>
    </row>
    <row r="59" spans="1:17" ht="24.75" thickBot="1" x14ac:dyDescent="0.25">
      <c r="A59" s="59">
        <v>0</v>
      </c>
      <c r="B59" s="292" t="s">
        <v>7</v>
      </c>
      <c r="C59" s="292"/>
      <c r="D59" s="293"/>
      <c r="E59" s="170" t="str">
        <f t="shared" ref="E59:N59" si="8">+E$29</f>
        <v>Entrées</v>
      </c>
      <c r="F59" s="170" t="str">
        <f t="shared" si="8"/>
        <v>Motif</v>
      </c>
      <c r="G59" s="171" t="str">
        <f t="shared" si="8"/>
        <v>Date</v>
      </c>
      <c r="H59" s="172" t="str">
        <f t="shared" si="8"/>
        <v>GRADE</v>
      </c>
      <c r="I59" s="173" t="str">
        <f t="shared" si="8"/>
        <v>Coef Horaire*</v>
      </c>
      <c r="J59" s="242" t="str">
        <f t="shared" si="8"/>
        <v>Sorties</v>
      </c>
      <c r="K59" s="215" t="str">
        <f t="shared" si="8"/>
        <v>Motif</v>
      </c>
      <c r="L59" s="244" t="str">
        <f t="shared" si="8"/>
        <v>Date</v>
      </c>
      <c r="M59" s="245" t="str">
        <f t="shared" si="8"/>
        <v>GRADE</v>
      </c>
      <c r="N59" s="246" t="str">
        <f t="shared" si="8"/>
        <v>Coef Horaire*</v>
      </c>
      <c r="O59" s="247" t="str">
        <f>+O$28</f>
        <v>COMMENTAIRES LIBRES</v>
      </c>
      <c r="P59" s="248" t="str">
        <f>+P$28</f>
        <v>ATTERRISSAGE AU 31/12/2020</v>
      </c>
      <c r="Q59" s="206"/>
    </row>
    <row r="60" spans="1:17" ht="30.75" thickBot="1" x14ac:dyDescent="0.3">
      <c r="A60" s="60" t="s">
        <v>15</v>
      </c>
      <c r="B60" s="61" t="s">
        <v>16</v>
      </c>
      <c r="C60" s="62" t="s">
        <v>63</v>
      </c>
      <c r="D60" s="70" t="s">
        <v>17</v>
      </c>
      <c r="E60" s="176">
        <f>SUM(E61:E63)</f>
        <v>0</v>
      </c>
      <c r="F60" s="176"/>
      <c r="G60" s="177"/>
      <c r="H60" s="178"/>
      <c r="I60" s="179"/>
      <c r="J60" s="249">
        <f>SUM(J61:J63)</f>
        <v>0</v>
      </c>
      <c r="K60" s="180"/>
      <c r="L60" s="181"/>
      <c r="M60" s="182"/>
      <c r="N60" s="179"/>
      <c r="O60" s="183"/>
      <c r="P60" s="184">
        <f>+A59+E60-J60</f>
        <v>0</v>
      </c>
      <c r="Q60" s="250"/>
    </row>
    <row r="61" spans="1:17" ht="14.25" x14ac:dyDescent="0.2">
      <c r="A61" s="41" t="s">
        <v>19</v>
      </c>
      <c r="B61" s="71" t="s">
        <v>20</v>
      </c>
      <c r="C61" s="53" t="s">
        <v>20</v>
      </c>
      <c r="D61" s="72" t="s">
        <v>20</v>
      </c>
      <c r="E61" s="185"/>
      <c r="F61" s="186"/>
      <c r="G61" s="187"/>
      <c r="H61" s="185"/>
      <c r="I61" s="186"/>
      <c r="J61" s="251"/>
      <c r="K61" s="221"/>
      <c r="L61" s="252"/>
      <c r="M61" s="253"/>
      <c r="N61" s="254"/>
      <c r="O61" s="232"/>
      <c r="P61" s="255"/>
      <c r="Q61" s="227"/>
    </row>
    <row r="62" spans="1:17" ht="14.25" x14ac:dyDescent="0.2">
      <c r="A62" s="41" t="s">
        <v>25</v>
      </c>
      <c r="B62" s="71" t="s">
        <v>20</v>
      </c>
      <c r="C62" s="73" t="s">
        <v>20</v>
      </c>
      <c r="D62" s="74" t="s">
        <v>20</v>
      </c>
      <c r="E62" s="185"/>
      <c r="F62" s="186"/>
      <c r="G62" s="187"/>
      <c r="H62" s="185"/>
      <c r="I62" s="186"/>
      <c r="J62" s="251"/>
      <c r="K62" s="221"/>
      <c r="L62" s="252"/>
      <c r="M62" s="253"/>
      <c r="N62" s="254"/>
      <c r="O62" s="232"/>
      <c r="P62" s="256"/>
      <c r="Q62" s="227"/>
    </row>
    <row r="63" spans="1:17" ht="15" thickBot="1" x14ac:dyDescent="0.25">
      <c r="A63" s="41" t="s">
        <v>26</v>
      </c>
      <c r="B63" s="75"/>
      <c r="C63" s="76"/>
      <c r="D63" s="77"/>
      <c r="E63" s="234"/>
      <c r="F63" s="234"/>
      <c r="G63" s="235"/>
      <c r="H63" s="234"/>
      <c r="I63" s="236"/>
      <c r="J63" s="257"/>
      <c r="K63" s="257"/>
      <c r="L63" s="258"/>
      <c r="M63" s="257"/>
      <c r="N63" s="259"/>
      <c r="O63" s="240"/>
      <c r="P63" s="260"/>
      <c r="Q63" s="227"/>
    </row>
    <row r="64" spans="1:17" ht="24.75" thickBot="1" x14ac:dyDescent="0.25">
      <c r="A64" s="59">
        <v>0</v>
      </c>
      <c r="B64" s="292" t="s">
        <v>28</v>
      </c>
      <c r="C64" s="292"/>
      <c r="D64" s="293"/>
      <c r="E64" s="170" t="str">
        <f t="shared" ref="E64:N64" si="9">+E$29</f>
        <v>Entrées</v>
      </c>
      <c r="F64" s="170" t="str">
        <f t="shared" si="9"/>
        <v>Motif</v>
      </c>
      <c r="G64" s="171" t="str">
        <f t="shared" si="9"/>
        <v>Date</v>
      </c>
      <c r="H64" s="172" t="str">
        <f t="shared" si="9"/>
        <v>GRADE</v>
      </c>
      <c r="I64" s="173" t="str">
        <f t="shared" si="9"/>
        <v>Coef Horaire*</v>
      </c>
      <c r="J64" s="242" t="str">
        <f t="shared" si="9"/>
        <v>Sorties</v>
      </c>
      <c r="K64" s="215" t="str">
        <f t="shared" si="9"/>
        <v>Motif</v>
      </c>
      <c r="L64" s="244" t="str">
        <f t="shared" si="9"/>
        <v>Date</v>
      </c>
      <c r="M64" s="245" t="str">
        <f t="shared" si="9"/>
        <v>GRADE</v>
      </c>
      <c r="N64" s="246" t="str">
        <f t="shared" si="9"/>
        <v>Coef Horaire*</v>
      </c>
      <c r="O64" s="247" t="str">
        <f>+O$28</f>
        <v>COMMENTAIRES LIBRES</v>
      </c>
      <c r="P64" s="248" t="str">
        <f>+P$28</f>
        <v>ATTERRISSAGE AU 31/12/2020</v>
      </c>
      <c r="Q64" s="206"/>
    </row>
    <row r="65" spans="1:17" ht="30.75" thickBot="1" x14ac:dyDescent="0.3">
      <c r="A65" s="60" t="s">
        <v>15</v>
      </c>
      <c r="B65" s="61" t="s">
        <v>16</v>
      </c>
      <c r="C65" s="62" t="s">
        <v>63</v>
      </c>
      <c r="D65" s="70" t="s">
        <v>17</v>
      </c>
      <c r="E65" s="176">
        <f>+SUM(E66:E68)</f>
        <v>0</v>
      </c>
      <c r="F65" s="176"/>
      <c r="G65" s="177"/>
      <c r="H65" s="178"/>
      <c r="I65" s="179"/>
      <c r="J65" s="249">
        <f>+SUM(J66:J68)</f>
        <v>0</v>
      </c>
      <c r="K65" s="180"/>
      <c r="L65" s="181"/>
      <c r="M65" s="182"/>
      <c r="N65" s="179"/>
      <c r="O65" s="183"/>
      <c r="P65" s="184">
        <f>+A64+E65-J65</f>
        <v>0</v>
      </c>
      <c r="Q65" s="250"/>
    </row>
    <row r="66" spans="1:17" ht="14.25" x14ac:dyDescent="0.2">
      <c r="A66" s="41" t="s">
        <v>19</v>
      </c>
      <c r="B66" s="71" t="s">
        <v>20</v>
      </c>
      <c r="C66" s="53" t="s">
        <v>20</v>
      </c>
      <c r="D66" s="54" t="s">
        <v>20</v>
      </c>
      <c r="E66" s="185"/>
      <c r="F66" s="186"/>
      <c r="G66" s="187"/>
      <c r="H66" s="185"/>
      <c r="I66" s="186"/>
      <c r="J66" s="251"/>
      <c r="K66" s="221"/>
      <c r="L66" s="252"/>
      <c r="M66" s="253"/>
      <c r="N66" s="254"/>
      <c r="O66" s="232"/>
      <c r="P66" s="255"/>
      <c r="Q66" s="227"/>
    </row>
    <row r="67" spans="1:17" ht="14.25" x14ac:dyDescent="0.2">
      <c r="A67" s="41" t="s">
        <v>25</v>
      </c>
      <c r="B67" s="71" t="s">
        <v>20</v>
      </c>
      <c r="C67" s="73" t="s">
        <v>20</v>
      </c>
      <c r="D67" s="74" t="s">
        <v>20</v>
      </c>
      <c r="E67" s="185"/>
      <c r="F67" s="186"/>
      <c r="G67" s="187"/>
      <c r="H67" s="185"/>
      <c r="I67" s="186"/>
      <c r="J67" s="251"/>
      <c r="K67" s="221"/>
      <c r="L67" s="252"/>
      <c r="M67" s="253"/>
      <c r="N67" s="254"/>
      <c r="O67" s="232"/>
      <c r="P67" s="256"/>
      <c r="Q67" s="227"/>
    </row>
    <row r="68" spans="1:17" ht="15" thickBot="1" x14ac:dyDescent="0.25">
      <c r="A68" s="41" t="s">
        <v>26</v>
      </c>
      <c r="B68" s="75"/>
      <c r="C68" s="76"/>
      <c r="D68" s="77"/>
      <c r="E68" s="234"/>
      <c r="F68" s="234"/>
      <c r="G68" s="235"/>
      <c r="H68" s="234"/>
      <c r="I68" s="236"/>
      <c r="J68" s="257"/>
      <c r="K68" s="257"/>
      <c r="L68" s="258"/>
      <c r="M68" s="257"/>
      <c r="N68" s="259"/>
      <c r="O68" s="240"/>
      <c r="P68" s="256"/>
      <c r="Q68" s="227"/>
    </row>
    <row r="69" spans="1:17" ht="14.25" x14ac:dyDescent="0.2">
      <c r="A69" s="41" t="s">
        <v>15</v>
      </c>
      <c r="B69" s="88"/>
      <c r="C69" s="89"/>
      <c r="D69" s="90"/>
      <c r="E69" s="88"/>
      <c r="F69" s="88"/>
      <c r="G69" s="268"/>
      <c r="H69" s="88"/>
      <c r="I69" s="269"/>
      <c r="J69" s="270"/>
      <c r="K69" s="270"/>
      <c r="L69" s="271"/>
      <c r="M69" s="270"/>
      <c r="N69" s="272"/>
      <c r="O69" s="273"/>
      <c r="P69" s="88"/>
      <c r="Q69" s="88"/>
    </row>
    <row r="70" spans="1:17" ht="14.25" x14ac:dyDescent="0.2">
      <c r="A70" s="41" t="s">
        <v>15</v>
      </c>
      <c r="B70" s="43"/>
      <c r="C70" s="44"/>
      <c r="D70" s="45"/>
      <c r="E70" s="274"/>
      <c r="F70" s="274"/>
      <c r="G70" s="168"/>
      <c r="H70" s="274"/>
      <c r="I70" s="45"/>
      <c r="J70" s="274"/>
      <c r="K70" s="274"/>
      <c r="L70" s="168"/>
      <c r="M70" s="274"/>
      <c r="N70" s="45"/>
      <c r="O70" s="275"/>
      <c r="P70" s="276"/>
      <c r="Q70" s="276"/>
    </row>
    <row r="71" spans="1:17" ht="14.25" hidden="1" x14ac:dyDescent="0.2">
      <c r="A71" s="41" t="s">
        <v>29</v>
      </c>
      <c r="B71" s="43"/>
      <c r="C71" s="44"/>
      <c r="D71" s="45"/>
      <c r="E71" s="274"/>
      <c r="F71" s="274"/>
      <c r="G71" s="168"/>
      <c r="H71" s="274"/>
      <c r="I71" s="45"/>
      <c r="J71" s="274"/>
      <c r="K71" s="274"/>
      <c r="L71" s="168"/>
      <c r="M71" s="274"/>
      <c r="N71" s="45"/>
      <c r="O71" s="275"/>
      <c r="P71" s="276"/>
      <c r="Q71" s="276"/>
    </row>
    <row r="72" spans="1:17" hidden="1" x14ac:dyDescent="0.2"/>
    <row r="73" spans="1:17" hidden="1" x14ac:dyDescent="0.2"/>
    <row r="74" spans="1:17" hidden="1" x14ac:dyDescent="0.2"/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4:D54"/>
    <mergeCell ref="B59:D59"/>
    <mergeCell ref="B64:D64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39:D39"/>
    <mergeCell ref="B44:D44"/>
    <mergeCell ref="B49:D49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66:I68 E61:I64 E56:I59 E51:I54 E48:E49 G48:I49 E46:I47 E41:I43 E36:I39">
    <cfRule type="expression" dxfId="111" priority="42">
      <formula>$A31="ok"</formula>
    </cfRule>
  </conditionalFormatting>
  <conditionalFormatting sqref="E44 G44:I44">
    <cfRule type="expression" dxfId="110" priority="41">
      <formula>$A44="ok"</formula>
    </cfRule>
  </conditionalFormatting>
  <conditionalFormatting sqref="F49 F31:F32">
    <cfRule type="expression" dxfId="109" priority="37">
      <formula>$A31="ok"</formula>
    </cfRule>
  </conditionalFormatting>
  <conditionalFormatting sqref="F31:F32 K66:K67 F66:F67 K61:K62 F61:F62 K56:K57 F56:F57 K51:K52 F51:F52 K46:K47 F46:F47 K41:K42 F41:F42 K36:K37 F36:F37">
    <cfRule type="expression" dxfId="108" priority="38">
      <formula>AND(F31="",E31=1)</formula>
    </cfRule>
    <cfRule type="expression" dxfId="107" priority="39">
      <formula>AND(F31&lt;&gt;"",E31="")</formula>
    </cfRule>
    <cfRule type="expression" dxfId="106" priority="40">
      <formula>AND(F31&lt;&gt;"",E31=1)</formula>
    </cfRule>
  </conditionalFormatting>
  <conditionalFormatting sqref="K31">
    <cfRule type="expression" dxfId="105" priority="34">
      <formula>AND(K31="",J31=1)</formula>
    </cfRule>
    <cfRule type="expression" dxfId="104" priority="35">
      <formula>AND(K31&lt;&gt;"",J31="")</formula>
    </cfRule>
    <cfRule type="expression" dxfId="103" priority="36">
      <formula>AND(K31&lt;&gt;"",J31=1)</formula>
    </cfRule>
  </conditionalFormatting>
  <conditionalFormatting sqref="K32">
    <cfRule type="expression" dxfId="102" priority="31">
      <formula>AND(K32="",J32=1)</formula>
    </cfRule>
    <cfRule type="expression" dxfId="101" priority="32">
      <formula>AND(K32&lt;&gt;"",J32="")</formula>
    </cfRule>
    <cfRule type="expression" dxfId="100" priority="33">
      <formula>AND(K32&lt;&gt;"",J32=1)</formula>
    </cfRule>
  </conditionalFormatting>
  <conditionalFormatting sqref="E23 G23:I23 G25:I25 E25">
    <cfRule type="expression" dxfId="99" priority="27">
      <formula>$A23="ok"</formula>
    </cfRule>
  </conditionalFormatting>
  <conditionalFormatting sqref="K8:N8">
    <cfRule type="expression" dxfId="98" priority="26" stopIfTrue="1">
      <formula>$C$26="ATTERRISSAGE"</formula>
    </cfRule>
  </conditionalFormatting>
  <conditionalFormatting sqref="E31:E32 E49 G49:I49 G31:I32">
    <cfRule type="expression" dxfId="97" priority="21">
      <formula>$A31="ok"</formula>
    </cfRule>
  </conditionalFormatting>
  <conditionalFormatting sqref="E44 G44:I44">
    <cfRule type="expression" dxfId="96" priority="20">
      <formula>$A44="ok"</formula>
    </cfRule>
  </conditionalFormatting>
  <conditionalFormatting sqref="F49 F31:F32">
    <cfRule type="expression" dxfId="95" priority="16">
      <formula>$A31="ok"</formula>
    </cfRule>
  </conditionalFormatting>
  <conditionalFormatting sqref="F31:F32">
    <cfRule type="expression" dxfId="94" priority="17">
      <formula>AND(F31="",E31=1)</formula>
    </cfRule>
    <cfRule type="expression" dxfId="93" priority="18">
      <formula>AND(F31&lt;&gt;"",E31="")</formula>
    </cfRule>
    <cfRule type="expression" dxfId="92" priority="19">
      <formula>AND(F31&lt;&gt;"",E31=1)</formula>
    </cfRule>
  </conditionalFormatting>
  <conditionalFormatting sqref="K31">
    <cfRule type="expression" dxfId="91" priority="13">
      <formula>AND(K31="",J31=1)</formula>
    </cfRule>
    <cfRule type="expression" dxfId="90" priority="14">
      <formula>AND(K31&lt;&gt;"",J31="")</formula>
    </cfRule>
    <cfRule type="expression" dxfId="89" priority="15">
      <formula>AND(K31&lt;&gt;"",J31=1)</formula>
    </cfRule>
  </conditionalFormatting>
  <conditionalFormatting sqref="K32">
    <cfRule type="expression" dxfId="88" priority="10">
      <formula>AND(K32="",J32=1)</formula>
    </cfRule>
    <cfRule type="expression" dxfId="87" priority="11">
      <formula>AND(K32&lt;&gt;"",J32="")</formula>
    </cfRule>
    <cfRule type="expression" dxfId="86" priority="12">
      <formula>AND(K32&lt;&gt;"",J32=1)</formula>
    </cfRule>
  </conditionalFormatting>
  <conditionalFormatting sqref="E23 G23:I23 G25:I25 E25">
    <cfRule type="expression" dxfId="85" priority="6">
      <formula>$A23="ok"</formula>
    </cfRule>
  </conditionalFormatting>
  <conditionalFormatting sqref="K8:N8">
    <cfRule type="expression" dxfId="84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5:H68 M65:M68 H60:H63 M60:M63 H55:H58 M55:M58 H50:H53 M50:M53 H45:H48 M45:M48 H40:H43 M40:M43 H35:H38 M35:M38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5:N68 I65:I68 N60:N63 I60:I63 N55:N58 I55:I58 N50:N53 I50:I53 N45:N48 I45:I48 N40:N43 I40:I43 N35:N38 I35:I38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5:G68 L65:L68 G60:G63 L60:L63 G55:G58 L55:L58 G50:G53 L50:L53 G45:G48 L45:L48 G40:G43 L40:L43 G35:G38 L35:L38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6:J68 E66:E68 J61:J63 E61:E63 J56:J58 E56:E58 J51:J53 E51:E53 J46:J48 E46:E48 J41:J43 E41:E43 J36:J38 E36:E38">
      <formula1>1</formula1>
      <formula2>1</formula2>
    </dataValidation>
    <dataValidation type="list" allowBlank="1" showInputMessage="1" showErrorMessage="1" sqref="F31:F32 F36:F37 F41:F42 F46:F47 F51:F52 F56:F57 F61:F62 F66:F67">
      <formula1>$G$1:$L$1</formula1>
    </dataValidation>
    <dataValidation type="list" allowBlank="1" showInputMessage="1" showErrorMessage="1" sqref="K31:K32 K36:K37 K41:K42 K46:K47 K51:K52 K56:K57 K61:K62 K66:K67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415"/>
  <sheetViews>
    <sheetView topLeftCell="A25" workbookViewId="0">
      <selection activeCell="B36" sqref="B36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56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59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80"/>
      <c r="C9" s="281"/>
      <c r="D9" s="284" t="s">
        <v>1</v>
      </c>
      <c r="E9" s="294" t="str">
        <f>"POSTES AU "&amp;RIGHT(P21,10)</f>
        <v>POSTES AU 31/12/2020</v>
      </c>
      <c r="F9" s="296" t="str">
        <f>+A28</f>
        <v>CONTRATS AU 29/02/2020</v>
      </c>
      <c r="G9" s="324" t="s">
        <v>39</v>
      </c>
      <c r="H9" s="325"/>
      <c r="I9" s="313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2"/>
      <c r="C10" s="283"/>
      <c r="D10" s="285"/>
      <c r="E10" s="295"/>
      <c r="F10" s="297"/>
      <c r="G10" s="114" t="s">
        <v>40</v>
      </c>
      <c r="H10" s="115" t="s">
        <v>41</v>
      </c>
      <c r="I10" s="314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50</v>
      </c>
      <c r="B11" s="278" t="s">
        <v>2</v>
      </c>
      <c r="C11" s="279"/>
      <c r="D11" s="24">
        <v>1</v>
      </c>
      <c r="E11" s="117">
        <f>+P23</f>
        <v>1</v>
      </c>
      <c r="F11" s="118">
        <f>+A29+A34</f>
        <v>1</v>
      </c>
      <c r="G11" s="119">
        <f>+E30+E35</f>
        <v>0</v>
      </c>
      <c r="H11" s="120">
        <f>+J30+J35</f>
        <v>0</v>
      </c>
      <c r="I11" s="121">
        <f t="shared" ref="I11:I17" si="0">+F11+G11-H11</f>
        <v>1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50</v>
      </c>
      <c r="B12" s="278" t="s">
        <v>3</v>
      </c>
      <c r="C12" s="279"/>
      <c r="D12" s="25"/>
      <c r="E12" s="122"/>
      <c r="F12" s="121">
        <f>+A40</f>
        <v>0</v>
      </c>
      <c r="G12" s="119">
        <f>+E41</f>
        <v>0</v>
      </c>
      <c r="H12" s="120">
        <f>J41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50</v>
      </c>
      <c r="B13" s="278" t="s">
        <v>4</v>
      </c>
      <c r="C13" s="279"/>
      <c r="D13" s="25"/>
      <c r="E13" s="122"/>
      <c r="F13" s="121">
        <f>+A45</f>
        <v>0</v>
      </c>
      <c r="G13" s="119">
        <f>+E46</f>
        <v>0</v>
      </c>
      <c r="H13" s="120">
        <f>J46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50</v>
      </c>
      <c r="B14" s="278" t="s">
        <v>5</v>
      </c>
      <c r="C14" s="279"/>
      <c r="D14" s="25"/>
      <c r="E14" s="122"/>
      <c r="F14" s="121">
        <f>+A50</f>
        <v>0</v>
      </c>
      <c r="G14" s="119">
        <f>+E51</f>
        <v>0</v>
      </c>
      <c r="H14" s="120">
        <f>J51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50</v>
      </c>
      <c r="B15" s="278" t="s">
        <v>6</v>
      </c>
      <c r="C15" s="279"/>
      <c r="D15" s="25"/>
      <c r="E15" s="122"/>
      <c r="F15" s="121">
        <f>+A55</f>
        <v>0</v>
      </c>
      <c r="G15" s="119">
        <f>+E56</f>
        <v>0</v>
      </c>
      <c r="H15" s="120">
        <f>J56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50</v>
      </c>
      <c r="B16" s="278" t="s">
        <v>7</v>
      </c>
      <c r="C16" s="279"/>
      <c r="D16" s="25"/>
      <c r="E16" s="122"/>
      <c r="F16" s="121">
        <f>+A60</f>
        <v>0</v>
      </c>
      <c r="G16" s="119">
        <f>+E61</f>
        <v>0</v>
      </c>
      <c r="H16" s="120">
        <f>J61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50</v>
      </c>
      <c r="B17" s="278" t="s">
        <v>8</v>
      </c>
      <c r="C17" s="279"/>
      <c r="D17" s="26"/>
      <c r="E17" s="123"/>
      <c r="F17" s="124">
        <f>+A65</f>
        <v>0</v>
      </c>
      <c r="G17" s="125">
        <f>+E66</f>
        <v>0</v>
      </c>
      <c r="H17" s="126">
        <f>J66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6" t="s">
        <v>9</v>
      </c>
      <c r="C18" s="287"/>
      <c r="D18" s="27">
        <v>1</v>
      </c>
      <c r="E18" s="127">
        <f>+P23</f>
        <v>1</v>
      </c>
      <c r="F18" s="128">
        <f t="shared" ref="F18" si="1">+SUM(F11:F17)</f>
        <v>1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1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5" t="s">
        <v>39</v>
      </c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6"/>
      <c r="Q20" s="2"/>
    </row>
    <row r="21" spans="1:17" ht="16.5" customHeight="1" thickTop="1" x14ac:dyDescent="0.2">
      <c r="A21" s="31"/>
      <c r="B21" s="288" t="s">
        <v>10</v>
      </c>
      <c r="C21" s="288"/>
      <c r="D21" s="32"/>
      <c r="E21" s="317" t="s">
        <v>42</v>
      </c>
      <c r="F21" s="318"/>
      <c r="G21" s="318"/>
      <c r="H21" s="318"/>
      <c r="I21" s="319"/>
      <c r="J21" s="317" t="s">
        <v>43</v>
      </c>
      <c r="K21" s="318"/>
      <c r="L21" s="318"/>
      <c r="M21" s="318"/>
      <c r="N21" s="319"/>
      <c r="O21" s="320" t="s">
        <v>44</v>
      </c>
      <c r="P21" s="322" t="s">
        <v>45</v>
      </c>
      <c r="Q21" s="131"/>
    </row>
    <row r="22" spans="1:17" ht="24.75" thickBot="1" x14ac:dyDescent="0.3">
      <c r="A22" s="33"/>
      <c r="B22" s="289"/>
      <c r="C22" s="289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63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63</v>
      </c>
      <c r="N22" s="136" t="s">
        <v>17</v>
      </c>
      <c r="O22" s="321"/>
      <c r="P22" s="323"/>
      <c r="Q22" s="138"/>
    </row>
    <row r="23" spans="1:17" ht="16.5" thickBot="1" x14ac:dyDescent="0.25">
      <c r="A23" s="35"/>
      <c r="B23" s="290"/>
      <c r="C23" s="290"/>
      <c r="D23" s="36">
        <v>1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1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1" t="s">
        <v>12</v>
      </c>
      <c r="C26" s="291"/>
      <c r="D26" s="291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311" t="s">
        <v>45</v>
      </c>
      <c r="Q28" s="131"/>
    </row>
    <row r="29" spans="1:17" ht="24.75" thickBot="1" x14ac:dyDescent="0.25">
      <c r="A29" s="47">
        <v>0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63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63</v>
      </c>
      <c r="N29" s="175" t="s">
        <v>17</v>
      </c>
      <c r="O29" s="304"/>
      <c r="P29" s="312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63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0</v>
      </c>
      <c r="Q30" s="138"/>
    </row>
    <row r="31" spans="1:17" ht="14.25" x14ac:dyDescent="0.2">
      <c r="A31" s="41" t="s">
        <v>19</v>
      </c>
      <c r="B31" s="52" t="s">
        <v>20</v>
      </c>
      <c r="C31" s="53" t="s">
        <v>20</v>
      </c>
      <c r="D31" s="54" t="s">
        <v>20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25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1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63</v>
      </c>
      <c r="D35" s="51" t="s">
        <v>17</v>
      </c>
      <c r="E35" s="176">
        <f>SUM(E36:E39)</f>
        <v>0</v>
      </c>
      <c r="F35" s="176"/>
      <c r="G35" s="177"/>
      <c r="H35" s="178"/>
      <c r="I35" s="179"/>
      <c r="J35" s="176">
        <f>SUM(J36:J39)</f>
        <v>0</v>
      </c>
      <c r="K35" s="176"/>
      <c r="L35" s="181"/>
      <c r="M35" s="182"/>
      <c r="N35" s="179"/>
      <c r="O35" s="183"/>
      <c r="P35" s="184">
        <f>+A34+E35-J35</f>
        <v>1</v>
      </c>
      <c r="Q35" s="138"/>
    </row>
    <row r="36" spans="1:17" ht="14.25" x14ac:dyDescent="0.2">
      <c r="A36" s="41" t="s">
        <v>15</v>
      </c>
      <c r="B36" s="63" t="s">
        <v>62</v>
      </c>
      <c r="C36" s="53" t="s">
        <v>23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19</v>
      </c>
      <c r="B37" s="64" t="s">
        <v>20</v>
      </c>
      <c r="C37" s="65" t="s">
        <v>20</v>
      </c>
      <c r="D37" s="66" t="s">
        <v>20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25</v>
      </c>
      <c r="B38" s="64" t="s">
        <v>20</v>
      </c>
      <c r="C38" s="65" t="s">
        <v>20</v>
      </c>
      <c r="D38" s="66" t="s">
        <v>20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5" thickBot="1" x14ac:dyDescent="0.25">
      <c r="A39" s="41" t="s">
        <v>26</v>
      </c>
      <c r="B39" s="67"/>
      <c r="C39" s="68"/>
      <c r="D39" s="69"/>
      <c r="E39" s="234"/>
      <c r="F39" s="234"/>
      <c r="G39" s="235"/>
      <c r="H39" s="234"/>
      <c r="I39" s="236"/>
      <c r="J39" s="237"/>
      <c r="K39" s="237"/>
      <c r="L39" s="238"/>
      <c r="M39" s="237"/>
      <c r="N39" s="239"/>
      <c r="O39" s="240"/>
      <c r="P39" s="241"/>
      <c r="Q39" s="227"/>
    </row>
    <row r="40" spans="1:17" ht="24.75" thickBot="1" x14ac:dyDescent="0.25">
      <c r="A40" s="59">
        <v>0</v>
      </c>
      <c r="B40" s="292" t="s">
        <v>3</v>
      </c>
      <c r="C40" s="292"/>
      <c r="D40" s="293"/>
      <c r="E40" s="170" t="str">
        <f t="shared" ref="E40:N40" si="4">+E$29</f>
        <v>Entrées</v>
      </c>
      <c r="F40" s="170" t="str">
        <f t="shared" si="4"/>
        <v>Motif</v>
      </c>
      <c r="G40" s="171" t="str">
        <f t="shared" si="4"/>
        <v>Date</v>
      </c>
      <c r="H40" s="172" t="str">
        <f t="shared" si="4"/>
        <v>GRADE</v>
      </c>
      <c r="I40" s="173" t="str">
        <f t="shared" si="4"/>
        <v>Coef Horaire*</v>
      </c>
      <c r="J40" s="242" t="str">
        <f t="shared" si="4"/>
        <v>Sorties</v>
      </c>
      <c r="K40" s="243" t="str">
        <f t="shared" si="4"/>
        <v>Motif</v>
      </c>
      <c r="L40" s="244" t="str">
        <f t="shared" si="4"/>
        <v>Date</v>
      </c>
      <c r="M40" s="245" t="str">
        <f t="shared" si="4"/>
        <v>GRADE</v>
      </c>
      <c r="N40" s="246" t="str">
        <f t="shared" si="4"/>
        <v>Coef Horaire*</v>
      </c>
      <c r="O40" s="247" t="str">
        <f>+O$28</f>
        <v>COMMENTAIRES LIBRES</v>
      </c>
      <c r="P40" s="248" t="str">
        <f>+P$28</f>
        <v>ATTERRISSAGE AU 31/12/2020</v>
      </c>
      <c r="Q40" s="206"/>
    </row>
    <row r="41" spans="1:17" ht="30.75" thickBot="1" x14ac:dyDescent="0.3">
      <c r="A41" s="41" t="s">
        <v>15</v>
      </c>
      <c r="B41" s="61" t="s">
        <v>16</v>
      </c>
      <c r="C41" s="62" t="s">
        <v>63</v>
      </c>
      <c r="D41" s="70" t="s">
        <v>17</v>
      </c>
      <c r="E41" s="176">
        <f>SUM(E42:E44)</f>
        <v>0</v>
      </c>
      <c r="F41" s="176"/>
      <c r="G41" s="177"/>
      <c r="H41" s="178"/>
      <c r="I41" s="179"/>
      <c r="J41" s="249">
        <f>SUM(J42:J44)</f>
        <v>0</v>
      </c>
      <c r="K41" s="180"/>
      <c r="L41" s="181"/>
      <c r="M41" s="182"/>
      <c r="N41" s="179"/>
      <c r="O41" s="183"/>
      <c r="P41" s="184">
        <f>+A40+E41-J41</f>
        <v>0</v>
      </c>
      <c r="Q41" s="250"/>
    </row>
    <row r="42" spans="1:17" ht="14.25" x14ac:dyDescent="0.2">
      <c r="A42" s="41" t="s">
        <v>19</v>
      </c>
      <c r="B42" s="71" t="s">
        <v>20</v>
      </c>
      <c r="C42" s="53" t="s">
        <v>20</v>
      </c>
      <c r="D42" s="72" t="s">
        <v>20</v>
      </c>
      <c r="E42" s="185"/>
      <c r="F42" s="186"/>
      <c r="G42" s="187"/>
      <c r="H42" s="185"/>
      <c r="I42" s="186"/>
      <c r="J42" s="251"/>
      <c r="K42" s="221"/>
      <c r="L42" s="252"/>
      <c r="M42" s="253"/>
      <c r="N42" s="254"/>
      <c r="O42" s="232"/>
      <c r="P42" s="255"/>
      <c r="Q42" s="227"/>
    </row>
    <row r="43" spans="1:17" ht="14.25" x14ac:dyDescent="0.2">
      <c r="A43" s="41" t="s">
        <v>25</v>
      </c>
      <c r="B43" s="71" t="s">
        <v>20</v>
      </c>
      <c r="C43" s="73" t="s">
        <v>20</v>
      </c>
      <c r="D43" s="74" t="s">
        <v>20</v>
      </c>
      <c r="E43" s="185"/>
      <c r="F43" s="186"/>
      <c r="G43" s="187"/>
      <c r="H43" s="185"/>
      <c r="I43" s="186"/>
      <c r="J43" s="251"/>
      <c r="K43" s="221"/>
      <c r="L43" s="252"/>
      <c r="M43" s="253"/>
      <c r="N43" s="254"/>
      <c r="O43" s="232"/>
      <c r="P43" s="256"/>
      <c r="Q43" s="227"/>
    </row>
    <row r="44" spans="1:17" ht="15" thickBot="1" x14ac:dyDescent="0.25">
      <c r="A44" s="41" t="s">
        <v>26</v>
      </c>
      <c r="B44" s="75"/>
      <c r="C44" s="76"/>
      <c r="D44" s="77"/>
      <c r="E44" s="234"/>
      <c r="F44" s="234"/>
      <c r="G44" s="235"/>
      <c r="H44" s="234"/>
      <c r="I44" s="236"/>
      <c r="J44" s="257"/>
      <c r="K44" s="257"/>
      <c r="L44" s="258"/>
      <c r="M44" s="257"/>
      <c r="N44" s="259"/>
      <c r="O44" s="240"/>
      <c r="P44" s="260"/>
      <c r="Q44" s="227"/>
    </row>
    <row r="45" spans="1:17" ht="24.75" thickBot="1" x14ac:dyDescent="0.25">
      <c r="A45" s="59">
        <v>0</v>
      </c>
      <c r="B45" s="292" t="s">
        <v>4</v>
      </c>
      <c r="C45" s="292"/>
      <c r="D45" s="293"/>
      <c r="E45" s="170" t="str">
        <f t="shared" ref="E45:N45" si="5">+E$29</f>
        <v>Entrées</v>
      </c>
      <c r="F45" s="170" t="str">
        <f t="shared" si="5"/>
        <v>Motif</v>
      </c>
      <c r="G45" s="171" t="str">
        <f t="shared" si="5"/>
        <v>Date</v>
      </c>
      <c r="H45" s="172" t="str">
        <f t="shared" si="5"/>
        <v>GRADE</v>
      </c>
      <c r="I45" s="173" t="str">
        <f t="shared" si="5"/>
        <v>Coef Horaire*</v>
      </c>
      <c r="J45" s="242" t="str">
        <f t="shared" si="5"/>
        <v>Sorties</v>
      </c>
      <c r="K45" s="243" t="str">
        <f t="shared" si="5"/>
        <v>Motif</v>
      </c>
      <c r="L45" s="244" t="str">
        <f t="shared" si="5"/>
        <v>Date</v>
      </c>
      <c r="M45" s="245" t="str">
        <f t="shared" si="5"/>
        <v>GRADE</v>
      </c>
      <c r="N45" s="246" t="str">
        <f t="shared" si="5"/>
        <v>Coef Horaire*</v>
      </c>
      <c r="O45" s="247" t="str">
        <f>+O$28</f>
        <v>COMMENTAIRES LIBRES</v>
      </c>
      <c r="P45" s="248" t="str">
        <f>+P$28</f>
        <v>ATTERRISSAGE AU 31/12/2020</v>
      </c>
      <c r="Q45" s="206"/>
    </row>
    <row r="46" spans="1:17" ht="30.75" thickBot="1" x14ac:dyDescent="0.3">
      <c r="A46" s="60" t="s">
        <v>15</v>
      </c>
      <c r="B46" s="61" t="s">
        <v>16</v>
      </c>
      <c r="C46" s="62" t="s">
        <v>63</v>
      </c>
      <c r="D46" s="70" t="s">
        <v>17</v>
      </c>
      <c r="E46" s="176">
        <f>SUM(E47:E49)</f>
        <v>0</v>
      </c>
      <c r="F46" s="176"/>
      <c r="G46" s="177"/>
      <c r="H46" s="178"/>
      <c r="I46" s="179"/>
      <c r="J46" s="249">
        <f>SUM(J47:J49)</f>
        <v>0</v>
      </c>
      <c r="K46" s="180"/>
      <c r="L46" s="181"/>
      <c r="M46" s="182"/>
      <c r="N46" s="179"/>
      <c r="O46" s="183"/>
      <c r="P46" s="184">
        <f>+A45+E46-J46</f>
        <v>0</v>
      </c>
      <c r="Q46" s="250"/>
    </row>
    <row r="47" spans="1:17" ht="14.25" x14ac:dyDescent="0.2">
      <c r="A47" s="41" t="s">
        <v>19</v>
      </c>
      <c r="B47" s="71" t="s">
        <v>20</v>
      </c>
      <c r="C47" s="53" t="s">
        <v>20</v>
      </c>
      <c r="D47" s="72" t="s">
        <v>20</v>
      </c>
      <c r="E47" s="185"/>
      <c r="F47" s="186"/>
      <c r="G47" s="187"/>
      <c r="H47" s="185"/>
      <c r="I47" s="186"/>
      <c r="J47" s="251"/>
      <c r="K47" s="221"/>
      <c r="L47" s="252"/>
      <c r="M47" s="253"/>
      <c r="N47" s="254"/>
      <c r="O47" s="232"/>
      <c r="P47" s="255"/>
      <c r="Q47" s="227"/>
    </row>
    <row r="48" spans="1:17" ht="14.25" x14ac:dyDescent="0.2">
      <c r="A48" s="41" t="s">
        <v>25</v>
      </c>
      <c r="B48" s="71" t="s">
        <v>20</v>
      </c>
      <c r="C48" s="73" t="s">
        <v>20</v>
      </c>
      <c r="D48" s="74" t="s">
        <v>20</v>
      </c>
      <c r="E48" s="185"/>
      <c r="F48" s="186"/>
      <c r="G48" s="187"/>
      <c r="H48" s="185"/>
      <c r="I48" s="186"/>
      <c r="J48" s="251"/>
      <c r="K48" s="221"/>
      <c r="L48" s="252"/>
      <c r="M48" s="253"/>
      <c r="N48" s="254"/>
      <c r="O48" s="232"/>
      <c r="P48" s="256"/>
      <c r="Q48" s="227"/>
    </row>
    <row r="49" spans="1:17" ht="15" thickBot="1" x14ac:dyDescent="0.25">
      <c r="A49" s="41" t="s">
        <v>26</v>
      </c>
      <c r="B49" s="75"/>
      <c r="C49" s="76"/>
      <c r="D49" s="77"/>
      <c r="E49" s="234"/>
      <c r="F49" s="234"/>
      <c r="G49" s="235"/>
      <c r="H49" s="234"/>
      <c r="I49" s="236"/>
      <c r="J49" s="257"/>
      <c r="K49" s="257"/>
      <c r="L49" s="258"/>
      <c r="M49" s="257"/>
      <c r="N49" s="259"/>
      <c r="O49" s="240"/>
      <c r="P49" s="260"/>
      <c r="Q49" s="227"/>
    </row>
    <row r="50" spans="1:17" ht="24.75" thickBot="1" x14ac:dyDescent="0.25">
      <c r="A50" s="59">
        <v>0</v>
      </c>
      <c r="B50" s="292" t="s">
        <v>5</v>
      </c>
      <c r="C50" s="292"/>
      <c r="D50" s="293"/>
      <c r="E50" s="170" t="str">
        <f t="shared" ref="E50:N50" si="6">+E$29</f>
        <v>Entrées</v>
      </c>
      <c r="F50" s="170" t="str">
        <f t="shared" si="6"/>
        <v>Motif</v>
      </c>
      <c r="G50" s="171" t="str">
        <f t="shared" si="6"/>
        <v>Date</v>
      </c>
      <c r="H50" s="172" t="str">
        <f t="shared" si="6"/>
        <v>GRADE</v>
      </c>
      <c r="I50" s="173" t="str">
        <f t="shared" si="6"/>
        <v>Coef Horaire*</v>
      </c>
      <c r="J50" s="242" t="str">
        <f t="shared" si="6"/>
        <v>Sorties</v>
      </c>
      <c r="K50" s="243" t="str">
        <f t="shared" si="6"/>
        <v>Motif</v>
      </c>
      <c r="L50" s="261" t="str">
        <f t="shared" si="6"/>
        <v>Date</v>
      </c>
      <c r="M50" s="245" t="str">
        <f t="shared" si="6"/>
        <v>GRADE</v>
      </c>
      <c r="N50" s="246" t="str">
        <f t="shared" si="6"/>
        <v>Coef Horaire*</v>
      </c>
      <c r="O50" s="247" t="str">
        <f>+O$28</f>
        <v>COMMENTAIRES LIBRES</v>
      </c>
      <c r="P50" s="248" t="str">
        <f>+P$28</f>
        <v>ATTERRISSAGE AU 31/12/2020</v>
      </c>
      <c r="Q50" s="206"/>
    </row>
    <row r="51" spans="1:17" ht="30.75" thickBot="1" x14ac:dyDescent="0.3">
      <c r="A51" s="60" t="s">
        <v>15</v>
      </c>
      <c r="B51" s="78" t="s">
        <v>16</v>
      </c>
      <c r="C51" s="62" t="s">
        <v>63</v>
      </c>
      <c r="D51" s="70" t="s">
        <v>17</v>
      </c>
      <c r="E51" s="176">
        <f>SUM(E52:E54)</f>
        <v>0</v>
      </c>
      <c r="F51" s="176"/>
      <c r="G51" s="177"/>
      <c r="H51" s="178"/>
      <c r="I51" s="179"/>
      <c r="J51" s="249">
        <f>SUM(J52:J54)</f>
        <v>0</v>
      </c>
      <c r="K51" s="180"/>
      <c r="L51" s="262"/>
      <c r="M51" s="182"/>
      <c r="N51" s="179"/>
      <c r="O51" s="183"/>
      <c r="P51" s="184">
        <f>+A50+E51-J51</f>
        <v>0</v>
      </c>
      <c r="Q51" s="250"/>
    </row>
    <row r="52" spans="1:17" ht="14.25" x14ac:dyDescent="0.2">
      <c r="A52" s="41" t="s">
        <v>19</v>
      </c>
      <c r="B52" s="63" t="s">
        <v>20</v>
      </c>
      <c r="C52" s="53" t="s">
        <v>20</v>
      </c>
      <c r="D52" s="54" t="s">
        <v>20</v>
      </c>
      <c r="E52" s="185"/>
      <c r="F52" s="186"/>
      <c r="G52" s="187"/>
      <c r="H52" s="185"/>
      <c r="I52" s="186"/>
      <c r="J52" s="263"/>
      <c r="K52" s="221"/>
      <c r="L52" s="264"/>
      <c r="M52" s="265"/>
      <c r="N52" s="266"/>
      <c r="O52" s="225"/>
      <c r="P52" s="255"/>
      <c r="Q52" s="227"/>
    </row>
    <row r="53" spans="1:17" ht="14.25" x14ac:dyDescent="0.2">
      <c r="A53" s="41" t="s">
        <v>25</v>
      </c>
      <c r="B53" s="79" t="s">
        <v>20</v>
      </c>
      <c r="C53" s="80" t="s">
        <v>20</v>
      </c>
      <c r="D53" s="81" t="s">
        <v>20</v>
      </c>
      <c r="E53" s="185"/>
      <c r="F53" s="186"/>
      <c r="G53" s="187"/>
      <c r="H53" s="185"/>
      <c r="I53" s="186"/>
      <c r="J53" s="251"/>
      <c r="K53" s="221"/>
      <c r="L53" s="267"/>
      <c r="M53" s="253"/>
      <c r="N53" s="254"/>
      <c r="O53" s="232"/>
      <c r="P53" s="256"/>
      <c r="Q53" s="227"/>
    </row>
    <row r="54" spans="1:17" ht="15" thickBot="1" x14ac:dyDescent="0.25">
      <c r="A54" s="41"/>
      <c r="B54" s="82"/>
      <c r="C54" s="69"/>
      <c r="D54" s="69"/>
      <c r="E54" s="234"/>
      <c r="F54" s="234"/>
      <c r="G54" s="235"/>
      <c r="H54" s="234"/>
      <c r="I54" s="236"/>
      <c r="J54" s="257"/>
      <c r="K54" s="257"/>
      <c r="L54" s="258"/>
      <c r="M54" s="257"/>
      <c r="N54" s="259"/>
      <c r="O54" s="240"/>
      <c r="P54" s="260"/>
      <c r="Q54" s="227"/>
    </row>
    <row r="55" spans="1:17" ht="24.75" thickBot="1" x14ac:dyDescent="0.25">
      <c r="A55" s="59">
        <v>0</v>
      </c>
      <c r="B55" s="292" t="s">
        <v>6</v>
      </c>
      <c r="C55" s="292"/>
      <c r="D55" s="293"/>
      <c r="E55" s="170" t="str">
        <f t="shared" ref="E55:N55" si="7">+E$29</f>
        <v>Entrées</v>
      </c>
      <c r="F55" s="170" t="str">
        <f t="shared" si="7"/>
        <v>Motif</v>
      </c>
      <c r="G55" s="171" t="str">
        <f t="shared" si="7"/>
        <v>Date</v>
      </c>
      <c r="H55" s="172" t="str">
        <f t="shared" si="7"/>
        <v>GRADE</v>
      </c>
      <c r="I55" s="173" t="str">
        <f t="shared" si="7"/>
        <v>Coef Horaire*</v>
      </c>
      <c r="J55" s="242" t="str">
        <f t="shared" si="7"/>
        <v>Sorties</v>
      </c>
      <c r="K55" s="215" t="str">
        <f t="shared" si="7"/>
        <v>Motif</v>
      </c>
      <c r="L55" s="244" t="str">
        <f t="shared" si="7"/>
        <v>Date</v>
      </c>
      <c r="M55" s="245" t="str">
        <f t="shared" si="7"/>
        <v>GRADE</v>
      </c>
      <c r="N55" s="246" t="str">
        <f t="shared" si="7"/>
        <v>Coef Horaire*</v>
      </c>
      <c r="O55" s="247" t="str">
        <f>+O$28</f>
        <v>COMMENTAIRES LIBRES</v>
      </c>
      <c r="P55" s="248" t="str">
        <f>+P$28</f>
        <v>ATTERRISSAGE AU 31/12/2020</v>
      </c>
      <c r="Q55" s="206"/>
    </row>
    <row r="56" spans="1:17" ht="30.75" thickBot="1" x14ac:dyDescent="0.3">
      <c r="A56" s="60" t="s">
        <v>15</v>
      </c>
      <c r="B56" s="61" t="s">
        <v>16</v>
      </c>
      <c r="C56" s="62" t="s">
        <v>63</v>
      </c>
      <c r="D56" s="70" t="s">
        <v>17</v>
      </c>
      <c r="E56" s="176">
        <f>SUM(E57:E59)</f>
        <v>0</v>
      </c>
      <c r="F56" s="176"/>
      <c r="G56" s="177"/>
      <c r="H56" s="178"/>
      <c r="I56" s="179"/>
      <c r="J56" s="249">
        <f>SUM(J57:J59)</f>
        <v>0</v>
      </c>
      <c r="K56" s="180"/>
      <c r="L56" s="181"/>
      <c r="M56" s="182"/>
      <c r="N56" s="179"/>
      <c r="O56" s="183"/>
      <c r="P56" s="184">
        <f>+A55+E56-J56</f>
        <v>0</v>
      </c>
      <c r="Q56" s="250"/>
    </row>
    <row r="57" spans="1:17" ht="14.25" x14ac:dyDescent="0.2">
      <c r="A57" s="41" t="s">
        <v>19</v>
      </c>
      <c r="B57" s="52" t="s">
        <v>20</v>
      </c>
      <c r="C57" s="53" t="s">
        <v>20</v>
      </c>
      <c r="D57" s="54" t="s">
        <v>20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26"/>
      <c r="Q57" s="227"/>
    </row>
    <row r="58" spans="1:17" ht="14.25" x14ac:dyDescent="0.2">
      <c r="A58" s="41" t="s">
        <v>25</v>
      </c>
      <c r="B58" s="83" t="s">
        <v>20</v>
      </c>
      <c r="C58" s="84" t="s">
        <v>20</v>
      </c>
      <c r="D58" s="72" t="s">
        <v>20</v>
      </c>
      <c r="E58" s="185"/>
      <c r="F58" s="186"/>
      <c r="G58" s="187"/>
      <c r="H58" s="185"/>
      <c r="I58" s="186"/>
      <c r="J58" s="228"/>
      <c r="K58" s="221"/>
      <c r="L58" s="229"/>
      <c r="M58" s="230"/>
      <c r="N58" s="231"/>
      <c r="O58" s="232"/>
      <c r="P58" s="233"/>
      <c r="Q58" s="227"/>
    </row>
    <row r="59" spans="1:17" ht="15" thickBot="1" x14ac:dyDescent="0.25">
      <c r="A59" s="41" t="s">
        <v>26</v>
      </c>
      <c r="B59" s="85"/>
      <c r="C59" s="86"/>
      <c r="D59" s="87"/>
      <c r="E59" s="234"/>
      <c r="F59" s="234"/>
      <c r="G59" s="235"/>
      <c r="H59" s="234"/>
      <c r="I59" s="236"/>
      <c r="J59" s="237"/>
      <c r="K59" s="237"/>
      <c r="L59" s="238"/>
      <c r="M59" s="237"/>
      <c r="N59" s="239"/>
      <c r="O59" s="240"/>
      <c r="P59" s="241"/>
      <c r="Q59" s="227"/>
    </row>
    <row r="60" spans="1:17" ht="24.75" thickBot="1" x14ac:dyDescent="0.25">
      <c r="A60" s="59">
        <v>0</v>
      </c>
      <c r="B60" s="292" t="s">
        <v>7</v>
      </c>
      <c r="C60" s="292"/>
      <c r="D60" s="293"/>
      <c r="E60" s="170" t="str">
        <f t="shared" ref="E60:N60" si="8">+E$29</f>
        <v>Entrées</v>
      </c>
      <c r="F60" s="170" t="str">
        <f t="shared" si="8"/>
        <v>Motif</v>
      </c>
      <c r="G60" s="171" t="str">
        <f t="shared" si="8"/>
        <v>Date</v>
      </c>
      <c r="H60" s="172" t="str">
        <f t="shared" si="8"/>
        <v>GRADE</v>
      </c>
      <c r="I60" s="173" t="str">
        <f t="shared" si="8"/>
        <v>Coef Horaire*</v>
      </c>
      <c r="J60" s="242" t="str">
        <f t="shared" si="8"/>
        <v>Sorties</v>
      </c>
      <c r="K60" s="215" t="str">
        <f t="shared" si="8"/>
        <v>Motif</v>
      </c>
      <c r="L60" s="244" t="str">
        <f t="shared" si="8"/>
        <v>Date</v>
      </c>
      <c r="M60" s="245" t="str">
        <f t="shared" si="8"/>
        <v>GRADE</v>
      </c>
      <c r="N60" s="246" t="str">
        <f t="shared" si="8"/>
        <v>Coef Horaire*</v>
      </c>
      <c r="O60" s="247" t="str">
        <f>+O$28</f>
        <v>COMMENTAIRES LIBRES</v>
      </c>
      <c r="P60" s="248" t="str">
        <f>+P$28</f>
        <v>ATTERRISSAGE AU 31/12/2020</v>
      </c>
      <c r="Q60" s="206"/>
    </row>
    <row r="61" spans="1:17" ht="30.75" thickBot="1" x14ac:dyDescent="0.3">
      <c r="A61" s="60" t="s">
        <v>15</v>
      </c>
      <c r="B61" s="61" t="s">
        <v>16</v>
      </c>
      <c r="C61" s="62" t="s">
        <v>63</v>
      </c>
      <c r="D61" s="70" t="s">
        <v>17</v>
      </c>
      <c r="E61" s="176">
        <f>SUM(E62:E64)</f>
        <v>0</v>
      </c>
      <c r="F61" s="176"/>
      <c r="G61" s="177"/>
      <c r="H61" s="178"/>
      <c r="I61" s="179"/>
      <c r="J61" s="249">
        <f>SUM(J62:J64)</f>
        <v>0</v>
      </c>
      <c r="K61" s="180"/>
      <c r="L61" s="181"/>
      <c r="M61" s="182"/>
      <c r="N61" s="179"/>
      <c r="O61" s="183"/>
      <c r="P61" s="184">
        <f>+A60+E61-J61</f>
        <v>0</v>
      </c>
      <c r="Q61" s="250"/>
    </row>
    <row r="62" spans="1:17" ht="14.25" x14ac:dyDescent="0.2">
      <c r="A62" s="41" t="s">
        <v>19</v>
      </c>
      <c r="B62" s="71" t="s">
        <v>20</v>
      </c>
      <c r="C62" s="53" t="s">
        <v>20</v>
      </c>
      <c r="D62" s="72" t="s">
        <v>20</v>
      </c>
      <c r="E62" s="185"/>
      <c r="F62" s="186"/>
      <c r="G62" s="187"/>
      <c r="H62" s="185"/>
      <c r="I62" s="186"/>
      <c r="J62" s="251"/>
      <c r="K62" s="221"/>
      <c r="L62" s="252"/>
      <c r="M62" s="253"/>
      <c r="N62" s="254"/>
      <c r="O62" s="232"/>
      <c r="P62" s="255"/>
      <c r="Q62" s="227"/>
    </row>
    <row r="63" spans="1:17" ht="14.25" x14ac:dyDescent="0.2">
      <c r="A63" s="41" t="s">
        <v>25</v>
      </c>
      <c r="B63" s="71" t="s">
        <v>20</v>
      </c>
      <c r="C63" s="73" t="s">
        <v>20</v>
      </c>
      <c r="D63" s="74" t="s">
        <v>20</v>
      </c>
      <c r="E63" s="185"/>
      <c r="F63" s="186"/>
      <c r="G63" s="187"/>
      <c r="H63" s="185"/>
      <c r="I63" s="186"/>
      <c r="J63" s="251"/>
      <c r="K63" s="221"/>
      <c r="L63" s="252"/>
      <c r="M63" s="253"/>
      <c r="N63" s="254"/>
      <c r="O63" s="232"/>
      <c r="P63" s="256"/>
      <c r="Q63" s="227"/>
    </row>
    <row r="64" spans="1:17" ht="15" thickBot="1" x14ac:dyDescent="0.25">
      <c r="A64" s="41" t="s">
        <v>26</v>
      </c>
      <c r="B64" s="75"/>
      <c r="C64" s="76"/>
      <c r="D64" s="77"/>
      <c r="E64" s="234"/>
      <c r="F64" s="234"/>
      <c r="G64" s="235"/>
      <c r="H64" s="234"/>
      <c r="I64" s="236"/>
      <c r="J64" s="257"/>
      <c r="K64" s="257"/>
      <c r="L64" s="258"/>
      <c r="M64" s="257"/>
      <c r="N64" s="259"/>
      <c r="O64" s="240"/>
      <c r="P64" s="260"/>
      <c r="Q64" s="227"/>
    </row>
    <row r="65" spans="1:17" ht="24.75" thickBot="1" x14ac:dyDescent="0.25">
      <c r="A65" s="59">
        <v>0</v>
      </c>
      <c r="B65" s="292" t="s">
        <v>28</v>
      </c>
      <c r="C65" s="292"/>
      <c r="D65" s="293"/>
      <c r="E65" s="170" t="str">
        <f t="shared" ref="E65:N65" si="9">+E$29</f>
        <v>Entrées</v>
      </c>
      <c r="F65" s="170" t="str">
        <f t="shared" si="9"/>
        <v>Motif</v>
      </c>
      <c r="G65" s="171" t="str">
        <f t="shared" si="9"/>
        <v>Date</v>
      </c>
      <c r="H65" s="172" t="str">
        <f t="shared" si="9"/>
        <v>GRADE</v>
      </c>
      <c r="I65" s="173" t="str">
        <f t="shared" si="9"/>
        <v>Coef Horaire*</v>
      </c>
      <c r="J65" s="242" t="str">
        <f t="shared" si="9"/>
        <v>Sorties</v>
      </c>
      <c r="K65" s="215" t="str">
        <f t="shared" si="9"/>
        <v>Motif</v>
      </c>
      <c r="L65" s="244" t="str">
        <f t="shared" si="9"/>
        <v>Date</v>
      </c>
      <c r="M65" s="245" t="str">
        <f t="shared" si="9"/>
        <v>GRADE</v>
      </c>
      <c r="N65" s="246" t="str">
        <f t="shared" si="9"/>
        <v>Coef Horaire*</v>
      </c>
      <c r="O65" s="247" t="str">
        <f>+O$28</f>
        <v>COMMENTAIRES LIBRES</v>
      </c>
      <c r="P65" s="248" t="str">
        <f>+P$28</f>
        <v>ATTERRISSAGE AU 31/12/2020</v>
      </c>
      <c r="Q65" s="206"/>
    </row>
    <row r="66" spans="1:17" ht="30.75" thickBot="1" x14ac:dyDescent="0.3">
      <c r="A66" s="60" t="s">
        <v>15</v>
      </c>
      <c r="B66" s="61" t="s">
        <v>16</v>
      </c>
      <c r="C66" s="62" t="s">
        <v>63</v>
      </c>
      <c r="D66" s="70" t="s">
        <v>17</v>
      </c>
      <c r="E66" s="176">
        <f>+SUM(E67:E69)</f>
        <v>0</v>
      </c>
      <c r="F66" s="176"/>
      <c r="G66" s="177"/>
      <c r="H66" s="178"/>
      <c r="I66" s="179"/>
      <c r="J66" s="249">
        <f>+SUM(J67:J69)</f>
        <v>0</v>
      </c>
      <c r="K66" s="180"/>
      <c r="L66" s="181"/>
      <c r="M66" s="182"/>
      <c r="N66" s="179"/>
      <c r="O66" s="183"/>
      <c r="P66" s="184">
        <f>+A65+E66-J66</f>
        <v>0</v>
      </c>
      <c r="Q66" s="250"/>
    </row>
    <row r="67" spans="1:17" ht="14.25" x14ac:dyDescent="0.2">
      <c r="A67" s="41" t="s">
        <v>19</v>
      </c>
      <c r="B67" s="71" t="s">
        <v>20</v>
      </c>
      <c r="C67" s="53" t="s">
        <v>20</v>
      </c>
      <c r="D67" s="54" t="s">
        <v>20</v>
      </c>
      <c r="E67" s="185"/>
      <c r="F67" s="186"/>
      <c r="G67" s="187"/>
      <c r="H67" s="185"/>
      <c r="I67" s="186"/>
      <c r="J67" s="251"/>
      <c r="K67" s="221"/>
      <c r="L67" s="252"/>
      <c r="M67" s="253"/>
      <c r="N67" s="254"/>
      <c r="O67" s="232"/>
      <c r="P67" s="255"/>
      <c r="Q67" s="227"/>
    </row>
    <row r="68" spans="1:17" ht="14.25" x14ac:dyDescent="0.2">
      <c r="A68" s="41" t="s">
        <v>25</v>
      </c>
      <c r="B68" s="71" t="s">
        <v>20</v>
      </c>
      <c r="C68" s="73" t="s">
        <v>20</v>
      </c>
      <c r="D68" s="74" t="s">
        <v>20</v>
      </c>
      <c r="E68" s="185"/>
      <c r="F68" s="186"/>
      <c r="G68" s="187"/>
      <c r="H68" s="185"/>
      <c r="I68" s="186"/>
      <c r="J68" s="251"/>
      <c r="K68" s="221"/>
      <c r="L68" s="252"/>
      <c r="M68" s="253"/>
      <c r="N68" s="254"/>
      <c r="O68" s="232"/>
      <c r="P68" s="256"/>
      <c r="Q68" s="227"/>
    </row>
    <row r="69" spans="1:17" ht="15" thickBot="1" x14ac:dyDescent="0.25">
      <c r="A69" s="41" t="s">
        <v>26</v>
      </c>
      <c r="B69" s="75"/>
      <c r="C69" s="76"/>
      <c r="D69" s="77"/>
      <c r="E69" s="234"/>
      <c r="F69" s="234"/>
      <c r="G69" s="235"/>
      <c r="H69" s="234"/>
      <c r="I69" s="236"/>
      <c r="J69" s="257"/>
      <c r="K69" s="257"/>
      <c r="L69" s="258"/>
      <c r="M69" s="257"/>
      <c r="N69" s="259"/>
      <c r="O69" s="240"/>
      <c r="P69" s="256"/>
      <c r="Q69" s="227"/>
    </row>
    <row r="70" spans="1:17" ht="14.25" x14ac:dyDescent="0.2">
      <c r="A70" s="41" t="s">
        <v>15</v>
      </c>
      <c r="B70" s="88"/>
      <c r="C70" s="89"/>
      <c r="D70" s="90"/>
      <c r="E70" s="88"/>
      <c r="F70" s="88"/>
      <c r="G70" s="268"/>
      <c r="H70" s="88"/>
      <c r="I70" s="269"/>
      <c r="J70" s="270"/>
      <c r="K70" s="270"/>
      <c r="L70" s="271"/>
      <c r="M70" s="270"/>
      <c r="N70" s="272"/>
      <c r="O70" s="273"/>
      <c r="P70" s="88"/>
      <c r="Q70" s="88"/>
    </row>
    <row r="71" spans="1:17" ht="14.25" x14ac:dyDescent="0.2">
      <c r="A71" s="41" t="s">
        <v>15</v>
      </c>
      <c r="B71" s="43"/>
      <c r="C71" s="44"/>
      <c r="D71" s="45"/>
      <c r="E71" s="274"/>
      <c r="F71" s="274"/>
      <c r="G71" s="168"/>
      <c r="H71" s="274"/>
      <c r="I71" s="45"/>
      <c r="J71" s="274"/>
      <c r="K71" s="274"/>
      <c r="L71" s="168"/>
      <c r="M71" s="274"/>
      <c r="N71" s="45"/>
      <c r="O71" s="275"/>
      <c r="P71" s="276"/>
      <c r="Q71" s="276"/>
    </row>
    <row r="72" spans="1:17" ht="14.25" hidden="1" x14ac:dyDescent="0.2">
      <c r="A72" s="41" t="s">
        <v>29</v>
      </c>
      <c r="B72" s="43"/>
      <c r="C72" s="44"/>
      <c r="D72" s="45"/>
      <c r="E72" s="274"/>
      <c r="F72" s="274"/>
      <c r="G72" s="168"/>
      <c r="H72" s="274"/>
      <c r="I72" s="45"/>
      <c r="J72" s="274"/>
      <c r="K72" s="274"/>
      <c r="L72" s="168"/>
      <c r="M72" s="274"/>
      <c r="N72" s="45"/>
      <c r="O72" s="275"/>
      <c r="P72" s="276"/>
      <c r="Q72" s="276"/>
    </row>
    <row r="73" spans="1:17" hidden="1" x14ac:dyDescent="0.2"/>
    <row r="74" spans="1:17" hidden="1" x14ac:dyDescent="0.2"/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5:D55"/>
    <mergeCell ref="B60:D60"/>
    <mergeCell ref="B65:D65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0:D40"/>
    <mergeCell ref="B45:D45"/>
    <mergeCell ref="B50:D50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67:I69 E62:I65 E57:I60 E52:I55 E49:E50 G49:I50 E47:I48 E42:I44 E36:I40">
    <cfRule type="expression" dxfId="83" priority="42">
      <formula>$A31="ok"</formula>
    </cfRule>
  </conditionalFormatting>
  <conditionalFormatting sqref="E45 G45:I45">
    <cfRule type="expression" dxfId="82" priority="41">
      <formula>$A45="ok"</formula>
    </cfRule>
  </conditionalFormatting>
  <conditionalFormatting sqref="F50 F31:F32">
    <cfRule type="expression" dxfId="81" priority="37">
      <formula>$A31="ok"</formula>
    </cfRule>
  </conditionalFormatting>
  <conditionalFormatting sqref="F31:F32 K67:K68 F67:F68 K62:K63 F62:F63 K57:K58 F57:F58 K52:K53 F52:F53 K47:K48 F47:F48 K42:K43 F42:F43 K36:K38 F36:F38">
    <cfRule type="expression" dxfId="80" priority="38">
      <formula>AND(F31="",E31=1)</formula>
    </cfRule>
    <cfRule type="expression" dxfId="79" priority="39">
      <formula>AND(F31&lt;&gt;"",E31="")</formula>
    </cfRule>
    <cfRule type="expression" dxfId="78" priority="40">
      <formula>AND(F31&lt;&gt;"",E31=1)</formula>
    </cfRule>
  </conditionalFormatting>
  <conditionalFormatting sqref="K31">
    <cfRule type="expression" dxfId="77" priority="34">
      <formula>AND(K31="",J31=1)</formula>
    </cfRule>
    <cfRule type="expression" dxfId="76" priority="35">
      <formula>AND(K31&lt;&gt;"",J31="")</formula>
    </cfRule>
    <cfRule type="expression" dxfId="75" priority="36">
      <formula>AND(K31&lt;&gt;"",J31=1)</formula>
    </cfRule>
  </conditionalFormatting>
  <conditionalFormatting sqref="K32">
    <cfRule type="expression" dxfId="74" priority="31">
      <formula>AND(K32="",J32=1)</formula>
    </cfRule>
    <cfRule type="expression" dxfId="73" priority="32">
      <formula>AND(K32&lt;&gt;"",J32="")</formula>
    </cfRule>
    <cfRule type="expression" dxfId="72" priority="33">
      <formula>AND(K32&lt;&gt;"",J32=1)</formula>
    </cfRule>
  </conditionalFormatting>
  <conditionalFormatting sqref="E23 G23:I23 G25:I25 E25">
    <cfRule type="expression" dxfId="71" priority="27">
      <formula>$A23="ok"</formula>
    </cfRule>
  </conditionalFormatting>
  <conditionalFormatting sqref="K8:N8">
    <cfRule type="expression" dxfId="70" priority="26" stopIfTrue="1">
      <formula>$C$26="ATTERRISSAGE"</formula>
    </cfRule>
  </conditionalFormatting>
  <conditionalFormatting sqref="E31:E32 E50 G50:I50 G31:I32">
    <cfRule type="expression" dxfId="69" priority="21">
      <formula>$A31="ok"</formula>
    </cfRule>
  </conditionalFormatting>
  <conditionalFormatting sqref="E45 G45:I45">
    <cfRule type="expression" dxfId="68" priority="20">
      <formula>$A45="ok"</formula>
    </cfRule>
  </conditionalFormatting>
  <conditionalFormatting sqref="F50 F31:F32">
    <cfRule type="expression" dxfId="67" priority="16">
      <formula>$A31="ok"</formula>
    </cfRule>
  </conditionalFormatting>
  <conditionalFormatting sqref="F31:F32">
    <cfRule type="expression" dxfId="66" priority="17">
      <formula>AND(F31="",E31=1)</formula>
    </cfRule>
    <cfRule type="expression" dxfId="65" priority="18">
      <formula>AND(F31&lt;&gt;"",E31="")</formula>
    </cfRule>
    <cfRule type="expression" dxfId="64" priority="19">
      <formula>AND(F31&lt;&gt;"",E31=1)</formula>
    </cfRule>
  </conditionalFormatting>
  <conditionalFormatting sqref="K31">
    <cfRule type="expression" dxfId="63" priority="13">
      <formula>AND(K31="",J31=1)</formula>
    </cfRule>
    <cfRule type="expression" dxfId="62" priority="14">
      <formula>AND(K31&lt;&gt;"",J31="")</formula>
    </cfRule>
    <cfRule type="expression" dxfId="61" priority="15">
      <formula>AND(K31&lt;&gt;"",J31=1)</formula>
    </cfRule>
  </conditionalFormatting>
  <conditionalFormatting sqref="K32">
    <cfRule type="expression" dxfId="60" priority="10">
      <formula>AND(K32="",J32=1)</formula>
    </cfRule>
    <cfRule type="expression" dxfId="59" priority="11">
      <formula>AND(K32&lt;&gt;"",J32="")</formula>
    </cfRule>
    <cfRule type="expression" dxfId="58" priority="12">
      <formula>AND(K32&lt;&gt;"",J32=1)</formula>
    </cfRule>
  </conditionalFormatting>
  <conditionalFormatting sqref="E23 G23:I23 G25:I25 E25">
    <cfRule type="expression" dxfId="57" priority="6">
      <formula>$A23="ok"</formula>
    </cfRule>
  </conditionalFormatting>
  <conditionalFormatting sqref="K8:N8">
    <cfRule type="expression" dxfId="56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6:H69 M66:M69 H61:H64 M61:M64 H56:H59 M56:M59 H51:H54 M51:M54 H46:H49 M46:M49 H41:H44 M41:M44 H35:H39 M35:M39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6:N69 I66:I69 N61:N64 I61:I64 N56:N59 I56:I59 N51:N54 I51:I54 N46:N49 I46:I49 N41:N44 I41:I44 N35:N39 I35:I39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6:G69 L66:L69 G61:G64 L61:L64 G56:G59 L56:L59 G51:G54 L51:L54 G46:G49 L46:L49 G41:G44 L41:L44 G35:G39 L35:L39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7:J69 E67:E69 J62:J64 E62:E64 J57:J59 E57:E59 J52:J54 E52:E54 J47:J49 E47:E49 J42:J44 E42:E44 J36:J39 E36:E39">
      <formula1>1</formula1>
      <formula2>1</formula2>
    </dataValidation>
    <dataValidation type="list" allowBlank="1" showInputMessage="1" showErrorMessage="1" sqref="F31:F32 F36:F38 F42:F43 F47:F48 F52:F53 F57:F58 F62:F63 F67:F68">
      <formula1>$G$1:$L$1</formula1>
    </dataValidation>
    <dataValidation type="list" allowBlank="1" showInputMessage="1" showErrorMessage="1" sqref="K31:K32 K36:K38 K42:K43 K47:K48 K52:K53 K57:K58 K62:K63 K67:K68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415"/>
  <sheetViews>
    <sheetView topLeftCell="A5" workbookViewId="0">
      <selection activeCell="G82" sqref="G82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56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60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80"/>
      <c r="C9" s="281"/>
      <c r="D9" s="284" t="s">
        <v>1</v>
      </c>
      <c r="E9" s="294" t="str">
        <f>"POSTES AU "&amp;RIGHT(P21,10)</f>
        <v>POSTES AU 31/12/2020</v>
      </c>
      <c r="F9" s="296" t="str">
        <f>+A28</f>
        <v>CONTRATS AU 29/02/2020</v>
      </c>
      <c r="G9" s="324" t="s">
        <v>39</v>
      </c>
      <c r="H9" s="325"/>
      <c r="I9" s="313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2"/>
      <c r="C10" s="283"/>
      <c r="D10" s="285"/>
      <c r="E10" s="295"/>
      <c r="F10" s="297"/>
      <c r="G10" s="114" t="s">
        <v>40</v>
      </c>
      <c r="H10" s="115" t="s">
        <v>41</v>
      </c>
      <c r="I10" s="314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51</v>
      </c>
      <c r="B11" s="278" t="s">
        <v>2</v>
      </c>
      <c r="C11" s="279"/>
      <c r="D11" s="24">
        <v>19</v>
      </c>
      <c r="E11" s="117">
        <f>+P23</f>
        <v>19</v>
      </c>
      <c r="F11" s="118">
        <f>+A29+A34</f>
        <v>19</v>
      </c>
      <c r="G11" s="119">
        <f>+E30+E35</f>
        <v>0</v>
      </c>
      <c r="H11" s="120">
        <f>+J30+J35</f>
        <v>0</v>
      </c>
      <c r="I11" s="121">
        <f t="shared" ref="I11:I17" si="0">+F11+G11-H11</f>
        <v>19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51</v>
      </c>
      <c r="B12" s="278" t="s">
        <v>3</v>
      </c>
      <c r="C12" s="279"/>
      <c r="D12" s="25"/>
      <c r="E12" s="122"/>
      <c r="F12" s="121">
        <f>+A57</f>
        <v>0</v>
      </c>
      <c r="G12" s="119">
        <f>+E58</f>
        <v>0</v>
      </c>
      <c r="H12" s="120">
        <f>J58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51</v>
      </c>
      <c r="B13" s="278" t="s">
        <v>4</v>
      </c>
      <c r="C13" s="279"/>
      <c r="D13" s="25"/>
      <c r="E13" s="122"/>
      <c r="F13" s="121">
        <f>+A62</f>
        <v>0</v>
      </c>
      <c r="G13" s="119">
        <f>+E63</f>
        <v>0</v>
      </c>
      <c r="H13" s="120">
        <f>J63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51</v>
      </c>
      <c r="B14" s="278" t="s">
        <v>5</v>
      </c>
      <c r="C14" s="279"/>
      <c r="D14" s="25"/>
      <c r="E14" s="122"/>
      <c r="F14" s="121">
        <f>+A67</f>
        <v>5</v>
      </c>
      <c r="G14" s="119">
        <f>+E68</f>
        <v>0</v>
      </c>
      <c r="H14" s="120">
        <f>J68</f>
        <v>0</v>
      </c>
      <c r="I14" s="121">
        <f t="shared" si="0"/>
        <v>5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51</v>
      </c>
      <c r="B15" s="278" t="s">
        <v>6</v>
      </c>
      <c r="C15" s="279"/>
      <c r="D15" s="25"/>
      <c r="E15" s="122"/>
      <c r="F15" s="121">
        <f>+A77</f>
        <v>0</v>
      </c>
      <c r="G15" s="119">
        <f>+E78</f>
        <v>0</v>
      </c>
      <c r="H15" s="120">
        <f>J78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51</v>
      </c>
      <c r="B16" s="278" t="s">
        <v>7</v>
      </c>
      <c r="C16" s="279"/>
      <c r="D16" s="25"/>
      <c r="E16" s="122"/>
      <c r="F16" s="121">
        <f>+A82</f>
        <v>1</v>
      </c>
      <c r="G16" s="119">
        <f>+E83</f>
        <v>0</v>
      </c>
      <c r="H16" s="120">
        <f>J83</f>
        <v>0</v>
      </c>
      <c r="I16" s="121">
        <f t="shared" si="0"/>
        <v>1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51</v>
      </c>
      <c r="B17" s="278" t="s">
        <v>8</v>
      </c>
      <c r="C17" s="279"/>
      <c r="D17" s="26"/>
      <c r="E17" s="123"/>
      <c r="F17" s="124">
        <f>+A88</f>
        <v>0</v>
      </c>
      <c r="G17" s="125">
        <f>+E89</f>
        <v>0</v>
      </c>
      <c r="H17" s="126">
        <f>J89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6" t="s">
        <v>9</v>
      </c>
      <c r="C18" s="287"/>
      <c r="D18" s="27">
        <v>19</v>
      </c>
      <c r="E18" s="127">
        <f>+P23</f>
        <v>19</v>
      </c>
      <c r="F18" s="128">
        <f t="shared" ref="F18" si="1">+SUM(F11:F17)</f>
        <v>25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25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5" t="s">
        <v>39</v>
      </c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6"/>
      <c r="Q20" s="2"/>
    </row>
    <row r="21" spans="1:17" ht="16.5" customHeight="1" thickTop="1" x14ac:dyDescent="0.2">
      <c r="A21" s="31"/>
      <c r="B21" s="288" t="s">
        <v>10</v>
      </c>
      <c r="C21" s="288"/>
      <c r="D21" s="32"/>
      <c r="E21" s="317" t="s">
        <v>42</v>
      </c>
      <c r="F21" s="318"/>
      <c r="G21" s="318"/>
      <c r="H21" s="318"/>
      <c r="I21" s="319"/>
      <c r="J21" s="317" t="s">
        <v>43</v>
      </c>
      <c r="K21" s="318"/>
      <c r="L21" s="318"/>
      <c r="M21" s="318"/>
      <c r="N21" s="319"/>
      <c r="O21" s="320" t="s">
        <v>44</v>
      </c>
      <c r="P21" s="322" t="s">
        <v>45</v>
      </c>
      <c r="Q21" s="131"/>
    </row>
    <row r="22" spans="1:17" ht="24.75" thickBot="1" x14ac:dyDescent="0.3">
      <c r="A22" s="33"/>
      <c r="B22" s="289"/>
      <c r="C22" s="289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63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63</v>
      </c>
      <c r="N22" s="136" t="s">
        <v>17</v>
      </c>
      <c r="O22" s="321"/>
      <c r="P22" s="323"/>
      <c r="Q22" s="138"/>
    </row>
    <row r="23" spans="1:17" ht="16.5" thickBot="1" x14ac:dyDescent="0.25">
      <c r="A23" s="35"/>
      <c r="B23" s="290"/>
      <c r="C23" s="290"/>
      <c r="D23" s="36">
        <v>19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19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1" t="s">
        <v>12</v>
      </c>
      <c r="C26" s="291"/>
      <c r="D26" s="291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311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63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63</v>
      </c>
      <c r="N29" s="175" t="s">
        <v>17</v>
      </c>
      <c r="O29" s="304"/>
      <c r="P29" s="312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63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62</v>
      </c>
      <c r="C31" s="53" t="s">
        <v>22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62</v>
      </c>
      <c r="C32" s="56" t="s">
        <v>22</v>
      </c>
      <c r="D32" s="57">
        <v>1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18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63</v>
      </c>
      <c r="D35" s="51" t="s">
        <v>17</v>
      </c>
      <c r="E35" s="176">
        <f>SUM(E36:E56)</f>
        <v>0</v>
      </c>
      <c r="F35" s="176"/>
      <c r="G35" s="177"/>
      <c r="H35" s="178"/>
      <c r="I35" s="179"/>
      <c r="J35" s="176">
        <f>SUM(J36:J56)</f>
        <v>0</v>
      </c>
      <c r="K35" s="176"/>
      <c r="L35" s="181"/>
      <c r="M35" s="182"/>
      <c r="N35" s="179"/>
      <c r="O35" s="183"/>
      <c r="P35" s="184">
        <f>+A34+E35-J35</f>
        <v>18</v>
      </c>
      <c r="Q35" s="138"/>
    </row>
    <row r="36" spans="1:17" ht="14.25" x14ac:dyDescent="0.2">
      <c r="A36" s="41" t="s">
        <v>15</v>
      </c>
      <c r="B36" s="63" t="s">
        <v>62</v>
      </c>
      <c r="C36" s="53" t="s">
        <v>22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62</v>
      </c>
      <c r="C37" s="65" t="s">
        <v>22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62</v>
      </c>
      <c r="C38" s="65" t="s">
        <v>22</v>
      </c>
      <c r="D38" s="66">
        <v>1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64" t="s">
        <v>62</v>
      </c>
      <c r="C39" s="65" t="s">
        <v>22</v>
      </c>
      <c r="D39" s="66">
        <v>1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15</v>
      </c>
      <c r="B40" s="64" t="s">
        <v>62</v>
      </c>
      <c r="C40" s="65" t="s">
        <v>22</v>
      </c>
      <c r="D40" s="66">
        <v>1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15</v>
      </c>
      <c r="B41" s="64" t="s">
        <v>62</v>
      </c>
      <c r="C41" s="65" t="s">
        <v>22</v>
      </c>
      <c r="D41" s="66">
        <v>1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4.25" x14ac:dyDescent="0.2">
      <c r="A42" s="41" t="s">
        <v>15</v>
      </c>
      <c r="B42" s="64" t="s">
        <v>62</v>
      </c>
      <c r="C42" s="65" t="s">
        <v>22</v>
      </c>
      <c r="D42" s="66">
        <v>1</v>
      </c>
      <c r="E42" s="185"/>
      <c r="F42" s="186"/>
      <c r="G42" s="187"/>
      <c r="H42" s="185"/>
      <c r="I42" s="186"/>
      <c r="J42" s="228"/>
      <c r="K42" s="221"/>
      <c r="L42" s="229"/>
      <c r="M42" s="230"/>
      <c r="N42" s="231"/>
      <c r="O42" s="232"/>
      <c r="P42" s="233"/>
      <c r="Q42" s="227"/>
    </row>
    <row r="43" spans="1:17" ht="14.25" x14ac:dyDescent="0.2">
      <c r="A43" s="41" t="s">
        <v>15</v>
      </c>
      <c r="B43" s="64" t="s">
        <v>62</v>
      </c>
      <c r="C43" s="65" t="s">
        <v>22</v>
      </c>
      <c r="D43" s="66">
        <v>1</v>
      </c>
      <c r="E43" s="185"/>
      <c r="F43" s="186"/>
      <c r="G43" s="187"/>
      <c r="H43" s="185"/>
      <c r="I43" s="186"/>
      <c r="J43" s="228"/>
      <c r="K43" s="221"/>
      <c r="L43" s="229"/>
      <c r="M43" s="230"/>
      <c r="N43" s="231"/>
      <c r="O43" s="232"/>
      <c r="P43" s="233"/>
      <c r="Q43" s="227"/>
    </row>
    <row r="44" spans="1:17" ht="14.25" x14ac:dyDescent="0.2">
      <c r="A44" s="41" t="s">
        <v>15</v>
      </c>
      <c r="B44" s="64" t="s">
        <v>62</v>
      </c>
      <c r="C44" s="65" t="s">
        <v>22</v>
      </c>
      <c r="D44" s="66">
        <v>1</v>
      </c>
      <c r="E44" s="185"/>
      <c r="F44" s="186"/>
      <c r="G44" s="187"/>
      <c r="H44" s="185"/>
      <c r="I44" s="186"/>
      <c r="J44" s="228"/>
      <c r="K44" s="221"/>
      <c r="L44" s="229"/>
      <c r="M44" s="230"/>
      <c r="N44" s="231"/>
      <c r="O44" s="232"/>
      <c r="P44" s="233"/>
      <c r="Q44" s="227"/>
    </row>
    <row r="45" spans="1:17" ht="14.25" x14ac:dyDescent="0.2">
      <c r="A45" s="41" t="s">
        <v>15</v>
      </c>
      <c r="B45" s="64" t="s">
        <v>62</v>
      </c>
      <c r="C45" s="65" t="s">
        <v>22</v>
      </c>
      <c r="D45" s="66">
        <v>1</v>
      </c>
      <c r="E45" s="185"/>
      <c r="F45" s="186"/>
      <c r="G45" s="187"/>
      <c r="H45" s="185"/>
      <c r="I45" s="186"/>
      <c r="J45" s="228"/>
      <c r="K45" s="221"/>
      <c r="L45" s="229"/>
      <c r="M45" s="230"/>
      <c r="N45" s="231"/>
      <c r="O45" s="232"/>
      <c r="P45" s="233"/>
      <c r="Q45" s="227"/>
    </row>
    <row r="46" spans="1:17" ht="14.25" x14ac:dyDescent="0.2">
      <c r="A46" s="41" t="s">
        <v>15</v>
      </c>
      <c r="B46" s="64" t="s">
        <v>62</v>
      </c>
      <c r="C46" s="65" t="s">
        <v>22</v>
      </c>
      <c r="D46" s="66">
        <v>1</v>
      </c>
      <c r="E46" s="185"/>
      <c r="F46" s="186"/>
      <c r="G46" s="187"/>
      <c r="H46" s="185"/>
      <c r="I46" s="186"/>
      <c r="J46" s="228"/>
      <c r="K46" s="221"/>
      <c r="L46" s="229"/>
      <c r="M46" s="230"/>
      <c r="N46" s="231"/>
      <c r="O46" s="232"/>
      <c r="P46" s="233"/>
      <c r="Q46" s="227"/>
    </row>
    <row r="47" spans="1:17" ht="14.25" x14ac:dyDescent="0.2">
      <c r="A47" s="41" t="s">
        <v>15</v>
      </c>
      <c r="B47" s="64" t="s">
        <v>62</v>
      </c>
      <c r="C47" s="65" t="s">
        <v>22</v>
      </c>
      <c r="D47" s="66">
        <v>1</v>
      </c>
      <c r="E47" s="185"/>
      <c r="F47" s="186"/>
      <c r="G47" s="187"/>
      <c r="H47" s="185"/>
      <c r="I47" s="186"/>
      <c r="J47" s="228"/>
      <c r="K47" s="221"/>
      <c r="L47" s="229"/>
      <c r="M47" s="230"/>
      <c r="N47" s="231"/>
      <c r="O47" s="232"/>
      <c r="P47" s="233"/>
      <c r="Q47" s="227"/>
    </row>
    <row r="48" spans="1:17" ht="14.25" x14ac:dyDescent="0.2">
      <c r="A48" s="41" t="s">
        <v>15</v>
      </c>
      <c r="B48" s="64" t="s">
        <v>62</v>
      </c>
      <c r="C48" s="65" t="s">
        <v>22</v>
      </c>
      <c r="D48" s="66">
        <v>1</v>
      </c>
      <c r="E48" s="185"/>
      <c r="F48" s="186"/>
      <c r="G48" s="187"/>
      <c r="H48" s="185"/>
      <c r="I48" s="186"/>
      <c r="J48" s="228"/>
      <c r="K48" s="221"/>
      <c r="L48" s="229"/>
      <c r="M48" s="230"/>
      <c r="N48" s="231"/>
      <c r="O48" s="232"/>
      <c r="P48" s="233"/>
      <c r="Q48" s="227"/>
    </row>
    <row r="49" spans="1:17" ht="14.25" x14ac:dyDescent="0.2">
      <c r="A49" s="41" t="s">
        <v>15</v>
      </c>
      <c r="B49" s="64" t="s">
        <v>62</v>
      </c>
      <c r="C49" s="65" t="s">
        <v>22</v>
      </c>
      <c r="D49" s="66">
        <v>1</v>
      </c>
      <c r="E49" s="185"/>
      <c r="F49" s="186"/>
      <c r="G49" s="187"/>
      <c r="H49" s="185"/>
      <c r="I49" s="186"/>
      <c r="J49" s="228"/>
      <c r="K49" s="221"/>
      <c r="L49" s="229"/>
      <c r="M49" s="230"/>
      <c r="N49" s="231"/>
      <c r="O49" s="232"/>
      <c r="P49" s="233"/>
      <c r="Q49" s="227"/>
    </row>
    <row r="50" spans="1:17" ht="14.25" x14ac:dyDescent="0.2">
      <c r="A50" s="41" t="s">
        <v>15</v>
      </c>
      <c r="B50" s="64" t="s">
        <v>62</v>
      </c>
      <c r="C50" s="65" t="s">
        <v>22</v>
      </c>
      <c r="D50" s="66">
        <v>1</v>
      </c>
      <c r="E50" s="185"/>
      <c r="F50" s="186"/>
      <c r="G50" s="187"/>
      <c r="H50" s="185"/>
      <c r="I50" s="186"/>
      <c r="J50" s="228"/>
      <c r="K50" s="221"/>
      <c r="L50" s="229"/>
      <c r="M50" s="230"/>
      <c r="N50" s="231"/>
      <c r="O50" s="232"/>
      <c r="P50" s="233"/>
      <c r="Q50" s="227"/>
    </row>
    <row r="51" spans="1:17" ht="14.25" x14ac:dyDescent="0.2">
      <c r="A51" s="41" t="s">
        <v>15</v>
      </c>
      <c r="B51" s="64" t="s">
        <v>62</v>
      </c>
      <c r="C51" s="65" t="s">
        <v>22</v>
      </c>
      <c r="D51" s="66">
        <v>1</v>
      </c>
      <c r="E51" s="185"/>
      <c r="F51" s="186"/>
      <c r="G51" s="187"/>
      <c r="H51" s="185"/>
      <c r="I51" s="186"/>
      <c r="J51" s="228"/>
      <c r="K51" s="221"/>
      <c r="L51" s="229"/>
      <c r="M51" s="230"/>
      <c r="N51" s="231"/>
      <c r="O51" s="232"/>
      <c r="P51" s="233"/>
      <c r="Q51" s="227"/>
    </row>
    <row r="52" spans="1:17" ht="14.25" x14ac:dyDescent="0.2">
      <c r="A52" s="41" t="s">
        <v>15</v>
      </c>
      <c r="B52" s="64" t="s">
        <v>62</v>
      </c>
      <c r="C52" s="65" t="s">
        <v>22</v>
      </c>
      <c r="D52" s="66">
        <v>1</v>
      </c>
      <c r="E52" s="185"/>
      <c r="F52" s="186"/>
      <c r="G52" s="187"/>
      <c r="H52" s="185"/>
      <c r="I52" s="186"/>
      <c r="J52" s="228"/>
      <c r="K52" s="221"/>
      <c r="L52" s="229"/>
      <c r="M52" s="230"/>
      <c r="N52" s="231"/>
      <c r="O52" s="232"/>
      <c r="P52" s="233"/>
      <c r="Q52" s="227"/>
    </row>
    <row r="53" spans="1:17" ht="14.25" x14ac:dyDescent="0.2">
      <c r="A53" s="41" t="s">
        <v>15</v>
      </c>
      <c r="B53" s="64" t="s">
        <v>62</v>
      </c>
      <c r="C53" s="65" t="s">
        <v>22</v>
      </c>
      <c r="D53" s="66">
        <v>1</v>
      </c>
      <c r="E53" s="185"/>
      <c r="F53" s="186"/>
      <c r="G53" s="187"/>
      <c r="H53" s="185"/>
      <c r="I53" s="186"/>
      <c r="J53" s="228"/>
      <c r="K53" s="221"/>
      <c r="L53" s="229"/>
      <c r="M53" s="230"/>
      <c r="N53" s="231"/>
      <c r="O53" s="232"/>
      <c r="P53" s="233"/>
      <c r="Q53" s="227"/>
    </row>
    <row r="54" spans="1:17" ht="14.25" x14ac:dyDescent="0.2">
      <c r="A54" s="41" t="s">
        <v>19</v>
      </c>
      <c r="B54" s="64"/>
      <c r="C54" s="65"/>
      <c r="D54" s="66"/>
      <c r="E54" s="185"/>
      <c r="F54" s="186"/>
      <c r="G54" s="187"/>
      <c r="H54" s="185"/>
      <c r="I54" s="186"/>
      <c r="J54" s="228"/>
      <c r="K54" s="221"/>
      <c r="L54" s="229"/>
      <c r="M54" s="230"/>
      <c r="N54" s="231"/>
      <c r="O54" s="232"/>
      <c r="P54" s="233"/>
      <c r="Q54" s="227"/>
    </row>
    <row r="55" spans="1:17" ht="14.25" x14ac:dyDescent="0.2">
      <c r="A55" s="41" t="s">
        <v>25</v>
      </c>
      <c r="B55" s="64"/>
      <c r="C55" s="65"/>
      <c r="D55" s="66"/>
      <c r="E55" s="185"/>
      <c r="F55" s="186"/>
      <c r="G55" s="187"/>
      <c r="H55" s="185"/>
      <c r="I55" s="186"/>
      <c r="J55" s="228"/>
      <c r="K55" s="221"/>
      <c r="L55" s="229"/>
      <c r="M55" s="230"/>
      <c r="N55" s="231"/>
      <c r="O55" s="232"/>
      <c r="P55" s="233"/>
      <c r="Q55" s="227"/>
    </row>
    <row r="56" spans="1:17" ht="15" thickBot="1" x14ac:dyDescent="0.25">
      <c r="A56" s="41" t="s">
        <v>26</v>
      </c>
      <c r="B56" s="67"/>
      <c r="C56" s="68"/>
      <c r="D56" s="69"/>
      <c r="E56" s="234"/>
      <c r="F56" s="234"/>
      <c r="G56" s="235"/>
      <c r="H56" s="234"/>
      <c r="I56" s="236"/>
      <c r="J56" s="237"/>
      <c r="K56" s="237"/>
      <c r="L56" s="238"/>
      <c r="M56" s="237"/>
      <c r="N56" s="239"/>
      <c r="O56" s="240"/>
      <c r="P56" s="241"/>
      <c r="Q56" s="227"/>
    </row>
    <row r="57" spans="1:17" ht="24.75" thickBot="1" x14ac:dyDescent="0.25">
      <c r="A57" s="59">
        <v>0</v>
      </c>
      <c r="B57" s="292" t="s">
        <v>3</v>
      </c>
      <c r="C57" s="292"/>
      <c r="D57" s="293"/>
      <c r="E57" s="170" t="str">
        <f t="shared" ref="E57:N57" si="4">+E$29</f>
        <v>Entrées</v>
      </c>
      <c r="F57" s="170" t="str">
        <f t="shared" si="4"/>
        <v>Motif</v>
      </c>
      <c r="G57" s="171" t="str">
        <f t="shared" si="4"/>
        <v>Date</v>
      </c>
      <c r="H57" s="172" t="str">
        <f t="shared" si="4"/>
        <v>GRADE</v>
      </c>
      <c r="I57" s="173" t="str">
        <f t="shared" si="4"/>
        <v>Coef Horaire*</v>
      </c>
      <c r="J57" s="242" t="str">
        <f t="shared" si="4"/>
        <v>Sorties</v>
      </c>
      <c r="K57" s="243" t="str">
        <f t="shared" si="4"/>
        <v>Motif</v>
      </c>
      <c r="L57" s="244" t="str">
        <f t="shared" si="4"/>
        <v>Date</v>
      </c>
      <c r="M57" s="245" t="str">
        <f t="shared" si="4"/>
        <v>GRADE</v>
      </c>
      <c r="N57" s="246" t="str">
        <f t="shared" si="4"/>
        <v>Coef Horaire*</v>
      </c>
      <c r="O57" s="247" t="str">
        <f>+O$28</f>
        <v>COMMENTAIRES LIBRES</v>
      </c>
      <c r="P57" s="248" t="str">
        <f>+P$28</f>
        <v>ATTERRISSAGE AU 31/12/2020</v>
      </c>
      <c r="Q57" s="206"/>
    </row>
    <row r="58" spans="1:17" ht="30.75" thickBot="1" x14ac:dyDescent="0.3">
      <c r="A58" s="41" t="s">
        <v>15</v>
      </c>
      <c r="B58" s="61" t="s">
        <v>16</v>
      </c>
      <c r="C58" s="62" t="s">
        <v>63</v>
      </c>
      <c r="D58" s="70" t="s">
        <v>17</v>
      </c>
      <c r="E58" s="176">
        <f>SUM(E59:E61)</f>
        <v>0</v>
      </c>
      <c r="F58" s="176"/>
      <c r="G58" s="177"/>
      <c r="H58" s="178"/>
      <c r="I58" s="179"/>
      <c r="J58" s="249">
        <f>SUM(J59:J61)</f>
        <v>0</v>
      </c>
      <c r="K58" s="180"/>
      <c r="L58" s="181"/>
      <c r="M58" s="182"/>
      <c r="N58" s="179"/>
      <c r="O58" s="183"/>
      <c r="P58" s="184">
        <f>+A57+E58-J58</f>
        <v>0</v>
      </c>
      <c r="Q58" s="250"/>
    </row>
    <row r="59" spans="1:17" ht="14.25" x14ac:dyDescent="0.2">
      <c r="A59" s="41" t="s">
        <v>19</v>
      </c>
      <c r="B59" s="71" t="s">
        <v>20</v>
      </c>
      <c r="C59" s="53" t="s">
        <v>20</v>
      </c>
      <c r="D59" s="72" t="s">
        <v>20</v>
      </c>
      <c r="E59" s="185"/>
      <c r="F59" s="186"/>
      <c r="G59" s="187"/>
      <c r="H59" s="185"/>
      <c r="I59" s="186"/>
      <c r="J59" s="251"/>
      <c r="K59" s="221"/>
      <c r="L59" s="252"/>
      <c r="M59" s="253"/>
      <c r="N59" s="254"/>
      <c r="O59" s="232"/>
      <c r="P59" s="255"/>
      <c r="Q59" s="227"/>
    </row>
    <row r="60" spans="1:17" ht="14.25" x14ac:dyDescent="0.2">
      <c r="A60" s="41" t="s">
        <v>25</v>
      </c>
      <c r="B60" s="71" t="s">
        <v>20</v>
      </c>
      <c r="C60" s="73" t="s">
        <v>20</v>
      </c>
      <c r="D60" s="74" t="s">
        <v>20</v>
      </c>
      <c r="E60" s="185"/>
      <c r="F60" s="186"/>
      <c r="G60" s="187"/>
      <c r="H60" s="185"/>
      <c r="I60" s="186"/>
      <c r="J60" s="251"/>
      <c r="K60" s="221"/>
      <c r="L60" s="252"/>
      <c r="M60" s="253"/>
      <c r="N60" s="254"/>
      <c r="O60" s="232"/>
      <c r="P60" s="256"/>
      <c r="Q60" s="227"/>
    </row>
    <row r="61" spans="1:17" ht="15" thickBot="1" x14ac:dyDescent="0.25">
      <c r="A61" s="41" t="s">
        <v>26</v>
      </c>
      <c r="B61" s="75"/>
      <c r="C61" s="76"/>
      <c r="D61" s="77"/>
      <c r="E61" s="234"/>
      <c r="F61" s="234"/>
      <c r="G61" s="235"/>
      <c r="H61" s="234"/>
      <c r="I61" s="236"/>
      <c r="J61" s="257"/>
      <c r="K61" s="257"/>
      <c r="L61" s="258"/>
      <c r="M61" s="257"/>
      <c r="N61" s="259"/>
      <c r="O61" s="240"/>
      <c r="P61" s="260"/>
      <c r="Q61" s="227"/>
    </row>
    <row r="62" spans="1:17" ht="24.75" thickBot="1" x14ac:dyDescent="0.25">
      <c r="A62" s="59">
        <v>0</v>
      </c>
      <c r="B62" s="292" t="s">
        <v>4</v>
      </c>
      <c r="C62" s="292"/>
      <c r="D62" s="293"/>
      <c r="E62" s="170" t="str">
        <f t="shared" ref="E62:N62" si="5">+E$29</f>
        <v>Entrées</v>
      </c>
      <c r="F62" s="170" t="str">
        <f t="shared" si="5"/>
        <v>Motif</v>
      </c>
      <c r="G62" s="171" t="str">
        <f t="shared" si="5"/>
        <v>Date</v>
      </c>
      <c r="H62" s="172" t="str">
        <f t="shared" si="5"/>
        <v>GRADE</v>
      </c>
      <c r="I62" s="173" t="str">
        <f t="shared" si="5"/>
        <v>Coef Horaire*</v>
      </c>
      <c r="J62" s="242" t="str">
        <f t="shared" si="5"/>
        <v>Sorties</v>
      </c>
      <c r="K62" s="243" t="str">
        <f t="shared" si="5"/>
        <v>Motif</v>
      </c>
      <c r="L62" s="244" t="str">
        <f t="shared" si="5"/>
        <v>Date</v>
      </c>
      <c r="M62" s="245" t="str">
        <f t="shared" si="5"/>
        <v>GRADE</v>
      </c>
      <c r="N62" s="246" t="str">
        <f t="shared" si="5"/>
        <v>Coef Horaire*</v>
      </c>
      <c r="O62" s="247" t="str">
        <f>+O$28</f>
        <v>COMMENTAIRES LIBRES</v>
      </c>
      <c r="P62" s="248" t="str">
        <f>+P$28</f>
        <v>ATTERRISSAGE AU 31/12/2020</v>
      </c>
      <c r="Q62" s="206"/>
    </row>
    <row r="63" spans="1:17" ht="30.75" thickBot="1" x14ac:dyDescent="0.3">
      <c r="A63" s="60" t="s">
        <v>15</v>
      </c>
      <c r="B63" s="61" t="s">
        <v>16</v>
      </c>
      <c r="C63" s="62" t="s">
        <v>63</v>
      </c>
      <c r="D63" s="70" t="s">
        <v>17</v>
      </c>
      <c r="E63" s="176">
        <f>SUM(E64:E66)</f>
        <v>0</v>
      </c>
      <c r="F63" s="176"/>
      <c r="G63" s="177"/>
      <c r="H63" s="178"/>
      <c r="I63" s="179"/>
      <c r="J63" s="249">
        <f>SUM(J64:J66)</f>
        <v>0</v>
      </c>
      <c r="K63" s="180"/>
      <c r="L63" s="181"/>
      <c r="M63" s="182"/>
      <c r="N63" s="179"/>
      <c r="O63" s="183"/>
      <c r="P63" s="184">
        <f>+A62+E63-J63</f>
        <v>0</v>
      </c>
      <c r="Q63" s="250"/>
    </row>
    <row r="64" spans="1:17" ht="14.25" x14ac:dyDescent="0.2">
      <c r="A64" s="41" t="s">
        <v>19</v>
      </c>
      <c r="B64" s="71" t="s">
        <v>20</v>
      </c>
      <c r="C64" s="53" t="s">
        <v>20</v>
      </c>
      <c r="D64" s="72" t="s">
        <v>20</v>
      </c>
      <c r="E64" s="185"/>
      <c r="F64" s="186"/>
      <c r="G64" s="187"/>
      <c r="H64" s="185"/>
      <c r="I64" s="186"/>
      <c r="J64" s="251"/>
      <c r="K64" s="221"/>
      <c r="L64" s="252"/>
      <c r="M64" s="253"/>
      <c r="N64" s="254"/>
      <c r="O64" s="232"/>
      <c r="P64" s="255"/>
      <c r="Q64" s="227"/>
    </row>
    <row r="65" spans="1:17" ht="14.25" x14ac:dyDescent="0.2">
      <c r="A65" s="41" t="s">
        <v>25</v>
      </c>
      <c r="B65" s="71" t="s">
        <v>20</v>
      </c>
      <c r="C65" s="73" t="s">
        <v>20</v>
      </c>
      <c r="D65" s="74" t="s">
        <v>20</v>
      </c>
      <c r="E65" s="185"/>
      <c r="F65" s="186"/>
      <c r="G65" s="187"/>
      <c r="H65" s="185"/>
      <c r="I65" s="186"/>
      <c r="J65" s="251"/>
      <c r="K65" s="221"/>
      <c r="L65" s="252"/>
      <c r="M65" s="253"/>
      <c r="N65" s="254"/>
      <c r="O65" s="232"/>
      <c r="P65" s="256"/>
      <c r="Q65" s="227"/>
    </row>
    <row r="66" spans="1:17" ht="15" thickBot="1" x14ac:dyDescent="0.25">
      <c r="A66" s="41" t="s">
        <v>26</v>
      </c>
      <c r="B66" s="75"/>
      <c r="C66" s="76"/>
      <c r="D66" s="77"/>
      <c r="E66" s="234"/>
      <c r="F66" s="234"/>
      <c r="G66" s="235"/>
      <c r="H66" s="234"/>
      <c r="I66" s="236"/>
      <c r="J66" s="257"/>
      <c r="K66" s="257"/>
      <c r="L66" s="258"/>
      <c r="M66" s="257"/>
      <c r="N66" s="259"/>
      <c r="O66" s="240"/>
      <c r="P66" s="260"/>
      <c r="Q66" s="227"/>
    </row>
    <row r="67" spans="1:17" ht="24.75" thickBot="1" x14ac:dyDescent="0.25">
      <c r="A67" s="59">
        <v>5</v>
      </c>
      <c r="B67" s="292" t="s">
        <v>5</v>
      </c>
      <c r="C67" s="292"/>
      <c r="D67" s="293"/>
      <c r="E67" s="170" t="str">
        <f t="shared" ref="E67:N67" si="6">+E$29</f>
        <v>Entrées</v>
      </c>
      <c r="F67" s="170" t="str">
        <f t="shared" si="6"/>
        <v>Motif</v>
      </c>
      <c r="G67" s="171" t="str">
        <f t="shared" si="6"/>
        <v>Date</v>
      </c>
      <c r="H67" s="172" t="str">
        <f t="shared" si="6"/>
        <v>GRADE</v>
      </c>
      <c r="I67" s="173" t="str">
        <f t="shared" si="6"/>
        <v>Coef Horaire*</v>
      </c>
      <c r="J67" s="242" t="str">
        <f t="shared" si="6"/>
        <v>Sorties</v>
      </c>
      <c r="K67" s="243" t="str">
        <f t="shared" si="6"/>
        <v>Motif</v>
      </c>
      <c r="L67" s="261" t="str">
        <f t="shared" si="6"/>
        <v>Date</v>
      </c>
      <c r="M67" s="245" t="str">
        <f t="shared" si="6"/>
        <v>GRADE</v>
      </c>
      <c r="N67" s="246" t="str">
        <f t="shared" si="6"/>
        <v>Coef Horaire*</v>
      </c>
      <c r="O67" s="247" t="str">
        <f>+O$28</f>
        <v>COMMENTAIRES LIBRES</v>
      </c>
      <c r="P67" s="248" t="str">
        <f>+P$28</f>
        <v>ATTERRISSAGE AU 31/12/2020</v>
      </c>
      <c r="Q67" s="206"/>
    </row>
    <row r="68" spans="1:17" ht="30.75" thickBot="1" x14ac:dyDescent="0.3">
      <c r="A68" s="60" t="s">
        <v>15</v>
      </c>
      <c r="B68" s="78" t="s">
        <v>16</v>
      </c>
      <c r="C68" s="62" t="s">
        <v>63</v>
      </c>
      <c r="D68" s="70" t="s">
        <v>17</v>
      </c>
      <c r="E68" s="176">
        <f>SUM(E69:E76)</f>
        <v>0</v>
      </c>
      <c r="F68" s="176"/>
      <c r="G68" s="177"/>
      <c r="H68" s="178"/>
      <c r="I68" s="179"/>
      <c r="J68" s="249">
        <f>SUM(J69:J76)</f>
        <v>0</v>
      </c>
      <c r="K68" s="180"/>
      <c r="L68" s="262"/>
      <c r="M68" s="182"/>
      <c r="N68" s="179"/>
      <c r="O68" s="183"/>
      <c r="P68" s="184">
        <f>+A67+E68-J68</f>
        <v>5</v>
      </c>
      <c r="Q68" s="250"/>
    </row>
    <row r="69" spans="1:17" ht="14.25" x14ac:dyDescent="0.2">
      <c r="A69" s="41" t="s">
        <v>15</v>
      </c>
      <c r="B69" s="63" t="s">
        <v>62</v>
      </c>
      <c r="C69" s="53" t="s">
        <v>22</v>
      </c>
      <c r="D69" s="54">
        <v>1</v>
      </c>
      <c r="E69" s="185"/>
      <c r="F69" s="186"/>
      <c r="G69" s="187"/>
      <c r="H69" s="185"/>
      <c r="I69" s="186"/>
      <c r="J69" s="263"/>
      <c r="K69" s="221"/>
      <c r="L69" s="264"/>
      <c r="M69" s="265"/>
      <c r="N69" s="266"/>
      <c r="O69" s="225"/>
      <c r="P69" s="255"/>
      <c r="Q69" s="227"/>
    </row>
    <row r="70" spans="1:17" ht="14.25" x14ac:dyDescent="0.2">
      <c r="A70" s="41" t="s">
        <v>15</v>
      </c>
      <c r="B70" s="79" t="s">
        <v>62</v>
      </c>
      <c r="C70" s="80" t="s">
        <v>22</v>
      </c>
      <c r="D70" s="81">
        <v>1</v>
      </c>
      <c r="E70" s="185"/>
      <c r="F70" s="186"/>
      <c r="G70" s="187"/>
      <c r="H70" s="185"/>
      <c r="I70" s="186"/>
      <c r="J70" s="251"/>
      <c r="K70" s="221"/>
      <c r="L70" s="267"/>
      <c r="M70" s="253"/>
      <c r="N70" s="254"/>
      <c r="O70" s="232"/>
      <c r="P70" s="256"/>
      <c r="Q70" s="227"/>
    </row>
    <row r="71" spans="1:17" ht="14.25" x14ac:dyDescent="0.2">
      <c r="A71" s="41" t="s">
        <v>15</v>
      </c>
      <c r="B71" s="79" t="s">
        <v>62</v>
      </c>
      <c r="C71" s="80" t="s">
        <v>22</v>
      </c>
      <c r="D71" s="81">
        <v>1</v>
      </c>
      <c r="E71" s="185"/>
      <c r="F71" s="186"/>
      <c r="G71" s="187"/>
      <c r="H71" s="185"/>
      <c r="I71" s="186"/>
      <c r="J71" s="251"/>
      <c r="K71" s="221"/>
      <c r="L71" s="267"/>
      <c r="M71" s="253"/>
      <c r="N71" s="254"/>
      <c r="O71" s="232"/>
      <c r="P71" s="256"/>
      <c r="Q71" s="227"/>
    </row>
    <row r="72" spans="1:17" ht="14.25" x14ac:dyDescent="0.2">
      <c r="A72" s="41" t="s">
        <v>15</v>
      </c>
      <c r="B72" s="79" t="s">
        <v>62</v>
      </c>
      <c r="C72" s="80" t="s">
        <v>22</v>
      </c>
      <c r="D72" s="81">
        <v>1</v>
      </c>
      <c r="E72" s="185"/>
      <c r="F72" s="186"/>
      <c r="G72" s="187"/>
      <c r="H72" s="185"/>
      <c r="I72" s="186"/>
      <c r="J72" s="251"/>
      <c r="K72" s="221"/>
      <c r="L72" s="267"/>
      <c r="M72" s="253"/>
      <c r="N72" s="254"/>
      <c r="O72" s="232"/>
      <c r="P72" s="256"/>
      <c r="Q72" s="227"/>
    </row>
    <row r="73" spans="1:17" ht="14.25" x14ac:dyDescent="0.2">
      <c r="A73" s="41" t="s">
        <v>15</v>
      </c>
      <c r="B73" s="79" t="s">
        <v>62</v>
      </c>
      <c r="C73" s="80" t="s">
        <v>22</v>
      </c>
      <c r="D73" s="81">
        <v>1</v>
      </c>
      <c r="E73" s="185"/>
      <c r="F73" s="186"/>
      <c r="G73" s="187"/>
      <c r="H73" s="185"/>
      <c r="I73" s="186"/>
      <c r="J73" s="251"/>
      <c r="K73" s="221"/>
      <c r="L73" s="267"/>
      <c r="M73" s="253"/>
      <c r="N73" s="254"/>
      <c r="O73" s="232"/>
      <c r="P73" s="256"/>
      <c r="Q73" s="227"/>
    </row>
    <row r="74" spans="1:17" ht="14.25" x14ac:dyDescent="0.2">
      <c r="A74" s="41" t="s">
        <v>19</v>
      </c>
      <c r="B74" s="79"/>
      <c r="C74" s="80"/>
      <c r="D74" s="81"/>
      <c r="E74" s="185"/>
      <c r="F74" s="186"/>
      <c r="G74" s="187"/>
      <c r="H74" s="185"/>
      <c r="I74" s="186"/>
      <c r="J74" s="251"/>
      <c r="K74" s="221"/>
      <c r="L74" s="267"/>
      <c r="M74" s="253"/>
      <c r="N74" s="254"/>
      <c r="O74" s="232"/>
      <c r="P74" s="256"/>
      <c r="Q74" s="227"/>
    </row>
    <row r="75" spans="1:17" ht="14.25" x14ac:dyDescent="0.2">
      <c r="A75" s="41" t="s">
        <v>25</v>
      </c>
      <c r="B75" s="79"/>
      <c r="C75" s="80"/>
      <c r="D75" s="81"/>
      <c r="E75" s="185"/>
      <c r="F75" s="186"/>
      <c r="G75" s="187"/>
      <c r="H75" s="185"/>
      <c r="I75" s="186"/>
      <c r="J75" s="251"/>
      <c r="K75" s="221"/>
      <c r="L75" s="267"/>
      <c r="M75" s="253"/>
      <c r="N75" s="254"/>
      <c r="O75" s="232"/>
      <c r="P75" s="256"/>
      <c r="Q75" s="227"/>
    </row>
    <row r="76" spans="1:17" ht="15" thickBot="1" x14ac:dyDescent="0.25">
      <c r="A76" s="41"/>
      <c r="B76" s="82"/>
      <c r="C76" s="69"/>
      <c r="D76" s="69"/>
      <c r="E76" s="234"/>
      <c r="F76" s="234"/>
      <c r="G76" s="235"/>
      <c r="H76" s="234"/>
      <c r="I76" s="236"/>
      <c r="J76" s="257"/>
      <c r="K76" s="257"/>
      <c r="L76" s="258"/>
      <c r="M76" s="257"/>
      <c r="N76" s="259"/>
      <c r="O76" s="240"/>
      <c r="P76" s="260"/>
      <c r="Q76" s="227"/>
    </row>
    <row r="77" spans="1:17" ht="24.75" thickBot="1" x14ac:dyDescent="0.25">
      <c r="A77" s="59">
        <v>0</v>
      </c>
      <c r="B77" s="292" t="s">
        <v>6</v>
      </c>
      <c r="C77" s="292"/>
      <c r="D77" s="293"/>
      <c r="E77" s="170" t="str">
        <f t="shared" ref="E77:N77" si="7">+E$29</f>
        <v>Entrées</v>
      </c>
      <c r="F77" s="170" t="str">
        <f t="shared" si="7"/>
        <v>Motif</v>
      </c>
      <c r="G77" s="171" t="str">
        <f t="shared" si="7"/>
        <v>Date</v>
      </c>
      <c r="H77" s="172" t="str">
        <f t="shared" si="7"/>
        <v>GRADE</v>
      </c>
      <c r="I77" s="173" t="str">
        <f t="shared" si="7"/>
        <v>Coef Horaire*</v>
      </c>
      <c r="J77" s="242" t="str">
        <f t="shared" si="7"/>
        <v>Sorties</v>
      </c>
      <c r="K77" s="215" t="str">
        <f t="shared" si="7"/>
        <v>Motif</v>
      </c>
      <c r="L77" s="244" t="str">
        <f t="shared" si="7"/>
        <v>Date</v>
      </c>
      <c r="M77" s="245" t="str">
        <f t="shared" si="7"/>
        <v>GRADE</v>
      </c>
      <c r="N77" s="246" t="str">
        <f t="shared" si="7"/>
        <v>Coef Horaire*</v>
      </c>
      <c r="O77" s="247" t="str">
        <f>+O$28</f>
        <v>COMMENTAIRES LIBRES</v>
      </c>
      <c r="P77" s="248" t="str">
        <f>+P$28</f>
        <v>ATTERRISSAGE AU 31/12/2020</v>
      </c>
      <c r="Q77" s="206"/>
    </row>
    <row r="78" spans="1:17" ht="30.75" thickBot="1" x14ac:dyDescent="0.3">
      <c r="A78" s="60" t="s">
        <v>15</v>
      </c>
      <c r="B78" s="61" t="s">
        <v>16</v>
      </c>
      <c r="C78" s="62" t="s">
        <v>63</v>
      </c>
      <c r="D78" s="70" t="s">
        <v>17</v>
      </c>
      <c r="E78" s="176">
        <f>SUM(E79:E81)</f>
        <v>0</v>
      </c>
      <c r="F78" s="176"/>
      <c r="G78" s="177"/>
      <c r="H78" s="178"/>
      <c r="I78" s="179"/>
      <c r="J78" s="249">
        <f>SUM(J79:J81)</f>
        <v>0</v>
      </c>
      <c r="K78" s="180"/>
      <c r="L78" s="181"/>
      <c r="M78" s="182"/>
      <c r="N78" s="179"/>
      <c r="O78" s="183"/>
      <c r="P78" s="184">
        <f>+A77+E78-J78</f>
        <v>0</v>
      </c>
      <c r="Q78" s="250"/>
    </row>
    <row r="79" spans="1:17" ht="14.25" x14ac:dyDescent="0.2">
      <c r="A79" s="41" t="s">
        <v>19</v>
      </c>
      <c r="B79" s="52"/>
      <c r="C79" s="53"/>
      <c r="D79" s="54"/>
      <c r="E79" s="185"/>
      <c r="F79" s="186"/>
      <c r="G79" s="187"/>
      <c r="H79" s="185"/>
      <c r="I79" s="186"/>
      <c r="J79" s="228"/>
      <c r="K79" s="221"/>
      <c r="L79" s="229"/>
      <c r="M79" s="230"/>
      <c r="N79" s="231"/>
      <c r="O79" s="232"/>
      <c r="P79" s="226"/>
      <c r="Q79" s="227"/>
    </row>
    <row r="80" spans="1:17" ht="14.25" x14ac:dyDescent="0.2">
      <c r="A80" s="41" t="s">
        <v>25</v>
      </c>
      <c r="B80" s="83"/>
      <c r="C80" s="84"/>
      <c r="D80" s="72"/>
      <c r="E80" s="185"/>
      <c r="F80" s="186"/>
      <c r="G80" s="187"/>
      <c r="H80" s="185"/>
      <c r="I80" s="186"/>
      <c r="J80" s="228"/>
      <c r="K80" s="221"/>
      <c r="L80" s="229"/>
      <c r="M80" s="230"/>
      <c r="N80" s="231"/>
      <c r="O80" s="232"/>
      <c r="P80" s="233"/>
      <c r="Q80" s="227"/>
    </row>
    <row r="81" spans="1:17" ht="15" thickBot="1" x14ac:dyDescent="0.25">
      <c r="A81" s="41" t="s">
        <v>26</v>
      </c>
      <c r="B81" s="85"/>
      <c r="C81" s="86"/>
      <c r="D81" s="87"/>
      <c r="E81" s="234"/>
      <c r="F81" s="234"/>
      <c r="G81" s="235"/>
      <c r="H81" s="234"/>
      <c r="I81" s="236"/>
      <c r="J81" s="237"/>
      <c r="K81" s="237"/>
      <c r="L81" s="238"/>
      <c r="M81" s="237"/>
      <c r="N81" s="239"/>
      <c r="O81" s="240"/>
      <c r="P81" s="241"/>
      <c r="Q81" s="227"/>
    </row>
    <row r="82" spans="1:17" ht="24.75" thickBot="1" x14ac:dyDescent="0.25">
      <c r="A82" s="59">
        <v>1</v>
      </c>
      <c r="B82" s="292" t="s">
        <v>7</v>
      </c>
      <c r="C82" s="292"/>
      <c r="D82" s="293"/>
      <c r="E82" s="170" t="str">
        <f t="shared" ref="E82:N82" si="8">+E$29</f>
        <v>Entrées</v>
      </c>
      <c r="F82" s="170" t="str">
        <f t="shared" si="8"/>
        <v>Motif</v>
      </c>
      <c r="G82" s="171" t="str">
        <f t="shared" si="8"/>
        <v>Date</v>
      </c>
      <c r="H82" s="172" t="str">
        <f t="shared" si="8"/>
        <v>GRADE</v>
      </c>
      <c r="I82" s="173" t="str">
        <f t="shared" si="8"/>
        <v>Coef Horaire*</v>
      </c>
      <c r="J82" s="242" t="str">
        <f t="shared" si="8"/>
        <v>Sorties</v>
      </c>
      <c r="K82" s="215" t="str">
        <f t="shared" si="8"/>
        <v>Motif</v>
      </c>
      <c r="L82" s="244" t="str">
        <f t="shared" si="8"/>
        <v>Date</v>
      </c>
      <c r="M82" s="245" t="str">
        <f t="shared" si="8"/>
        <v>GRADE</v>
      </c>
      <c r="N82" s="246" t="str">
        <f t="shared" si="8"/>
        <v>Coef Horaire*</v>
      </c>
      <c r="O82" s="247" t="str">
        <f>+O$28</f>
        <v>COMMENTAIRES LIBRES</v>
      </c>
      <c r="P82" s="248" t="str">
        <f>+P$28</f>
        <v>ATTERRISSAGE AU 31/12/2020</v>
      </c>
      <c r="Q82" s="206"/>
    </row>
    <row r="83" spans="1:17" ht="30.75" thickBot="1" x14ac:dyDescent="0.3">
      <c r="A83" s="60" t="s">
        <v>15</v>
      </c>
      <c r="B83" s="61" t="s">
        <v>16</v>
      </c>
      <c r="C83" s="62" t="s">
        <v>63</v>
      </c>
      <c r="D83" s="70" t="s">
        <v>17</v>
      </c>
      <c r="E83" s="176">
        <f>SUM(E84:E87)</f>
        <v>0</v>
      </c>
      <c r="F83" s="176"/>
      <c r="G83" s="177"/>
      <c r="H83" s="178"/>
      <c r="I83" s="179"/>
      <c r="J83" s="249">
        <f>SUM(J84:J87)</f>
        <v>0</v>
      </c>
      <c r="K83" s="180"/>
      <c r="L83" s="181"/>
      <c r="M83" s="182"/>
      <c r="N83" s="179"/>
      <c r="O83" s="183"/>
      <c r="P83" s="184">
        <f>+A82+E83-J83</f>
        <v>1</v>
      </c>
      <c r="Q83" s="250"/>
    </row>
    <row r="84" spans="1:17" ht="14.25" x14ac:dyDescent="0.2">
      <c r="A84" s="41" t="s">
        <v>15</v>
      </c>
      <c r="B84" s="71" t="s">
        <v>62</v>
      </c>
      <c r="C84" s="53" t="s">
        <v>22</v>
      </c>
      <c r="D84" s="72">
        <v>1</v>
      </c>
      <c r="E84" s="185"/>
      <c r="F84" s="186"/>
      <c r="G84" s="187"/>
      <c r="H84" s="185"/>
      <c r="I84" s="186"/>
      <c r="J84" s="251"/>
      <c r="K84" s="221"/>
      <c r="L84" s="252"/>
      <c r="M84" s="253"/>
      <c r="N84" s="254"/>
      <c r="O84" s="232"/>
      <c r="P84" s="255"/>
      <c r="Q84" s="227"/>
    </row>
    <row r="85" spans="1:17" ht="14.25" x14ac:dyDescent="0.2">
      <c r="A85" s="41" t="s">
        <v>19</v>
      </c>
      <c r="B85" s="71"/>
      <c r="C85" s="73"/>
      <c r="D85" s="74"/>
      <c r="E85" s="185"/>
      <c r="F85" s="186"/>
      <c r="G85" s="187"/>
      <c r="H85" s="185"/>
      <c r="I85" s="186"/>
      <c r="J85" s="251"/>
      <c r="K85" s="221"/>
      <c r="L85" s="252"/>
      <c r="M85" s="253"/>
      <c r="N85" s="254"/>
      <c r="O85" s="232"/>
      <c r="P85" s="256"/>
      <c r="Q85" s="227"/>
    </row>
    <row r="86" spans="1:17" ht="14.25" x14ac:dyDescent="0.2">
      <c r="A86" s="41" t="s">
        <v>25</v>
      </c>
      <c r="B86" s="71"/>
      <c r="C86" s="73"/>
      <c r="D86" s="74"/>
      <c r="E86" s="185"/>
      <c r="F86" s="186"/>
      <c r="G86" s="187"/>
      <c r="H86" s="185"/>
      <c r="I86" s="186"/>
      <c r="J86" s="251"/>
      <c r="K86" s="221"/>
      <c r="L86" s="252"/>
      <c r="M86" s="253"/>
      <c r="N86" s="254"/>
      <c r="O86" s="232"/>
      <c r="P86" s="256"/>
      <c r="Q86" s="227"/>
    </row>
    <row r="87" spans="1:17" ht="15" thickBot="1" x14ac:dyDescent="0.25">
      <c r="A87" s="41" t="s">
        <v>26</v>
      </c>
      <c r="B87" s="75"/>
      <c r="C87" s="76"/>
      <c r="D87" s="77"/>
      <c r="E87" s="234"/>
      <c r="F87" s="234"/>
      <c r="G87" s="235"/>
      <c r="H87" s="234"/>
      <c r="I87" s="236"/>
      <c r="J87" s="257"/>
      <c r="K87" s="257"/>
      <c r="L87" s="258"/>
      <c r="M87" s="257"/>
      <c r="N87" s="259"/>
      <c r="O87" s="240"/>
      <c r="P87" s="260"/>
      <c r="Q87" s="227"/>
    </row>
    <row r="88" spans="1:17" ht="24.75" thickBot="1" x14ac:dyDescent="0.25">
      <c r="A88" s="59">
        <v>0</v>
      </c>
      <c r="B88" s="292" t="s">
        <v>28</v>
      </c>
      <c r="C88" s="292"/>
      <c r="D88" s="293"/>
      <c r="E88" s="170" t="str">
        <f t="shared" ref="E88:N88" si="9">+E$29</f>
        <v>Entrées</v>
      </c>
      <c r="F88" s="170" t="str">
        <f t="shared" si="9"/>
        <v>Motif</v>
      </c>
      <c r="G88" s="171" t="str">
        <f t="shared" si="9"/>
        <v>Date</v>
      </c>
      <c r="H88" s="172" t="str">
        <f t="shared" si="9"/>
        <v>GRADE</v>
      </c>
      <c r="I88" s="173" t="str">
        <f t="shared" si="9"/>
        <v>Coef Horaire*</v>
      </c>
      <c r="J88" s="242" t="str">
        <f t="shared" si="9"/>
        <v>Sorties</v>
      </c>
      <c r="K88" s="215" t="str">
        <f t="shared" si="9"/>
        <v>Motif</v>
      </c>
      <c r="L88" s="244" t="str">
        <f t="shared" si="9"/>
        <v>Date</v>
      </c>
      <c r="M88" s="245" t="str">
        <f t="shared" si="9"/>
        <v>GRADE</v>
      </c>
      <c r="N88" s="246" t="str">
        <f t="shared" si="9"/>
        <v>Coef Horaire*</v>
      </c>
      <c r="O88" s="247" t="str">
        <f>+O$28</f>
        <v>COMMENTAIRES LIBRES</v>
      </c>
      <c r="P88" s="248" t="str">
        <f>+P$28</f>
        <v>ATTERRISSAGE AU 31/12/2020</v>
      </c>
      <c r="Q88" s="206"/>
    </row>
    <row r="89" spans="1:17" ht="30.75" thickBot="1" x14ac:dyDescent="0.3">
      <c r="A89" s="60" t="s">
        <v>15</v>
      </c>
      <c r="B89" s="61" t="s">
        <v>16</v>
      </c>
      <c r="C89" s="62" t="s">
        <v>63</v>
      </c>
      <c r="D89" s="70" t="s">
        <v>17</v>
      </c>
      <c r="E89" s="176">
        <f>+SUM(E90:E92)</f>
        <v>0</v>
      </c>
      <c r="F89" s="176"/>
      <c r="G89" s="177"/>
      <c r="H89" s="178"/>
      <c r="I89" s="179"/>
      <c r="J89" s="249">
        <f>+SUM(J90:J92)</f>
        <v>0</v>
      </c>
      <c r="K89" s="180"/>
      <c r="L89" s="181"/>
      <c r="M89" s="182"/>
      <c r="N89" s="179"/>
      <c r="O89" s="183"/>
      <c r="P89" s="184">
        <f>+A88+E89-J89</f>
        <v>0</v>
      </c>
      <c r="Q89" s="250"/>
    </row>
    <row r="90" spans="1:17" ht="14.25" x14ac:dyDescent="0.2">
      <c r="A90" s="41" t="s">
        <v>19</v>
      </c>
      <c r="B90" s="71"/>
      <c r="C90" s="53"/>
      <c r="D90" s="54"/>
      <c r="E90" s="185"/>
      <c r="F90" s="186"/>
      <c r="G90" s="187"/>
      <c r="H90" s="185"/>
      <c r="I90" s="186"/>
      <c r="J90" s="251"/>
      <c r="K90" s="221"/>
      <c r="L90" s="252"/>
      <c r="M90" s="253"/>
      <c r="N90" s="254"/>
      <c r="O90" s="232"/>
      <c r="P90" s="255"/>
      <c r="Q90" s="227"/>
    </row>
    <row r="91" spans="1:17" ht="14.25" x14ac:dyDescent="0.2">
      <c r="A91" s="41" t="s">
        <v>25</v>
      </c>
      <c r="B91" s="71"/>
      <c r="C91" s="73"/>
      <c r="D91" s="74"/>
      <c r="E91" s="185"/>
      <c r="F91" s="186"/>
      <c r="G91" s="187"/>
      <c r="H91" s="185"/>
      <c r="I91" s="186"/>
      <c r="J91" s="251"/>
      <c r="K91" s="221"/>
      <c r="L91" s="252"/>
      <c r="M91" s="253"/>
      <c r="N91" s="254"/>
      <c r="O91" s="232"/>
      <c r="P91" s="256"/>
      <c r="Q91" s="227"/>
    </row>
    <row r="92" spans="1:17" ht="15" thickBot="1" x14ac:dyDescent="0.25">
      <c r="A92" s="41" t="s">
        <v>26</v>
      </c>
      <c r="B92" s="75"/>
      <c r="C92" s="76"/>
      <c r="D92" s="77"/>
      <c r="E92" s="234"/>
      <c r="F92" s="234"/>
      <c r="G92" s="235"/>
      <c r="H92" s="234"/>
      <c r="I92" s="236"/>
      <c r="J92" s="257"/>
      <c r="K92" s="257"/>
      <c r="L92" s="258"/>
      <c r="M92" s="257"/>
      <c r="N92" s="259"/>
      <c r="O92" s="240"/>
      <c r="P92" s="256"/>
      <c r="Q92" s="227"/>
    </row>
    <row r="93" spans="1:17" ht="14.25" x14ac:dyDescent="0.2">
      <c r="A93" s="41" t="s">
        <v>15</v>
      </c>
      <c r="B93" s="88"/>
      <c r="C93" s="89"/>
      <c r="D93" s="90"/>
      <c r="E93" s="88"/>
      <c r="F93" s="88"/>
      <c r="G93" s="268"/>
      <c r="H93" s="88"/>
      <c r="I93" s="269"/>
      <c r="J93" s="270"/>
      <c r="K93" s="270"/>
      <c r="L93" s="271"/>
      <c r="M93" s="270"/>
      <c r="N93" s="272"/>
      <c r="O93" s="273"/>
      <c r="P93" s="88"/>
      <c r="Q93" s="88"/>
    </row>
    <row r="94" spans="1:17" ht="14.25" x14ac:dyDescent="0.2">
      <c r="A94" s="41" t="s">
        <v>15</v>
      </c>
      <c r="B94" s="43"/>
      <c r="C94" s="44"/>
      <c r="D94" s="45"/>
      <c r="E94" s="274"/>
      <c r="F94" s="274"/>
      <c r="G94" s="168"/>
      <c r="H94" s="274"/>
      <c r="I94" s="45"/>
      <c r="J94" s="274"/>
      <c r="K94" s="274"/>
      <c r="L94" s="168"/>
      <c r="M94" s="274"/>
      <c r="N94" s="45"/>
      <c r="O94" s="275"/>
      <c r="P94" s="276"/>
      <c r="Q94" s="276"/>
    </row>
    <row r="95" spans="1:17" ht="14.25" hidden="1" x14ac:dyDescent="0.2">
      <c r="A95" s="41" t="s">
        <v>29</v>
      </c>
      <c r="B95" s="43"/>
      <c r="C95" s="44"/>
      <c r="D95" s="45"/>
      <c r="E95" s="274"/>
      <c r="F95" s="274"/>
      <c r="G95" s="168"/>
      <c r="H95" s="274"/>
      <c r="I95" s="45"/>
      <c r="J95" s="274"/>
      <c r="K95" s="274"/>
      <c r="L95" s="168"/>
      <c r="M95" s="274"/>
      <c r="N95" s="45"/>
      <c r="O95" s="275"/>
      <c r="P95" s="276"/>
      <c r="Q95" s="276"/>
    </row>
    <row r="96" spans="1:17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77:D77"/>
    <mergeCell ref="B82:D82"/>
    <mergeCell ref="B88:D88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57:D57"/>
    <mergeCell ref="B62:D62"/>
    <mergeCell ref="B67:D67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90:I92 E84:I88 E79:I82 E69:I77 E66:E67 G66:I67 E64:I65 E59:I61 E36:I57">
    <cfRule type="expression" dxfId="55" priority="42">
      <formula>$A31="ok"</formula>
    </cfRule>
  </conditionalFormatting>
  <conditionalFormatting sqref="E62 G62:I62">
    <cfRule type="expression" dxfId="54" priority="41">
      <formula>$A62="ok"</formula>
    </cfRule>
  </conditionalFormatting>
  <conditionalFormatting sqref="F67 F31:F32">
    <cfRule type="expression" dxfId="53" priority="37">
      <formula>$A31="ok"</formula>
    </cfRule>
  </conditionalFormatting>
  <conditionalFormatting sqref="F31:F32 K90:K91 F90:F91 K84:K86 F84:F86 K79:K80 F79:F80 K69:K75 F69:F75 K64:K65 F64:F65 K59:K60 F59:F60 K36:K55 F36:F55">
    <cfRule type="expression" dxfId="52" priority="38">
      <formula>AND(F31="",E31=1)</formula>
    </cfRule>
    <cfRule type="expression" dxfId="51" priority="39">
      <formula>AND(F31&lt;&gt;"",E31="")</formula>
    </cfRule>
    <cfRule type="expression" dxfId="50" priority="40">
      <formula>AND(F31&lt;&gt;"",E31=1)</formula>
    </cfRule>
  </conditionalFormatting>
  <conditionalFormatting sqref="K31">
    <cfRule type="expression" dxfId="49" priority="34">
      <formula>AND(K31="",J31=1)</formula>
    </cfRule>
    <cfRule type="expression" dxfId="48" priority="35">
      <formula>AND(K31&lt;&gt;"",J31="")</formula>
    </cfRule>
    <cfRule type="expression" dxfId="47" priority="36">
      <formula>AND(K31&lt;&gt;"",J31=1)</formula>
    </cfRule>
  </conditionalFormatting>
  <conditionalFormatting sqref="K32">
    <cfRule type="expression" dxfId="46" priority="31">
      <formula>AND(K32="",J32=1)</formula>
    </cfRule>
    <cfRule type="expression" dxfId="45" priority="32">
      <formula>AND(K32&lt;&gt;"",J32="")</formula>
    </cfRule>
    <cfRule type="expression" dxfId="44" priority="33">
      <formula>AND(K32&lt;&gt;"",J32=1)</formula>
    </cfRule>
  </conditionalFormatting>
  <conditionalFormatting sqref="E23 G23:I23 G25:I25 E25">
    <cfRule type="expression" dxfId="43" priority="27">
      <formula>$A23="ok"</formula>
    </cfRule>
  </conditionalFormatting>
  <conditionalFormatting sqref="K8:N8">
    <cfRule type="expression" dxfId="42" priority="26" stopIfTrue="1">
      <formula>$C$26="ATTERRISSAGE"</formula>
    </cfRule>
  </conditionalFormatting>
  <conditionalFormatting sqref="E31:E32 E67 G67:I67 G31:I32">
    <cfRule type="expression" dxfId="41" priority="21">
      <formula>$A31="ok"</formula>
    </cfRule>
  </conditionalFormatting>
  <conditionalFormatting sqref="E62 G62:I62">
    <cfRule type="expression" dxfId="40" priority="20">
      <formula>$A62="ok"</formula>
    </cfRule>
  </conditionalFormatting>
  <conditionalFormatting sqref="F67 F31:F32">
    <cfRule type="expression" dxfId="39" priority="16">
      <formula>$A31="ok"</formula>
    </cfRule>
  </conditionalFormatting>
  <conditionalFormatting sqref="F31:F32">
    <cfRule type="expression" dxfId="38" priority="17">
      <formula>AND(F31="",E31=1)</formula>
    </cfRule>
    <cfRule type="expression" dxfId="37" priority="18">
      <formula>AND(F31&lt;&gt;"",E31="")</formula>
    </cfRule>
    <cfRule type="expression" dxfId="36" priority="19">
      <formula>AND(F31&lt;&gt;"",E31=1)</formula>
    </cfRule>
  </conditionalFormatting>
  <conditionalFormatting sqref="K31">
    <cfRule type="expression" dxfId="35" priority="13">
      <formula>AND(K31="",J31=1)</formula>
    </cfRule>
    <cfRule type="expression" dxfId="34" priority="14">
      <formula>AND(K31&lt;&gt;"",J31="")</formula>
    </cfRule>
    <cfRule type="expression" dxfId="33" priority="15">
      <formula>AND(K31&lt;&gt;"",J31=1)</formula>
    </cfRule>
  </conditionalFormatting>
  <conditionalFormatting sqref="K32">
    <cfRule type="expression" dxfId="32" priority="10">
      <formula>AND(K32="",J32=1)</formula>
    </cfRule>
    <cfRule type="expression" dxfId="31" priority="11">
      <formula>AND(K32&lt;&gt;"",J32="")</formula>
    </cfRule>
    <cfRule type="expression" dxfId="30" priority="12">
      <formula>AND(K32&lt;&gt;"",J32=1)</formula>
    </cfRule>
  </conditionalFormatting>
  <conditionalFormatting sqref="E23 G23:I23 G25:I25 E25">
    <cfRule type="expression" dxfId="29" priority="6">
      <formula>$A23="ok"</formula>
    </cfRule>
  </conditionalFormatting>
  <conditionalFormatting sqref="K8:N8">
    <cfRule type="expression" dxfId="28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89:H92 M89:M92 H83:H87 M83:M87 H78:H81 M78:M81 H68:H76 M68:M76 H63:H66 M63:M66 H58:H61 M58:M61 H35:H56 M35:M56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89:N92 I89:I92 N83:N87 I83:I87 N78:N81 I78:I81 N68:N76 I68:I76 N63:N66 I63:I66 N58:N61 I58:I61 N35:N56 I35:I56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89:G92 L89:L92 G83:G87 L83:L87 G78:G81 L78:L81 G68:G76 L68:L76 G63:G66 L63:L66 G58:G61 L58:L61 G35:G56 L35:L56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90:J92 E90:E92 J84:J87 E84:E87 J79:J81 E79:E81 J69:J76 E69:E76 J64:J66 E64:E66 J59:J61 E59:E61 J36:J56 E36:E56">
      <formula1>1</formula1>
      <formula2>1</formula2>
    </dataValidation>
    <dataValidation type="list" allowBlank="1" showInputMessage="1" showErrorMessage="1" sqref="F31:F32 F36:F55 F59:F60 F64:F65 F69:F75 F79:F80 F84:F86 F90:F91">
      <formula1>$G$1:$L$1</formula1>
    </dataValidation>
    <dataValidation type="list" allowBlank="1" showInputMessage="1" showErrorMessage="1" sqref="K31:K32 K36:K55 K59:K60 K64:K65 K69:K75 K79:K80 K84:K86 K90:K91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Q415"/>
  <sheetViews>
    <sheetView tabSelected="1" topLeftCell="A5" workbookViewId="0">
      <selection activeCell="L10" sqref="L10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56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61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80"/>
      <c r="C9" s="281"/>
      <c r="D9" s="284" t="s">
        <v>1</v>
      </c>
      <c r="E9" s="294" t="str">
        <f>"POSTES AU "&amp;RIGHT(P21,10)</f>
        <v>POSTES AU 31/12/2020</v>
      </c>
      <c r="F9" s="296" t="str">
        <f>+A28</f>
        <v>CONTRATS AU 29/02/2020</v>
      </c>
      <c r="G9" s="324" t="s">
        <v>39</v>
      </c>
      <c r="H9" s="325"/>
      <c r="I9" s="313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2"/>
      <c r="C10" s="283"/>
      <c r="D10" s="285"/>
      <c r="E10" s="295"/>
      <c r="F10" s="297"/>
      <c r="G10" s="114" t="s">
        <v>40</v>
      </c>
      <c r="H10" s="115" t="s">
        <v>41</v>
      </c>
      <c r="I10" s="314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55</v>
      </c>
      <c r="B11" s="278" t="s">
        <v>2</v>
      </c>
      <c r="C11" s="279"/>
      <c r="D11" s="24">
        <v>30</v>
      </c>
      <c r="E11" s="117">
        <f>+P23</f>
        <v>30</v>
      </c>
      <c r="F11" s="118">
        <f>+A29+A34</f>
        <v>30</v>
      </c>
      <c r="G11" s="119">
        <f>+E30+E35</f>
        <v>0</v>
      </c>
      <c r="H11" s="120">
        <f>+J30+J35</f>
        <v>0</v>
      </c>
      <c r="I11" s="121">
        <f t="shared" ref="I11:I17" si="0">+F11+G11-H11</f>
        <v>30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55</v>
      </c>
      <c r="B12" s="278" t="s">
        <v>3</v>
      </c>
      <c r="C12" s="279"/>
      <c r="D12" s="25"/>
      <c r="E12" s="122"/>
      <c r="F12" s="121">
        <f>+A68</f>
        <v>0</v>
      </c>
      <c r="G12" s="119">
        <f>+E69</f>
        <v>0</v>
      </c>
      <c r="H12" s="120">
        <f>J69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55</v>
      </c>
      <c r="B13" s="278" t="s">
        <v>4</v>
      </c>
      <c r="C13" s="279"/>
      <c r="D13" s="25"/>
      <c r="E13" s="122"/>
      <c r="F13" s="121">
        <f>+A73</f>
        <v>0</v>
      </c>
      <c r="G13" s="119">
        <f>+E74</f>
        <v>0</v>
      </c>
      <c r="H13" s="120">
        <f>J74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55</v>
      </c>
      <c r="B14" s="278" t="s">
        <v>5</v>
      </c>
      <c r="C14" s="279"/>
      <c r="D14" s="25"/>
      <c r="E14" s="122"/>
      <c r="F14" s="121">
        <f>+A78</f>
        <v>0</v>
      </c>
      <c r="G14" s="119">
        <f>+E79</f>
        <v>0</v>
      </c>
      <c r="H14" s="120">
        <f>J79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55</v>
      </c>
      <c r="B15" s="278" t="s">
        <v>6</v>
      </c>
      <c r="C15" s="279"/>
      <c r="D15" s="25"/>
      <c r="E15" s="122"/>
      <c r="F15" s="121">
        <f>+A83</f>
        <v>0</v>
      </c>
      <c r="G15" s="119">
        <f>+E84</f>
        <v>0</v>
      </c>
      <c r="H15" s="120">
        <f>J84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55</v>
      </c>
      <c r="B16" s="278" t="s">
        <v>7</v>
      </c>
      <c r="C16" s="279"/>
      <c r="D16" s="25"/>
      <c r="E16" s="122"/>
      <c r="F16" s="121">
        <f>+A88</f>
        <v>0</v>
      </c>
      <c r="G16" s="119">
        <f>+E89</f>
        <v>0</v>
      </c>
      <c r="H16" s="120">
        <f>J89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55</v>
      </c>
      <c r="B17" s="278" t="s">
        <v>8</v>
      </c>
      <c r="C17" s="279"/>
      <c r="D17" s="26"/>
      <c r="E17" s="123"/>
      <c r="F17" s="124">
        <f>+A93</f>
        <v>0</v>
      </c>
      <c r="G17" s="125">
        <f>+E94</f>
        <v>0</v>
      </c>
      <c r="H17" s="126">
        <f>J94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6" t="s">
        <v>9</v>
      </c>
      <c r="C18" s="287"/>
      <c r="D18" s="27">
        <v>30</v>
      </c>
      <c r="E18" s="127">
        <f>+P23</f>
        <v>30</v>
      </c>
      <c r="F18" s="128">
        <f t="shared" ref="F18" si="1">+SUM(F11:F17)</f>
        <v>30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30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5" t="s">
        <v>39</v>
      </c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6"/>
      <c r="Q20" s="2"/>
    </row>
    <row r="21" spans="1:17" ht="16.5" customHeight="1" thickTop="1" x14ac:dyDescent="0.2">
      <c r="A21" s="31"/>
      <c r="B21" s="288" t="s">
        <v>10</v>
      </c>
      <c r="C21" s="288"/>
      <c r="D21" s="32"/>
      <c r="E21" s="317" t="s">
        <v>42</v>
      </c>
      <c r="F21" s="318"/>
      <c r="G21" s="318"/>
      <c r="H21" s="318"/>
      <c r="I21" s="319"/>
      <c r="J21" s="317" t="s">
        <v>43</v>
      </c>
      <c r="K21" s="318"/>
      <c r="L21" s="318"/>
      <c r="M21" s="318"/>
      <c r="N21" s="319"/>
      <c r="O21" s="320" t="s">
        <v>44</v>
      </c>
      <c r="P21" s="322" t="s">
        <v>45</v>
      </c>
      <c r="Q21" s="131"/>
    </row>
    <row r="22" spans="1:17" ht="24.75" thickBot="1" x14ac:dyDescent="0.3">
      <c r="A22" s="33"/>
      <c r="B22" s="289"/>
      <c r="C22" s="289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63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63</v>
      </c>
      <c r="N22" s="136" t="s">
        <v>17</v>
      </c>
      <c r="O22" s="321"/>
      <c r="P22" s="323"/>
      <c r="Q22" s="138"/>
    </row>
    <row r="23" spans="1:17" ht="16.5" thickBot="1" x14ac:dyDescent="0.25">
      <c r="A23" s="35"/>
      <c r="B23" s="290"/>
      <c r="C23" s="290"/>
      <c r="D23" s="36">
        <v>30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30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1" t="s">
        <v>12</v>
      </c>
      <c r="C26" s="291"/>
      <c r="D26" s="291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311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63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63</v>
      </c>
      <c r="N29" s="175" t="s">
        <v>17</v>
      </c>
      <c r="O29" s="304"/>
      <c r="P29" s="312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63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62</v>
      </c>
      <c r="C31" s="53" t="s">
        <v>52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29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63</v>
      </c>
      <c r="D35" s="51" t="s">
        <v>17</v>
      </c>
      <c r="E35" s="176">
        <f>SUM(E36:E67)</f>
        <v>0</v>
      </c>
      <c r="F35" s="176"/>
      <c r="G35" s="177"/>
      <c r="H35" s="178"/>
      <c r="I35" s="179"/>
      <c r="J35" s="176">
        <f>SUM(J36:J67)</f>
        <v>0</v>
      </c>
      <c r="K35" s="176"/>
      <c r="L35" s="181"/>
      <c r="M35" s="182"/>
      <c r="N35" s="179"/>
      <c r="O35" s="183"/>
      <c r="P35" s="184">
        <f>+A34+E35-J35</f>
        <v>29</v>
      </c>
      <c r="Q35" s="138"/>
    </row>
    <row r="36" spans="1:17" ht="14.25" x14ac:dyDescent="0.2">
      <c r="A36" s="41" t="s">
        <v>15</v>
      </c>
      <c r="B36" s="52" t="s">
        <v>62</v>
      </c>
      <c r="C36" s="53" t="s">
        <v>53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277" t="s">
        <v>62</v>
      </c>
      <c r="C37" s="65" t="s">
        <v>53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277" t="s">
        <v>62</v>
      </c>
      <c r="C38" s="65" t="s">
        <v>22</v>
      </c>
      <c r="D38" s="66">
        <v>0.8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277" t="s">
        <v>62</v>
      </c>
      <c r="C39" s="65" t="s">
        <v>21</v>
      </c>
      <c r="D39" s="66">
        <v>1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15</v>
      </c>
      <c r="B40" s="277" t="s">
        <v>62</v>
      </c>
      <c r="C40" s="65" t="s">
        <v>53</v>
      </c>
      <c r="D40" s="66">
        <v>0.8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15</v>
      </c>
      <c r="B41" s="277" t="s">
        <v>62</v>
      </c>
      <c r="C41" s="65" t="s">
        <v>22</v>
      </c>
      <c r="D41" s="66">
        <v>1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4.25" x14ac:dyDescent="0.2">
      <c r="A42" s="41" t="s">
        <v>15</v>
      </c>
      <c r="B42" s="277" t="s">
        <v>62</v>
      </c>
      <c r="C42" s="65" t="s">
        <v>21</v>
      </c>
      <c r="D42" s="66">
        <v>0.8</v>
      </c>
      <c r="E42" s="185"/>
      <c r="F42" s="186"/>
      <c r="G42" s="187"/>
      <c r="H42" s="185"/>
      <c r="I42" s="186"/>
      <c r="J42" s="228"/>
      <c r="K42" s="221"/>
      <c r="L42" s="229"/>
      <c r="M42" s="230"/>
      <c r="N42" s="231"/>
      <c r="O42" s="232"/>
      <c r="P42" s="233"/>
      <c r="Q42" s="227"/>
    </row>
    <row r="43" spans="1:17" ht="14.25" x14ac:dyDescent="0.2">
      <c r="A43" s="41" t="s">
        <v>15</v>
      </c>
      <c r="B43" s="277" t="s">
        <v>62</v>
      </c>
      <c r="C43" s="65" t="s">
        <v>53</v>
      </c>
      <c r="D43" s="66">
        <v>1</v>
      </c>
      <c r="E43" s="185"/>
      <c r="F43" s="186"/>
      <c r="G43" s="187"/>
      <c r="H43" s="185"/>
      <c r="I43" s="186"/>
      <c r="J43" s="228"/>
      <c r="K43" s="221"/>
      <c r="L43" s="229"/>
      <c r="M43" s="230"/>
      <c r="N43" s="231"/>
      <c r="O43" s="232"/>
      <c r="P43" s="233"/>
      <c r="Q43" s="227"/>
    </row>
    <row r="44" spans="1:17" ht="14.25" x14ac:dyDescent="0.2">
      <c r="A44" s="41" t="s">
        <v>15</v>
      </c>
      <c r="B44" s="277" t="s">
        <v>62</v>
      </c>
      <c r="C44" s="65" t="s">
        <v>24</v>
      </c>
      <c r="D44" s="66">
        <v>1</v>
      </c>
      <c r="E44" s="185"/>
      <c r="F44" s="186"/>
      <c r="G44" s="187"/>
      <c r="H44" s="185"/>
      <c r="I44" s="186"/>
      <c r="J44" s="228"/>
      <c r="K44" s="221"/>
      <c r="L44" s="229"/>
      <c r="M44" s="230"/>
      <c r="N44" s="231"/>
      <c r="O44" s="232"/>
      <c r="P44" s="233"/>
      <c r="Q44" s="227"/>
    </row>
    <row r="45" spans="1:17" ht="14.25" x14ac:dyDescent="0.2">
      <c r="A45" s="41" t="s">
        <v>15</v>
      </c>
      <c r="B45" s="277" t="s">
        <v>62</v>
      </c>
      <c r="C45" s="65" t="s">
        <v>21</v>
      </c>
      <c r="D45" s="66">
        <v>1</v>
      </c>
      <c r="E45" s="185"/>
      <c r="F45" s="186"/>
      <c r="G45" s="187"/>
      <c r="H45" s="185"/>
      <c r="I45" s="186"/>
      <c r="J45" s="228"/>
      <c r="K45" s="221"/>
      <c r="L45" s="229"/>
      <c r="M45" s="230"/>
      <c r="N45" s="231"/>
      <c r="O45" s="232"/>
      <c r="P45" s="233"/>
      <c r="Q45" s="227"/>
    </row>
    <row r="46" spans="1:17" ht="14.25" x14ac:dyDescent="0.2">
      <c r="A46" s="41" t="s">
        <v>15</v>
      </c>
      <c r="B46" s="277" t="s">
        <v>62</v>
      </c>
      <c r="C46" s="65" t="s">
        <v>22</v>
      </c>
      <c r="D46" s="66">
        <v>0.8</v>
      </c>
      <c r="E46" s="185"/>
      <c r="F46" s="186"/>
      <c r="G46" s="187"/>
      <c r="H46" s="185"/>
      <c r="I46" s="186"/>
      <c r="J46" s="228"/>
      <c r="K46" s="221"/>
      <c r="L46" s="229"/>
      <c r="M46" s="230"/>
      <c r="N46" s="231"/>
      <c r="O46" s="232"/>
      <c r="P46" s="233"/>
      <c r="Q46" s="227"/>
    </row>
    <row r="47" spans="1:17" ht="14.25" x14ac:dyDescent="0.2">
      <c r="A47" s="41" t="s">
        <v>15</v>
      </c>
      <c r="B47" s="277" t="s">
        <v>62</v>
      </c>
      <c r="C47" s="65" t="s">
        <v>21</v>
      </c>
      <c r="D47" s="66">
        <v>1</v>
      </c>
      <c r="E47" s="185"/>
      <c r="F47" s="186"/>
      <c r="G47" s="187"/>
      <c r="H47" s="185"/>
      <c r="I47" s="186"/>
      <c r="J47" s="228"/>
      <c r="K47" s="221"/>
      <c r="L47" s="229"/>
      <c r="M47" s="230"/>
      <c r="N47" s="231"/>
      <c r="O47" s="232"/>
      <c r="P47" s="233"/>
      <c r="Q47" s="227"/>
    </row>
    <row r="48" spans="1:17" ht="14.25" x14ac:dyDescent="0.2">
      <c r="A48" s="41" t="s">
        <v>15</v>
      </c>
      <c r="B48" s="277" t="s">
        <v>62</v>
      </c>
      <c r="C48" s="65" t="s">
        <v>21</v>
      </c>
      <c r="D48" s="66">
        <v>0.8</v>
      </c>
      <c r="E48" s="185"/>
      <c r="F48" s="186"/>
      <c r="G48" s="187"/>
      <c r="H48" s="185"/>
      <c r="I48" s="186"/>
      <c r="J48" s="228"/>
      <c r="K48" s="221"/>
      <c r="L48" s="229"/>
      <c r="M48" s="230"/>
      <c r="N48" s="231"/>
      <c r="O48" s="232"/>
      <c r="P48" s="233"/>
      <c r="Q48" s="227"/>
    </row>
    <row r="49" spans="1:17" ht="14.25" x14ac:dyDescent="0.2">
      <c r="A49" s="41" t="s">
        <v>15</v>
      </c>
      <c r="B49" s="277" t="s">
        <v>62</v>
      </c>
      <c r="C49" s="65" t="s">
        <v>22</v>
      </c>
      <c r="D49" s="66">
        <v>0.8</v>
      </c>
      <c r="E49" s="185"/>
      <c r="F49" s="186"/>
      <c r="G49" s="187"/>
      <c r="H49" s="185"/>
      <c r="I49" s="186"/>
      <c r="J49" s="228"/>
      <c r="K49" s="221"/>
      <c r="L49" s="229"/>
      <c r="M49" s="230"/>
      <c r="N49" s="231"/>
      <c r="O49" s="232"/>
      <c r="P49" s="233"/>
      <c r="Q49" s="227"/>
    </row>
    <row r="50" spans="1:17" ht="14.25" x14ac:dyDescent="0.2">
      <c r="A50" s="41" t="s">
        <v>15</v>
      </c>
      <c r="B50" s="277" t="s">
        <v>62</v>
      </c>
      <c r="C50" s="65" t="s">
        <v>22</v>
      </c>
      <c r="D50" s="66">
        <v>1</v>
      </c>
      <c r="E50" s="185"/>
      <c r="F50" s="186"/>
      <c r="G50" s="187"/>
      <c r="H50" s="185"/>
      <c r="I50" s="186"/>
      <c r="J50" s="228"/>
      <c r="K50" s="221"/>
      <c r="L50" s="229"/>
      <c r="M50" s="230"/>
      <c r="N50" s="231"/>
      <c r="O50" s="232"/>
      <c r="P50" s="233"/>
      <c r="Q50" s="227"/>
    </row>
    <row r="51" spans="1:17" ht="14.25" x14ac:dyDescent="0.2">
      <c r="A51" s="41" t="s">
        <v>15</v>
      </c>
      <c r="B51" s="277" t="s">
        <v>62</v>
      </c>
      <c r="C51" s="65" t="s">
        <v>21</v>
      </c>
      <c r="D51" s="66">
        <v>1</v>
      </c>
      <c r="E51" s="185"/>
      <c r="F51" s="186"/>
      <c r="G51" s="187"/>
      <c r="H51" s="185"/>
      <c r="I51" s="186"/>
      <c r="J51" s="228"/>
      <c r="K51" s="221"/>
      <c r="L51" s="229"/>
      <c r="M51" s="230"/>
      <c r="N51" s="231"/>
      <c r="O51" s="232"/>
      <c r="P51" s="233"/>
      <c r="Q51" s="227"/>
    </row>
    <row r="52" spans="1:17" ht="14.25" x14ac:dyDescent="0.2">
      <c r="A52" s="41" t="s">
        <v>15</v>
      </c>
      <c r="B52" s="277" t="s">
        <v>62</v>
      </c>
      <c r="C52" s="65" t="s">
        <v>21</v>
      </c>
      <c r="D52" s="66">
        <v>1</v>
      </c>
      <c r="E52" s="185"/>
      <c r="F52" s="186"/>
      <c r="G52" s="187"/>
      <c r="H52" s="185"/>
      <c r="I52" s="186"/>
      <c r="J52" s="228"/>
      <c r="K52" s="221"/>
      <c r="L52" s="229"/>
      <c r="M52" s="230"/>
      <c r="N52" s="231"/>
      <c r="O52" s="232"/>
      <c r="P52" s="233"/>
      <c r="Q52" s="227"/>
    </row>
    <row r="53" spans="1:17" ht="14.25" x14ac:dyDescent="0.2">
      <c r="A53" s="41" t="s">
        <v>15</v>
      </c>
      <c r="B53" s="277" t="s">
        <v>62</v>
      </c>
      <c r="C53" s="65" t="s">
        <v>53</v>
      </c>
      <c r="D53" s="66">
        <v>1</v>
      </c>
      <c r="E53" s="185"/>
      <c r="F53" s="186"/>
      <c r="G53" s="187"/>
      <c r="H53" s="185"/>
      <c r="I53" s="186"/>
      <c r="J53" s="228"/>
      <c r="K53" s="221"/>
      <c r="L53" s="229"/>
      <c r="M53" s="230"/>
      <c r="N53" s="231"/>
      <c r="O53" s="232"/>
      <c r="P53" s="233"/>
      <c r="Q53" s="227"/>
    </row>
    <row r="54" spans="1:17" ht="14.25" x14ac:dyDescent="0.2">
      <c r="A54" s="41" t="s">
        <v>15</v>
      </c>
      <c r="B54" s="277" t="s">
        <v>62</v>
      </c>
      <c r="C54" s="65" t="s">
        <v>21</v>
      </c>
      <c r="D54" s="66">
        <v>0.8</v>
      </c>
      <c r="E54" s="185"/>
      <c r="F54" s="186"/>
      <c r="G54" s="187"/>
      <c r="H54" s="185"/>
      <c r="I54" s="186"/>
      <c r="J54" s="228"/>
      <c r="K54" s="221"/>
      <c r="L54" s="229"/>
      <c r="M54" s="230"/>
      <c r="N54" s="231"/>
      <c r="O54" s="232"/>
      <c r="P54" s="233"/>
      <c r="Q54" s="227"/>
    </row>
    <row r="55" spans="1:17" ht="14.25" x14ac:dyDescent="0.2">
      <c r="A55" s="41" t="s">
        <v>15</v>
      </c>
      <c r="B55" s="277" t="s">
        <v>62</v>
      </c>
      <c r="C55" s="65" t="s">
        <v>53</v>
      </c>
      <c r="D55" s="66">
        <v>1</v>
      </c>
      <c r="E55" s="185"/>
      <c r="F55" s="186"/>
      <c r="G55" s="187"/>
      <c r="H55" s="185"/>
      <c r="I55" s="186"/>
      <c r="J55" s="228"/>
      <c r="K55" s="221"/>
      <c r="L55" s="229"/>
      <c r="M55" s="230"/>
      <c r="N55" s="231"/>
      <c r="O55" s="232"/>
      <c r="P55" s="233"/>
      <c r="Q55" s="227"/>
    </row>
    <row r="56" spans="1:17" ht="14.25" x14ac:dyDescent="0.2">
      <c r="A56" s="41" t="s">
        <v>15</v>
      </c>
      <c r="B56" s="277" t="s">
        <v>62</v>
      </c>
      <c r="C56" s="65" t="s">
        <v>22</v>
      </c>
      <c r="D56" s="66">
        <v>1</v>
      </c>
      <c r="E56" s="185"/>
      <c r="F56" s="186"/>
      <c r="G56" s="187"/>
      <c r="H56" s="185"/>
      <c r="I56" s="186"/>
      <c r="J56" s="228"/>
      <c r="K56" s="221"/>
      <c r="L56" s="229"/>
      <c r="M56" s="230"/>
      <c r="N56" s="231"/>
      <c r="O56" s="232"/>
      <c r="P56" s="233"/>
      <c r="Q56" s="227"/>
    </row>
    <row r="57" spans="1:17" ht="14.25" x14ac:dyDescent="0.2">
      <c r="A57" s="41" t="s">
        <v>15</v>
      </c>
      <c r="B57" s="277" t="s">
        <v>62</v>
      </c>
      <c r="C57" s="65" t="s">
        <v>24</v>
      </c>
      <c r="D57" s="66">
        <v>0.8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33"/>
      <c r="Q57" s="227"/>
    </row>
    <row r="58" spans="1:17" ht="14.25" x14ac:dyDescent="0.2">
      <c r="A58" s="41" t="s">
        <v>15</v>
      </c>
      <c r="B58" s="277" t="s">
        <v>62</v>
      </c>
      <c r="C58" s="65" t="s">
        <v>22</v>
      </c>
      <c r="D58" s="66">
        <v>1</v>
      </c>
      <c r="E58" s="185"/>
      <c r="F58" s="186"/>
      <c r="G58" s="187"/>
      <c r="H58" s="185"/>
      <c r="I58" s="186"/>
      <c r="J58" s="228"/>
      <c r="K58" s="221"/>
      <c r="L58" s="229"/>
      <c r="M58" s="230"/>
      <c r="N58" s="231"/>
      <c r="O58" s="232"/>
      <c r="P58" s="233"/>
      <c r="Q58" s="227"/>
    </row>
    <row r="59" spans="1:17" ht="14.25" x14ac:dyDescent="0.2">
      <c r="A59" s="41" t="s">
        <v>15</v>
      </c>
      <c r="B59" s="277" t="s">
        <v>62</v>
      </c>
      <c r="C59" s="65" t="s">
        <v>24</v>
      </c>
      <c r="D59" s="66">
        <v>0.9</v>
      </c>
      <c r="E59" s="185"/>
      <c r="F59" s="186"/>
      <c r="G59" s="187"/>
      <c r="H59" s="185"/>
      <c r="I59" s="186"/>
      <c r="J59" s="228"/>
      <c r="K59" s="221"/>
      <c r="L59" s="229"/>
      <c r="M59" s="230"/>
      <c r="N59" s="231"/>
      <c r="O59" s="232"/>
      <c r="P59" s="233"/>
      <c r="Q59" s="227"/>
    </row>
    <row r="60" spans="1:17" ht="14.25" x14ac:dyDescent="0.2">
      <c r="A60" s="41" t="s">
        <v>15</v>
      </c>
      <c r="B60" s="277" t="s">
        <v>62</v>
      </c>
      <c r="C60" s="65" t="s">
        <v>21</v>
      </c>
      <c r="D60" s="66">
        <v>0.8</v>
      </c>
      <c r="E60" s="185"/>
      <c r="F60" s="186"/>
      <c r="G60" s="187"/>
      <c r="H60" s="185"/>
      <c r="I60" s="186"/>
      <c r="J60" s="228"/>
      <c r="K60" s="221"/>
      <c r="L60" s="229"/>
      <c r="M60" s="230"/>
      <c r="N60" s="231"/>
      <c r="O60" s="232"/>
      <c r="P60" s="233"/>
      <c r="Q60" s="227"/>
    </row>
    <row r="61" spans="1:17" ht="14.25" x14ac:dyDescent="0.2">
      <c r="A61" s="41" t="s">
        <v>15</v>
      </c>
      <c r="B61" s="277" t="s">
        <v>62</v>
      </c>
      <c r="C61" s="65" t="s">
        <v>23</v>
      </c>
      <c r="D61" s="66">
        <v>1</v>
      </c>
      <c r="E61" s="185"/>
      <c r="F61" s="186"/>
      <c r="G61" s="187"/>
      <c r="H61" s="185"/>
      <c r="I61" s="186"/>
      <c r="J61" s="228"/>
      <c r="K61" s="221"/>
      <c r="L61" s="229"/>
      <c r="M61" s="230"/>
      <c r="N61" s="231"/>
      <c r="O61" s="232"/>
      <c r="P61" s="233"/>
      <c r="Q61" s="227"/>
    </row>
    <row r="62" spans="1:17" ht="14.25" x14ac:dyDescent="0.2">
      <c r="A62" s="41" t="s">
        <v>15</v>
      </c>
      <c r="B62" s="277" t="s">
        <v>62</v>
      </c>
      <c r="C62" s="65" t="s">
        <v>24</v>
      </c>
      <c r="D62" s="66">
        <v>1</v>
      </c>
      <c r="E62" s="185"/>
      <c r="F62" s="186"/>
      <c r="G62" s="187"/>
      <c r="H62" s="185"/>
      <c r="I62" s="186"/>
      <c r="J62" s="228"/>
      <c r="K62" s="221"/>
      <c r="L62" s="229"/>
      <c r="M62" s="230"/>
      <c r="N62" s="231"/>
      <c r="O62" s="232"/>
      <c r="P62" s="233"/>
      <c r="Q62" s="227"/>
    </row>
    <row r="63" spans="1:17" ht="14.25" x14ac:dyDescent="0.2">
      <c r="A63" s="41" t="s">
        <v>15</v>
      </c>
      <c r="B63" s="277" t="s">
        <v>62</v>
      </c>
      <c r="C63" s="65" t="s">
        <v>24</v>
      </c>
      <c r="D63" s="66">
        <v>0.8</v>
      </c>
      <c r="E63" s="185"/>
      <c r="F63" s="186"/>
      <c r="G63" s="187"/>
      <c r="H63" s="185"/>
      <c r="I63" s="186"/>
      <c r="J63" s="228"/>
      <c r="K63" s="221"/>
      <c r="L63" s="229"/>
      <c r="M63" s="230"/>
      <c r="N63" s="231"/>
      <c r="O63" s="232"/>
      <c r="P63" s="233"/>
      <c r="Q63" s="227"/>
    </row>
    <row r="64" spans="1:17" ht="14.25" x14ac:dyDescent="0.2">
      <c r="A64" s="41" t="s">
        <v>15</v>
      </c>
      <c r="B64" s="277" t="s">
        <v>62</v>
      </c>
      <c r="C64" s="65" t="s">
        <v>54</v>
      </c>
      <c r="D64" s="66">
        <v>1</v>
      </c>
      <c r="E64" s="185"/>
      <c r="F64" s="186"/>
      <c r="G64" s="187"/>
      <c r="H64" s="185"/>
      <c r="I64" s="186"/>
      <c r="J64" s="228"/>
      <c r="K64" s="221"/>
      <c r="L64" s="229"/>
      <c r="M64" s="230"/>
      <c r="N64" s="231"/>
      <c r="O64" s="232"/>
      <c r="P64" s="233"/>
      <c r="Q64" s="227"/>
    </row>
    <row r="65" spans="1:17" ht="14.25" x14ac:dyDescent="0.2">
      <c r="A65" s="41" t="s">
        <v>19</v>
      </c>
      <c r="B65" s="277"/>
      <c r="C65" s="65"/>
      <c r="D65" s="66"/>
      <c r="E65" s="185"/>
      <c r="F65" s="186"/>
      <c r="G65" s="187"/>
      <c r="H65" s="185"/>
      <c r="I65" s="186"/>
      <c r="J65" s="228"/>
      <c r="K65" s="221"/>
      <c r="L65" s="229"/>
      <c r="M65" s="230"/>
      <c r="N65" s="231"/>
      <c r="O65" s="232"/>
      <c r="P65" s="233"/>
      <c r="Q65" s="227"/>
    </row>
    <row r="66" spans="1:17" ht="14.25" x14ac:dyDescent="0.2">
      <c r="A66" s="41" t="s">
        <v>25</v>
      </c>
      <c r="B66" s="277"/>
      <c r="C66" s="65"/>
      <c r="D66" s="66"/>
      <c r="E66" s="185"/>
      <c r="F66" s="186"/>
      <c r="G66" s="187"/>
      <c r="H66" s="185"/>
      <c r="I66" s="186"/>
      <c r="J66" s="228"/>
      <c r="K66" s="221"/>
      <c r="L66" s="229"/>
      <c r="M66" s="230"/>
      <c r="N66" s="231"/>
      <c r="O66" s="232"/>
      <c r="P66" s="233"/>
      <c r="Q66" s="227"/>
    </row>
    <row r="67" spans="1:17" ht="15" thickBot="1" x14ac:dyDescent="0.25">
      <c r="A67" s="41" t="s">
        <v>26</v>
      </c>
      <c r="B67" s="67"/>
      <c r="C67" s="68"/>
      <c r="D67" s="69"/>
      <c r="E67" s="234"/>
      <c r="F67" s="234"/>
      <c r="G67" s="235"/>
      <c r="H67" s="234"/>
      <c r="I67" s="236"/>
      <c r="J67" s="237"/>
      <c r="K67" s="237"/>
      <c r="L67" s="238"/>
      <c r="M67" s="237"/>
      <c r="N67" s="239"/>
      <c r="O67" s="240"/>
      <c r="P67" s="241"/>
      <c r="Q67" s="227"/>
    </row>
    <row r="68" spans="1:17" ht="24.75" thickBot="1" x14ac:dyDescent="0.25">
      <c r="A68" s="59">
        <v>0</v>
      </c>
      <c r="B68" s="292" t="s">
        <v>3</v>
      </c>
      <c r="C68" s="292"/>
      <c r="D68" s="293"/>
      <c r="E68" s="170" t="str">
        <f t="shared" ref="E68:N68" si="4">+E$29</f>
        <v>Entrées</v>
      </c>
      <c r="F68" s="170" t="str">
        <f t="shared" si="4"/>
        <v>Motif</v>
      </c>
      <c r="G68" s="171" t="str">
        <f t="shared" si="4"/>
        <v>Date</v>
      </c>
      <c r="H68" s="172" t="str">
        <f t="shared" si="4"/>
        <v>GRADE</v>
      </c>
      <c r="I68" s="173" t="str">
        <f t="shared" si="4"/>
        <v>Coef Horaire*</v>
      </c>
      <c r="J68" s="242" t="str">
        <f t="shared" si="4"/>
        <v>Sorties</v>
      </c>
      <c r="K68" s="243" t="str">
        <f t="shared" si="4"/>
        <v>Motif</v>
      </c>
      <c r="L68" s="244" t="str">
        <f t="shared" si="4"/>
        <v>Date</v>
      </c>
      <c r="M68" s="245" t="str">
        <f t="shared" si="4"/>
        <v>GRADE</v>
      </c>
      <c r="N68" s="246" t="str">
        <f t="shared" si="4"/>
        <v>Coef Horaire*</v>
      </c>
      <c r="O68" s="247" t="str">
        <f>+O$28</f>
        <v>COMMENTAIRES LIBRES</v>
      </c>
      <c r="P68" s="248" t="str">
        <f>+P$28</f>
        <v>ATTERRISSAGE AU 31/12/2020</v>
      </c>
      <c r="Q68" s="206"/>
    </row>
    <row r="69" spans="1:17" ht="30.75" thickBot="1" x14ac:dyDescent="0.3">
      <c r="A69" s="41" t="s">
        <v>15</v>
      </c>
      <c r="B69" s="61" t="s">
        <v>16</v>
      </c>
      <c r="C69" s="62" t="s">
        <v>63</v>
      </c>
      <c r="D69" s="70" t="s">
        <v>17</v>
      </c>
      <c r="E69" s="176">
        <f>SUM(E70:E72)</f>
        <v>0</v>
      </c>
      <c r="F69" s="176"/>
      <c r="G69" s="177"/>
      <c r="H69" s="178"/>
      <c r="I69" s="179"/>
      <c r="J69" s="249">
        <f>SUM(J70:J72)</f>
        <v>0</v>
      </c>
      <c r="K69" s="180"/>
      <c r="L69" s="181"/>
      <c r="M69" s="182"/>
      <c r="N69" s="179"/>
      <c r="O69" s="183"/>
      <c r="P69" s="184">
        <f>+A68+E69-J69</f>
        <v>0</v>
      </c>
      <c r="Q69" s="250"/>
    </row>
    <row r="70" spans="1:17" ht="14.25" x14ac:dyDescent="0.2">
      <c r="A70" s="41" t="s">
        <v>19</v>
      </c>
      <c r="B70" s="52"/>
      <c r="C70" s="53"/>
      <c r="D70" s="72"/>
      <c r="E70" s="185"/>
      <c r="F70" s="186"/>
      <c r="G70" s="187"/>
      <c r="H70" s="185"/>
      <c r="I70" s="186"/>
      <c r="J70" s="251"/>
      <c r="K70" s="221"/>
      <c r="L70" s="252"/>
      <c r="M70" s="253"/>
      <c r="N70" s="254"/>
      <c r="O70" s="232"/>
      <c r="P70" s="255"/>
      <c r="Q70" s="227"/>
    </row>
    <row r="71" spans="1:17" ht="14.25" x14ac:dyDescent="0.2">
      <c r="A71" s="41" t="s">
        <v>25</v>
      </c>
      <c r="B71" s="277"/>
      <c r="C71" s="73"/>
      <c r="D71" s="74"/>
      <c r="E71" s="185"/>
      <c r="F71" s="186"/>
      <c r="G71" s="187"/>
      <c r="H71" s="185"/>
      <c r="I71" s="186"/>
      <c r="J71" s="251"/>
      <c r="K71" s="221"/>
      <c r="L71" s="252"/>
      <c r="M71" s="253"/>
      <c r="N71" s="254"/>
      <c r="O71" s="232"/>
      <c r="P71" s="256"/>
      <c r="Q71" s="227"/>
    </row>
    <row r="72" spans="1:17" ht="15" thickBot="1" x14ac:dyDescent="0.25">
      <c r="A72" s="41" t="s">
        <v>26</v>
      </c>
      <c r="B72" s="75"/>
      <c r="C72" s="76"/>
      <c r="D72" s="77"/>
      <c r="E72" s="234"/>
      <c r="F72" s="234"/>
      <c r="G72" s="235"/>
      <c r="H72" s="234"/>
      <c r="I72" s="236"/>
      <c r="J72" s="257"/>
      <c r="K72" s="257"/>
      <c r="L72" s="258"/>
      <c r="M72" s="257"/>
      <c r="N72" s="259"/>
      <c r="O72" s="240"/>
      <c r="P72" s="260"/>
      <c r="Q72" s="227"/>
    </row>
    <row r="73" spans="1:17" ht="24.75" thickBot="1" x14ac:dyDescent="0.25">
      <c r="A73" s="59">
        <v>0</v>
      </c>
      <c r="B73" s="292" t="s">
        <v>4</v>
      </c>
      <c r="C73" s="292"/>
      <c r="D73" s="293"/>
      <c r="E73" s="170" t="str">
        <f t="shared" ref="E73:N73" si="5">+E$29</f>
        <v>Entrées</v>
      </c>
      <c r="F73" s="170" t="str">
        <f t="shared" si="5"/>
        <v>Motif</v>
      </c>
      <c r="G73" s="171" t="str">
        <f t="shared" si="5"/>
        <v>Date</v>
      </c>
      <c r="H73" s="172" t="str">
        <f t="shared" si="5"/>
        <v>GRADE</v>
      </c>
      <c r="I73" s="173" t="str">
        <f t="shared" si="5"/>
        <v>Coef Horaire*</v>
      </c>
      <c r="J73" s="242" t="str">
        <f t="shared" si="5"/>
        <v>Sorties</v>
      </c>
      <c r="K73" s="243" t="str">
        <f t="shared" si="5"/>
        <v>Motif</v>
      </c>
      <c r="L73" s="244" t="str">
        <f t="shared" si="5"/>
        <v>Date</v>
      </c>
      <c r="M73" s="245" t="str">
        <f t="shared" si="5"/>
        <v>GRADE</v>
      </c>
      <c r="N73" s="246" t="str">
        <f t="shared" si="5"/>
        <v>Coef Horaire*</v>
      </c>
      <c r="O73" s="247" t="str">
        <f>+O$28</f>
        <v>COMMENTAIRES LIBRES</v>
      </c>
      <c r="P73" s="248" t="str">
        <f>+P$28</f>
        <v>ATTERRISSAGE AU 31/12/2020</v>
      </c>
      <c r="Q73" s="206"/>
    </row>
    <row r="74" spans="1:17" ht="30.75" thickBot="1" x14ac:dyDescent="0.3">
      <c r="A74" s="60" t="s">
        <v>15</v>
      </c>
      <c r="B74" s="61" t="s">
        <v>16</v>
      </c>
      <c r="C74" s="62" t="s">
        <v>63</v>
      </c>
      <c r="D74" s="70" t="s">
        <v>17</v>
      </c>
      <c r="E74" s="176">
        <f>SUM(E75:E77)</f>
        <v>0</v>
      </c>
      <c r="F74" s="176"/>
      <c r="G74" s="177"/>
      <c r="H74" s="178"/>
      <c r="I74" s="179"/>
      <c r="J74" s="249">
        <f>SUM(J75:J77)</f>
        <v>0</v>
      </c>
      <c r="K74" s="180"/>
      <c r="L74" s="181"/>
      <c r="M74" s="182"/>
      <c r="N74" s="179"/>
      <c r="O74" s="183"/>
      <c r="P74" s="184">
        <f>+A73+E74-J74</f>
        <v>0</v>
      </c>
      <c r="Q74" s="250"/>
    </row>
    <row r="75" spans="1:17" ht="14.25" x14ac:dyDescent="0.2">
      <c r="A75" s="41" t="s">
        <v>19</v>
      </c>
      <c r="B75" s="52"/>
      <c r="C75" s="53"/>
      <c r="D75" s="72"/>
      <c r="E75" s="185"/>
      <c r="F75" s="186"/>
      <c r="G75" s="187"/>
      <c r="H75" s="185"/>
      <c r="I75" s="186"/>
      <c r="J75" s="251"/>
      <c r="K75" s="221"/>
      <c r="L75" s="252"/>
      <c r="M75" s="253"/>
      <c r="N75" s="254"/>
      <c r="O75" s="232"/>
      <c r="P75" s="255"/>
      <c r="Q75" s="227"/>
    </row>
    <row r="76" spans="1:17" ht="14.25" x14ac:dyDescent="0.2">
      <c r="A76" s="41" t="s">
        <v>25</v>
      </c>
      <c r="B76" s="277"/>
      <c r="C76" s="73"/>
      <c r="D76" s="74"/>
      <c r="E76" s="185"/>
      <c r="F76" s="186"/>
      <c r="G76" s="187"/>
      <c r="H76" s="185"/>
      <c r="I76" s="186"/>
      <c r="J76" s="251"/>
      <c r="K76" s="221"/>
      <c r="L76" s="252"/>
      <c r="M76" s="253"/>
      <c r="N76" s="254"/>
      <c r="O76" s="232"/>
      <c r="P76" s="256"/>
      <c r="Q76" s="227"/>
    </row>
    <row r="77" spans="1:17" ht="15" thickBot="1" x14ac:dyDescent="0.25">
      <c r="A77" s="41" t="s">
        <v>26</v>
      </c>
      <c r="B77" s="75"/>
      <c r="C77" s="76"/>
      <c r="D77" s="77"/>
      <c r="E77" s="234"/>
      <c r="F77" s="234"/>
      <c r="G77" s="235"/>
      <c r="H77" s="234"/>
      <c r="I77" s="236"/>
      <c r="J77" s="257"/>
      <c r="K77" s="257"/>
      <c r="L77" s="258"/>
      <c r="M77" s="257"/>
      <c r="N77" s="259"/>
      <c r="O77" s="240"/>
      <c r="P77" s="260"/>
      <c r="Q77" s="227"/>
    </row>
    <row r="78" spans="1:17" ht="24.75" thickBot="1" x14ac:dyDescent="0.25">
      <c r="A78" s="59">
        <v>0</v>
      </c>
      <c r="B78" s="292" t="s">
        <v>5</v>
      </c>
      <c r="C78" s="292"/>
      <c r="D78" s="293"/>
      <c r="E78" s="170" t="str">
        <f t="shared" ref="E78:N78" si="6">+E$29</f>
        <v>Entrées</v>
      </c>
      <c r="F78" s="170" t="str">
        <f t="shared" si="6"/>
        <v>Motif</v>
      </c>
      <c r="G78" s="171" t="str">
        <f t="shared" si="6"/>
        <v>Date</v>
      </c>
      <c r="H78" s="172" t="str">
        <f t="shared" si="6"/>
        <v>GRADE</v>
      </c>
      <c r="I78" s="173" t="str">
        <f t="shared" si="6"/>
        <v>Coef Horaire*</v>
      </c>
      <c r="J78" s="242" t="str">
        <f t="shared" si="6"/>
        <v>Sorties</v>
      </c>
      <c r="K78" s="243" t="str">
        <f t="shared" si="6"/>
        <v>Motif</v>
      </c>
      <c r="L78" s="261" t="str">
        <f t="shared" si="6"/>
        <v>Date</v>
      </c>
      <c r="M78" s="245" t="str">
        <f t="shared" si="6"/>
        <v>GRADE</v>
      </c>
      <c r="N78" s="246" t="str">
        <f t="shared" si="6"/>
        <v>Coef Horaire*</v>
      </c>
      <c r="O78" s="247" t="str">
        <f>+O$28</f>
        <v>COMMENTAIRES LIBRES</v>
      </c>
      <c r="P78" s="248" t="str">
        <f>+P$28</f>
        <v>ATTERRISSAGE AU 31/12/2020</v>
      </c>
      <c r="Q78" s="206"/>
    </row>
    <row r="79" spans="1:17" ht="30.75" thickBot="1" x14ac:dyDescent="0.3">
      <c r="A79" s="60" t="s">
        <v>15</v>
      </c>
      <c r="B79" s="78" t="s">
        <v>16</v>
      </c>
      <c r="C79" s="62" t="s">
        <v>63</v>
      </c>
      <c r="D79" s="70" t="s">
        <v>17</v>
      </c>
      <c r="E79" s="176">
        <f>SUM(E80:E82)</f>
        <v>0</v>
      </c>
      <c r="F79" s="176"/>
      <c r="G79" s="177"/>
      <c r="H79" s="178"/>
      <c r="I79" s="179"/>
      <c r="J79" s="249">
        <f>SUM(J80:J82)</f>
        <v>0</v>
      </c>
      <c r="K79" s="180"/>
      <c r="L79" s="262"/>
      <c r="M79" s="182"/>
      <c r="N79" s="179"/>
      <c r="O79" s="183"/>
      <c r="P79" s="184">
        <f>+A78+E79-J79</f>
        <v>0</v>
      </c>
      <c r="Q79" s="250"/>
    </row>
    <row r="80" spans="1:17" ht="14.25" x14ac:dyDescent="0.2">
      <c r="A80" s="41" t="s">
        <v>19</v>
      </c>
      <c r="B80" s="52"/>
      <c r="C80" s="53"/>
      <c r="D80" s="54"/>
      <c r="E80" s="185"/>
      <c r="F80" s="186"/>
      <c r="G80" s="187"/>
      <c r="H80" s="185"/>
      <c r="I80" s="186"/>
      <c r="J80" s="263"/>
      <c r="K80" s="221"/>
      <c r="L80" s="264"/>
      <c r="M80" s="265"/>
      <c r="N80" s="266"/>
      <c r="O80" s="225"/>
      <c r="P80" s="255"/>
      <c r="Q80" s="227"/>
    </row>
    <row r="81" spans="1:17" ht="14.25" x14ac:dyDescent="0.2">
      <c r="A81" s="41" t="s">
        <v>25</v>
      </c>
      <c r="B81" s="277"/>
      <c r="C81" s="80"/>
      <c r="D81" s="81"/>
      <c r="E81" s="185"/>
      <c r="F81" s="186"/>
      <c r="G81" s="187"/>
      <c r="H81" s="185"/>
      <c r="I81" s="186"/>
      <c r="J81" s="251"/>
      <c r="K81" s="221"/>
      <c r="L81" s="267"/>
      <c r="M81" s="253"/>
      <c r="N81" s="254"/>
      <c r="O81" s="232"/>
      <c r="P81" s="256"/>
      <c r="Q81" s="227"/>
    </row>
    <row r="82" spans="1:17" ht="15" thickBot="1" x14ac:dyDescent="0.25">
      <c r="A82" s="41"/>
      <c r="B82" s="82"/>
      <c r="C82" s="69"/>
      <c r="D82" s="69"/>
      <c r="E82" s="234"/>
      <c r="F82" s="234"/>
      <c r="G82" s="235"/>
      <c r="H82" s="234"/>
      <c r="I82" s="236"/>
      <c r="J82" s="257"/>
      <c r="K82" s="257"/>
      <c r="L82" s="258"/>
      <c r="M82" s="257"/>
      <c r="N82" s="259"/>
      <c r="O82" s="240"/>
      <c r="P82" s="260"/>
      <c r="Q82" s="227"/>
    </row>
    <row r="83" spans="1:17" ht="24.75" thickBot="1" x14ac:dyDescent="0.25">
      <c r="A83" s="59">
        <v>0</v>
      </c>
      <c r="B83" s="292" t="s">
        <v>6</v>
      </c>
      <c r="C83" s="292"/>
      <c r="D83" s="293"/>
      <c r="E83" s="170" t="str">
        <f t="shared" ref="E83:N83" si="7">+E$29</f>
        <v>Entrées</v>
      </c>
      <c r="F83" s="170" t="str">
        <f t="shared" si="7"/>
        <v>Motif</v>
      </c>
      <c r="G83" s="171" t="str">
        <f t="shared" si="7"/>
        <v>Date</v>
      </c>
      <c r="H83" s="172" t="str">
        <f t="shared" si="7"/>
        <v>GRADE</v>
      </c>
      <c r="I83" s="173" t="str">
        <f t="shared" si="7"/>
        <v>Coef Horaire*</v>
      </c>
      <c r="J83" s="242" t="str">
        <f t="shared" si="7"/>
        <v>Sorties</v>
      </c>
      <c r="K83" s="215" t="str">
        <f t="shared" si="7"/>
        <v>Motif</v>
      </c>
      <c r="L83" s="244" t="str">
        <f t="shared" si="7"/>
        <v>Date</v>
      </c>
      <c r="M83" s="245" t="str">
        <f t="shared" si="7"/>
        <v>GRADE</v>
      </c>
      <c r="N83" s="246" t="str">
        <f t="shared" si="7"/>
        <v>Coef Horaire*</v>
      </c>
      <c r="O83" s="247" t="str">
        <f>+O$28</f>
        <v>COMMENTAIRES LIBRES</v>
      </c>
      <c r="P83" s="248" t="str">
        <f>+P$28</f>
        <v>ATTERRISSAGE AU 31/12/2020</v>
      </c>
      <c r="Q83" s="206"/>
    </row>
    <row r="84" spans="1:17" ht="30.75" thickBot="1" x14ac:dyDescent="0.3">
      <c r="A84" s="60" t="s">
        <v>15</v>
      </c>
      <c r="B84" s="61" t="s">
        <v>16</v>
      </c>
      <c r="C84" s="62" t="s">
        <v>63</v>
      </c>
      <c r="D84" s="70" t="s">
        <v>17</v>
      </c>
      <c r="E84" s="176">
        <f>SUM(E85:E87)</f>
        <v>0</v>
      </c>
      <c r="F84" s="176"/>
      <c r="G84" s="177"/>
      <c r="H84" s="178"/>
      <c r="I84" s="179"/>
      <c r="J84" s="249">
        <f>SUM(J85:J87)</f>
        <v>0</v>
      </c>
      <c r="K84" s="180"/>
      <c r="L84" s="181"/>
      <c r="M84" s="182"/>
      <c r="N84" s="179"/>
      <c r="O84" s="183"/>
      <c r="P84" s="184">
        <f>+A83+E84-J84</f>
        <v>0</v>
      </c>
      <c r="Q84" s="250"/>
    </row>
    <row r="85" spans="1:17" ht="14.25" x14ac:dyDescent="0.2">
      <c r="A85" s="41" t="s">
        <v>19</v>
      </c>
      <c r="B85" s="52"/>
      <c r="C85" s="53"/>
      <c r="D85" s="54"/>
      <c r="E85" s="185"/>
      <c r="F85" s="186"/>
      <c r="G85" s="187"/>
      <c r="H85" s="185"/>
      <c r="I85" s="186"/>
      <c r="J85" s="228"/>
      <c r="K85" s="221"/>
      <c r="L85" s="229"/>
      <c r="M85" s="230"/>
      <c r="N85" s="231"/>
      <c r="O85" s="232"/>
      <c r="P85" s="226"/>
      <c r="Q85" s="227"/>
    </row>
    <row r="86" spans="1:17" ht="14.25" x14ac:dyDescent="0.2">
      <c r="A86" s="41" t="s">
        <v>25</v>
      </c>
      <c r="B86" s="277"/>
      <c r="C86" s="84"/>
      <c r="D86" s="72"/>
      <c r="E86" s="185"/>
      <c r="F86" s="186"/>
      <c r="G86" s="187"/>
      <c r="H86" s="185"/>
      <c r="I86" s="186"/>
      <c r="J86" s="228"/>
      <c r="K86" s="221"/>
      <c r="L86" s="229"/>
      <c r="M86" s="230"/>
      <c r="N86" s="231"/>
      <c r="O86" s="232"/>
      <c r="P86" s="233"/>
      <c r="Q86" s="227"/>
    </row>
    <row r="87" spans="1:17" ht="15" thickBot="1" x14ac:dyDescent="0.25">
      <c r="A87" s="41" t="s">
        <v>26</v>
      </c>
      <c r="B87" s="85"/>
      <c r="C87" s="86"/>
      <c r="D87" s="87"/>
      <c r="E87" s="234"/>
      <c r="F87" s="234"/>
      <c r="G87" s="235"/>
      <c r="H87" s="234"/>
      <c r="I87" s="236"/>
      <c r="J87" s="237"/>
      <c r="K87" s="237"/>
      <c r="L87" s="238"/>
      <c r="M87" s="237"/>
      <c r="N87" s="239"/>
      <c r="O87" s="240"/>
      <c r="P87" s="241"/>
      <c r="Q87" s="227"/>
    </row>
    <row r="88" spans="1:17" ht="24.75" thickBot="1" x14ac:dyDescent="0.25">
      <c r="A88" s="59">
        <v>0</v>
      </c>
      <c r="B88" s="292" t="s">
        <v>7</v>
      </c>
      <c r="C88" s="292"/>
      <c r="D88" s="293"/>
      <c r="E88" s="170" t="str">
        <f t="shared" ref="E88:N88" si="8">+E$29</f>
        <v>Entrées</v>
      </c>
      <c r="F88" s="170" t="str">
        <f t="shared" si="8"/>
        <v>Motif</v>
      </c>
      <c r="G88" s="171" t="str">
        <f t="shared" si="8"/>
        <v>Date</v>
      </c>
      <c r="H88" s="172" t="str">
        <f t="shared" si="8"/>
        <v>GRADE</v>
      </c>
      <c r="I88" s="173" t="str">
        <f t="shared" si="8"/>
        <v>Coef Horaire*</v>
      </c>
      <c r="J88" s="242" t="str">
        <f t="shared" si="8"/>
        <v>Sorties</v>
      </c>
      <c r="K88" s="215" t="str">
        <f t="shared" si="8"/>
        <v>Motif</v>
      </c>
      <c r="L88" s="244" t="str">
        <f t="shared" si="8"/>
        <v>Date</v>
      </c>
      <c r="M88" s="245" t="str">
        <f t="shared" si="8"/>
        <v>GRADE</v>
      </c>
      <c r="N88" s="246" t="str">
        <f t="shared" si="8"/>
        <v>Coef Horaire*</v>
      </c>
      <c r="O88" s="247" t="str">
        <f>+O$28</f>
        <v>COMMENTAIRES LIBRES</v>
      </c>
      <c r="P88" s="248" t="str">
        <f>+P$28</f>
        <v>ATTERRISSAGE AU 31/12/2020</v>
      </c>
      <c r="Q88" s="206"/>
    </row>
    <row r="89" spans="1:17" ht="30.75" thickBot="1" x14ac:dyDescent="0.3">
      <c r="A89" s="60" t="s">
        <v>15</v>
      </c>
      <c r="B89" s="61" t="s">
        <v>16</v>
      </c>
      <c r="C89" s="62" t="s">
        <v>63</v>
      </c>
      <c r="D89" s="70" t="s">
        <v>17</v>
      </c>
      <c r="E89" s="176">
        <f>SUM(E90:E92)</f>
        <v>0</v>
      </c>
      <c r="F89" s="176"/>
      <c r="G89" s="177"/>
      <c r="H89" s="178"/>
      <c r="I89" s="179"/>
      <c r="J89" s="249">
        <f>SUM(J90:J92)</f>
        <v>0</v>
      </c>
      <c r="K89" s="180"/>
      <c r="L89" s="181"/>
      <c r="M89" s="182"/>
      <c r="N89" s="179"/>
      <c r="O89" s="183"/>
      <c r="P89" s="184">
        <f>+A88+E89-J89</f>
        <v>0</v>
      </c>
      <c r="Q89" s="250"/>
    </row>
    <row r="90" spans="1:17" ht="14.25" x14ac:dyDescent="0.2">
      <c r="A90" s="41" t="s">
        <v>19</v>
      </c>
      <c r="B90" s="52" t="s">
        <v>62</v>
      </c>
      <c r="C90" s="53" t="s">
        <v>22</v>
      </c>
      <c r="D90" s="72">
        <v>1</v>
      </c>
      <c r="E90" s="185"/>
      <c r="F90" s="186"/>
      <c r="G90" s="187"/>
      <c r="H90" s="185"/>
      <c r="I90" s="186"/>
      <c r="J90" s="251"/>
      <c r="K90" s="221"/>
      <c r="L90" s="252"/>
      <c r="M90" s="253"/>
      <c r="N90" s="254"/>
      <c r="O90" s="232"/>
      <c r="P90" s="255"/>
      <c r="Q90" s="227"/>
    </row>
    <row r="91" spans="1:17" ht="14.25" x14ac:dyDescent="0.2">
      <c r="A91" s="41" t="s">
        <v>25</v>
      </c>
      <c r="B91" s="277" t="s">
        <v>62</v>
      </c>
      <c r="C91" s="73" t="s">
        <v>21</v>
      </c>
      <c r="D91" s="74">
        <v>1</v>
      </c>
      <c r="E91" s="185"/>
      <c r="F91" s="186"/>
      <c r="G91" s="187"/>
      <c r="H91" s="185"/>
      <c r="I91" s="186"/>
      <c r="J91" s="251"/>
      <c r="K91" s="221"/>
      <c r="L91" s="252"/>
      <c r="M91" s="253"/>
      <c r="N91" s="254"/>
      <c r="O91" s="232"/>
      <c r="P91" s="256"/>
      <c r="Q91" s="227"/>
    </row>
    <row r="92" spans="1:17" ht="15" thickBot="1" x14ac:dyDescent="0.25">
      <c r="A92" s="41" t="s">
        <v>26</v>
      </c>
      <c r="B92" s="75"/>
      <c r="C92" s="76"/>
      <c r="D92" s="77"/>
      <c r="E92" s="234"/>
      <c r="F92" s="234"/>
      <c r="G92" s="235"/>
      <c r="H92" s="234"/>
      <c r="I92" s="236"/>
      <c r="J92" s="257"/>
      <c r="K92" s="257"/>
      <c r="L92" s="258"/>
      <c r="M92" s="257"/>
      <c r="N92" s="259"/>
      <c r="O92" s="240"/>
      <c r="P92" s="260"/>
      <c r="Q92" s="227"/>
    </row>
    <row r="93" spans="1:17" ht="24.75" thickBot="1" x14ac:dyDescent="0.25">
      <c r="A93" s="59">
        <v>0</v>
      </c>
      <c r="B93" s="292" t="s">
        <v>28</v>
      </c>
      <c r="C93" s="292"/>
      <c r="D93" s="293"/>
      <c r="E93" s="170" t="str">
        <f t="shared" ref="E93:N93" si="9">+E$29</f>
        <v>Entrées</v>
      </c>
      <c r="F93" s="170" t="str">
        <f t="shared" si="9"/>
        <v>Motif</v>
      </c>
      <c r="G93" s="171" t="str">
        <f t="shared" si="9"/>
        <v>Date</v>
      </c>
      <c r="H93" s="172" t="str">
        <f t="shared" si="9"/>
        <v>GRADE</v>
      </c>
      <c r="I93" s="173" t="str">
        <f t="shared" si="9"/>
        <v>Coef Horaire*</v>
      </c>
      <c r="J93" s="242" t="str">
        <f t="shared" si="9"/>
        <v>Sorties</v>
      </c>
      <c r="K93" s="215" t="str">
        <f t="shared" si="9"/>
        <v>Motif</v>
      </c>
      <c r="L93" s="244" t="str">
        <f t="shared" si="9"/>
        <v>Date</v>
      </c>
      <c r="M93" s="245" t="str">
        <f t="shared" si="9"/>
        <v>GRADE</v>
      </c>
      <c r="N93" s="246" t="str">
        <f t="shared" si="9"/>
        <v>Coef Horaire*</v>
      </c>
      <c r="O93" s="247" t="str">
        <f>+O$28</f>
        <v>COMMENTAIRES LIBRES</v>
      </c>
      <c r="P93" s="248" t="str">
        <f>+P$28</f>
        <v>ATTERRISSAGE AU 31/12/2020</v>
      </c>
      <c r="Q93" s="206"/>
    </row>
    <row r="94" spans="1:17" ht="30.75" thickBot="1" x14ac:dyDescent="0.3">
      <c r="A94" s="60" t="s">
        <v>15</v>
      </c>
      <c r="B94" s="61" t="s">
        <v>16</v>
      </c>
      <c r="C94" s="62" t="s">
        <v>63</v>
      </c>
      <c r="D94" s="70" t="s">
        <v>17</v>
      </c>
      <c r="E94" s="176">
        <f>+SUM(E95:E97)</f>
        <v>0</v>
      </c>
      <c r="F94" s="176"/>
      <c r="G94" s="177"/>
      <c r="H94" s="178"/>
      <c r="I94" s="179"/>
      <c r="J94" s="249">
        <f>+SUM(J95:J97)</f>
        <v>0</v>
      </c>
      <c r="K94" s="180"/>
      <c r="L94" s="181"/>
      <c r="M94" s="182"/>
      <c r="N94" s="179"/>
      <c r="O94" s="183"/>
      <c r="P94" s="184">
        <f>+A93+E94-J94</f>
        <v>0</v>
      </c>
      <c r="Q94" s="250"/>
    </row>
    <row r="95" spans="1:17" ht="14.25" x14ac:dyDescent="0.2">
      <c r="A95" s="41" t="s">
        <v>19</v>
      </c>
      <c r="B95" s="52" t="s">
        <v>62</v>
      </c>
      <c r="C95" s="53" t="s">
        <v>22</v>
      </c>
      <c r="D95" s="54">
        <v>1</v>
      </c>
      <c r="E95" s="185"/>
      <c r="F95" s="186"/>
      <c r="G95" s="187"/>
      <c r="H95" s="185"/>
      <c r="I95" s="186"/>
      <c r="J95" s="251"/>
      <c r="K95" s="221"/>
      <c r="L95" s="252"/>
      <c r="M95" s="253"/>
      <c r="N95" s="254"/>
      <c r="O95" s="232"/>
      <c r="P95" s="255"/>
      <c r="Q95" s="227"/>
    </row>
    <row r="96" spans="1:17" ht="14.25" x14ac:dyDescent="0.2">
      <c r="A96" s="41" t="s">
        <v>25</v>
      </c>
      <c r="B96" s="277" t="s">
        <v>62</v>
      </c>
      <c r="C96" s="73" t="s">
        <v>21</v>
      </c>
      <c r="D96" s="74">
        <v>1</v>
      </c>
      <c r="E96" s="185"/>
      <c r="F96" s="186"/>
      <c r="G96" s="187"/>
      <c r="H96" s="185"/>
      <c r="I96" s="186"/>
      <c r="J96" s="251"/>
      <c r="K96" s="221"/>
      <c r="L96" s="252"/>
      <c r="M96" s="253"/>
      <c r="N96" s="254"/>
      <c r="O96" s="232"/>
      <c r="P96" s="256"/>
      <c r="Q96" s="227"/>
    </row>
    <row r="97" spans="1:17" ht="15" thickBot="1" x14ac:dyDescent="0.25">
      <c r="A97" s="41" t="s">
        <v>26</v>
      </c>
      <c r="B97" s="75"/>
      <c r="C97" s="76"/>
      <c r="D97" s="77"/>
      <c r="E97" s="234"/>
      <c r="F97" s="234"/>
      <c r="G97" s="235"/>
      <c r="H97" s="234"/>
      <c r="I97" s="236"/>
      <c r="J97" s="257"/>
      <c r="K97" s="257"/>
      <c r="L97" s="258"/>
      <c r="M97" s="257"/>
      <c r="N97" s="259"/>
      <c r="O97" s="240"/>
      <c r="P97" s="256"/>
      <c r="Q97" s="227"/>
    </row>
    <row r="98" spans="1:17" ht="14.25" x14ac:dyDescent="0.2">
      <c r="A98" s="41" t="s">
        <v>15</v>
      </c>
      <c r="B98" s="88"/>
      <c r="C98" s="89"/>
      <c r="D98" s="90"/>
      <c r="E98" s="88"/>
      <c r="F98" s="88"/>
      <c r="G98" s="268"/>
      <c r="H98" s="88"/>
      <c r="I98" s="269"/>
      <c r="J98" s="270"/>
      <c r="K98" s="270"/>
      <c r="L98" s="271"/>
      <c r="M98" s="270"/>
      <c r="N98" s="272"/>
      <c r="O98" s="273"/>
      <c r="P98" s="88"/>
      <c r="Q98" s="88"/>
    </row>
    <row r="99" spans="1:17" ht="14.25" x14ac:dyDescent="0.2">
      <c r="A99" s="41" t="s">
        <v>15</v>
      </c>
      <c r="B99" s="43"/>
      <c r="C99" s="44"/>
      <c r="D99" s="45"/>
      <c r="E99" s="274"/>
      <c r="F99" s="274"/>
      <c r="G99" s="168"/>
      <c r="H99" s="274"/>
      <c r="I99" s="45"/>
      <c r="J99" s="274"/>
      <c r="K99" s="274"/>
      <c r="L99" s="168"/>
      <c r="M99" s="274"/>
      <c r="N99" s="45"/>
      <c r="O99" s="275"/>
      <c r="P99" s="276"/>
      <c r="Q99" s="276"/>
    </row>
    <row r="100" spans="1:17" ht="14.25" hidden="1" x14ac:dyDescent="0.2">
      <c r="A100" s="41" t="s">
        <v>29</v>
      </c>
      <c r="B100" s="43"/>
      <c r="C100" s="44"/>
      <c r="D100" s="45"/>
      <c r="E100" s="274"/>
      <c r="F100" s="274"/>
      <c r="G100" s="168"/>
      <c r="H100" s="274"/>
      <c r="I100" s="45"/>
      <c r="J100" s="274"/>
      <c r="K100" s="274"/>
      <c r="L100" s="168"/>
      <c r="M100" s="274"/>
      <c r="N100" s="45"/>
      <c r="O100" s="275"/>
      <c r="P100" s="276"/>
      <c r="Q100" s="276"/>
    </row>
    <row r="101" spans="1:17" hidden="1" x14ac:dyDescent="0.2"/>
    <row r="102" spans="1:17" hidden="1" x14ac:dyDescent="0.2"/>
    <row r="103" spans="1:17" hidden="1" x14ac:dyDescent="0.2"/>
    <row r="104" spans="1:17" hidden="1" x14ac:dyDescent="0.2"/>
    <row r="105" spans="1:17" hidden="1" x14ac:dyDescent="0.2"/>
    <row r="106" spans="1:17" hidden="1" x14ac:dyDescent="0.2"/>
    <row r="107" spans="1:17" hidden="1" x14ac:dyDescent="0.2"/>
    <row r="108" spans="1:17" hidden="1" x14ac:dyDescent="0.2"/>
    <row r="109" spans="1:17" hidden="1" x14ac:dyDescent="0.2"/>
    <row r="110" spans="1:17" hidden="1" x14ac:dyDescent="0.2"/>
    <row r="111" spans="1:17" hidden="1" x14ac:dyDescent="0.2"/>
    <row r="112" spans="1:17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83:D83"/>
    <mergeCell ref="B88:D88"/>
    <mergeCell ref="B93:D93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68:D68"/>
    <mergeCell ref="B73:D73"/>
    <mergeCell ref="B78:D78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95:I97 E90:I93 E85:I88 E80:I83 E77:E78 G77:I78 E75:I76 E70:I72 E36:I68">
    <cfRule type="expression" dxfId="27" priority="42">
      <formula>$A31="ok"</formula>
    </cfRule>
  </conditionalFormatting>
  <conditionalFormatting sqref="E73 G73:I73">
    <cfRule type="expression" dxfId="26" priority="41">
      <formula>$A73="ok"</formula>
    </cfRule>
  </conditionalFormatting>
  <conditionalFormatting sqref="F78 F31:F32">
    <cfRule type="expression" dxfId="25" priority="37">
      <formula>$A31="ok"</formula>
    </cfRule>
  </conditionalFormatting>
  <conditionalFormatting sqref="F31:F32 K95:K96 F95:F96 K90:K91 F90:F91 K85:K86 F85:F86 K80:K81 F80:F81 K75:K76 F75:F76 K70:K71 F70:F71 K36:K66 F36:F66">
    <cfRule type="expression" dxfId="24" priority="38">
      <formula>AND(F31="",E31=1)</formula>
    </cfRule>
    <cfRule type="expression" dxfId="23" priority="39">
      <formula>AND(F31&lt;&gt;"",E31="")</formula>
    </cfRule>
    <cfRule type="expression" dxfId="22" priority="40">
      <formula>AND(F31&lt;&gt;"",E31=1)</formula>
    </cfRule>
  </conditionalFormatting>
  <conditionalFormatting sqref="K31">
    <cfRule type="expression" dxfId="21" priority="34">
      <formula>AND(K31="",J31=1)</formula>
    </cfRule>
    <cfRule type="expression" dxfId="20" priority="35">
      <formula>AND(K31&lt;&gt;"",J31="")</formula>
    </cfRule>
    <cfRule type="expression" dxfId="19" priority="36">
      <formula>AND(K31&lt;&gt;"",J31=1)</formula>
    </cfRule>
  </conditionalFormatting>
  <conditionalFormatting sqref="K32">
    <cfRule type="expression" dxfId="18" priority="31">
      <formula>AND(K32="",J32=1)</formula>
    </cfRule>
    <cfRule type="expression" dxfId="17" priority="32">
      <formula>AND(K32&lt;&gt;"",J32="")</formula>
    </cfRule>
    <cfRule type="expression" dxfId="16" priority="33">
      <formula>AND(K32&lt;&gt;"",J32=1)</formula>
    </cfRule>
  </conditionalFormatting>
  <conditionalFormatting sqref="E23 G23:I23 G25:I25 E25">
    <cfRule type="expression" dxfId="15" priority="27">
      <formula>$A23="ok"</formula>
    </cfRule>
  </conditionalFormatting>
  <conditionalFormatting sqref="K8:N8">
    <cfRule type="expression" dxfId="14" priority="26" stopIfTrue="1">
      <formula>$C$26="ATTERRISSAGE"</formula>
    </cfRule>
  </conditionalFormatting>
  <conditionalFormatting sqref="E31:E32 E78 G78:I78 G31:I32">
    <cfRule type="expression" dxfId="13" priority="21">
      <formula>$A31="ok"</formula>
    </cfRule>
  </conditionalFormatting>
  <conditionalFormatting sqref="E73 G73:I73">
    <cfRule type="expression" dxfId="12" priority="20">
      <formula>$A73="ok"</formula>
    </cfRule>
  </conditionalFormatting>
  <conditionalFormatting sqref="F78 F31:F32">
    <cfRule type="expression" dxfId="11" priority="16">
      <formula>$A31="ok"</formula>
    </cfRule>
  </conditionalFormatting>
  <conditionalFormatting sqref="F31:F32">
    <cfRule type="expression" dxfId="10" priority="17">
      <formula>AND(F31="",E31=1)</formula>
    </cfRule>
    <cfRule type="expression" dxfId="9" priority="18">
      <formula>AND(F31&lt;&gt;"",E31="")</formula>
    </cfRule>
    <cfRule type="expression" dxfId="8" priority="19">
      <formula>AND(F31&lt;&gt;"",E31=1)</formula>
    </cfRule>
  </conditionalFormatting>
  <conditionalFormatting sqref="K31">
    <cfRule type="expression" dxfId="7" priority="13">
      <formula>AND(K31="",J31=1)</formula>
    </cfRule>
    <cfRule type="expression" dxfId="6" priority="14">
      <formula>AND(K31&lt;&gt;"",J31="")</formula>
    </cfRule>
    <cfRule type="expression" dxfId="5" priority="15">
      <formula>AND(K31&lt;&gt;"",J31=1)</formula>
    </cfRule>
  </conditionalFormatting>
  <conditionalFormatting sqref="K32">
    <cfRule type="expression" dxfId="4" priority="10">
      <formula>AND(K32="",J32=1)</formula>
    </cfRule>
    <cfRule type="expression" dxfId="3" priority="11">
      <formula>AND(K32&lt;&gt;"",J32="")</formula>
    </cfRule>
    <cfRule type="expression" dxfId="2" priority="12">
      <formula>AND(K32&lt;&gt;"",J32=1)</formula>
    </cfRule>
  </conditionalFormatting>
  <conditionalFormatting sqref="E23 G23:I23 G25:I25 E25">
    <cfRule type="expression" dxfId="1" priority="6">
      <formula>$A23="ok"</formula>
    </cfRule>
  </conditionalFormatting>
  <conditionalFormatting sqref="K8:N8">
    <cfRule type="expression" dxfId="0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94:H97 M94:M97 H89:H92 M89:M92 H84:H87 M84:M87 H79:H82 M79:M82 H74:H77 M74:M77 H69:H72 M69:M72 H35:H67 M35:M67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94:N97 I94:I97 N89:N92 I89:I92 N84:N87 I84:I87 N79:N82 I79:I82 N74:N77 I74:I77 N69:N72 I69:I72 N35:N67 I35:I67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94:G97 L94:L97 G89:G92 L89:L92 G84:G87 L84:L87 G79:G82 L79:L82 G74:G77 L74:L77 G69:G72 L69:L72 G35:G67 L35:L67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95:J97 E95:E97 J90:J92 E90:E92 J85:J87 E85:E87 J80:J82 E80:E82 J75:J77 E75:E77 J70:J72 E70:E72 J36:J67 E36:E67">
      <formula1>1</formula1>
      <formula2>1</formula2>
    </dataValidation>
    <dataValidation type="list" allowBlank="1" showInputMessage="1" showErrorMessage="1" sqref="F31:F32 F36:F66 F70:F71 F75:F76 F80:F81 F85:F86 F90:F91 F95:F96">
      <formula1>$G$1:$L$1</formula1>
    </dataValidation>
    <dataValidation type="list" allowBlank="1" showInputMessage="1" showErrorMessage="1" sqref="K31:K32 K36:K66 K70:K71 K75:K76 K80:K81 K85:K86 K90:K91 K95:K96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argeFileSize xmlns="http://schemas.microsoft.com/sharepoint/v3" xsi:nil="true"/>
    <ConvertMark xmlns="http://schemas.microsoft.com/sharepoint/v3" xsi:nil="true"/>
    <Confidentialité xmlns="4b8c1279-6de2-4c61-952d-20035ff38c00">Interne</Confidentialité>
    <TaxCatchAll xmlns="4b8c1279-6de2-4c61-952d-20035ff38c00"/>
    <eb199299140f438889f6033b47699d03 xmlns="4b8c1279-6de2-4c61-952d-20035ff38c00">
      <Terms xmlns="http://schemas.microsoft.com/office/infopath/2007/PartnerControls"/>
    </eb199299140f438889f6033b47699d03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 générique" ma:contentTypeID="0x0101002B5F2CB5F3BBD3469ABDFF5A5589FABD0019447C1570C9EC4ABCC08FCC4F91538F" ma:contentTypeVersion="14" ma:contentTypeDescription="" ma:contentTypeScope="" ma:versionID="7bdaa0e201b3dc9153d066c944825c06">
  <xsd:schema xmlns:xsd="http://www.w3.org/2001/XMLSchema" xmlns:xs="http://www.w3.org/2001/XMLSchema" xmlns:p="http://schemas.microsoft.com/office/2006/metadata/properties" xmlns:ns1="http://schemas.microsoft.com/sharepoint/v3" xmlns:ns2="4b8c1279-6de2-4c61-952d-20035ff38c00" xmlns:ns3="9e14bc9f-d43a-4562-9a47-6bccc43a8b23" targetNamespace="http://schemas.microsoft.com/office/2006/metadata/properties" ma:root="true" ma:fieldsID="f9c34ccb4e35c07a031935b17d920b6d" ns1:_="" ns2:_="" ns3:_="">
    <xsd:import namespace="http://schemas.microsoft.com/sharepoint/v3"/>
    <xsd:import namespace="4b8c1279-6de2-4c61-952d-20035ff38c00"/>
    <xsd:import namespace="9e14bc9f-d43a-4562-9a47-6bccc43a8b23"/>
    <xsd:element name="properties">
      <xsd:complexType>
        <xsd:sequence>
          <xsd:element name="documentManagement">
            <xsd:complexType>
              <xsd:all>
                <xsd:element ref="ns2:Confidentialité"/>
                <xsd:element ref="ns2:TaxCatchAll" minOccurs="0"/>
                <xsd:element ref="ns2:TaxCatchAllLabel" minOccurs="0"/>
                <xsd:element ref="ns2:eb199299140f438889f6033b47699d03" minOccurs="0"/>
                <xsd:element ref="ns1:LargeFileSize" minOccurs="0"/>
                <xsd:element ref="ns1:ConvertMark" minOccurs="0"/>
                <xsd:element ref="ns3:D38D7918E8D62_DiskName" minOccurs="0"/>
                <xsd:element ref="ns1:FileShareFlag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LargeFileSize" ma:index="13" nillable="true" ma:displayName="Taille du fichier lié" ma:hidden="true" ma:internalName="LargeFileSize">
      <xsd:simpleType>
        <xsd:restriction base="dms:Note">
          <xsd:maxLength value="255"/>
        </xsd:restriction>
      </xsd:simpleType>
    </xsd:element>
    <xsd:element name="ConvertMark" ma:index="14" nillable="true" ma:displayName="État du fichier" ma:hidden="true" ma:internalName="ConvertMark">
      <xsd:simpleType>
        <xsd:restriction base="dms:Text"/>
      </xsd:simpleType>
    </xsd:element>
    <xsd:element name="FileShareFlag" ma:index="16" nillable="true" ma:displayName="Indicateur de partage de fichiers" ma:default="0.0" ma:hidden="true" ma:internalName="_x0024_Resources_x003a_FSDLResources_x002c_VDL_FileShareFlag_x003b_" ma:readOnly="true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8c1279-6de2-4c61-952d-20035ff38c00" elementFormDefault="qualified">
    <xsd:import namespace="http://schemas.microsoft.com/office/2006/documentManagement/types"/>
    <xsd:import namespace="http://schemas.microsoft.com/office/infopath/2007/PartnerControls"/>
    <xsd:element name="Confidentialité" ma:index="8" ma:displayName="Confidentialité" ma:default="Interne" ma:format="RadioButtons" ma:indexed="true" ma:internalName="Confidentialit_x00e9_">
      <xsd:simpleType>
        <xsd:restriction base="dms:Choice">
          <xsd:enumeration value="Public"/>
          <xsd:enumeration value="Interne"/>
          <xsd:enumeration value="Confidentiel"/>
        </xsd:restriction>
      </xsd:simpleType>
    </xsd:element>
    <xsd:element name="TaxCatchAll" ma:index="9" nillable="true" ma:displayName="Colonne Attraper tout de Taxonomie" ma:description="" ma:hidden="true" ma:list="{f16b5157-20a6-4bed-965c-cbe058a77500}" ma:internalName="TaxCatchAll" ma:showField="CatchAllData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Colonne Attraper tout de Taxonomie1" ma:description="" ma:hidden="true" ma:list="{f16b5157-20a6-4bed-965c-cbe058a77500}" ma:internalName="TaxCatchAllLabel" ma:readOnly="true" ma:showField="CatchAllDataLabel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b199299140f438889f6033b47699d03" ma:index="12" nillable="true" ma:taxonomy="true" ma:internalName="eb199299140f438889f6033b47699d03" ma:taxonomyFieldName="Type_x0020_de_x0020_document" ma:displayName="Type de document" ma:indexed="true" ma:default="" ma:fieldId="{eb199299-140f-4388-89f6-033b47699d03}" ma:sspId="f8971990-567e-4a9e-8c00-e1592322a9ee" ma:termSetId="18b441df-c989-4c73-8dd5-d38d2fc43395" ma:anchorId="fadafae1-7c1f-45a9-91bc-91db39e5ec6c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14bc9f-d43a-4562-9a47-6bccc43a8b23" elementFormDefault="qualified">
    <xsd:import namespace="http://schemas.microsoft.com/office/2006/documentManagement/types"/>
    <xsd:import namespace="http://schemas.microsoft.com/office/infopath/2007/PartnerControls"/>
    <xsd:element name="D38D7918E8D62_DiskName" ma:index="15" nillable="true" ma:displayName="DiskName" ma:description="" ma:hidden="true" ma:internalName="DiskName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customXsn xmlns="http://schemas.microsoft.com/office/2006/metadata/customXsn">
  <xsnLocation/>
  <cached>True</cached>
  <openByDefault>True</openByDefault>
  <xsnScope/>
</customXsn>
</file>

<file path=customXml/item5.xml><?xml version="1.0" encoding="utf-8"?>
<?mso-contentType ?>
<SharedContentType xmlns="Microsoft.SharePoint.Taxonomy.ContentTypeSync" SourceId="f8971990-567e-4a9e-8c00-e1592322a9ee" ContentTypeId="0x0101002B5F2CB5F3BBD3469ABDFF5A5589FABD" PreviousValue="false"/>
</file>

<file path=customXml/itemProps1.xml><?xml version="1.0" encoding="utf-8"?>
<ds:datastoreItem xmlns:ds="http://schemas.openxmlformats.org/officeDocument/2006/customXml" ds:itemID="{BB68443C-7EAA-42F4-A32E-0B8B94003A4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D88B9A0-BC19-4816-9BE9-A7864BA39B59}">
  <ds:schemaRefs>
    <ds:schemaRef ds:uri="http://schemas.microsoft.com/sharepoint/v3"/>
    <ds:schemaRef ds:uri="http://purl.org/dc/terms/"/>
    <ds:schemaRef ds:uri="9e14bc9f-d43a-4562-9a47-6bccc43a8b2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4b8c1279-6de2-4c61-952d-20035ff38c00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35848D5-C105-4092-8408-AA6A5B6F43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b8c1279-6de2-4c61-952d-20035ff38c00"/>
    <ds:schemaRef ds:uri="9e14bc9f-d43a-4562-9a47-6bccc43a8b2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4603DE0-0EDD-4F33-8FB1-AF83DE09BAF8}">
  <ds:schemaRefs>
    <ds:schemaRef ds:uri="http://schemas.microsoft.com/office/2006/metadata/customXsn"/>
  </ds:schemaRefs>
</ds:datastoreItem>
</file>

<file path=customXml/itemProps5.xml><?xml version="1.0" encoding="utf-8"?>
<ds:datastoreItem xmlns:ds="http://schemas.openxmlformats.org/officeDocument/2006/customXml" ds:itemID="{6D4D2BC1-B94F-40AC-BCA8-57A6CC6D991D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ABC</vt:lpstr>
      <vt:lpstr>DEF</vt:lpstr>
      <vt:lpstr>GHI</vt:lpstr>
      <vt:lpstr>JKL</vt:lpstr>
      <vt:lpstr>MNO</vt:lpstr>
    </vt:vector>
  </TitlesOfParts>
  <Company>Crédit Agricole Titres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Anthony</dc:creator>
  <cp:lastModifiedBy>math-tony</cp:lastModifiedBy>
  <dcterms:created xsi:type="dcterms:W3CDTF">2020-04-01T15:03:41Z</dcterms:created>
  <dcterms:modified xsi:type="dcterms:W3CDTF">2020-04-12T09:58:00Z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0x0101002B5F2CB5F3BBD3469ABDFF5A5589FABD0019447C1570C9EC4ABCC08FCC4F91538F</vt:lpwstr>
  </property>
  <property fmtid="{D5CDD505-2E9C-101B-9397-08002B2CF9AE}" pid="3" name="Type de document">
    <vt:lpwstr/>
  </property>
</Properties>
</file>