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customXml/itemProps5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ath-tony\Documents\CAT\retour\"/>
    </mc:Choice>
  </mc:AlternateContent>
  <bookViews>
    <workbookView xWindow="0" yWindow="0" windowWidth="11655" windowHeight="11250"/>
  </bookViews>
  <sheets>
    <sheet name="EC" sheetId="2" r:id="rId1"/>
    <sheet name="EDC" sheetId="3" r:id="rId2"/>
    <sheet name="ARI" sheetId="4" r:id="rId3"/>
    <sheet name="EMO" sheetId="5" r:id="rId4"/>
  </sheets>
  <externalReferences>
    <externalReference r:id="rId5"/>
  </externalReferences>
  <definedNames>
    <definedName name="_xlnm._FilterDatabase" localSheetId="2" hidden="1">ARI!$A$28:$A$75</definedName>
    <definedName name="_xlnm._FilterDatabase" localSheetId="0" hidden="1">EC!$A$28:$A$80</definedName>
    <definedName name="_xlnm._FilterDatabase" localSheetId="1" hidden="1">EDC!$A$28:$A$71</definedName>
    <definedName name="_xlnm._FilterDatabase" localSheetId="3" hidden="1">EMO!$A$28:$A$78</definedName>
    <definedName name="_UNDO_UPS_" hidden="1">#REF!</definedName>
    <definedName name="_UNDO_UPS_SEL_" hidden="1">#REF!</definedName>
    <definedName name="_UNDO31X31X_" hidden="1">#REF!</definedName>
    <definedName name="ACTIVITES">#REF!</definedName>
    <definedName name="affectations_spécifiques">'[1]Affectations spécifiques'!$A:$H</definedName>
    <definedName name="ANNEE">#REF!</definedName>
    <definedName name="BOUTON1">#REF!</definedName>
    <definedName name="Date_Référence">[1]Paramètres!$A:$C</definedName>
    <definedName name="DEBUT">#REF!</definedName>
    <definedName name="DEPARTEMENT">#REF!</definedName>
    <definedName name="ENTITES">#REF!</definedName>
    <definedName name="FICHE">#REF!</definedName>
    <definedName name="FILTRE">#REF!</definedName>
    <definedName name="FIN">#REF!</definedName>
    <definedName name="MASQUER">#REF!</definedName>
    <definedName name="MOIS">#REF!</definedName>
    <definedName name="REGROUPEMENT_TC">[1]Paramètres!$H:$I</definedName>
    <definedName name="SERVICE">#REF!</definedName>
    <definedName name="SITE">[1]Paramètres!$E:$F</definedName>
    <definedName name="TABLE_SERVICE_SITE_PCE">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72" i="5" l="1"/>
  <c r="E72" i="5"/>
  <c r="P72" i="5" s="1"/>
  <c r="P71" i="5"/>
  <c r="O71" i="5"/>
  <c r="N71" i="5"/>
  <c r="M71" i="5"/>
  <c r="L71" i="5"/>
  <c r="K71" i="5"/>
  <c r="J71" i="5"/>
  <c r="I71" i="5"/>
  <c r="H71" i="5"/>
  <c r="G71" i="5"/>
  <c r="F71" i="5"/>
  <c r="E71" i="5"/>
  <c r="J67" i="5"/>
  <c r="E67" i="5"/>
  <c r="G16" i="5" s="1"/>
  <c r="P66" i="5"/>
  <c r="O66" i="5"/>
  <c r="N66" i="5"/>
  <c r="M66" i="5"/>
  <c r="L66" i="5"/>
  <c r="K66" i="5"/>
  <c r="J66" i="5"/>
  <c r="I66" i="5"/>
  <c r="H66" i="5"/>
  <c r="G66" i="5"/>
  <c r="F66" i="5"/>
  <c r="E66" i="5"/>
  <c r="J62" i="5"/>
  <c r="H15" i="5" s="1"/>
  <c r="E62" i="5"/>
  <c r="P61" i="5"/>
  <c r="O61" i="5"/>
  <c r="N61" i="5"/>
  <c r="M61" i="5"/>
  <c r="L61" i="5"/>
  <c r="K61" i="5"/>
  <c r="J61" i="5"/>
  <c r="I61" i="5"/>
  <c r="H61" i="5"/>
  <c r="G61" i="5"/>
  <c r="F61" i="5"/>
  <c r="E61" i="5"/>
  <c r="J57" i="5"/>
  <c r="H14" i="5" s="1"/>
  <c r="E57" i="5"/>
  <c r="P57" i="5" s="1"/>
  <c r="P56" i="5"/>
  <c r="O56" i="5"/>
  <c r="N56" i="5"/>
  <c r="M56" i="5"/>
  <c r="L56" i="5"/>
  <c r="K56" i="5"/>
  <c r="J56" i="5"/>
  <c r="I56" i="5"/>
  <c r="H56" i="5"/>
  <c r="G56" i="5"/>
  <c r="F56" i="5"/>
  <c r="E56" i="5"/>
  <c r="J52" i="5"/>
  <c r="H13" i="5" s="1"/>
  <c r="E52" i="5"/>
  <c r="P51" i="5"/>
  <c r="O51" i="5"/>
  <c r="N51" i="5"/>
  <c r="M51" i="5"/>
  <c r="L51" i="5"/>
  <c r="K51" i="5"/>
  <c r="J51" i="5"/>
  <c r="I51" i="5"/>
  <c r="H51" i="5"/>
  <c r="G51" i="5"/>
  <c r="F51" i="5"/>
  <c r="E51" i="5"/>
  <c r="J47" i="5"/>
  <c r="H12" i="5" s="1"/>
  <c r="E47" i="5"/>
  <c r="P46" i="5"/>
  <c r="O46" i="5"/>
  <c r="N46" i="5"/>
  <c r="M46" i="5"/>
  <c r="L46" i="5"/>
  <c r="K46" i="5"/>
  <c r="J46" i="5"/>
  <c r="I46" i="5"/>
  <c r="H46" i="5"/>
  <c r="G46" i="5"/>
  <c r="F46" i="5"/>
  <c r="E46" i="5"/>
  <c r="J35" i="5"/>
  <c r="E35" i="5"/>
  <c r="P35" i="5" s="1"/>
  <c r="P34" i="5"/>
  <c r="O34" i="5"/>
  <c r="N34" i="5"/>
  <c r="M34" i="5"/>
  <c r="L34" i="5"/>
  <c r="K34" i="5"/>
  <c r="J34" i="5"/>
  <c r="I34" i="5"/>
  <c r="H34" i="5"/>
  <c r="G34" i="5"/>
  <c r="F34" i="5"/>
  <c r="E34" i="5"/>
  <c r="J30" i="5"/>
  <c r="H11" i="5" s="1"/>
  <c r="E30" i="5"/>
  <c r="P23" i="5"/>
  <c r="E11" i="5" s="1"/>
  <c r="H17" i="5"/>
  <c r="G17" i="5"/>
  <c r="F17" i="5"/>
  <c r="H16" i="5"/>
  <c r="F16" i="5"/>
  <c r="F15" i="5"/>
  <c r="G14" i="5"/>
  <c r="F14" i="5"/>
  <c r="F13" i="5"/>
  <c r="F12" i="5"/>
  <c r="F11" i="5"/>
  <c r="I9" i="5"/>
  <c r="F9" i="5"/>
  <c r="E9" i="5"/>
  <c r="J69" i="4"/>
  <c r="E69" i="4"/>
  <c r="P68" i="4"/>
  <c r="O68" i="4"/>
  <c r="N68" i="4"/>
  <c r="M68" i="4"/>
  <c r="L68" i="4"/>
  <c r="K68" i="4"/>
  <c r="J68" i="4"/>
  <c r="I68" i="4"/>
  <c r="H68" i="4"/>
  <c r="G68" i="4"/>
  <c r="F68" i="4"/>
  <c r="E68" i="4"/>
  <c r="J64" i="4"/>
  <c r="P64" i="4" s="1"/>
  <c r="E64" i="4"/>
  <c r="P63" i="4"/>
  <c r="O63" i="4"/>
  <c r="N63" i="4"/>
  <c r="M63" i="4"/>
  <c r="L63" i="4"/>
  <c r="K63" i="4"/>
  <c r="J63" i="4"/>
  <c r="I63" i="4"/>
  <c r="H63" i="4"/>
  <c r="G63" i="4"/>
  <c r="F63" i="4"/>
  <c r="E63" i="4"/>
  <c r="J59" i="4"/>
  <c r="H15" i="4" s="1"/>
  <c r="E59" i="4"/>
  <c r="G15" i="4" s="1"/>
  <c r="P58" i="4"/>
  <c r="O58" i="4"/>
  <c r="N58" i="4"/>
  <c r="M58" i="4"/>
  <c r="L58" i="4"/>
  <c r="K58" i="4"/>
  <c r="J58" i="4"/>
  <c r="I58" i="4"/>
  <c r="H58" i="4"/>
  <c r="G58" i="4"/>
  <c r="F58" i="4"/>
  <c r="E58" i="4"/>
  <c r="J54" i="4"/>
  <c r="H14" i="4" s="1"/>
  <c r="E54" i="4"/>
  <c r="P53" i="4"/>
  <c r="O53" i="4"/>
  <c r="N53" i="4"/>
  <c r="M53" i="4"/>
  <c r="L53" i="4"/>
  <c r="K53" i="4"/>
  <c r="J53" i="4"/>
  <c r="I53" i="4"/>
  <c r="H53" i="4"/>
  <c r="G53" i="4"/>
  <c r="F53" i="4"/>
  <c r="E53" i="4"/>
  <c r="J49" i="4"/>
  <c r="H13" i="4" s="1"/>
  <c r="E49" i="4"/>
  <c r="G13" i="4" s="1"/>
  <c r="P48" i="4"/>
  <c r="O48" i="4"/>
  <c r="N48" i="4"/>
  <c r="M48" i="4"/>
  <c r="L48" i="4"/>
  <c r="K48" i="4"/>
  <c r="J48" i="4"/>
  <c r="I48" i="4"/>
  <c r="H48" i="4"/>
  <c r="G48" i="4"/>
  <c r="F48" i="4"/>
  <c r="E48" i="4"/>
  <c r="J44" i="4"/>
  <c r="E44" i="4"/>
  <c r="G12" i="4" s="1"/>
  <c r="P43" i="4"/>
  <c r="O43" i="4"/>
  <c r="N43" i="4"/>
  <c r="M43" i="4"/>
  <c r="L43" i="4"/>
  <c r="K43" i="4"/>
  <c r="J43" i="4"/>
  <c r="I43" i="4"/>
  <c r="H43" i="4"/>
  <c r="G43" i="4"/>
  <c r="F43" i="4"/>
  <c r="E43" i="4"/>
  <c r="J35" i="4"/>
  <c r="E35" i="4"/>
  <c r="P34" i="4"/>
  <c r="O34" i="4"/>
  <c r="N34" i="4"/>
  <c r="M34" i="4"/>
  <c r="L34" i="4"/>
  <c r="K34" i="4"/>
  <c r="J34" i="4"/>
  <c r="I34" i="4"/>
  <c r="H34" i="4"/>
  <c r="G34" i="4"/>
  <c r="F34" i="4"/>
  <c r="E34" i="4"/>
  <c r="J30" i="4"/>
  <c r="E30" i="4"/>
  <c r="P23" i="4"/>
  <c r="E18" i="4" s="1"/>
  <c r="H17" i="4"/>
  <c r="G17" i="4"/>
  <c r="F17" i="4"/>
  <c r="G16" i="4"/>
  <c r="F16" i="4"/>
  <c r="F15" i="4"/>
  <c r="G14" i="4"/>
  <c r="F14" i="4"/>
  <c r="F13" i="4"/>
  <c r="F12" i="4"/>
  <c r="G11" i="4"/>
  <c r="F11" i="4"/>
  <c r="E11" i="4"/>
  <c r="I9" i="4"/>
  <c r="F9" i="4"/>
  <c r="E9" i="4"/>
  <c r="J65" i="3"/>
  <c r="E65" i="3"/>
  <c r="P64" i="3"/>
  <c r="O64" i="3"/>
  <c r="N64" i="3"/>
  <c r="M64" i="3"/>
  <c r="L64" i="3"/>
  <c r="K64" i="3"/>
  <c r="J64" i="3"/>
  <c r="I64" i="3"/>
  <c r="H64" i="3"/>
  <c r="G64" i="3"/>
  <c r="F64" i="3"/>
  <c r="E64" i="3"/>
  <c r="J60" i="3"/>
  <c r="E60" i="3"/>
  <c r="G16" i="3" s="1"/>
  <c r="P59" i="3"/>
  <c r="O59" i="3"/>
  <c r="N59" i="3"/>
  <c r="M59" i="3"/>
  <c r="L59" i="3"/>
  <c r="K59" i="3"/>
  <c r="J59" i="3"/>
  <c r="I59" i="3"/>
  <c r="H59" i="3"/>
  <c r="G59" i="3"/>
  <c r="F59" i="3"/>
  <c r="E59" i="3"/>
  <c r="J55" i="3"/>
  <c r="E55" i="3"/>
  <c r="P54" i="3"/>
  <c r="O54" i="3"/>
  <c r="N54" i="3"/>
  <c r="M54" i="3"/>
  <c r="L54" i="3"/>
  <c r="K54" i="3"/>
  <c r="J54" i="3"/>
  <c r="I54" i="3"/>
  <c r="H54" i="3"/>
  <c r="G54" i="3"/>
  <c r="F54" i="3"/>
  <c r="E54" i="3"/>
  <c r="J50" i="3"/>
  <c r="E50" i="3"/>
  <c r="G14" i="3" s="1"/>
  <c r="P49" i="3"/>
  <c r="O49" i="3"/>
  <c r="N49" i="3"/>
  <c r="M49" i="3"/>
  <c r="L49" i="3"/>
  <c r="K49" i="3"/>
  <c r="J49" i="3"/>
  <c r="I49" i="3"/>
  <c r="H49" i="3"/>
  <c r="G49" i="3"/>
  <c r="F49" i="3"/>
  <c r="E49" i="3"/>
  <c r="J45" i="3"/>
  <c r="E45" i="3"/>
  <c r="P44" i="3"/>
  <c r="O44" i="3"/>
  <c r="N44" i="3"/>
  <c r="M44" i="3"/>
  <c r="L44" i="3"/>
  <c r="K44" i="3"/>
  <c r="J44" i="3"/>
  <c r="I44" i="3"/>
  <c r="H44" i="3"/>
  <c r="G44" i="3"/>
  <c r="F44" i="3"/>
  <c r="E44" i="3"/>
  <c r="J40" i="3"/>
  <c r="E40" i="3"/>
  <c r="G12" i="3" s="1"/>
  <c r="P39" i="3"/>
  <c r="O39" i="3"/>
  <c r="N39" i="3"/>
  <c r="M39" i="3"/>
  <c r="L39" i="3"/>
  <c r="K39" i="3"/>
  <c r="J39" i="3"/>
  <c r="I39" i="3"/>
  <c r="H39" i="3"/>
  <c r="G39" i="3"/>
  <c r="F39" i="3"/>
  <c r="E39" i="3"/>
  <c r="J35" i="3"/>
  <c r="H11" i="3" s="1"/>
  <c r="E35" i="3"/>
  <c r="P34" i="3"/>
  <c r="O34" i="3"/>
  <c r="N34" i="3"/>
  <c r="M34" i="3"/>
  <c r="L34" i="3"/>
  <c r="K34" i="3"/>
  <c r="J34" i="3"/>
  <c r="I34" i="3"/>
  <c r="H34" i="3"/>
  <c r="G34" i="3"/>
  <c r="F34" i="3"/>
  <c r="E34" i="3"/>
  <c r="J30" i="3"/>
  <c r="E30" i="3"/>
  <c r="G11" i="3" s="1"/>
  <c r="P23" i="3"/>
  <c r="E18" i="3" s="1"/>
  <c r="H17" i="3"/>
  <c r="G17" i="3"/>
  <c r="F17" i="3"/>
  <c r="H16" i="3"/>
  <c r="F16" i="3"/>
  <c r="H15" i="3"/>
  <c r="F15" i="3"/>
  <c r="H14" i="3"/>
  <c r="F14" i="3"/>
  <c r="H13" i="3"/>
  <c r="F13" i="3"/>
  <c r="F12" i="3"/>
  <c r="F11" i="3"/>
  <c r="I9" i="3"/>
  <c r="F9" i="3"/>
  <c r="E9" i="3"/>
  <c r="J74" i="2"/>
  <c r="E74" i="2"/>
  <c r="P74" i="2" s="1"/>
  <c r="P73" i="2"/>
  <c r="O73" i="2"/>
  <c r="N73" i="2"/>
  <c r="M73" i="2"/>
  <c r="L73" i="2"/>
  <c r="K73" i="2"/>
  <c r="J73" i="2"/>
  <c r="I73" i="2"/>
  <c r="H73" i="2"/>
  <c r="G73" i="2"/>
  <c r="F73" i="2"/>
  <c r="E73" i="2"/>
  <c r="J68" i="2"/>
  <c r="E68" i="2"/>
  <c r="P67" i="2"/>
  <c r="O67" i="2"/>
  <c r="N67" i="2"/>
  <c r="M67" i="2"/>
  <c r="L67" i="2"/>
  <c r="K67" i="2"/>
  <c r="J67" i="2"/>
  <c r="I67" i="2"/>
  <c r="H67" i="2"/>
  <c r="G67" i="2"/>
  <c r="F67" i="2"/>
  <c r="E67" i="2"/>
  <c r="J63" i="2"/>
  <c r="H15" i="2" s="1"/>
  <c r="E63" i="2"/>
  <c r="P62" i="2"/>
  <c r="O62" i="2"/>
  <c r="N62" i="2"/>
  <c r="M62" i="2"/>
  <c r="L62" i="2"/>
  <c r="K62" i="2"/>
  <c r="J62" i="2"/>
  <c r="I62" i="2"/>
  <c r="H62" i="2"/>
  <c r="G62" i="2"/>
  <c r="F62" i="2"/>
  <c r="E62" i="2"/>
  <c r="J58" i="2"/>
  <c r="H14" i="2" s="1"/>
  <c r="E58" i="2"/>
  <c r="P57" i="2"/>
  <c r="O57" i="2"/>
  <c r="N57" i="2"/>
  <c r="M57" i="2"/>
  <c r="L57" i="2"/>
  <c r="K57" i="2"/>
  <c r="J57" i="2"/>
  <c r="I57" i="2"/>
  <c r="H57" i="2"/>
  <c r="G57" i="2"/>
  <c r="F57" i="2"/>
  <c r="E57" i="2"/>
  <c r="J53" i="2"/>
  <c r="H13" i="2" s="1"/>
  <c r="E53" i="2"/>
  <c r="P52" i="2"/>
  <c r="O52" i="2"/>
  <c r="N52" i="2"/>
  <c r="M52" i="2"/>
  <c r="L52" i="2"/>
  <c r="K52" i="2"/>
  <c r="J52" i="2"/>
  <c r="I52" i="2"/>
  <c r="H52" i="2"/>
  <c r="G52" i="2"/>
  <c r="F52" i="2"/>
  <c r="E52" i="2"/>
  <c r="J48" i="2"/>
  <c r="H12" i="2" s="1"/>
  <c r="E48" i="2"/>
  <c r="G12" i="2" s="1"/>
  <c r="P47" i="2"/>
  <c r="O47" i="2"/>
  <c r="N47" i="2"/>
  <c r="M47" i="2"/>
  <c r="L47" i="2"/>
  <c r="K47" i="2"/>
  <c r="J47" i="2"/>
  <c r="I47" i="2"/>
  <c r="H47" i="2"/>
  <c r="G47" i="2"/>
  <c r="F47" i="2"/>
  <c r="E47" i="2"/>
  <c r="J35" i="2"/>
  <c r="E35" i="2"/>
  <c r="P35" i="2" s="1"/>
  <c r="P34" i="2"/>
  <c r="O34" i="2"/>
  <c r="N34" i="2"/>
  <c r="M34" i="2"/>
  <c r="L34" i="2"/>
  <c r="K34" i="2"/>
  <c r="J34" i="2"/>
  <c r="I34" i="2"/>
  <c r="H34" i="2"/>
  <c r="G34" i="2"/>
  <c r="F34" i="2"/>
  <c r="E34" i="2"/>
  <c r="J30" i="2"/>
  <c r="H11" i="2" s="1"/>
  <c r="E30" i="2"/>
  <c r="P23" i="2"/>
  <c r="E18" i="2" s="1"/>
  <c r="H17" i="2"/>
  <c r="G17" i="2"/>
  <c r="F17" i="2"/>
  <c r="G16" i="2"/>
  <c r="F16" i="2"/>
  <c r="F15" i="2"/>
  <c r="G14" i="2"/>
  <c r="F14" i="2"/>
  <c r="I14" i="2" s="1"/>
  <c r="F13" i="2"/>
  <c r="F12" i="2"/>
  <c r="F11" i="2"/>
  <c r="E11" i="2"/>
  <c r="I9" i="2"/>
  <c r="F9" i="2"/>
  <c r="E9" i="2"/>
  <c r="E18" i="5" l="1"/>
  <c r="P47" i="5"/>
  <c r="P62" i="5"/>
  <c r="P30" i="5"/>
  <c r="P52" i="5"/>
  <c r="I14" i="5"/>
  <c r="G11" i="5"/>
  <c r="I11" i="5"/>
  <c r="I17" i="5"/>
  <c r="H18" i="5"/>
  <c r="G12" i="5"/>
  <c r="I12" i="5" s="1"/>
  <c r="I15" i="5"/>
  <c r="I16" i="5"/>
  <c r="G15" i="5"/>
  <c r="P69" i="4"/>
  <c r="H11" i="4"/>
  <c r="I17" i="4"/>
  <c r="P35" i="4"/>
  <c r="P44" i="4"/>
  <c r="I13" i="4"/>
  <c r="I15" i="4"/>
  <c r="I11" i="4"/>
  <c r="F18" i="4"/>
  <c r="P59" i="4"/>
  <c r="I14" i="4"/>
  <c r="P49" i="4"/>
  <c r="P40" i="3"/>
  <c r="P45" i="3"/>
  <c r="E11" i="3"/>
  <c r="P30" i="3"/>
  <c r="H12" i="3"/>
  <c r="H18" i="3" s="1"/>
  <c r="P35" i="3"/>
  <c r="I16" i="3"/>
  <c r="P65" i="3"/>
  <c r="I11" i="3"/>
  <c r="I14" i="3"/>
  <c r="P50" i="3"/>
  <c r="I17" i="3"/>
  <c r="P55" i="3"/>
  <c r="P63" i="2"/>
  <c r="P68" i="2"/>
  <c r="F18" i="2"/>
  <c r="I17" i="2"/>
  <c r="P53" i="2"/>
  <c r="G15" i="2"/>
  <c r="I15" i="2" s="1"/>
  <c r="F18" i="5"/>
  <c r="P67" i="5"/>
  <c r="G13" i="5"/>
  <c r="I13" i="5" s="1"/>
  <c r="H16" i="4"/>
  <c r="I16" i="4" s="1"/>
  <c r="H12" i="4"/>
  <c r="I12" i="4" s="1"/>
  <c r="G18" i="4"/>
  <c r="P30" i="4"/>
  <c r="P54" i="4"/>
  <c r="G15" i="3"/>
  <c r="I15" i="3" s="1"/>
  <c r="F18" i="3"/>
  <c r="P60" i="3"/>
  <c r="G13" i="3"/>
  <c r="I13" i="3" s="1"/>
  <c r="I12" i="2"/>
  <c r="H16" i="2"/>
  <c r="I16" i="2" s="1"/>
  <c r="P30" i="2"/>
  <c r="P48" i="2"/>
  <c r="P58" i="2"/>
  <c r="G11" i="2"/>
  <c r="G13" i="2"/>
  <c r="I13" i="2" s="1"/>
  <c r="I18" i="5" l="1"/>
  <c r="I18" i="4"/>
  <c r="I12" i="3"/>
  <c r="I18" i="3" s="1"/>
  <c r="G18" i="5"/>
  <c r="H18" i="4"/>
  <c r="G18" i="3"/>
  <c r="G18" i="2"/>
  <c r="H18" i="2"/>
  <c r="I11" i="2"/>
  <c r="I18" i="2" s="1"/>
</calcChain>
</file>

<file path=xl/sharedStrings.xml><?xml version="1.0" encoding="utf-8"?>
<sst xmlns="http://schemas.openxmlformats.org/spreadsheetml/2006/main" count="789" uniqueCount="61">
  <si>
    <t>ETUDES CLIENTS</t>
  </si>
  <si>
    <t>POSTES AU 31/12/2019</t>
  </si>
  <si>
    <t>CDI</t>
  </si>
  <si>
    <t>CDI SUSPENDUS</t>
  </si>
  <si>
    <t>CDI MOBILITE</t>
  </si>
  <si>
    <t>CDD SURCROIT</t>
  </si>
  <si>
    <t>CDD REMPLACEMENT</t>
  </si>
  <si>
    <t>ALTERNANTS</t>
  </si>
  <si>
    <t>AUX. VACANCES</t>
  </si>
  <si>
    <t>TOTAL</t>
  </si>
  <si>
    <t>SUIVI EN POSTES</t>
  </si>
  <si>
    <t>BUDGET</t>
  </si>
  <si>
    <t>SUIVI EN CONTRATS</t>
  </si>
  <si>
    <t>CONTRATS AU 29/02/2020</t>
  </si>
  <si>
    <t>RESPONSABLE</t>
  </si>
  <si>
    <t>ok</t>
  </si>
  <si>
    <t>Nom</t>
  </si>
  <si>
    <t>Coef Horaire*</t>
  </si>
  <si>
    <t>12</t>
  </si>
  <si>
    <t>rajout1</t>
  </si>
  <si>
    <t>-</t>
  </si>
  <si>
    <t>9</t>
  </si>
  <si>
    <t>10</t>
  </si>
  <si>
    <t>8</t>
  </si>
  <si>
    <t>11</t>
  </si>
  <si>
    <t>rajout2</t>
  </si>
  <si>
    <t>a revoir</t>
  </si>
  <si>
    <t>0</t>
  </si>
  <si>
    <t>AUXILIAIRES VACANCES</t>
  </si>
  <si>
    <t>DEBUT</t>
  </si>
  <si>
    <t>ENTREE</t>
  </si>
  <si>
    <t>Mobilité</t>
  </si>
  <si>
    <t>Recrutement</t>
  </si>
  <si>
    <t>Suspension contrat</t>
  </si>
  <si>
    <t>Autre</t>
  </si>
  <si>
    <t>SORTIE</t>
  </si>
  <si>
    <t>Démission</t>
  </si>
  <si>
    <t>Départ retraite</t>
  </si>
  <si>
    <t>Fin contrat</t>
  </si>
  <si>
    <t>ATTERRISSAGE 2020</t>
  </si>
  <si>
    <t>Entrées</t>
  </si>
  <si>
    <t>Sorties</t>
  </si>
  <si>
    <t>Création de poste</t>
  </si>
  <si>
    <t>Réduction de poste</t>
  </si>
  <si>
    <t>COMMENTAIRES LIBRES</t>
  </si>
  <si>
    <t>ATTERRISSAGE AU 31/12/2020</t>
  </si>
  <si>
    <t>Motif</t>
  </si>
  <si>
    <t>Date</t>
  </si>
  <si>
    <t>ETUDES DISTRIBUTION ET CLIENTS</t>
  </si>
  <si>
    <t>15</t>
  </si>
  <si>
    <t>ETUDES FRONT OFFICE</t>
  </si>
  <si>
    <t>13</t>
  </si>
  <si>
    <t>ETUDES MIDDLE OFFICE</t>
  </si>
  <si>
    <t>SERVICE1</t>
  </si>
  <si>
    <t>GRADE</t>
  </si>
  <si>
    <t>EMO</t>
  </si>
  <si>
    <t>Nombre de Contrats 2020 - EMO</t>
  </si>
  <si>
    <t>Nombre de Contrats 2020 - ARI</t>
  </si>
  <si>
    <t>Nombre de Contrats 2020 - EDC</t>
  </si>
  <si>
    <t>Nombre de Contrats 2020 - EC</t>
  </si>
  <si>
    <t>xxx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</si>
</sst>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164" formatCode="_-* #,##0.00_-;\-* #,##0.00_-;_-* &quot;-&quot;??_-;_-@_-"/>
    <numFmt numFmtId="165" formatCode="_(* #,##0.00_);_(* \(#,##0.00\);_(* &quot;-&quot;??_);_(@_)"/>
    <numFmt numFmtId="166" formatCode="_-* #\ #,#00_-;\-* #\ #,#00_-;_-* &quot;-&quot;??_-;_-@_-"/>
    <numFmt numFmtId="167" formatCode="_-* #,##0.0_-;\-* #,##0.0_-;_-* &quot;-&quot;??_-;_-@_-"/>
    <numFmt numFmtId="168" formatCode="_-* #,##0.000000000000_-;\-* #,##0.000000000000_-;_-* &quot;-&quot;??_-;_-@_-"/>
    <numFmt numFmtId="169" formatCode="0.0"/>
    <numFmt numFmtId="170" formatCode="#,##0_ ;\-#,##0\ "/>
    <numFmt numFmtId="171" formatCode="#,##0.0"/>
    <numFmt numFmtId="172" formatCode="_-* #,##0_-;\-* #,##0_-;_-* &quot;-&quot;??_-;_-@_-"/>
  </numFmts>
  <fonts count="26" x14ac:knownFonts="1">
    <font>
      <sz val="10"/>
      <color theme="1"/>
      <name val="Arial"/>
      <family val="2"/>
    </font>
    <font>
      <sz val="10"/>
      <color theme="1"/>
      <name val="Arial"/>
      <family val="2"/>
    </font>
    <font>
      <b/>
      <sz val="10"/>
      <color theme="0"/>
      <name val="Arial"/>
      <family val="2"/>
    </font>
    <font>
      <b/>
      <sz val="10"/>
      <color theme="1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sz val="10"/>
      <name val="Arial"/>
      <family val="2"/>
    </font>
    <font>
      <b/>
      <sz val="12"/>
      <color theme="0"/>
      <name val="Arial"/>
      <family val="2"/>
    </font>
    <font>
      <b/>
      <sz val="11"/>
      <color theme="1"/>
      <name val="Arial"/>
      <family val="2"/>
    </font>
    <font>
      <b/>
      <sz val="11"/>
      <color theme="0"/>
      <name val="Arial"/>
      <family val="2"/>
    </font>
    <font>
      <b/>
      <sz val="11"/>
      <name val="Arial"/>
      <family val="2"/>
    </font>
    <font>
      <sz val="10"/>
      <color indexed="8"/>
      <name val="Arial"/>
      <family val="2"/>
    </font>
    <font>
      <sz val="10"/>
      <color rgb="FFFF0000"/>
      <name val="Arial"/>
      <family val="2"/>
    </font>
    <font>
      <sz val="10"/>
      <color rgb="FF000000"/>
      <name val="Arial"/>
      <family val="2"/>
    </font>
    <font>
      <b/>
      <u/>
      <sz val="16"/>
      <color theme="1"/>
      <name val="Arial"/>
      <family val="2"/>
    </font>
    <font>
      <u/>
      <sz val="16"/>
      <color theme="1"/>
      <name val="Arial"/>
      <family val="2"/>
    </font>
    <font>
      <b/>
      <sz val="11"/>
      <color theme="9" tint="-0.499984740745262"/>
      <name val="Arial"/>
      <family val="2"/>
    </font>
    <font>
      <sz val="11"/>
      <color theme="0"/>
      <name val="Arial"/>
      <family val="2"/>
    </font>
    <font>
      <b/>
      <sz val="9"/>
      <name val="Arial"/>
      <family val="2"/>
    </font>
    <font>
      <b/>
      <sz val="12"/>
      <name val="Arial"/>
      <family val="2"/>
    </font>
    <font>
      <sz val="9"/>
      <name val="Arial"/>
      <family val="2"/>
    </font>
    <font>
      <b/>
      <sz val="12"/>
      <color theme="4" tint="-0.249977111117893"/>
      <name val="Arial"/>
      <family val="2"/>
    </font>
    <font>
      <sz val="9"/>
      <color indexed="8"/>
      <name val="Arial"/>
      <family val="2"/>
    </font>
    <font>
      <sz val="9"/>
      <color theme="1"/>
      <name val="Arial"/>
      <family val="2"/>
    </font>
    <font>
      <b/>
      <sz val="9"/>
      <color theme="0"/>
      <name val="Arial"/>
      <family val="2"/>
    </font>
    <font>
      <b/>
      <sz val="9"/>
      <color theme="1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2" tint="-0.149998474074526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6"/>
        <bgColor indexed="64"/>
      </patternFill>
    </fill>
  </fills>
  <borders count="81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/>
      <top style="double">
        <color auto="1"/>
      </top>
      <bottom style="double">
        <color auto="1"/>
      </bottom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 style="double">
        <color auto="1"/>
      </left>
      <right/>
      <top/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/>
      <right style="medium">
        <color indexed="64"/>
      </right>
      <top/>
      <bottom style="double">
        <color auto="1"/>
      </bottom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auto="1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double">
        <color auto="1"/>
      </right>
      <top style="double">
        <color auto="1"/>
      </top>
      <bottom/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auto="1"/>
      </left>
      <right style="medium">
        <color indexed="64"/>
      </right>
      <top style="medium">
        <color auto="1"/>
      </top>
      <bottom style="medium">
        <color indexed="64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 style="medium">
        <color auto="1"/>
      </left>
      <right/>
      <top style="double">
        <color auto="1"/>
      </top>
      <bottom style="thin">
        <color auto="1"/>
      </bottom>
      <diagonal/>
    </border>
    <border>
      <left/>
      <right/>
      <top style="double">
        <color auto="1"/>
      </top>
      <bottom style="thin">
        <color auto="1"/>
      </bottom>
      <diagonal/>
    </border>
    <border>
      <left/>
      <right style="medium">
        <color auto="1"/>
      </right>
      <top style="double">
        <color auto="1"/>
      </top>
      <bottom style="thin">
        <color auto="1"/>
      </bottom>
      <diagonal/>
    </border>
    <border>
      <left style="medium">
        <color auto="1"/>
      </left>
      <right style="medium">
        <color indexed="64"/>
      </right>
      <top style="double">
        <color auto="1"/>
      </top>
      <bottom/>
      <diagonal/>
    </border>
    <border>
      <left style="medium">
        <color auto="1"/>
      </left>
      <right style="double">
        <color auto="1"/>
      </right>
      <top style="double">
        <color auto="1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auto="1"/>
      </left>
      <right style="double">
        <color auto="1"/>
      </right>
      <top/>
      <bottom style="medium">
        <color auto="1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double">
        <color auto="1"/>
      </right>
      <top style="medium">
        <color auto="1"/>
      </top>
      <bottom style="double">
        <color auto="1"/>
      </bottom>
      <diagonal/>
    </border>
    <border>
      <left style="double">
        <color auto="1"/>
      </left>
      <right/>
      <top style="medium">
        <color auto="1"/>
      </top>
      <bottom style="double">
        <color auto="1"/>
      </bottom>
      <diagonal/>
    </border>
    <border>
      <left/>
      <right/>
      <top style="medium">
        <color auto="1"/>
      </top>
      <bottom style="double">
        <color auto="1"/>
      </bottom>
      <diagonal/>
    </border>
    <border>
      <left/>
      <right style="double">
        <color auto="1"/>
      </right>
      <top style="medium">
        <color auto="1"/>
      </top>
      <bottom style="double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 style="medium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thin">
        <color auto="1"/>
      </bottom>
      <diagonal/>
    </border>
    <border>
      <left style="thin">
        <color auto="1"/>
      </left>
      <right/>
      <top/>
      <bottom style="thin">
        <color indexed="64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4" fillId="0" borderId="0"/>
    <xf numFmtId="165" fontId="4" fillId="0" borderId="0" applyFont="0" applyFill="0" applyBorder="0" applyAlignment="0" applyProtection="0"/>
    <xf numFmtId="164" fontId="1" fillId="0" borderId="0" applyFont="0" applyFill="0" applyBorder="0" applyAlignment="0" applyProtection="0"/>
  </cellStyleXfs>
  <cellXfs count="325">
    <xf numFmtId="0" fontId="0" fillId="0" borderId="0" xfId="0"/>
    <xf numFmtId="0" fontId="0" fillId="2" borderId="0" xfId="0" applyFill="1"/>
    <xf numFmtId="0" fontId="8" fillId="2" borderId="0" xfId="0" applyNumberFormat="1" applyFont="1" applyFill="1" applyBorder="1" applyAlignment="1" applyProtection="1">
      <alignment vertical="center" wrapText="1"/>
      <protection hidden="1"/>
    </xf>
    <xf numFmtId="2" fontId="5" fillId="2" borderId="0" xfId="0" applyNumberFormat="1" applyFont="1" applyFill="1" applyBorder="1" applyAlignment="1" applyProtection="1">
      <alignment horizontal="center" vertical="center"/>
      <protection hidden="1"/>
    </xf>
    <xf numFmtId="0" fontId="5" fillId="2" borderId="0" xfId="0" applyNumberFormat="1" applyFont="1" applyFill="1" applyBorder="1" applyAlignment="1" applyProtection="1">
      <alignment horizontal="center" vertical="center"/>
      <protection hidden="1"/>
    </xf>
    <xf numFmtId="14" fontId="5" fillId="2" borderId="0" xfId="0" applyNumberFormat="1" applyFont="1" applyFill="1" applyBorder="1" applyAlignment="1" applyProtection="1">
      <alignment horizontal="center" vertical="center"/>
      <protection hidden="1"/>
    </xf>
    <xf numFmtId="0" fontId="5" fillId="2" borderId="0" xfId="0" applyNumberFormat="1" applyFont="1" applyFill="1" applyBorder="1" applyProtection="1">
      <protection hidden="1"/>
    </xf>
    <xf numFmtId="14" fontId="5" fillId="2" borderId="0" xfId="0" applyNumberFormat="1" applyFont="1" applyFill="1" applyBorder="1" applyAlignment="1" applyProtection="1">
      <alignment horizontal="right" vertical="top"/>
      <protection hidden="1"/>
    </xf>
    <xf numFmtId="14" fontId="5" fillId="2" borderId="0" xfId="0" applyNumberFormat="1" applyFont="1" applyFill="1" applyAlignment="1" applyProtection="1">
      <alignment vertical="top"/>
      <protection hidden="1"/>
    </xf>
    <xf numFmtId="14" fontId="5" fillId="2" borderId="0" xfId="0" applyNumberFormat="1" applyFont="1" applyFill="1" applyAlignment="1" applyProtection="1">
      <alignment horizontal="center" vertical="top"/>
      <protection hidden="1"/>
    </xf>
    <xf numFmtId="14" fontId="5" fillId="2" borderId="0" xfId="0" applyNumberFormat="1" applyFont="1" applyFill="1" applyProtection="1">
      <protection hidden="1"/>
    </xf>
    <xf numFmtId="14" fontId="13" fillId="3" borderId="0" xfId="0" applyNumberFormat="1" applyFont="1" applyFill="1" applyAlignment="1" applyProtection="1">
      <alignment horizontal="left" vertical="center"/>
      <protection hidden="1"/>
    </xf>
    <xf numFmtId="0" fontId="5" fillId="2" borderId="0" xfId="0" applyNumberFormat="1" applyFont="1" applyFill="1" applyBorder="1" applyAlignment="1" applyProtection="1">
      <alignment horizontal="center"/>
      <protection hidden="1"/>
    </xf>
    <xf numFmtId="14" fontId="5" fillId="2" borderId="0" xfId="0" quotePrefix="1" applyNumberFormat="1" applyFont="1" applyFill="1" applyProtection="1">
      <protection hidden="1"/>
    </xf>
    <xf numFmtId="2" fontId="5" fillId="2" borderId="0" xfId="0" applyNumberFormat="1" applyFont="1" applyFill="1" applyAlignment="1" applyProtection="1">
      <alignment horizontal="center" vertical="center"/>
      <protection hidden="1"/>
    </xf>
    <xf numFmtId="2" fontId="5" fillId="2" borderId="0" xfId="0" applyNumberFormat="1" applyFont="1" applyFill="1" applyBorder="1" applyProtection="1">
      <protection hidden="1"/>
    </xf>
    <xf numFmtId="166" fontId="5" fillId="2" borderId="0" xfId="3" applyNumberFormat="1" applyFont="1" applyFill="1" applyProtection="1">
      <protection hidden="1"/>
    </xf>
    <xf numFmtId="2" fontId="14" fillId="2" borderId="0" xfId="0" applyNumberFormat="1" applyFont="1" applyFill="1" applyBorder="1" applyProtection="1">
      <protection hidden="1"/>
    </xf>
    <xf numFmtId="166" fontId="5" fillId="2" borderId="0" xfId="3" applyNumberFormat="1" applyFont="1" applyFill="1" applyBorder="1" applyAlignment="1" applyProtection="1">
      <alignment horizontal="center" vertical="top"/>
      <protection hidden="1"/>
    </xf>
    <xf numFmtId="2" fontId="5" fillId="2" borderId="0" xfId="3" applyNumberFormat="1" applyFont="1" applyFill="1" applyAlignment="1" applyProtection="1">
      <alignment horizontal="center" vertical="center"/>
      <protection hidden="1"/>
    </xf>
    <xf numFmtId="0" fontId="5" fillId="2" borderId="0" xfId="0" applyFont="1" applyFill="1" applyProtection="1">
      <protection hidden="1"/>
    </xf>
    <xf numFmtId="0" fontId="15" fillId="2" borderId="0" xfId="0" applyNumberFormat="1" applyFont="1" applyFill="1" applyBorder="1" applyAlignment="1" applyProtection="1">
      <alignment horizontal="center"/>
      <protection hidden="1"/>
    </xf>
    <xf numFmtId="2" fontId="16" fillId="2" borderId="0" xfId="0" applyNumberFormat="1" applyFont="1" applyFill="1" applyProtection="1">
      <protection hidden="1"/>
    </xf>
    <xf numFmtId="2" fontId="17" fillId="2" borderId="0" xfId="0" applyNumberFormat="1" applyFont="1" applyFill="1" applyAlignment="1" applyProtection="1">
      <alignment horizontal="right"/>
      <protection hidden="1"/>
    </xf>
    <xf numFmtId="169" fontId="10" fillId="5" borderId="3" xfId="0" applyNumberFormat="1" applyFont="1" applyFill="1" applyBorder="1" applyAlignment="1" applyProtection="1">
      <alignment horizontal="center" vertical="center"/>
      <protection hidden="1"/>
    </xf>
    <xf numFmtId="0" fontId="6" fillId="5" borderId="7" xfId="0" applyNumberFormat="1" applyFont="1" applyFill="1" applyBorder="1" applyAlignment="1" applyProtection="1">
      <alignment horizontal="center" vertical="center"/>
      <protection hidden="1"/>
    </xf>
    <xf numFmtId="0" fontId="6" fillId="5" borderId="6" xfId="0" applyNumberFormat="1" applyFont="1" applyFill="1" applyBorder="1" applyAlignment="1" applyProtection="1">
      <alignment horizontal="center" vertical="center"/>
      <protection hidden="1"/>
    </xf>
    <xf numFmtId="169" fontId="10" fillId="5" borderId="10" xfId="0" applyNumberFormat="1" applyFont="1" applyFill="1" applyBorder="1" applyAlignment="1" applyProtection="1">
      <alignment horizontal="center" vertical="center"/>
      <protection hidden="1"/>
    </xf>
    <xf numFmtId="0" fontId="5" fillId="2" borderId="0" xfId="0" applyFont="1" applyFill="1" applyAlignment="1" applyProtection="1">
      <alignment horizontal="right"/>
      <protection hidden="1"/>
    </xf>
    <xf numFmtId="0" fontId="19" fillId="6" borderId="11" xfId="0" applyNumberFormat="1" applyFont="1" applyFill="1" applyBorder="1" applyAlignment="1" applyProtection="1">
      <alignment vertical="center"/>
      <protection hidden="1"/>
    </xf>
    <xf numFmtId="0" fontId="19" fillId="6" borderId="12" xfId="0" applyNumberFormat="1" applyFont="1" applyFill="1" applyBorder="1" applyAlignment="1" applyProtection="1">
      <alignment vertical="center"/>
      <protection hidden="1"/>
    </xf>
    <xf numFmtId="2" fontId="19" fillId="6" borderId="13" xfId="0" applyNumberFormat="1" applyFont="1" applyFill="1" applyBorder="1" applyAlignment="1" applyProtection="1">
      <alignment vertical="center"/>
      <protection hidden="1"/>
    </xf>
    <xf numFmtId="2" fontId="19" fillId="6" borderId="14" xfId="0" applyNumberFormat="1" applyFont="1" applyFill="1" applyBorder="1" applyAlignment="1" applyProtection="1">
      <alignment vertical="center"/>
      <protection locked="0"/>
    </xf>
    <xf numFmtId="0" fontId="18" fillId="6" borderId="15" xfId="0" applyNumberFormat="1" applyFont="1" applyFill="1" applyBorder="1" applyAlignment="1" applyProtection="1">
      <alignment horizontal="center" vertical="center" wrapText="1"/>
      <protection hidden="1"/>
    </xf>
    <xf numFmtId="0" fontId="18" fillId="6" borderId="5" xfId="0" applyNumberFormat="1" applyFont="1" applyFill="1" applyBorder="1" applyAlignment="1" applyProtection="1">
      <alignment horizontal="center" vertical="center" wrapText="1"/>
      <protection locked="0"/>
    </xf>
    <xf numFmtId="169" fontId="19" fillId="6" borderId="16" xfId="0" applyNumberFormat="1" applyFont="1" applyFill="1" applyBorder="1" applyAlignment="1" applyProtection="1">
      <alignment horizontal="center" vertical="center" wrapText="1"/>
      <protection hidden="1"/>
    </xf>
    <xf numFmtId="169" fontId="19" fillId="6" borderId="18" xfId="0" applyNumberFormat="1" applyFont="1" applyFill="1" applyBorder="1" applyAlignment="1" applyProtection="1">
      <alignment horizontal="center" vertical="center" wrapText="1"/>
      <protection locked="0"/>
    </xf>
    <xf numFmtId="0" fontId="17" fillId="2" borderId="0" xfId="0" applyFont="1" applyFill="1" applyBorder="1" applyProtection="1">
      <protection hidden="1"/>
    </xf>
    <xf numFmtId="2" fontId="20" fillId="2" borderId="0" xfId="0" applyNumberFormat="1" applyFont="1" applyFill="1" applyBorder="1" applyAlignment="1" applyProtection="1">
      <alignment horizontal="left"/>
      <protection locked="0"/>
    </xf>
    <xf numFmtId="0" fontId="20" fillId="2" borderId="0" xfId="0" applyNumberFormat="1" applyFont="1" applyFill="1" applyBorder="1" applyAlignment="1" applyProtection="1">
      <alignment horizontal="center"/>
      <protection locked="0"/>
    </xf>
    <xf numFmtId="2" fontId="20" fillId="2" borderId="0" xfId="0" applyNumberFormat="1" applyFont="1" applyFill="1" applyBorder="1" applyAlignment="1" applyProtection="1">
      <alignment horizontal="center"/>
      <protection locked="0"/>
    </xf>
    <xf numFmtId="0" fontId="17" fillId="2" borderId="0" xfId="0" applyFont="1" applyFill="1" applyProtection="1">
      <protection hidden="1"/>
    </xf>
    <xf numFmtId="2" fontId="21" fillId="4" borderId="11" xfId="0" applyNumberFormat="1" applyFont="1" applyFill="1" applyBorder="1" applyAlignment="1" applyProtection="1">
      <protection hidden="1"/>
    </xf>
    <xf numFmtId="2" fontId="5" fillId="2" borderId="0" xfId="0" applyNumberFormat="1" applyFont="1" applyFill="1" applyBorder="1" applyProtection="1">
      <protection locked="0"/>
    </xf>
    <xf numFmtId="0" fontId="5" fillId="2" borderId="0" xfId="0" applyNumberFormat="1" applyFont="1" applyFill="1" applyBorder="1" applyAlignment="1" applyProtection="1">
      <alignment horizontal="center"/>
      <protection locked="0"/>
    </xf>
    <xf numFmtId="2" fontId="5" fillId="2" borderId="0" xfId="0" applyNumberFormat="1" applyFont="1" applyFill="1" applyBorder="1" applyAlignment="1" applyProtection="1">
      <alignment horizontal="center" vertical="center"/>
      <protection locked="0"/>
    </xf>
    <xf numFmtId="0" fontId="2" fillId="4" borderId="1" xfId="0" applyNumberFormat="1" applyFont="1" applyFill="1" applyBorder="1" applyAlignment="1" applyProtection="1">
      <alignment horizontal="center" vertical="center" wrapText="1"/>
      <protection hidden="1"/>
    </xf>
    <xf numFmtId="0" fontId="7" fillId="4" borderId="20" xfId="0" applyNumberFormat="1" applyFont="1" applyFill="1" applyBorder="1" applyAlignment="1" applyProtection="1">
      <alignment horizontal="center" vertical="center" wrapText="1"/>
      <protection hidden="1"/>
    </xf>
    <xf numFmtId="0" fontId="9" fillId="2" borderId="0" xfId="0" applyFont="1" applyFill="1" applyAlignment="1" applyProtection="1">
      <alignment horizontal="center" vertical="center" wrapText="1"/>
      <protection hidden="1"/>
    </xf>
    <xf numFmtId="2" fontId="8" fillId="7" borderId="23" xfId="0" applyNumberFormat="1" applyFont="1" applyFill="1" applyBorder="1" applyAlignment="1" applyProtection="1">
      <alignment horizontal="center" vertical="center" wrapText="1"/>
      <protection locked="0"/>
    </xf>
    <xf numFmtId="0" fontId="8" fillId="7" borderId="24" xfId="0" applyNumberFormat="1" applyFont="1" applyFill="1" applyBorder="1" applyAlignment="1" applyProtection="1">
      <alignment horizontal="center" vertical="center" wrapText="1"/>
      <protection locked="0"/>
    </xf>
    <xf numFmtId="2" fontId="8" fillId="7" borderId="25" xfId="0" applyNumberFormat="1" applyFont="1" applyFill="1" applyBorder="1" applyAlignment="1" applyProtection="1">
      <alignment horizontal="center" vertical="center" wrapText="1"/>
      <protection locked="0"/>
    </xf>
    <xf numFmtId="2" fontId="20" fillId="7" borderId="26" xfId="0" applyNumberFormat="1" applyFont="1" applyFill="1" applyBorder="1" applyAlignment="1" applyProtection="1">
      <alignment horizontal="left"/>
      <protection locked="0"/>
    </xf>
    <xf numFmtId="0" fontId="20" fillId="7" borderId="27" xfId="0" applyNumberFormat="1" applyFont="1" applyFill="1" applyBorder="1" applyAlignment="1" applyProtection="1">
      <alignment horizontal="center"/>
      <protection locked="0"/>
    </xf>
    <xf numFmtId="2" fontId="20" fillId="7" borderId="28" xfId="0" applyNumberFormat="1" applyFont="1" applyFill="1" applyBorder="1" applyAlignment="1" applyProtection="1">
      <alignment horizontal="center"/>
      <protection locked="0"/>
    </xf>
    <xf numFmtId="2" fontId="20" fillId="7" borderId="23" xfId="0" applyNumberFormat="1" applyFont="1" applyFill="1" applyBorder="1" applyAlignment="1" applyProtection="1">
      <alignment horizontal="left"/>
      <protection locked="0"/>
    </xf>
    <xf numFmtId="0" fontId="20" fillId="7" borderId="24" xfId="0" applyNumberFormat="1" applyFont="1" applyFill="1" applyBorder="1" applyAlignment="1" applyProtection="1">
      <alignment horizontal="center"/>
      <protection locked="0"/>
    </xf>
    <xf numFmtId="2" fontId="20" fillId="7" borderId="25" xfId="0" applyNumberFormat="1" applyFont="1" applyFill="1" applyBorder="1" applyAlignment="1" applyProtection="1">
      <alignment horizontal="center"/>
      <protection locked="0"/>
    </xf>
    <xf numFmtId="2" fontId="8" fillId="2" borderId="0" xfId="0" applyNumberFormat="1" applyFont="1" applyFill="1" applyBorder="1" applyAlignment="1" applyProtection="1">
      <alignment horizontal="center" vertical="center"/>
      <protection locked="0"/>
    </xf>
    <xf numFmtId="0" fontId="7" fillId="4" borderId="8" xfId="0" applyNumberFormat="1" applyFont="1" applyFill="1" applyBorder="1" applyAlignment="1" applyProtection="1">
      <alignment horizontal="center" vertical="center" wrapText="1"/>
      <protection hidden="1"/>
    </xf>
    <xf numFmtId="0" fontId="9" fillId="2" borderId="0" xfId="0" applyFont="1" applyFill="1" applyAlignment="1" applyProtection="1">
      <alignment horizontal="center" vertical="center"/>
      <protection hidden="1"/>
    </xf>
    <xf numFmtId="2" fontId="8" fillId="7" borderId="23" xfId="0" applyNumberFormat="1" applyFont="1" applyFill="1" applyBorder="1" applyAlignment="1" applyProtection="1">
      <alignment horizontal="center" vertical="center"/>
      <protection locked="0"/>
    </xf>
    <xf numFmtId="0" fontId="8" fillId="7" borderId="24" xfId="0" applyNumberFormat="1" applyFont="1" applyFill="1" applyBorder="1" applyAlignment="1" applyProtection="1">
      <alignment horizontal="center" vertical="center"/>
      <protection locked="0"/>
    </xf>
    <xf numFmtId="2" fontId="22" fillId="7" borderId="26" xfId="0" applyNumberFormat="1" applyFont="1" applyFill="1" applyBorder="1" applyAlignment="1" applyProtection="1">
      <alignment horizontal="left"/>
      <protection locked="0"/>
    </xf>
    <xf numFmtId="2" fontId="22" fillId="7" borderId="29" xfId="0" applyNumberFormat="1" applyFont="1" applyFill="1" applyBorder="1" applyAlignment="1" applyProtection="1">
      <alignment horizontal="left"/>
      <protection locked="0"/>
    </xf>
    <xf numFmtId="0" fontId="22" fillId="7" borderId="30" xfId="0" applyNumberFormat="1" applyFont="1" applyFill="1" applyBorder="1" applyAlignment="1" applyProtection="1">
      <alignment horizontal="center"/>
      <protection locked="0"/>
    </xf>
    <xf numFmtId="2" fontId="22" fillId="7" borderId="31" xfId="0" applyNumberFormat="1" applyFont="1" applyFill="1" applyBorder="1" applyAlignment="1" applyProtection="1">
      <alignment horizontal="center"/>
      <protection locked="0"/>
    </xf>
    <xf numFmtId="2" fontId="12" fillId="8" borderId="32" xfId="0" applyNumberFormat="1" applyFont="1" applyFill="1" applyBorder="1" applyAlignment="1" applyProtection="1">
      <alignment horizontal="center"/>
      <protection locked="0"/>
    </xf>
    <xf numFmtId="0" fontId="22" fillId="8" borderId="33" xfId="0" applyNumberFormat="1" applyFont="1" applyFill="1" applyBorder="1" applyAlignment="1" applyProtection="1">
      <alignment horizontal="center"/>
      <protection locked="0"/>
    </xf>
    <xf numFmtId="2" fontId="22" fillId="8" borderId="33" xfId="0" applyNumberFormat="1" applyFont="1" applyFill="1" applyBorder="1" applyAlignment="1" applyProtection="1">
      <alignment horizontal="center"/>
      <protection locked="0"/>
    </xf>
    <xf numFmtId="2" fontId="8" fillId="7" borderId="34" xfId="0" applyNumberFormat="1" applyFont="1" applyFill="1" applyBorder="1" applyAlignment="1" applyProtection="1">
      <alignment horizontal="center" vertical="center" wrapText="1"/>
      <protection locked="0"/>
    </xf>
    <xf numFmtId="2" fontId="23" fillId="7" borderId="29" xfId="0" applyNumberFormat="1" applyFont="1" applyFill="1" applyBorder="1" applyProtection="1">
      <protection locked="0"/>
    </xf>
    <xf numFmtId="2" fontId="20" fillId="7" borderId="35" xfId="0" applyNumberFormat="1" applyFont="1" applyFill="1" applyBorder="1" applyAlignment="1" applyProtection="1">
      <alignment horizontal="center"/>
      <protection locked="0"/>
    </xf>
    <xf numFmtId="0" fontId="23" fillId="7" borderId="30" xfId="0" applyNumberFormat="1" applyFont="1" applyFill="1" applyBorder="1" applyAlignment="1" applyProtection="1">
      <alignment horizontal="center"/>
      <protection locked="0"/>
    </xf>
    <xf numFmtId="2" fontId="23" fillId="7" borderId="31" xfId="0" applyNumberFormat="1" applyFont="1" applyFill="1" applyBorder="1" applyAlignment="1" applyProtection="1">
      <alignment horizontal="center"/>
      <protection locked="0"/>
    </xf>
    <xf numFmtId="2" fontId="23" fillId="8" borderId="32" xfId="0" applyNumberFormat="1" applyFont="1" applyFill="1" applyBorder="1" applyProtection="1">
      <protection locked="0"/>
    </xf>
    <xf numFmtId="0" fontId="23" fillId="8" borderId="33" xfId="0" applyNumberFormat="1" applyFont="1" applyFill="1" applyBorder="1" applyAlignment="1" applyProtection="1">
      <alignment horizontal="center"/>
      <protection locked="0"/>
    </xf>
    <xf numFmtId="2" fontId="23" fillId="8" borderId="33" xfId="0" applyNumberFormat="1" applyFont="1" applyFill="1" applyBorder="1" applyAlignment="1" applyProtection="1">
      <alignment horizontal="center"/>
      <protection locked="0"/>
    </xf>
    <xf numFmtId="2" fontId="8" fillId="7" borderId="32" xfId="0" applyNumberFormat="1" applyFont="1" applyFill="1" applyBorder="1" applyAlignment="1" applyProtection="1">
      <alignment horizontal="center" vertical="center"/>
      <protection locked="0"/>
    </xf>
    <xf numFmtId="2" fontId="22" fillId="7" borderId="36" xfId="0" applyNumberFormat="1" applyFont="1" applyFill="1" applyBorder="1" applyAlignment="1" applyProtection="1">
      <alignment horizontal="left"/>
      <protection locked="0"/>
    </xf>
    <xf numFmtId="2" fontId="22" fillId="7" borderId="37" xfId="0" applyNumberFormat="1" applyFont="1" applyFill="1" applyBorder="1" applyAlignment="1" applyProtection="1">
      <alignment horizontal="center"/>
      <protection locked="0"/>
    </xf>
    <xf numFmtId="2" fontId="22" fillId="7" borderId="35" xfId="0" applyNumberFormat="1" applyFont="1" applyFill="1" applyBorder="1" applyAlignment="1" applyProtection="1">
      <alignment horizontal="center"/>
      <protection locked="0"/>
    </xf>
    <xf numFmtId="2" fontId="22" fillId="8" borderId="32" xfId="0" applyNumberFormat="1" applyFont="1" applyFill="1" applyBorder="1" applyAlignment="1" applyProtection="1">
      <alignment horizontal="left"/>
      <protection locked="0"/>
    </xf>
    <xf numFmtId="2" fontId="20" fillId="7" borderId="36" xfId="0" applyNumberFormat="1" applyFont="1" applyFill="1" applyBorder="1" applyAlignment="1" applyProtection="1">
      <alignment horizontal="left"/>
      <protection locked="0"/>
    </xf>
    <xf numFmtId="0" fontId="20" fillId="7" borderId="37" xfId="0" applyNumberFormat="1" applyFont="1" applyFill="1" applyBorder="1" applyAlignment="1" applyProtection="1">
      <alignment horizontal="center"/>
      <protection locked="0"/>
    </xf>
    <xf numFmtId="2" fontId="20" fillId="8" borderId="32" xfId="0" applyNumberFormat="1" applyFont="1" applyFill="1" applyBorder="1" applyAlignment="1" applyProtection="1">
      <alignment horizontal="left"/>
      <protection locked="0"/>
    </xf>
    <xf numFmtId="0" fontId="20" fillId="8" borderId="33" xfId="0" applyNumberFormat="1" applyFont="1" applyFill="1" applyBorder="1" applyAlignment="1" applyProtection="1">
      <alignment horizontal="center"/>
      <protection locked="0"/>
    </xf>
    <xf numFmtId="2" fontId="20" fillId="8" borderId="33" xfId="0" applyNumberFormat="1" applyFont="1" applyFill="1" applyBorder="1" applyAlignment="1" applyProtection="1">
      <alignment horizontal="center"/>
      <protection locked="0"/>
    </xf>
    <xf numFmtId="0" fontId="5" fillId="2" borderId="0" xfId="0" applyFont="1" applyFill="1" applyProtection="1">
      <protection locked="0"/>
    </xf>
    <xf numFmtId="0" fontId="5" fillId="2" borderId="0" xfId="0" applyFont="1" applyFill="1" applyAlignment="1" applyProtection="1">
      <alignment horizontal="center"/>
      <protection locked="0"/>
    </xf>
    <xf numFmtId="2" fontId="5" fillId="2" borderId="0" xfId="0" applyNumberFormat="1" applyFont="1" applyFill="1" applyAlignment="1" applyProtection="1">
      <alignment horizontal="center"/>
      <protection locked="0"/>
    </xf>
    <xf numFmtId="2" fontId="8" fillId="2" borderId="13" xfId="0" applyNumberFormat="1" applyFont="1" applyFill="1" applyBorder="1" applyAlignment="1" applyProtection="1">
      <alignment horizontal="center" vertical="top" wrapText="1"/>
      <protection hidden="1"/>
    </xf>
    <xf numFmtId="14" fontId="5" fillId="2" borderId="14" xfId="0" applyNumberFormat="1" applyFont="1" applyFill="1" applyBorder="1" applyAlignment="1" applyProtection="1">
      <alignment horizontal="center" vertical="top" wrapText="1"/>
      <protection hidden="1"/>
    </xf>
    <xf numFmtId="2" fontId="5" fillId="2" borderId="14" xfId="0" applyNumberFormat="1" applyFont="1" applyFill="1" applyBorder="1" applyAlignment="1" applyProtection="1">
      <alignment horizontal="center" vertical="top" wrapText="1"/>
      <protection hidden="1"/>
    </xf>
    <xf numFmtId="14" fontId="5" fillId="2" borderId="38" xfId="0" applyNumberFormat="1" applyFont="1" applyFill="1" applyBorder="1" applyAlignment="1" applyProtection="1">
      <alignment horizontal="center" vertical="top" wrapText="1"/>
      <protection hidden="1"/>
    </xf>
    <xf numFmtId="0" fontId="5" fillId="2" borderId="0" xfId="0" applyNumberFormat="1" applyFont="1" applyFill="1" applyBorder="1" applyAlignment="1" applyProtection="1">
      <alignment horizontal="center" vertical="justify" wrapText="1"/>
      <protection hidden="1"/>
    </xf>
    <xf numFmtId="14" fontId="5" fillId="2" borderId="0" xfId="0" applyNumberFormat="1" applyFont="1" applyFill="1" applyBorder="1" applyAlignment="1" applyProtection="1">
      <alignment vertical="top"/>
      <protection hidden="1"/>
    </xf>
    <xf numFmtId="2" fontId="8" fillId="2" borderId="16" xfId="0" applyNumberFormat="1" applyFont="1" applyFill="1" applyBorder="1" applyAlignment="1" applyProtection="1">
      <alignment horizontal="center" vertical="top" wrapText="1"/>
      <protection hidden="1"/>
    </xf>
    <xf numFmtId="14" fontId="5" fillId="2" borderId="17" xfId="0" applyNumberFormat="1" applyFont="1" applyFill="1" applyBorder="1" applyAlignment="1" applyProtection="1">
      <alignment horizontal="center" vertical="top" wrapText="1"/>
      <protection hidden="1"/>
    </xf>
    <xf numFmtId="2" fontId="5" fillId="2" borderId="17" xfId="0" applyNumberFormat="1" applyFont="1" applyFill="1" applyBorder="1" applyAlignment="1" applyProtection="1">
      <alignment horizontal="center" vertical="top" wrapText="1"/>
      <protection hidden="1"/>
    </xf>
    <xf numFmtId="14" fontId="5" fillId="2" borderId="39" xfId="0" applyNumberFormat="1" applyFont="1" applyFill="1" applyBorder="1" applyAlignment="1" applyProtection="1">
      <alignment horizontal="center" vertical="top" wrapText="1"/>
      <protection hidden="1"/>
    </xf>
    <xf numFmtId="14" fontId="5" fillId="2" borderId="0" xfId="0" applyNumberFormat="1" applyFont="1" applyFill="1" applyBorder="1" applyProtection="1">
      <protection hidden="1"/>
    </xf>
    <xf numFmtId="14" fontId="5" fillId="2" borderId="0" xfId="0" applyNumberFormat="1" applyFont="1" applyFill="1" applyBorder="1" applyAlignment="1" applyProtection="1">
      <alignment horizontal="center" vertical="justify" wrapText="1"/>
      <protection hidden="1"/>
    </xf>
    <xf numFmtId="14" fontId="5" fillId="2" borderId="0" xfId="0" applyNumberFormat="1" applyFont="1" applyFill="1" applyAlignment="1" applyProtection="1">
      <alignment horizontal="center" vertical="center"/>
      <protection hidden="1"/>
    </xf>
    <xf numFmtId="166" fontId="5" fillId="2" borderId="0" xfId="3" applyNumberFormat="1" applyFont="1" applyFill="1" applyAlignment="1" applyProtection="1">
      <alignment horizontal="center" vertical="center"/>
      <protection hidden="1"/>
    </xf>
    <xf numFmtId="14" fontId="3" fillId="2" borderId="0" xfId="3" applyNumberFormat="1" applyFont="1" applyFill="1" applyBorder="1" applyAlignment="1" applyProtection="1">
      <alignment horizontal="center" vertical="center" wrapText="1"/>
      <protection hidden="1"/>
    </xf>
    <xf numFmtId="166" fontId="5" fillId="2" borderId="0" xfId="3" applyNumberFormat="1" applyFont="1" applyFill="1" applyBorder="1" applyAlignment="1" applyProtection="1">
      <alignment horizontal="center" vertical="center"/>
      <protection hidden="1"/>
    </xf>
    <xf numFmtId="166" fontId="3" fillId="2" borderId="0" xfId="3" applyNumberFormat="1" applyFont="1" applyFill="1" applyBorder="1" applyAlignment="1" applyProtection="1">
      <alignment horizontal="center" vertical="center" wrapText="1"/>
      <protection hidden="1"/>
    </xf>
    <xf numFmtId="14" fontId="5" fillId="2" borderId="0" xfId="3" applyNumberFormat="1" applyFont="1" applyFill="1" applyBorder="1" applyAlignment="1" applyProtection="1">
      <alignment horizontal="center" vertical="center"/>
      <protection hidden="1"/>
    </xf>
    <xf numFmtId="2" fontId="3" fillId="2" borderId="0" xfId="3" applyNumberFormat="1" applyFont="1" applyFill="1" applyBorder="1" applyAlignment="1" applyProtection="1">
      <alignment horizontal="center" vertical="center" wrapText="1"/>
      <protection hidden="1"/>
    </xf>
    <xf numFmtId="166" fontId="5" fillId="2" borderId="0" xfId="3" applyNumberFormat="1" applyFont="1" applyFill="1" applyAlignment="1" applyProtection="1">
      <alignment horizontal="center" vertical="justify" wrapText="1"/>
      <protection hidden="1"/>
    </xf>
    <xf numFmtId="0" fontId="5" fillId="2" borderId="0" xfId="0" applyFont="1" applyFill="1" applyBorder="1" applyAlignment="1" applyProtection="1">
      <alignment horizontal="center" vertical="center"/>
      <protection hidden="1"/>
    </xf>
    <xf numFmtId="0" fontId="5" fillId="2" borderId="0" xfId="0" applyFont="1" applyFill="1" applyBorder="1" applyAlignment="1" applyProtection="1">
      <alignment horizontal="center" vertical="justify" wrapText="1"/>
      <protection hidden="1"/>
    </xf>
    <xf numFmtId="0" fontId="5" fillId="2" borderId="0" xfId="0" applyFont="1" applyFill="1" applyBorder="1" applyProtection="1">
      <protection hidden="1"/>
    </xf>
    <xf numFmtId="0" fontId="3" fillId="0" borderId="26" xfId="0" applyNumberFormat="1" applyFont="1" applyFill="1" applyBorder="1" applyAlignment="1" applyProtection="1">
      <alignment horizontal="center" vertical="center" wrapText="1"/>
      <protection hidden="1"/>
    </xf>
    <xf numFmtId="0" fontId="3" fillId="0" borderId="28" xfId="0" applyNumberFormat="1" applyFont="1" applyFill="1" applyBorder="1" applyAlignment="1" applyProtection="1">
      <alignment horizontal="center" vertical="center" wrapText="1"/>
      <protection hidden="1"/>
    </xf>
    <xf numFmtId="0" fontId="5" fillId="2" borderId="0" xfId="0" applyFont="1" applyFill="1" applyAlignment="1" applyProtection="1">
      <alignment horizontal="center" vertical="center"/>
      <protection hidden="1"/>
    </xf>
    <xf numFmtId="169" fontId="10" fillId="5" borderId="40" xfId="0" applyNumberFormat="1" applyFont="1" applyFill="1" applyBorder="1" applyAlignment="1" applyProtection="1">
      <alignment horizontal="center" vertical="center"/>
      <protection hidden="1"/>
    </xf>
    <xf numFmtId="170" fontId="8" fillId="7" borderId="45" xfId="3" applyNumberFormat="1" applyFont="1" applyFill="1" applyBorder="1" applyAlignment="1" applyProtection="1">
      <alignment horizontal="center" vertical="center"/>
      <protection hidden="1"/>
    </xf>
    <xf numFmtId="1" fontId="5" fillId="2" borderId="29" xfId="0" applyNumberFormat="1" applyFont="1" applyFill="1" applyBorder="1" applyAlignment="1" applyProtection="1">
      <alignment horizontal="center" vertical="center"/>
      <protection hidden="1"/>
    </xf>
    <xf numFmtId="1" fontId="5" fillId="2" borderId="31" xfId="0" applyNumberFormat="1" applyFont="1" applyFill="1" applyBorder="1" applyAlignment="1" applyProtection="1">
      <alignment horizontal="center" vertical="center"/>
      <protection hidden="1"/>
    </xf>
    <xf numFmtId="170" fontId="8" fillId="7" borderId="46" xfId="3" applyNumberFormat="1" applyFont="1" applyFill="1" applyBorder="1" applyAlignment="1" applyProtection="1">
      <alignment horizontal="center" vertical="center"/>
      <protection hidden="1"/>
    </xf>
    <xf numFmtId="0" fontId="6" fillId="5" borderId="47" xfId="0" applyNumberFormat="1" applyFont="1" applyFill="1" applyBorder="1" applyAlignment="1" applyProtection="1">
      <alignment horizontal="center" vertical="center"/>
      <protection hidden="1"/>
    </xf>
    <xf numFmtId="0" fontId="6" fillId="5" borderId="42" xfId="0" applyNumberFormat="1" applyFont="1" applyFill="1" applyBorder="1" applyAlignment="1" applyProtection="1">
      <alignment horizontal="center" vertical="center"/>
      <protection hidden="1"/>
    </xf>
    <xf numFmtId="170" fontId="8" fillId="7" borderId="48" xfId="3" applyNumberFormat="1" applyFont="1" applyFill="1" applyBorder="1" applyAlignment="1" applyProtection="1">
      <alignment horizontal="center" vertical="center"/>
      <protection hidden="1"/>
    </xf>
    <xf numFmtId="1" fontId="5" fillId="2" borderId="23" xfId="0" applyNumberFormat="1" applyFont="1" applyFill="1" applyBorder="1" applyAlignment="1" applyProtection="1">
      <alignment horizontal="center" vertical="center"/>
      <protection hidden="1"/>
    </xf>
    <xf numFmtId="1" fontId="5" fillId="2" borderId="25" xfId="0" applyNumberFormat="1" applyFont="1" applyFill="1" applyBorder="1" applyAlignment="1" applyProtection="1">
      <alignment horizontal="center" vertical="center"/>
      <protection hidden="1"/>
    </xf>
    <xf numFmtId="169" fontId="10" fillId="5" borderId="34" xfId="0" applyNumberFormat="1" applyFont="1" applyFill="1" applyBorder="1" applyAlignment="1" applyProtection="1">
      <alignment horizontal="center" vertical="center"/>
      <protection hidden="1"/>
    </xf>
    <xf numFmtId="170" fontId="8" fillId="7" borderId="49" xfId="3" applyNumberFormat="1" applyFont="1" applyFill="1" applyBorder="1" applyAlignment="1" applyProtection="1">
      <alignment horizontal="center" vertical="center"/>
      <protection hidden="1"/>
    </xf>
    <xf numFmtId="1" fontId="8" fillId="2" borderId="23" xfId="0" applyNumberFormat="1" applyFont="1" applyFill="1" applyBorder="1" applyAlignment="1" applyProtection="1">
      <alignment horizontal="center" vertical="center"/>
      <protection hidden="1"/>
    </xf>
    <xf numFmtId="1" fontId="8" fillId="2" borderId="25" xfId="0" applyNumberFormat="1" applyFont="1" applyFill="1" applyBorder="1" applyAlignment="1" applyProtection="1">
      <alignment horizontal="center" vertical="center"/>
      <protection hidden="1"/>
    </xf>
    <xf numFmtId="0" fontId="8" fillId="2" borderId="0" xfId="0" applyNumberFormat="1" applyFont="1" applyFill="1" applyBorder="1" applyAlignment="1" applyProtection="1">
      <alignment vertical="center" wrapText="1"/>
      <protection locked="0"/>
    </xf>
    <xf numFmtId="0" fontId="18" fillId="6" borderId="23" xfId="0" applyNumberFormat="1" applyFont="1" applyFill="1" applyBorder="1" applyAlignment="1" applyProtection="1">
      <alignment horizontal="center" vertical="center" wrapText="1"/>
      <protection locked="0"/>
    </xf>
    <xf numFmtId="0" fontId="18" fillId="6" borderId="56" xfId="0" applyNumberFormat="1" applyFont="1" applyFill="1" applyBorder="1" applyAlignment="1" applyProtection="1">
      <alignment horizontal="center" vertical="center" wrapText="1"/>
      <protection locked="0"/>
    </xf>
    <xf numFmtId="14" fontId="18" fillId="6" borderId="24" xfId="0" applyNumberFormat="1" applyFont="1" applyFill="1" applyBorder="1" applyAlignment="1" applyProtection="1">
      <alignment horizontal="center" vertical="center" wrapText="1"/>
      <protection locked="0"/>
    </xf>
    <xf numFmtId="0" fontId="18" fillId="6" borderId="24" xfId="0" applyNumberFormat="1" applyFont="1" applyFill="1" applyBorder="1" applyAlignment="1" applyProtection="1">
      <alignment horizontal="center" vertical="center" wrapText="1"/>
      <protection locked="0"/>
    </xf>
    <xf numFmtId="2" fontId="18" fillId="6" borderId="25" xfId="0" applyNumberFormat="1" applyFont="1" applyFill="1" applyBorder="1" applyAlignment="1" applyProtection="1">
      <alignment horizontal="center" vertical="center" wrapText="1"/>
      <protection locked="0"/>
    </xf>
    <xf numFmtId="0" fontId="18" fillId="6" borderId="32" xfId="0" applyNumberFormat="1" applyFont="1" applyFill="1" applyBorder="1" applyAlignment="1" applyProtection="1">
      <alignment horizontal="center" vertical="center" wrapText="1"/>
      <protection locked="0"/>
    </xf>
    <xf numFmtId="167" fontId="10" fillId="2" borderId="0" xfId="3" applyNumberFormat="1" applyFont="1" applyFill="1" applyBorder="1" applyAlignment="1" applyProtection="1">
      <alignment horizontal="center"/>
      <protection locked="0"/>
    </xf>
    <xf numFmtId="1" fontId="11" fillId="0" borderId="10" xfId="0" applyNumberFormat="1" applyFont="1" applyFill="1" applyBorder="1" applyAlignment="1" applyProtection="1">
      <alignment horizontal="center" vertical="center"/>
      <protection locked="0"/>
    </xf>
    <xf numFmtId="2" fontId="11" fillId="0" borderId="58" xfId="0" applyNumberFormat="1" applyFont="1" applyFill="1" applyBorder="1" applyAlignment="1" applyProtection="1">
      <alignment horizontal="center" vertical="center"/>
      <protection locked="0"/>
    </xf>
    <xf numFmtId="14" fontId="11" fillId="0" borderId="58" xfId="0" applyNumberFormat="1" applyFont="1" applyFill="1" applyBorder="1" applyAlignment="1" applyProtection="1">
      <alignment horizontal="center" vertical="center"/>
      <protection locked="0"/>
    </xf>
    <xf numFmtId="1" fontId="11" fillId="0" borderId="58" xfId="0" applyNumberFormat="1" applyFont="1" applyFill="1" applyBorder="1" applyAlignment="1" applyProtection="1">
      <alignment horizontal="center" vertical="center"/>
      <protection locked="0"/>
    </xf>
    <xf numFmtId="2" fontId="11" fillId="0" borderId="9" xfId="0" applyNumberFormat="1" applyFont="1" applyFill="1" applyBorder="1" applyAlignment="1" applyProtection="1">
      <alignment horizontal="center" vertical="center"/>
      <protection locked="0"/>
    </xf>
    <xf numFmtId="1" fontId="11" fillId="2" borderId="8" xfId="3" applyNumberFormat="1" applyFont="1" applyFill="1" applyBorder="1" applyAlignment="1" applyProtection="1">
      <alignment horizontal="center" vertical="center"/>
      <protection locked="0"/>
    </xf>
    <xf numFmtId="2" fontId="11" fillId="0" borderId="59" xfId="0" applyNumberFormat="1" applyFont="1" applyFill="1" applyBorder="1" applyAlignment="1" applyProtection="1">
      <alignment horizontal="center" vertical="center"/>
      <protection locked="0"/>
    </xf>
    <xf numFmtId="14" fontId="11" fillId="2" borderId="59" xfId="3" applyNumberFormat="1" applyFont="1" applyFill="1" applyBorder="1" applyAlignment="1" applyProtection="1">
      <alignment horizontal="center" vertical="center"/>
      <protection locked="0"/>
    </xf>
    <xf numFmtId="1" fontId="11" fillId="2" borderId="59" xfId="3" applyNumberFormat="1" applyFont="1" applyFill="1" applyBorder="1" applyAlignment="1" applyProtection="1">
      <alignment horizontal="center" vertical="center"/>
      <protection locked="0"/>
    </xf>
    <xf numFmtId="2" fontId="11" fillId="2" borderId="34" xfId="3" applyNumberFormat="1" applyFont="1" applyFill="1" applyBorder="1" applyAlignment="1" applyProtection="1">
      <alignment horizontal="center" vertical="center"/>
      <protection locked="0"/>
    </xf>
    <xf numFmtId="164" fontId="1" fillId="2" borderId="60" xfId="3" applyFont="1" applyFill="1" applyBorder="1" applyAlignment="1" applyProtection="1">
      <alignment horizontal="center" vertical="center" wrapText="1"/>
      <protection locked="0"/>
    </xf>
    <xf numFmtId="171" fontId="19" fillId="6" borderId="61" xfId="3" applyNumberFormat="1" applyFont="1" applyFill="1" applyBorder="1" applyAlignment="1" applyProtection="1">
      <alignment horizontal="center" vertical="center"/>
      <protection hidden="1"/>
    </xf>
    <xf numFmtId="164" fontId="1" fillId="2" borderId="0" xfId="3" applyFont="1" applyFill="1" applyBorder="1" applyAlignment="1" applyProtection="1">
      <alignment horizontal="center" vertical="center"/>
      <protection locked="0"/>
    </xf>
    <xf numFmtId="2" fontId="1" fillId="8" borderId="62" xfId="0" applyNumberFormat="1" applyFont="1" applyFill="1" applyBorder="1" applyAlignment="1" applyProtection="1">
      <alignment horizontal="center" vertical="justify" wrapText="1"/>
      <protection locked="0"/>
    </xf>
    <xf numFmtId="2" fontId="1" fillId="8" borderId="63" xfId="0" applyNumberFormat="1" applyFont="1" applyFill="1" applyBorder="1" applyAlignment="1" applyProtection="1">
      <alignment horizontal="center" vertical="justify" wrapText="1"/>
      <protection locked="0"/>
    </xf>
    <xf numFmtId="2" fontId="1" fillId="8" borderId="64" xfId="0" applyNumberFormat="1" applyFont="1" applyFill="1" applyBorder="1" applyAlignment="1" applyProtection="1">
      <alignment horizontal="center" vertical="justify" wrapText="1"/>
      <protection locked="0"/>
    </xf>
    <xf numFmtId="2" fontId="1" fillId="2" borderId="13" xfId="0" applyNumberFormat="1" applyFont="1" applyFill="1" applyBorder="1" applyAlignment="1" applyProtection="1">
      <alignment horizontal="center" vertical="justify" wrapText="1"/>
      <protection locked="0"/>
    </xf>
    <xf numFmtId="2" fontId="1" fillId="2" borderId="0" xfId="0" applyNumberFormat="1" applyFont="1" applyFill="1" applyBorder="1" applyAlignment="1" applyProtection="1">
      <alignment horizontal="center" vertical="justify" wrapText="1"/>
      <protection locked="0"/>
    </xf>
    <xf numFmtId="1" fontId="11" fillId="2" borderId="0" xfId="0" applyNumberFormat="1" applyFont="1" applyFill="1" applyBorder="1" applyAlignment="1" applyProtection="1">
      <alignment horizontal="center" vertical="center"/>
      <protection locked="0"/>
    </xf>
    <xf numFmtId="2" fontId="11" fillId="2" borderId="0" xfId="0" applyNumberFormat="1" applyFont="1" applyFill="1" applyBorder="1" applyAlignment="1" applyProtection="1">
      <alignment horizontal="center" vertical="center"/>
      <protection locked="0"/>
    </xf>
    <xf numFmtId="14" fontId="11" fillId="2" borderId="0" xfId="0" applyNumberFormat="1" applyFont="1" applyFill="1" applyBorder="1" applyAlignment="1" applyProtection="1">
      <alignment horizontal="center" vertical="center"/>
      <protection locked="0"/>
    </xf>
    <xf numFmtId="1" fontId="11" fillId="2" borderId="0" xfId="3" applyNumberFormat="1" applyFont="1" applyFill="1" applyBorder="1" applyAlignment="1" applyProtection="1">
      <alignment horizontal="center" vertical="center"/>
      <protection locked="0"/>
    </xf>
    <xf numFmtId="14" fontId="11" fillId="2" borderId="0" xfId="3" applyNumberFormat="1" applyFont="1" applyFill="1" applyBorder="1" applyAlignment="1" applyProtection="1">
      <alignment horizontal="center" vertical="center"/>
      <protection locked="0"/>
    </xf>
    <xf numFmtId="2" fontId="11" fillId="2" borderId="0" xfId="3" applyNumberFormat="1" applyFont="1" applyFill="1" applyBorder="1" applyAlignment="1" applyProtection="1">
      <alignment horizontal="center" vertical="center"/>
      <protection locked="0"/>
    </xf>
    <xf numFmtId="164" fontId="1" fillId="2" borderId="0" xfId="3" applyFont="1" applyFill="1" applyBorder="1" applyAlignment="1" applyProtection="1">
      <alignment horizontal="center" vertical="justify" wrapText="1"/>
      <protection locked="0"/>
    </xf>
    <xf numFmtId="164" fontId="11" fillId="2" borderId="0" xfId="3" applyFont="1" applyFill="1" applyBorder="1" applyAlignment="1" applyProtection="1">
      <alignment horizontal="center"/>
      <protection locked="0"/>
    </xf>
    <xf numFmtId="164" fontId="1" fillId="2" borderId="0" xfId="3" applyFont="1" applyFill="1" applyBorder="1" applyAlignment="1" applyProtection="1">
      <alignment horizontal="center"/>
      <protection locked="0"/>
    </xf>
    <xf numFmtId="0" fontId="5" fillId="2" borderId="0" xfId="0" applyFont="1" applyFill="1" applyBorder="1" applyProtection="1">
      <protection locked="0"/>
    </xf>
    <xf numFmtId="0" fontId="5" fillId="2" borderId="0" xfId="0" applyFont="1" applyFill="1" applyBorder="1" applyAlignment="1" applyProtection="1">
      <alignment horizontal="center" vertical="center"/>
      <protection locked="0"/>
    </xf>
    <xf numFmtId="14" fontId="5" fillId="2" borderId="0" xfId="0" applyNumberFormat="1" applyFont="1" applyFill="1" applyBorder="1" applyAlignment="1" applyProtection="1">
      <alignment horizontal="center" vertical="center"/>
      <protection locked="0"/>
    </xf>
    <xf numFmtId="0" fontId="5" fillId="2" borderId="0" xfId="0" applyFont="1" applyFill="1" applyBorder="1" applyAlignment="1" applyProtection="1">
      <alignment horizontal="center" vertical="justify" wrapText="1"/>
      <protection locked="0"/>
    </xf>
    <xf numFmtId="0" fontId="24" fillId="4" borderId="56" xfId="0" applyNumberFormat="1" applyFont="1" applyFill="1" applyBorder="1" applyAlignment="1" applyProtection="1">
      <alignment horizontal="center" vertical="center" wrapText="1"/>
      <protection locked="0"/>
    </xf>
    <xf numFmtId="14" fontId="24" fillId="4" borderId="24" xfId="0" applyNumberFormat="1" applyFont="1" applyFill="1" applyBorder="1" applyAlignment="1" applyProtection="1">
      <alignment horizontal="center" vertical="center" wrapText="1"/>
      <protection locked="0"/>
    </xf>
    <xf numFmtId="0" fontId="24" fillId="4" borderId="24" xfId="0" applyNumberFormat="1" applyFont="1" applyFill="1" applyBorder="1" applyAlignment="1" applyProtection="1">
      <alignment horizontal="center" vertical="center" wrapText="1"/>
      <protection locked="0"/>
    </xf>
    <xf numFmtId="2" fontId="24" fillId="4" borderId="68" xfId="0" applyNumberFormat="1" applyFont="1" applyFill="1" applyBorder="1" applyAlignment="1" applyProtection="1">
      <alignment horizontal="center" vertical="center" wrapText="1"/>
      <protection locked="0"/>
    </xf>
    <xf numFmtId="0" fontId="24" fillId="4" borderId="32" xfId="0" applyNumberFormat="1" applyFont="1" applyFill="1" applyBorder="1" applyAlignment="1" applyProtection="1">
      <alignment horizontal="center" vertical="center" wrapText="1"/>
      <protection locked="0"/>
    </xf>
    <xf numFmtId="2" fontId="24" fillId="4" borderId="25" xfId="0" applyNumberFormat="1" applyFont="1" applyFill="1" applyBorder="1" applyAlignment="1" applyProtection="1">
      <alignment horizontal="center" vertical="center" wrapText="1"/>
      <protection locked="0"/>
    </xf>
    <xf numFmtId="172" fontId="8" fillId="7" borderId="58" xfId="3" applyNumberFormat="1" applyFont="1" applyFill="1" applyBorder="1" applyAlignment="1" applyProtection="1">
      <alignment horizontal="center" vertical="center"/>
      <protection locked="0"/>
    </xf>
    <xf numFmtId="14" fontId="8" fillId="7" borderId="59" xfId="3" applyNumberFormat="1" applyFont="1" applyFill="1" applyBorder="1" applyAlignment="1" applyProtection="1">
      <alignment horizontal="center" vertical="center"/>
      <protection locked="0"/>
    </xf>
    <xf numFmtId="1" fontId="8" fillId="7" borderId="59" xfId="3" applyNumberFormat="1" applyFont="1" applyFill="1" applyBorder="1" applyAlignment="1" applyProtection="1">
      <alignment horizontal="center" vertical="center"/>
      <protection locked="0"/>
    </xf>
    <xf numFmtId="2" fontId="10" fillId="7" borderId="34" xfId="3" applyNumberFormat="1" applyFont="1" applyFill="1" applyBorder="1" applyAlignment="1" applyProtection="1">
      <alignment horizontal="center" vertical="center"/>
      <protection locked="0"/>
    </xf>
    <xf numFmtId="172" fontId="8" fillId="7" borderId="59" xfId="3" applyNumberFormat="1" applyFont="1" applyFill="1" applyBorder="1" applyAlignment="1" applyProtection="1">
      <alignment horizontal="center" vertical="center"/>
      <protection locked="0"/>
    </xf>
    <xf numFmtId="14" fontId="10" fillId="7" borderId="59" xfId="3" applyNumberFormat="1" applyFont="1" applyFill="1" applyBorder="1" applyAlignment="1" applyProtection="1">
      <alignment horizontal="center" vertical="center"/>
      <protection locked="0"/>
    </xf>
    <xf numFmtId="1" fontId="10" fillId="7" borderId="59" xfId="3" applyNumberFormat="1" applyFont="1" applyFill="1" applyBorder="1" applyAlignment="1" applyProtection="1">
      <alignment horizontal="center" vertical="center"/>
      <protection locked="0"/>
    </xf>
    <xf numFmtId="167" fontId="10" fillId="7" borderId="60" xfId="3" applyNumberFormat="1" applyFont="1" applyFill="1" applyBorder="1" applyAlignment="1" applyProtection="1">
      <alignment horizontal="center" vertical="justify" wrapText="1"/>
      <protection locked="0"/>
    </xf>
    <xf numFmtId="3" fontId="19" fillId="7" borderId="49" xfId="3" applyNumberFormat="1" applyFont="1" applyFill="1" applyBorder="1" applyAlignment="1" applyProtection="1">
      <alignment horizontal="center" vertical="center"/>
      <protection hidden="1"/>
    </xf>
    <xf numFmtId="1" fontId="11" fillId="0" borderId="70" xfId="0" applyNumberFormat="1" applyFont="1" applyFill="1" applyBorder="1" applyAlignment="1" applyProtection="1">
      <alignment horizontal="center" vertical="center"/>
      <protection locked="0"/>
    </xf>
    <xf numFmtId="2" fontId="11" fillId="0" borderId="70" xfId="0" applyNumberFormat="1" applyFont="1" applyFill="1" applyBorder="1" applyAlignment="1" applyProtection="1">
      <alignment horizontal="center" vertical="center"/>
      <protection locked="0"/>
    </xf>
    <xf numFmtId="14" fontId="11" fillId="0" borderId="70" xfId="0" applyNumberFormat="1" applyFont="1" applyFill="1" applyBorder="1" applyAlignment="1" applyProtection="1">
      <alignment horizontal="center" vertical="center"/>
      <protection locked="0"/>
    </xf>
    <xf numFmtId="1" fontId="11" fillId="2" borderId="66" xfId="3" applyNumberFormat="1" applyFont="1" applyFill="1" applyBorder="1" applyAlignment="1" applyProtection="1">
      <alignment horizontal="center" vertical="center"/>
      <protection locked="0"/>
    </xf>
    <xf numFmtId="2" fontId="11" fillId="0" borderId="71" xfId="0" applyNumberFormat="1" applyFont="1" applyFill="1" applyBorder="1" applyAlignment="1" applyProtection="1">
      <alignment horizontal="center" vertical="center"/>
      <protection locked="0"/>
    </xf>
    <xf numFmtId="14" fontId="11" fillId="2" borderId="27" xfId="3" applyNumberFormat="1" applyFont="1" applyFill="1" applyBorder="1" applyAlignment="1" applyProtection="1">
      <alignment horizontal="center" vertical="center"/>
      <protection locked="0"/>
    </xf>
    <xf numFmtId="1" fontId="11" fillId="2" borderId="27" xfId="3" applyNumberFormat="1" applyFont="1" applyFill="1" applyBorder="1" applyAlignment="1" applyProtection="1">
      <alignment horizontal="center" vertical="center"/>
      <protection locked="0"/>
    </xf>
    <xf numFmtId="2" fontId="11" fillId="2" borderId="28" xfId="3" applyNumberFormat="1" applyFont="1" applyFill="1" applyBorder="1" applyAlignment="1" applyProtection="1">
      <alignment horizontal="center" vertical="center"/>
      <protection locked="0"/>
    </xf>
    <xf numFmtId="164" fontId="1" fillId="2" borderId="72" xfId="3" applyFont="1" applyFill="1" applyBorder="1" applyAlignment="1" applyProtection="1">
      <alignment horizontal="center" vertical="justify" wrapText="1"/>
      <protection locked="0"/>
    </xf>
    <xf numFmtId="164" fontId="11" fillId="2" borderId="1" xfId="3" applyFont="1" applyFill="1" applyBorder="1" applyAlignment="1" applyProtection="1">
      <alignment horizontal="center"/>
      <protection locked="0"/>
    </xf>
    <xf numFmtId="1" fontId="11" fillId="0" borderId="32" xfId="0" applyNumberFormat="1" applyFont="1" applyFill="1" applyBorder="1" applyAlignment="1" applyProtection="1">
      <alignment horizontal="center" vertical="center"/>
      <protection locked="0"/>
    </xf>
    <xf numFmtId="2" fontId="11" fillId="0" borderId="24" xfId="0" applyNumberFormat="1" applyFont="1" applyFill="1" applyBorder="1" applyAlignment="1" applyProtection="1">
      <alignment horizontal="center" vertical="center"/>
      <protection locked="0"/>
    </xf>
    <xf numFmtId="14" fontId="11" fillId="0" borderId="56" xfId="0" applyNumberFormat="1" applyFont="1" applyFill="1" applyBorder="1" applyAlignment="1" applyProtection="1">
      <alignment horizontal="center" vertical="center"/>
      <protection locked="0"/>
    </xf>
    <xf numFmtId="1" fontId="11" fillId="0" borderId="56" xfId="0" applyNumberFormat="1" applyFont="1" applyFill="1" applyBorder="1" applyAlignment="1" applyProtection="1">
      <alignment horizontal="center" vertical="center"/>
      <protection locked="0"/>
    </xf>
    <xf numFmtId="2" fontId="11" fillId="0" borderId="73" xfId="0" applyNumberFormat="1" applyFont="1" applyFill="1" applyBorder="1" applyAlignment="1" applyProtection="1">
      <alignment horizontal="center" vertical="center"/>
      <protection locked="0"/>
    </xf>
    <xf numFmtId="1" fontId="11" fillId="2" borderId="32" xfId="3" applyNumberFormat="1" applyFont="1" applyFill="1" applyBorder="1" applyAlignment="1" applyProtection="1">
      <alignment horizontal="center" vertical="center"/>
      <protection locked="0"/>
    </xf>
    <xf numFmtId="14" fontId="11" fillId="2" borderId="24" xfId="3" applyNumberFormat="1" applyFont="1" applyFill="1" applyBorder="1" applyAlignment="1" applyProtection="1">
      <alignment horizontal="center" vertical="center"/>
      <protection locked="0"/>
    </xf>
    <xf numFmtId="1" fontId="11" fillId="2" borderId="24" xfId="3" applyNumberFormat="1" applyFont="1" applyFill="1" applyBorder="1" applyAlignment="1" applyProtection="1">
      <alignment horizontal="center" vertical="center"/>
      <protection locked="0"/>
    </xf>
    <xf numFmtId="2" fontId="11" fillId="2" borderId="25" xfId="3" applyNumberFormat="1" applyFont="1" applyFill="1" applyBorder="1" applyAlignment="1" applyProtection="1">
      <alignment horizontal="center" vertical="center"/>
      <protection locked="0"/>
    </xf>
    <xf numFmtId="164" fontId="1" fillId="2" borderId="68" xfId="3" applyFont="1" applyFill="1" applyBorder="1" applyAlignment="1" applyProtection="1">
      <alignment horizontal="center" vertical="justify" wrapText="1"/>
      <protection locked="0"/>
    </xf>
    <xf numFmtId="164" fontId="11" fillId="2" borderId="4" xfId="3" applyFont="1" applyFill="1" applyBorder="1" applyAlignment="1" applyProtection="1">
      <alignment horizontal="center"/>
      <protection locked="0"/>
    </xf>
    <xf numFmtId="0" fontId="8" fillId="2" borderId="0" xfId="0" applyNumberFormat="1" applyFont="1" applyFill="1" applyBorder="1" applyAlignment="1" applyProtection="1">
      <alignment horizontal="center" vertical="center"/>
      <protection locked="0"/>
    </xf>
    <xf numFmtId="14" fontId="8" fillId="2" borderId="0" xfId="0" applyNumberFormat="1" applyFont="1" applyFill="1" applyBorder="1" applyAlignment="1" applyProtection="1">
      <alignment horizontal="center" vertical="center"/>
      <protection locked="0"/>
    </xf>
    <xf numFmtId="0" fontId="8" fillId="2" borderId="0" xfId="0" applyNumberFormat="1" applyFont="1" applyFill="1" applyBorder="1" applyAlignment="1" applyProtection="1">
      <alignment horizontal="center" vertical="justify" wrapText="1"/>
      <protection locked="0"/>
    </xf>
    <xf numFmtId="0" fontId="8" fillId="2" borderId="0" xfId="0" applyNumberFormat="1" applyFont="1" applyFill="1" applyBorder="1" applyAlignment="1" applyProtection="1">
      <alignment horizontal="center"/>
      <protection locked="0"/>
    </xf>
    <xf numFmtId="0" fontId="24" fillId="4" borderId="58" xfId="0" applyNumberFormat="1" applyFont="1" applyFill="1" applyBorder="1" applyAlignment="1" applyProtection="1">
      <alignment horizontal="center" vertical="center" wrapText="1"/>
      <protection locked="0"/>
    </xf>
    <xf numFmtId="14" fontId="24" fillId="4" borderId="59" xfId="0" applyNumberFormat="1" applyFont="1" applyFill="1" applyBorder="1" applyAlignment="1" applyProtection="1">
      <alignment horizontal="center" vertical="center" wrapText="1"/>
      <protection locked="0"/>
    </xf>
    <xf numFmtId="0" fontId="24" fillId="4" borderId="59" xfId="0" applyNumberFormat="1" applyFont="1" applyFill="1" applyBorder="1" applyAlignment="1" applyProtection="1">
      <alignment horizontal="center" vertical="center" wrapText="1"/>
      <protection locked="0"/>
    </xf>
    <xf numFmtId="2" fontId="24" fillId="4" borderId="60" xfId="0" applyNumberFormat="1" applyFont="1" applyFill="1" applyBorder="1" applyAlignment="1" applyProtection="1">
      <alignment horizontal="center" vertical="center" wrapText="1"/>
      <protection locked="0"/>
    </xf>
    <xf numFmtId="168" fontId="24" fillId="4" borderId="8" xfId="3" applyNumberFormat="1" applyFont="1" applyFill="1" applyBorder="1" applyAlignment="1" applyProtection="1">
      <alignment horizontal="center" vertical="center" wrapText="1"/>
      <protection locked="0"/>
    </xf>
    <xf numFmtId="168" fontId="24" fillId="4" borderId="59" xfId="3" applyNumberFormat="1" applyFont="1" applyFill="1" applyBorder="1" applyAlignment="1" applyProtection="1">
      <alignment horizontal="center" vertical="center" wrapText="1"/>
      <protection locked="0"/>
    </xf>
    <xf numFmtId="14" fontId="24" fillId="4" borderId="59" xfId="3" applyNumberFormat="1" applyFont="1" applyFill="1" applyBorder="1" applyAlignment="1" applyProtection="1">
      <alignment horizontal="center" vertical="center" wrapText="1"/>
      <protection locked="0"/>
    </xf>
    <xf numFmtId="2" fontId="24" fillId="4" borderId="34" xfId="3" applyNumberFormat="1" applyFont="1" applyFill="1" applyBorder="1" applyAlignment="1" applyProtection="1">
      <alignment horizontal="center" vertical="center" wrapText="1"/>
      <protection locked="0"/>
    </xf>
    <xf numFmtId="0" fontId="24" fillId="4" borderId="60" xfId="0" applyNumberFormat="1" applyFont="1" applyFill="1" applyBorder="1" applyAlignment="1" applyProtection="1">
      <alignment horizontal="center" vertical="center" wrapText="1"/>
      <protection locked="0"/>
    </xf>
    <xf numFmtId="0" fontId="24" fillId="4" borderId="49" xfId="0" applyNumberFormat="1" applyFont="1" applyFill="1" applyBorder="1" applyAlignment="1" applyProtection="1">
      <alignment horizontal="center" vertical="center" wrapText="1"/>
      <protection hidden="1"/>
    </xf>
    <xf numFmtId="1" fontId="11" fillId="0" borderId="74" xfId="3" applyNumberFormat="1" applyFont="1" applyFill="1" applyBorder="1" applyAlignment="1" applyProtection="1">
      <alignment horizontal="center" vertical="center"/>
      <protection locked="0"/>
    </xf>
    <xf numFmtId="2" fontId="11" fillId="0" borderId="30" xfId="0" applyNumberFormat="1" applyFont="1" applyFill="1" applyBorder="1" applyAlignment="1" applyProtection="1">
      <alignment horizontal="center" vertical="center"/>
      <protection locked="0"/>
    </xf>
    <xf numFmtId="14" fontId="11" fillId="0" borderId="37" xfId="3" applyNumberFormat="1" applyFont="1" applyFill="1" applyBorder="1" applyAlignment="1" applyProtection="1">
      <alignment horizontal="center" vertical="center"/>
      <protection locked="0"/>
    </xf>
    <xf numFmtId="1" fontId="11" fillId="0" borderId="37" xfId="3" applyNumberFormat="1" applyFont="1" applyFill="1" applyBorder="1" applyAlignment="1" applyProtection="1">
      <alignment horizontal="center" vertical="center"/>
      <protection locked="0"/>
    </xf>
    <xf numFmtId="2" fontId="11" fillId="0" borderId="35" xfId="3" applyNumberFormat="1" applyFont="1" applyFill="1" applyBorder="1" applyAlignment="1" applyProtection="1">
      <alignment horizontal="center" vertical="center"/>
      <protection locked="0"/>
    </xf>
    <xf numFmtId="2" fontId="1" fillId="0" borderId="75" xfId="0" applyNumberFormat="1" applyFont="1" applyFill="1" applyBorder="1" applyAlignment="1" applyProtection="1">
      <alignment horizontal="center" vertical="justify" wrapText="1"/>
      <protection locked="0"/>
    </xf>
    <xf numFmtId="2" fontId="11" fillId="2" borderId="1" xfId="0" applyNumberFormat="1" applyFont="1" applyFill="1" applyBorder="1" applyAlignment="1" applyProtection="1">
      <alignment horizontal="center"/>
      <protection locked="0"/>
    </xf>
    <xf numFmtId="2" fontId="1" fillId="2" borderId="0" xfId="0" applyNumberFormat="1" applyFont="1" applyFill="1" applyBorder="1" applyAlignment="1" applyProtection="1">
      <alignment horizontal="center"/>
      <protection locked="0"/>
    </xf>
    <xf numFmtId="1" fontId="11" fillId="0" borderId="76" xfId="3" applyNumberFormat="1" applyFont="1" applyFill="1" applyBorder="1" applyAlignment="1" applyProtection="1">
      <alignment horizontal="center" vertical="center"/>
      <protection locked="0"/>
    </xf>
    <xf numFmtId="14" fontId="11" fillId="0" borderId="30" xfId="3" applyNumberFormat="1" applyFont="1" applyFill="1" applyBorder="1" applyAlignment="1" applyProtection="1">
      <alignment horizontal="center" vertical="center"/>
      <protection locked="0"/>
    </xf>
    <xf numFmtId="1" fontId="11" fillId="0" borderId="30" xfId="3" applyNumberFormat="1" applyFont="1" applyFill="1" applyBorder="1" applyAlignment="1" applyProtection="1">
      <alignment horizontal="center" vertical="center"/>
      <protection locked="0"/>
    </xf>
    <xf numFmtId="2" fontId="11" fillId="0" borderId="31" xfId="3" applyNumberFormat="1" applyFont="1" applyFill="1" applyBorder="1" applyAlignment="1" applyProtection="1">
      <alignment horizontal="center" vertical="center"/>
      <protection locked="0"/>
    </xf>
    <xf numFmtId="2" fontId="1" fillId="0" borderId="77" xfId="0" applyNumberFormat="1" applyFont="1" applyFill="1" applyBorder="1" applyAlignment="1" applyProtection="1">
      <alignment horizontal="center" vertical="justify" wrapText="1"/>
      <protection locked="0"/>
    </xf>
    <xf numFmtId="2" fontId="11" fillId="2" borderId="4" xfId="0" applyNumberFormat="1" applyFont="1" applyFill="1" applyBorder="1" applyAlignment="1" applyProtection="1">
      <alignment horizontal="center"/>
      <protection locked="0"/>
    </xf>
    <xf numFmtId="1" fontId="11" fillId="8" borderId="33" xfId="0" applyNumberFormat="1" applyFont="1" applyFill="1" applyBorder="1" applyAlignment="1" applyProtection="1">
      <alignment horizontal="center" vertical="center"/>
      <protection locked="0"/>
    </xf>
    <xf numFmtId="14" fontId="11" fillId="8" borderId="33" xfId="0" applyNumberFormat="1" applyFont="1" applyFill="1" applyBorder="1" applyAlignment="1" applyProtection="1">
      <alignment horizontal="center" vertical="center"/>
      <protection locked="0"/>
    </xf>
    <xf numFmtId="2" fontId="11" fillId="8" borderId="33" xfId="0" applyNumberFormat="1" applyFont="1" applyFill="1" applyBorder="1" applyAlignment="1" applyProtection="1">
      <alignment horizontal="center" vertical="center"/>
      <protection locked="0"/>
    </xf>
    <xf numFmtId="1" fontId="11" fillId="8" borderId="33" xfId="3" applyNumberFormat="1" applyFont="1" applyFill="1" applyBorder="1" applyAlignment="1" applyProtection="1">
      <alignment horizontal="center" vertical="center"/>
      <protection locked="0"/>
    </xf>
    <xf numFmtId="14" fontId="11" fillId="8" borderId="33" xfId="3" applyNumberFormat="1" applyFont="1" applyFill="1" applyBorder="1" applyAlignment="1" applyProtection="1">
      <alignment horizontal="center" vertical="center"/>
      <protection locked="0"/>
    </xf>
    <xf numFmtId="2" fontId="11" fillId="8" borderId="33" xfId="3" applyNumberFormat="1" applyFont="1" applyFill="1" applyBorder="1" applyAlignment="1" applyProtection="1">
      <alignment horizontal="center" vertical="center"/>
      <protection locked="0"/>
    </xf>
    <xf numFmtId="2" fontId="1" fillId="8" borderId="33" xfId="0" applyNumberFormat="1" applyFont="1" applyFill="1" applyBorder="1" applyAlignment="1" applyProtection="1">
      <alignment horizontal="center" vertical="justify" wrapText="1"/>
      <protection locked="0"/>
    </xf>
    <xf numFmtId="2" fontId="11" fillId="2" borderId="20" xfId="0" applyNumberFormat="1" applyFont="1" applyFill="1" applyBorder="1" applyAlignment="1" applyProtection="1">
      <alignment horizontal="center"/>
      <protection locked="0"/>
    </xf>
    <xf numFmtId="168" fontId="24" fillId="4" borderId="32" xfId="3" applyNumberFormat="1" applyFont="1" applyFill="1" applyBorder="1" applyAlignment="1" applyProtection="1">
      <alignment horizontal="center" vertical="center" wrapText="1"/>
      <protection locked="0"/>
    </xf>
    <xf numFmtId="168" fontId="24" fillId="4" borderId="71" xfId="3" applyNumberFormat="1" applyFont="1" applyFill="1" applyBorder="1" applyAlignment="1" applyProtection="1">
      <alignment horizontal="center" vertical="center" wrapText="1"/>
      <protection locked="0"/>
    </xf>
    <xf numFmtId="14" fontId="24" fillId="4" borderId="24" xfId="3" applyNumberFormat="1" applyFont="1" applyFill="1" applyBorder="1" applyAlignment="1" applyProtection="1">
      <alignment horizontal="center" vertical="center" wrapText="1"/>
      <protection locked="0"/>
    </xf>
    <xf numFmtId="168" fontId="24" fillId="4" borderId="24" xfId="3" applyNumberFormat="1" applyFont="1" applyFill="1" applyBorder="1" applyAlignment="1" applyProtection="1">
      <alignment horizontal="center" vertical="center" wrapText="1"/>
      <protection locked="0"/>
    </xf>
    <xf numFmtId="2" fontId="24" fillId="4" borderId="25" xfId="3" applyNumberFormat="1" applyFont="1" applyFill="1" applyBorder="1" applyAlignment="1" applyProtection="1">
      <alignment horizontal="center" vertical="center" wrapText="1"/>
      <protection locked="0"/>
    </xf>
    <xf numFmtId="0" fontId="24" fillId="4" borderId="78" xfId="0" applyNumberFormat="1" applyFont="1" applyFill="1" applyBorder="1" applyAlignment="1" applyProtection="1">
      <alignment horizontal="center" vertical="center" wrapText="1"/>
      <protection locked="0"/>
    </xf>
    <xf numFmtId="0" fontId="24" fillId="4" borderId="41" xfId="0" applyNumberFormat="1" applyFont="1" applyFill="1" applyBorder="1" applyAlignment="1" applyProtection="1">
      <alignment horizontal="center" vertical="center" wrapText="1"/>
      <protection hidden="1"/>
    </xf>
    <xf numFmtId="172" fontId="8" fillId="7" borderId="79" xfId="3" applyNumberFormat="1" applyFont="1" applyFill="1" applyBorder="1" applyAlignment="1" applyProtection="1">
      <alignment horizontal="center" vertical="center"/>
      <protection locked="0"/>
    </xf>
    <xf numFmtId="2" fontId="8" fillId="2" borderId="0" xfId="0" applyNumberFormat="1" applyFont="1" applyFill="1" applyBorder="1" applyAlignment="1" applyProtection="1">
      <alignment horizontal="center"/>
      <protection locked="0"/>
    </xf>
    <xf numFmtId="1" fontId="1" fillId="0" borderId="76" xfId="3" applyNumberFormat="1" applyFont="1" applyFill="1" applyBorder="1" applyAlignment="1" applyProtection="1">
      <alignment horizontal="center" vertical="center"/>
      <protection locked="0"/>
    </xf>
    <xf numFmtId="14" fontId="1" fillId="0" borderId="30" xfId="3" applyNumberFormat="1" applyFont="1" applyFill="1" applyBorder="1" applyAlignment="1" applyProtection="1">
      <alignment horizontal="center" vertical="center"/>
      <protection locked="0"/>
    </xf>
    <xf numFmtId="1" fontId="1" fillId="0" borderId="30" xfId="3" applyNumberFormat="1" applyFont="1" applyFill="1" applyBorder="1" applyAlignment="1" applyProtection="1">
      <alignment horizontal="center" vertical="center"/>
      <protection locked="0"/>
    </xf>
    <xf numFmtId="2" fontId="1" fillId="0" borderId="31" xfId="3" applyNumberFormat="1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/>
      <protection locked="0"/>
    </xf>
    <xf numFmtId="1" fontId="1" fillId="8" borderId="33" xfId="3" applyNumberFormat="1" applyFont="1" applyFill="1" applyBorder="1" applyAlignment="1" applyProtection="1">
      <alignment horizontal="center" vertical="center"/>
      <protection locked="0"/>
    </xf>
    <xf numFmtId="14" fontId="1" fillId="8" borderId="33" xfId="3" applyNumberFormat="1" applyFont="1" applyFill="1" applyBorder="1" applyAlignment="1" applyProtection="1">
      <alignment horizontal="center" vertical="center"/>
      <protection locked="0"/>
    </xf>
    <xf numFmtId="2" fontId="1" fillId="8" borderId="33" xfId="3" applyNumberFormat="1" applyFont="1" applyFill="1" applyBorder="1" applyAlignment="1" applyProtection="1">
      <alignment horizontal="center" vertical="center"/>
      <protection locked="0"/>
    </xf>
    <xf numFmtId="2" fontId="1" fillId="2" borderId="20" xfId="0" applyNumberFormat="1" applyFont="1" applyFill="1" applyBorder="1" applyAlignment="1" applyProtection="1">
      <alignment horizontal="center"/>
      <protection locked="0"/>
    </xf>
    <xf numFmtId="14" fontId="24" fillId="4" borderId="56" xfId="3" applyNumberFormat="1" applyFont="1" applyFill="1" applyBorder="1" applyAlignment="1" applyProtection="1">
      <alignment horizontal="center" vertical="center" wrapText="1"/>
      <protection locked="0"/>
    </xf>
    <xf numFmtId="14" fontId="10" fillId="7" borderId="58" xfId="3" applyNumberFormat="1" applyFont="1" applyFill="1" applyBorder="1" applyAlignment="1" applyProtection="1">
      <alignment horizontal="center" vertical="center"/>
      <protection locked="0"/>
    </xf>
    <xf numFmtId="1" fontId="1" fillId="0" borderId="74" xfId="3" applyNumberFormat="1" applyFont="1" applyFill="1" applyBorder="1" applyAlignment="1" applyProtection="1">
      <alignment horizontal="center" vertical="center"/>
      <protection locked="0"/>
    </xf>
    <xf numFmtId="14" fontId="1" fillId="0" borderId="70" xfId="3" applyNumberFormat="1" applyFont="1" applyFill="1" applyBorder="1" applyAlignment="1" applyProtection="1">
      <alignment horizontal="center" vertical="center"/>
      <protection locked="0"/>
    </xf>
    <xf numFmtId="1" fontId="1" fillId="0" borderId="37" xfId="3" applyNumberFormat="1" applyFont="1" applyFill="1" applyBorder="1" applyAlignment="1" applyProtection="1">
      <alignment horizontal="center" vertical="center"/>
      <protection locked="0"/>
    </xf>
    <xf numFmtId="2" fontId="1" fillId="0" borderId="35" xfId="3" applyNumberFormat="1" applyFont="1" applyFill="1" applyBorder="1" applyAlignment="1" applyProtection="1">
      <alignment horizontal="center" vertical="center"/>
      <protection locked="0"/>
    </xf>
    <xf numFmtId="14" fontId="1" fillId="0" borderId="80" xfId="3" applyNumberFormat="1" applyFont="1" applyFill="1" applyBorder="1" applyAlignment="1" applyProtection="1">
      <alignment horizontal="center" vertical="center"/>
      <protection locked="0"/>
    </xf>
    <xf numFmtId="14" fontId="5" fillId="2" borderId="0" xfId="0" applyNumberFormat="1" applyFont="1" applyFill="1" applyProtection="1">
      <protection locked="0"/>
    </xf>
    <xf numFmtId="2" fontId="5" fillId="2" borderId="0" xfId="0" applyNumberFormat="1" applyFont="1" applyFill="1" applyProtection="1">
      <protection locked="0"/>
    </xf>
    <xf numFmtId="168" fontId="5" fillId="2" borderId="0" xfId="3" applyNumberFormat="1" applyFont="1" applyFill="1" applyProtection="1">
      <protection locked="0"/>
    </xf>
    <xf numFmtId="14" fontId="5" fillId="2" borderId="0" xfId="3" applyNumberFormat="1" applyFont="1" applyFill="1" applyProtection="1">
      <protection locked="0"/>
    </xf>
    <xf numFmtId="2" fontId="5" fillId="2" borderId="0" xfId="3" applyNumberFormat="1" applyFont="1" applyFill="1" applyProtection="1">
      <protection locked="0"/>
    </xf>
    <xf numFmtId="0" fontId="5" fillId="2" borderId="0" xfId="0" applyFont="1" applyFill="1" applyAlignment="1" applyProtection="1">
      <alignment horizontal="center" vertical="justify" wrapText="1"/>
      <protection locked="0"/>
    </xf>
    <xf numFmtId="0" fontId="5" fillId="2" borderId="0" xfId="0" applyNumberFormat="1" applyFont="1" applyFill="1" applyBorder="1" applyAlignment="1" applyProtection="1">
      <alignment horizontal="center" vertical="center"/>
      <protection locked="0"/>
    </xf>
    <xf numFmtId="0" fontId="5" fillId="2" borderId="0" xfId="0" applyNumberFormat="1" applyFont="1" applyFill="1" applyBorder="1" applyAlignment="1" applyProtection="1">
      <alignment horizontal="center" vertical="justify" wrapText="1"/>
      <protection locked="0"/>
    </xf>
    <xf numFmtId="0" fontId="5" fillId="2" borderId="0" xfId="0" applyNumberFormat="1" applyFont="1" applyFill="1" applyBorder="1" applyProtection="1">
      <protection locked="0"/>
    </xf>
    <xf numFmtId="0" fontId="24" fillId="4" borderId="41" xfId="0" applyNumberFormat="1" applyFont="1" applyFill="1" applyBorder="1" applyAlignment="1" applyProtection="1">
      <alignment horizontal="center" vertical="center" wrapText="1"/>
      <protection hidden="1"/>
    </xf>
    <xf numFmtId="0" fontId="24" fillId="4" borderId="69" xfId="0" applyNumberFormat="1" applyFont="1" applyFill="1" applyBorder="1" applyAlignment="1" applyProtection="1">
      <alignment horizontal="center" vertical="center" wrapText="1"/>
      <protection hidden="1"/>
    </xf>
    <xf numFmtId="170" fontId="25" fillId="7" borderId="41" xfId="3" applyNumberFormat="1" applyFont="1" applyFill="1" applyBorder="1" applyAlignment="1" applyProtection="1">
      <alignment horizontal="center" vertical="center" wrapText="1"/>
      <protection hidden="1"/>
    </xf>
    <xf numFmtId="170" fontId="25" fillId="7" borderId="44" xfId="3" applyNumberFormat="1" applyFont="1" applyFill="1" applyBorder="1" applyAlignment="1" applyProtection="1">
      <alignment horizontal="center" vertical="center" wrapText="1"/>
      <protection hidden="1"/>
    </xf>
    <xf numFmtId="0" fontId="19" fillId="6" borderId="12" xfId="0" applyNumberFormat="1" applyFont="1" applyFill="1" applyBorder="1" applyAlignment="1" applyProtection="1">
      <alignment horizontal="center" vertical="center"/>
      <protection hidden="1"/>
    </xf>
    <xf numFmtId="0" fontId="19" fillId="6" borderId="50" xfId="0" applyNumberFormat="1" applyFont="1" applyFill="1" applyBorder="1" applyAlignment="1" applyProtection="1">
      <alignment horizontal="center" vertical="center"/>
      <protection hidden="1"/>
    </xf>
    <xf numFmtId="0" fontId="10" fillId="6" borderId="51" xfId="0" applyNumberFormat="1" applyFont="1" applyFill="1" applyBorder="1" applyAlignment="1" applyProtection="1">
      <alignment horizontal="center" vertical="center"/>
      <protection locked="0"/>
    </xf>
    <xf numFmtId="0" fontId="10" fillId="6" borderId="52" xfId="0" applyNumberFormat="1" applyFont="1" applyFill="1" applyBorder="1" applyAlignment="1" applyProtection="1">
      <alignment horizontal="center" vertical="center"/>
      <protection locked="0"/>
    </xf>
    <xf numFmtId="0" fontId="10" fillId="6" borderId="53" xfId="0" applyNumberFormat="1" applyFont="1" applyFill="1" applyBorder="1" applyAlignment="1" applyProtection="1">
      <alignment horizontal="center" vertical="center"/>
      <protection locked="0"/>
    </xf>
    <xf numFmtId="0" fontId="18" fillId="6" borderId="54" xfId="0" applyNumberFormat="1" applyFont="1" applyFill="1" applyBorder="1" applyAlignment="1" applyProtection="1">
      <alignment horizontal="center" vertical="center" wrapText="1"/>
      <protection locked="0"/>
    </xf>
    <xf numFmtId="0" fontId="18" fillId="6" borderId="43" xfId="0" applyNumberFormat="1" applyFont="1" applyFill="1" applyBorder="1" applyAlignment="1" applyProtection="1">
      <alignment horizontal="center" vertical="center" wrapText="1"/>
      <protection locked="0"/>
    </xf>
    <xf numFmtId="0" fontId="18" fillId="6" borderId="55" xfId="0" applyNumberFormat="1" applyFont="1" applyFill="1" applyBorder="1" applyAlignment="1" applyProtection="1">
      <alignment horizontal="center" vertical="center" wrapText="1"/>
      <protection hidden="1"/>
    </xf>
    <xf numFmtId="0" fontId="18" fillId="6" borderId="57" xfId="0" applyNumberFormat="1" applyFont="1" applyFill="1" applyBorder="1" applyAlignment="1" applyProtection="1">
      <alignment horizontal="center" vertical="center" wrapText="1"/>
      <protection hidden="1"/>
    </xf>
    <xf numFmtId="0" fontId="2" fillId="4" borderId="0" xfId="0" applyFont="1" applyFill="1" applyBorder="1" applyAlignment="1" applyProtection="1">
      <alignment horizontal="center" vertical="center"/>
      <protection locked="0"/>
    </xf>
    <xf numFmtId="0" fontId="2" fillId="4" borderId="5" xfId="0" applyFont="1" applyFill="1" applyBorder="1" applyAlignment="1" applyProtection="1">
      <alignment horizontal="center" vertical="center"/>
      <protection locked="0"/>
    </xf>
    <xf numFmtId="0" fontId="18" fillId="5" borderId="40" xfId="0" applyNumberFormat="1" applyFont="1" applyFill="1" applyBorder="1" applyAlignment="1" applyProtection="1">
      <alignment horizontal="center" vertical="center" wrapText="1"/>
      <protection hidden="1"/>
    </xf>
    <xf numFmtId="0" fontId="18" fillId="5" borderId="42" xfId="0" applyNumberFormat="1" applyFont="1" applyFill="1" applyBorder="1" applyAlignment="1" applyProtection="1">
      <alignment horizontal="center" vertical="center" wrapText="1"/>
      <protection hidden="1"/>
    </xf>
    <xf numFmtId="0" fontId="18" fillId="7" borderId="41" xfId="0" applyNumberFormat="1" applyFont="1" applyFill="1" applyBorder="1" applyAlignment="1" applyProtection="1">
      <alignment horizontal="center" vertical="center" wrapText="1"/>
      <protection hidden="1"/>
    </xf>
    <xf numFmtId="0" fontId="18" fillId="7" borderId="43" xfId="0" applyNumberFormat="1" applyFont="1" applyFill="1" applyBorder="1" applyAlignment="1" applyProtection="1">
      <alignment horizontal="center" vertical="center" wrapText="1"/>
      <protection hidden="1"/>
    </xf>
    <xf numFmtId="0" fontId="24" fillId="4" borderId="8" xfId="0" applyNumberFormat="1" applyFont="1" applyFill="1" applyBorder="1" applyAlignment="1" applyProtection="1">
      <alignment horizontal="center" vertical="center"/>
      <protection hidden="1"/>
    </xf>
    <xf numFmtId="0" fontId="24" fillId="4" borderId="9" xfId="0" applyNumberFormat="1" applyFont="1" applyFill="1" applyBorder="1" applyAlignment="1" applyProtection="1">
      <alignment horizontal="center" vertical="center"/>
      <protection hidden="1"/>
    </xf>
    <xf numFmtId="0" fontId="7" fillId="4" borderId="12" xfId="0" applyNumberFormat="1" applyFont="1" applyFill="1" applyBorder="1" applyAlignment="1" applyProtection="1">
      <alignment horizontal="center" vertical="center"/>
      <protection locked="0"/>
    </xf>
    <xf numFmtId="0" fontId="7" fillId="4" borderId="50" xfId="0" applyNumberFormat="1" applyFont="1" applyFill="1" applyBorder="1" applyAlignment="1" applyProtection="1">
      <alignment horizontal="center" vertical="center"/>
      <protection locked="0"/>
    </xf>
    <xf numFmtId="0" fontId="9" fillId="4" borderId="65" xfId="0" applyNumberFormat="1" applyFont="1" applyFill="1" applyBorder="1" applyAlignment="1" applyProtection="1">
      <alignment horizontal="center" vertical="center"/>
      <protection locked="0"/>
    </xf>
    <xf numFmtId="0" fontId="9" fillId="4" borderId="66" xfId="0" applyNumberFormat="1" applyFont="1" applyFill="1" applyBorder="1" applyAlignment="1" applyProtection="1">
      <alignment horizontal="center" vertical="center"/>
      <protection locked="0"/>
    </xf>
    <xf numFmtId="0" fontId="9" fillId="4" borderId="67" xfId="0" applyNumberFormat="1" applyFont="1" applyFill="1" applyBorder="1" applyAlignment="1" applyProtection="1">
      <alignment horizontal="center" vertical="center"/>
      <protection locked="0"/>
    </xf>
    <xf numFmtId="0" fontId="24" fillId="4" borderId="41" xfId="0" applyNumberFormat="1" applyFont="1" applyFill="1" applyBorder="1" applyAlignment="1" applyProtection="1">
      <alignment horizontal="center" vertical="center" wrapText="1"/>
      <protection locked="0"/>
    </xf>
    <xf numFmtId="0" fontId="24" fillId="4" borderId="43" xfId="0" applyNumberFormat="1" applyFont="1" applyFill="1" applyBorder="1" applyAlignment="1" applyProtection="1">
      <alignment horizontal="center" vertical="center" wrapText="1"/>
      <protection locked="0"/>
    </xf>
    <xf numFmtId="2" fontId="2" fillId="4" borderId="19" xfId="0" applyNumberFormat="1" applyFont="1" applyFill="1" applyBorder="1" applyAlignment="1" applyProtection="1">
      <alignment horizontal="center" vertical="center"/>
      <protection locked="0"/>
    </xf>
    <xf numFmtId="2" fontId="2" fillId="4" borderId="2" xfId="0" applyNumberFormat="1" applyFont="1" applyFill="1" applyBorder="1" applyAlignment="1" applyProtection="1">
      <alignment horizontal="center" vertical="center"/>
      <protection locked="0"/>
    </xf>
    <xf numFmtId="0" fontId="2" fillId="4" borderId="21" xfId="0" applyFont="1" applyFill="1" applyBorder="1" applyAlignment="1" applyProtection="1">
      <alignment horizontal="center" vertical="center" wrapText="1"/>
      <protection locked="0"/>
    </xf>
    <xf numFmtId="0" fontId="2" fillId="4" borderId="22" xfId="0" applyFont="1" applyFill="1" applyBorder="1" applyAlignment="1" applyProtection="1">
      <alignment horizontal="center" vertical="center" wrapText="1"/>
      <protection locked="0"/>
    </xf>
    <xf numFmtId="0" fontId="2" fillId="4" borderId="19" xfId="0" applyFont="1" applyFill="1" applyBorder="1" applyAlignment="1" applyProtection="1">
      <alignment horizontal="center" vertical="center"/>
      <protection locked="0"/>
    </xf>
    <xf numFmtId="0" fontId="2" fillId="4" borderId="2" xfId="0" applyFont="1" applyFill="1" applyBorder="1" applyAlignment="1" applyProtection="1">
      <alignment horizontal="center" vertical="center"/>
      <protection locked="0"/>
    </xf>
    <xf numFmtId="0" fontId="2" fillId="4" borderId="4" xfId="0" applyNumberFormat="1" applyFont="1" applyFill="1" applyBorder="1" applyAlignment="1" applyProtection="1">
      <alignment horizontal="center" vertical="center"/>
      <protection hidden="1"/>
    </xf>
    <xf numFmtId="0" fontId="2" fillId="4" borderId="5" xfId="0" applyNumberFormat="1" applyFont="1" applyFill="1" applyBorder="1" applyAlignment="1" applyProtection="1">
      <alignment horizontal="center" vertical="center"/>
      <protection hidden="1"/>
    </xf>
    <xf numFmtId="0" fontId="2" fillId="4" borderId="8" xfId="0" applyNumberFormat="1" applyFont="1" applyFill="1" applyBorder="1" applyAlignment="1" applyProtection="1">
      <alignment horizontal="center" vertical="center"/>
      <protection hidden="1"/>
    </xf>
    <xf numFmtId="0" fontId="2" fillId="4" borderId="9" xfId="0" applyNumberFormat="1" applyFont="1" applyFill="1" applyBorder="1" applyAlignment="1" applyProtection="1">
      <alignment horizontal="center" vertical="center"/>
      <protection hidden="1"/>
    </xf>
    <xf numFmtId="2" fontId="19" fillId="6" borderId="14" xfId="0" applyNumberFormat="1" applyFont="1" applyFill="1" applyBorder="1" applyAlignment="1" applyProtection="1">
      <alignment horizontal="left" vertical="center"/>
      <protection locked="0"/>
    </xf>
    <xf numFmtId="2" fontId="19" fillId="6" borderId="0" xfId="0" applyNumberFormat="1" applyFont="1" applyFill="1" applyBorder="1" applyAlignment="1" applyProtection="1">
      <alignment horizontal="left" vertical="center"/>
      <protection locked="0"/>
    </xf>
    <xf numFmtId="2" fontId="19" fillId="6" borderId="17" xfId="0" applyNumberFormat="1" applyFont="1" applyFill="1" applyBorder="1" applyAlignment="1" applyProtection="1">
      <alignment horizontal="left" vertical="center"/>
      <protection locked="0"/>
    </xf>
    <xf numFmtId="2" fontId="7" fillId="4" borderId="12" xfId="0" applyNumberFormat="1" applyFont="1" applyFill="1" applyBorder="1" applyAlignment="1" applyProtection="1">
      <alignment horizontal="left"/>
      <protection locked="0"/>
    </xf>
    <xf numFmtId="2" fontId="7" fillId="4" borderId="1" xfId="0" applyNumberFormat="1" applyFont="1" applyFill="1" applyBorder="1" applyAlignment="1" applyProtection="1">
      <alignment horizontal="center" vertical="center"/>
      <protection hidden="1"/>
    </xf>
    <xf numFmtId="2" fontId="7" fillId="4" borderId="2" xfId="0" applyNumberFormat="1" applyFont="1" applyFill="1" applyBorder="1" applyAlignment="1" applyProtection="1">
      <alignment horizontal="center" vertical="center"/>
      <protection hidden="1"/>
    </xf>
    <xf numFmtId="2" fontId="7" fillId="4" borderId="4" xfId="0" applyNumberFormat="1" applyFont="1" applyFill="1" applyBorder="1" applyAlignment="1" applyProtection="1">
      <alignment horizontal="center" vertical="center"/>
      <protection hidden="1"/>
    </xf>
    <xf numFmtId="2" fontId="7" fillId="4" borderId="5" xfId="0" applyNumberFormat="1" applyFont="1" applyFill="1" applyBorder="1" applyAlignment="1" applyProtection="1">
      <alignment horizontal="center" vertical="center"/>
      <protection hidden="1"/>
    </xf>
    <xf numFmtId="0" fontId="18" fillId="5" borderId="3" xfId="0" applyNumberFormat="1" applyFont="1" applyFill="1" applyBorder="1" applyAlignment="1" applyProtection="1">
      <alignment horizontal="center" vertical="center" wrapText="1"/>
      <protection hidden="1"/>
    </xf>
    <xf numFmtId="0" fontId="18" fillId="5" borderId="6" xfId="0" applyNumberFormat="1" applyFont="1" applyFill="1" applyBorder="1" applyAlignment="1" applyProtection="1">
      <alignment horizontal="center" vertical="center" wrapText="1"/>
      <protection hidden="1"/>
    </xf>
  </cellXfs>
  <cellStyles count="4">
    <cellStyle name="Milliers" xfId="3" builtinId="3"/>
    <cellStyle name="Milliers 2" xfId="2"/>
    <cellStyle name="Normal" xfId="0" builtinId="0"/>
    <cellStyle name="Normal 2" xfId="1"/>
  </cellStyles>
  <dxfs count="112">
    <dxf>
      <font>
        <color theme="0"/>
      </font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 patternType="lightUp"/>
      </fill>
    </dxf>
    <dxf>
      <font>
        <color rgb="FF006100"/>
      </font>
      <fill>
        <patternFill>
          <bgColor rgb="FFC6EFCE"/>
        </patternFill>
      </fill>
    </dxf>
    <dxf>
      <font>
        <color theme="7" tint="-0.24994659260841701"/>
      </font>
      <fill>
        <patternFill>
          <bgColor theme="7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7" tint="-0.24994659260841701"/>
      </font>
      <fill>
        <patternFill>
          <bgColor theme="7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7" tint="-0.24994659260841701"/>
      </font>
      <fill>
        <patternFill>
          <bgColor theme="7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ont>
        <color theme="0"/>
      </font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 patternType="lightUp"/>
      </fill>
    </dxf>
    <dxf>
      <font>
        <color rgb="FF006100"/>
      </font>
      <fill>
        <patternFill>
          <bgColor rgb="FFC6EFCE"/>
        </patternFill>
      </fill>
    </dxf>
    <dxf>
      <font>
        <color theme="7" tint="-0.24994659260841701"/>
      </font>
      <fill>
        <patternFill>
          <bgColor theme="7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7" tint="-0.24994659260841701"/>
      </font>
      <fill>
        <patternFill>
          <bgColor theme="7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7" tint="-0.24994659260841701"/>
      </font>
      <fill>
        <patternFill>
          <bgColor theme="7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ont>
        <color theme="0"/>
      </font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 patternType="lightUp"/>
      </fill>
    </dxf>
    <dxf>
      <font>
        <color rgb="FF006100"/>
      </font>
      <fill>
        <patternFill>
          <bgColor rgb="FFC6EFCE"/>
        </patternFill>
      </fill>
    </dxf>
    <dxf>
      <font>
        <color theme="7" tint="-0.24994659260841701"/>
      </font>
      <fill>
        <patternFill>
          <bgColor theme="7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7" tint="-0.24994659260841701"/>
      </font>
      <fill>
        <patternFill>
          <bgColor theme="7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7" tint="-0.24994659260841701"/>
      </font>
      <fill>
        <patternFill>
          <bgColor theme="7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ont>
        <color theme="0"/>
      </font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 patternType="lightUp"/>
      </fill>
    </dxf>
    <dxf>
      <font>
        <color rgb="FF006100"/>
      </font>
      <fill>
        <patternFill>
          <bgColor rgb="FFC6EFCE"/>
        </patternFill>
      </fill>
    </dxf>
    <dxf>
      <font>
        <color theme="7" tint="-0.24994659260841701"/>
      </font>
      <fill>
        <patternFill>
          <bgColor theme="7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7" tint="-0.24994659260841701"/>
      </font>
      <fill>
        <patternFill>
          <bgColor theme="7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7" tint="-0.24994659260841701"/>
      </font>
      <fill>
        <patternFill>
          <bgColor theme="7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ont>
        <color theme="0"/>
      </font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 patternType="lightUp"/>
      </fill>
    </dxf>
    <dxf>
      <font>
        <color rgb="FF006100"/>
      </font>
      <fill>
        <patternFill>
          <bgColor rgb="FFC6EFCE"/>
        </patternFill>
      </fill>
    </dxf>
    <dxf>
      <font>
        <color theme="7" tint="-0.24994659260841701"/>
      </font>
      <fill>
        <patternFill>
          <bgColor theme="7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7" tint="-0.24994659260841701"/>
      </font>
      <fill>
        <patternFill>
          <bgColor theme="7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7" tint="-0.24994659260841701"/>
      </font>
      <fill>
        <patternFill>
          <bgColor theme="7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ont>
        <color theme="0"/>
      </font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 patternType="lightUp"/>
      </fill>
    </dxf>
    <dxf>
      <font>
        <color rgb="FF006100"/>
      </font>
      <fill>
        <patternFill>
          <bgColor rgb="FFC6EFCE"/>
        </patternFill>
      </fill>
    </dxf>
    <dxf>
      <font>
        <color theme="7" tint="-0.24994659260841701"/>
      </font>
      <fill>
        <patternFill>
          <bgColor theme="7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7" tint="-0.24994659260841701"/>
      </font>
      <fill>
        <patternFill>
          <bgColor theme="7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7" tint="-0.24994659260841701"/>
      </font>
      <fill>
        <patternFill>
          <bgColor theme="7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ont>
        <color theme="0"/>
      </font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 patternType="lightUp"/>
      </fill>
    </dxf>
    <dxf>
      <font>
        <color rgb="FF006100"/>
      </font>
      <fill>
        <patternFill>
          <bgColor rgb="FFC6EFCE"/>
        </patternFill>
      </fill>
    </dxf>
    <dxf>
      <font>
        <color theme="7" tint="-0.24994659260841701"/>
      </font>
      <fill>
        <patternFill>
          <bgColor theme="7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7" tint="-0.24994659260841701"/>
      </font>
      <fill>
        <patternFill>
          <bgColor theme="7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7" tint="-0.24994659260841701"/>
      </font>
      <fill>
        <patternFill>
          <bgColor theme="7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ont>
        <color theme="0"/>
      </font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 patternType="lightUp"/>
      </fill>
    </dxf>
    <dxf>
      <font>
        <color rgb="FF006100"/>
      </font>
      <fill>
        <patternFill>
          <bgColor rgb="FFC6EFCE"/>
        </patternFill>
      </fill>
    </dxf>
    <dxf>
      <font>
        <color theme="7" tint="-0.24994659260841701"/>
      </font>
      <fill>
        <patternFill>
          <bgColor theme="7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7" tint="-0.24994659260841701"/>
      </font>
      <fill>
        <patternFill>
          <bgColor theme="7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7" tint="-0.24994659260841701"/>
      </font>
      <fill>
        <patternFill>
          <bgColor theme="7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13" Type="http://schemas.openxmlformats.org/officeDocument/2006/relationships/customXml" Target="../customXml/item4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12" Type="http://schemas.openxmlformats.org/officeDocument/2006/relationships/customXml" Target="../customXml/item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2.xml"/><Relationship Id="rId5" Type="http://schemas.openxmlformats.org/officeDocument/2006/relationships/externalLink" Target="externalLinks/externalLink1.xml"/><Relationship Id="rId15" Type="http://schemas.microsoft.com/office/2006/relationships/vbaProject" Target="vbaProject.bin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Relationship Id="rId14" Type="http://schemas.openxmlformats.org/officeDocument/2006/relationships/customXml" Target="../customXml/item5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www.portail-osmose.ca-titres.fr/docs/suppint/CTRLGCGS/DOSSIER%20OUTIL%20RH/BASE%20EUROS%20ET%20EFFECTIF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RUT CHARGE"/>
      <sheetName val="EFFECTIFS"/>
      <sheetName val="contrôle changement service"/>
      <sheetName val="GAP X"/>
      <sheetName val="Paramètres"/>
      <sheetName val="contrôle structure paie RH"/>
      <sheetName val="Structure reporting stratégique"/>
      <sheetName val="Affectations spécifiques"/>
      <sheetName val="TAB RESP_DIR"/>
      <sheetName val="Feuil1"/>
    </sheetNames>
    <sheetDataSet>
      <sheetData sheetId="0"/>
      <sheetData sheetId="1"/>
      <sheetData sheetId="2"/>
      <sheetData sheetId="3"/>
      <sheetData sheetId="4">
        <row r="1">
          <cell r="A1" t="str">
            <v>Début référence</v>
          </cell>
          <cell r="B1" t="str">
            <v>Fin référence</v>
          </cell>
          <cell r="C1" t="str">
            <v xml:space="preserve">Nb jours </v>
          </cell>
          <cell r="E1" t="str">
            <v>SITE</v>
          </cell>
          <cell r="F1" t="str">
            <v>SITE RATTACHEMENT</v>
          </cell>
          <cell r="H1" t="str">
            <v>TYPE CONTRAT</v>
          </cell>
          <cell r="I1" t="str">
            <v>REGROUPEMENT TC</v>
          </cell>
        </row>
        <row r="2">
          <cell r="A2">
            <v>43466</v>
          </cell>
          <cell r="B2">
            <v>43496</v>
          </cell>
          <cell r="C2">
            <v>31</v>
          </cell>
          <cell r="E2" t="str">
            <v>BLOIS</v>
          </cell>
          <cell r="F2" t="str">
            <v>MER</v>
          </cell>
          <cell r="H2" t="str">
            <v>CDI_HSC</v>
          </cell>
          <cell r="I2" t="str">
            <v>CDI</v>
          </cell>
        </row>
        <row r="3">
          <cell r="A3">
            <v>43497</v>
          </cell>
          <cell r="B3">
            <v>43524</v>
          </cell>
          <cell r="C3">
            <v>28</v>
          </cell>
          <cell r="E3" t="str">
            <v>ARCHAMPS</v>
          </cell>
          <cell r="F3" t="str">
            <v>ARCHAMPS</v>
          </cell>
          <cell r="H3" t="str">
            <v>CDI_SC</v>
          </cell>
          <cell r="I3" t="str">
            <v>CDI</v>
          </cell>
        </row>
        <row r="4">
          <cell r="A4">
            <v>43525</v>
          </cell>
          <cell r="B4">
            <v>43555</v>
          </cell>
          <cell r="C4">
            <v>31</v>
          </cell>
          <cell r="E4" t="str">
            <v>BRUNOY</v>
          </cell>
          <cell r="F4" t="str">
            <v>BRUNOY</v>
          </cell>
          <cell r="H4" t="str">
            <v>CDD_R</v>
          </cell>
          <cell r="I4" t="str">
            <v>CDD</v>
          </cell>
        </row>
        <row r="5">
          <cell r="A5">
            <v>43556</v>
          </cell>
          <cell r="B5">
            <v>43585</v>
          </cell>
          <cell r="C5">
            <v>30</v>
          </cell>
          <cell r="E5" t="str">
            <v>MER</v>
          </cell>
          <cell r="F5" t="str">
            <v>MER</v>
          </cell>
          <cell r="H5" t="str">
            <v>CDD_S</v>
          </cell>
          <cell r="I5" t="str">
            <v>CDD</v>
          </cell>
        </row>
        <row r="6">
          <cell r="A6">
            <v>43586</v>
          </cell>
          <cell r="B6">
            <v>43616</v>
          </cell>
          <cell r="C6">
            <v>31</v>
          </cell>
          <cell r="E6" t="str">
            <v>RUEIL MALMAISON</v>
          </cell>
          <cell r="F6" t="str">
            <v>BRUNOY</v>
          </cell>
          <cell r="H6" t="str">
            <v>INTE_R</v>
          </cell>
          <cell r="I6" t="str">
            <v>INT</v>
          </cell>
        </row>
        <row r="7">
          <cell r="A7">
            <v>43617</v>
          </cell>
          <cell r="B7">
            <v>43646</v>
          </cell>
          <cell r="C7">
            <v>30</v>
          </cell>
          <cell r="E7" t="str">
            <v>MONTREUIL</v>
          </cell>
          <cell r="F7" t="str">
            <v>BRUNOY</v>
          </cell>
          <cell r="H7" t="str">
            <v>INTE_S</v>
          </cell>
          <cell r="I7" t="str">
            <v>INT</v>
          </cell>
        </row>
        <row r="8">
          <cell r="A8">
            <v>43647</v>
          </cell>
          <cell r="B8">
            <v>43677</v>
          </cell>
          <cell r="C8">
            <v>31</v>
          </cell>
          <cell r="E8" t="str">
            <v xml:space="preserve"> </v>
          </cell>
          <cell r="F8">
            <v>0</v>
          </cell>
          <cell r="H8" t="str">
            <v>STA</v>
          </cell>
          <cell r="I8" t="str">
            <v>STA</v>
          </cell>
        </row>
        <row r="9">
          <cell r="A9">
            <v>43678</v>
          </cell>
          <cell r="B9">
            <v>43708</v>
          </cell>
          <cell r="C9">
            <v>31</v>
          </cell>
          <cell r="H9" t="str">
            <v>CDD_C</v>
          </cell>
          <cell r="I9" t="str">
            <v>AUXILIAIRES</v>
          </cell>
        </row>
        <row r="10">
          <cell r="A10">
            <v>43709</v>
          </cell>
          <cell r="B10">
            <v>43738</v>
          </cell>
          <cell r="C10">
            <v>30</v>
          </cell>
          <cell r="H10" t="str">
            <v>APP</v>
          </cell>
          <cell r="I10" t="str">
            <v>APPRENTIS</v>
          </cell>
        </row>
        <row r="11">
          <cell r="A11">
            <v>43739</v>
          </cell>
          <cell r="B11">
            <v>43769</v>
          </cell>
          <cell r="C11">
            <v>31</v>
          </cell>
          <cell r="H11" t="str">
            <v>CDD_P</v>
          </cell>
          <cell r="I11" t="str">
            <v>CONTRATS PRO</v>
          </cell>
        </row>
        <row r="12">
          <cell r="A12">
            <v>43770</v>
          </cell>
          <cell r="B12">
            <v>43799</v>
          </cell>
          <cell r="C12">
            <v>30</v>
          </cell>
          <cell r="H12" t="str">
            <v>CDD_</v>
          </cell>
          <cell r="I12" t="str">
            <v>CDD</v>
          </cell>
        </row>
        <row r="13">
          <cell r="A13">
            <v>43800</v>
          </cell>
          <cell r="B13">
            <v>43830</v>
          </cell>
          <cell r="C13">
            <v>31</v>
          </cell>
        </row>
        <row r="14">
          <cell r="A14">
            <v>43831</v>
          </cell>
          <cell r="B14">
            <v>43861</v>
          </cell>
          <cell r="C14">
            <v>31</v>
          </cell>
        </row>
        <row r="15">
          <cell r="A15">
            <v>43862</v>
          </cell>
          <cell r="B15">
            <v>43890</v>
          </cell>
          <cell r="C15">
            <v>29</v>
          </cell>
        </row>
        <row r="16">
          <cell r="A16">
            <v>43891</v>
          </cell>
          <cell r="B16">
            <v>43921</v>
          </cell>
          <cell r="C16">
            <v>31</v>
          </cell>
        </row>
        <row r="17">
          <cell r="A17">
            <v>43922</v>
          </cell>
          <cell r="B17">
            <v>43951</v>
          </cell>
          <cell r="C17">
            <v>30</v>
          </cell>
        </row>
        <row r="18">
          <cell r="A18">
            <v>43952</v>
          </cell>
          <cell r="B18">
            <v>43982</v>
          </cell>
          <cell r="C18">
            <v>31</v>
          </cell>
        </row>
        <row r="19">
          <cell r="A19">
            <v>43983</v>
          </cell>
          <cell r="B19">
            <v>44012</v>
          </cell>
          <cell r="C19">
            <v>30</v>
          </cell>
        </row>
        <row r="20">
          <cell r="A20">
            <v>44013</v>
          </cell>
          <cell r="B20">
            <v>44043</v>
          </cell>
          <cell r="C20">
            <v>31</v>
          </cell>
        </row>
        <row r="21">
          <cell r="A21">
            <v>44044</v>
          </cell>
          <cell r="B21">
            <v>44074</v>
          </cell>
          <cell r="C21">
            <v>31</v>
          </cell>
        </row>
        <row r="22">
          <cell r="A22">
            <v>44075</v>
          </cell>
          <cell r="B22">
            <v>44104</v>
          </cell>
          <cell r="C22">
            <v>30</v>
          </cell>
        </row>
        <row r="23">
          <cell r="A23">
            <v>44105</v>
          </cell>
          <cell r="B23">
            <v>44135</v>
          </cell>
          <cell r="C23">
            <v>31</v>
          </cell>
        </row>
        <row r="24">
          <cell r="A24">
            <v>44136</v>
          </cell>
          <cell r="B24">
            <v>44165</v>
          </cell>
          <cell r="C24">
            <v>30</v>
          </cell>
        </row>
        <row r="25">
          <cell r="A25">
            <v>44166</v>
          </cell>
          <cell r="B25">
            <v>44196</v>
          </cell>
          <cell r="C25">
            <v>31</v>
          </cell>
        </row>
      </sheetData>
      <sheetData sheetId="5"/>
      <sheetData sheetId="6"/>
      <sheetData sheetId="7">
        <row r="1">
          <cell r="A1" t="str">
            <v>MATRICULE</v>
          </cell>
          <cell r="B1" t="str">
            <v>NOM PRENOM</v>
          </cell>
        </row>
        <row r="2">
          <cell r="A2" t="str">
            <v>GAP00002696</v>
          </cell>
          <cell r="B2" t="str">
            <v>BROU STEPHANE</v>
          </cell>
          <cell r="C2" t="str">
            <v>Direction Générale CA Titres</v>
          </cell>
          <cell r="D2" t="str">
            <v>DG &amp; Directeurs</v>
          </cell>
          <cell r="E2" t="str">
            <v>Direction Générale CA TitresDG &amp; Directeurs</v>
          </cell>
          <cell r="F2">
            <v>0</v>
          </cell>
          <cell r="G2">
            <v>1</v>
          </cell>
          <cell r="H2">
            <v>401768</v>
          </cell>
        </row>
        <row r="3">
          <cell r="A3" t="str">
            <v>GAP00001924</v>
          </cell>
          <cell r="B3" t="str">
            <v>DE LAGREVOL FRANCOIS REGIS</v>
          </cell>
          <cell r="C3" t="str">
            <v>Direction Générale CA Titres</v>
          </cell>
          <cell r="D3" t="str">
            <v>DG &amp; Directeurs</v>
          </cell>
          <cell r="E3" t="str">
            <v>Direction Générale CA TitresDG &amp; Directeurs</v>
          </cell>
          <cell r="F3">
            <v>0</v>
          </cell>
          <cell r="G3">
            <v>1</v>
          </cell>
          <cell r="H3">
            <v>401768</v>
          </cell>
        </row>
        <row r="4">
          <cell r="A4" t="str">
            <v>GAP00009309</v>
          </cell>
          <cell r="B4" t="str">
            <v>DE WIT DOMINIQUE</v>
          </cell>
          <cell r="C4" t="str">
            <v>Direction Générale CA Titres</v>
          </cell>
          <cell r="D4" t="str">
            <v>DG &amp; Directeurs</v>
          </cell>
          <cell r="E4" t="str">
            <v>Direction Générale CA TitresDG &amp; Directeurs</v>
          </cell>
          <cell r="F4">
            <v>0</v>
          </cell>
          <cell r="G4">
            <v>1</v>
          </cell>
          <cell r="H4">
            <v>401768</v>
          </cell>
        </row>
        <row r="5">
          <cell r="A5" t="str">
            <v>GAP00002128</v>
          </cell>
          <cell r="B5" t="str">
            <v>GUERIN STEPHANE</v>
          </cell>
          <cell r="C5" t="str">
            <v>Direction Générale CA Titres</v>
          </cell>
          <cell r="D5" t="str">
            <v>DG &amp; Directeurs</v>
          </cell>
          <cell r="E5" t="str">
            <v>Direction Générale CA TitresDG &amp; Directeurs</v>
          </cell>
          <cell r="F5">
            <v>0</v>
          </cell>
          <cell r="G5">
            <v>1</v>
          </cell>
          <cell r="H5">
            <v>401768</v>
          </cell>
        </row>
        <row r="6">
          <cell r="A6" t="str">
            <v>GAP00003134</v>
          </cell>
          <cell r="B6" t="str">
            <v>RABIET ROMUALD</v>
          </cell>
          <cell r="C6" t="str">
            <v>Direction Générale CA Titres</v>
          </cell>
          <cell r="D6" t="str">
            <v>DG &amp; Directeurs</v>
          </cell>
          <cell r="E6" t="str">
            <v>Direction Générale CA TitresDG &amp; Directeurs</v>
          </cell>
          <cell r="F6">
            <v>0</v>
          </cell>
          <cell r="G6">
            <v>1</v>
          </cell>
          <cell r="H6">
            <v>401768</v>
          </cell>
        </row>
        <row r="7">
          <cell r="A7" t="str">
            <v>GAP00002116</v>
          </cell>
          <cell r="B7" t="str">
            <v>TREYER ALAIN</v>
          </cell>
          <cell r="C7" t="str">
            <v>Direction Générale CA Titres</v>
          </cell>
          <cell r="D7" t="str">
            <v>DG &amp; Directeurs</v>
          </cell>
          <cell r="E7" t="str">
            <v>Direction Générale CA TitresDG &amp; Directeurs</v>
          </cell>
          <cell r="F7">
            <v>0</v>
          </cell>
          <cell r="G7">
            <v>1</v>
          </cell>
          <cell r="H7">
            <v>401768</v>
          </cell>
        </row>
        <row r="8">
          <cell r="A8" t="str">
            <v>GAP00001491</v>
          </cell>
          <cell r="B8" t="str">
            <v>TUAL FABRICE</v>
          </cell>
          <cell r="C8" t="str">
            <v>Direction Générale CA Titres</v>
          </cell>
          <cell r="D8" t="str">
            <v>DG &amp; Directeurs</v>
          </cell>
          <cell r="E8" t="str">
            <v>Direction Générale CA TitresDG &amp; Directeurs</v>
          </cell>
          <cell r="F8">
            <v>0</v>
          </cell>
          <cell r="G8">
            <v>1</v>
          </cell>
          <cell r="H8">
            <v>401768</v>
          </cell>
        </row>
        <row r="9">
          <cell r="A9" t="str">
            <v>GAP00001264</v>
          </cell>
          <cell r="B9" t="str">
            <v>JANSSOONE NADIA</v>
          </cell>
          <cell r="C9" t="str">
            <v>Centre de Relations à Distance</v>
          </cell>
          <cell r="D9" t="str">
            <v xml:space="preserve">Responsable </v>
          </cell>
          <cell r="E9" t="str">
            <v xml:space="preserve">Centre de Relations à DistanceResponsable </v>
          </cell>
          <cell r="F9">
            <v>0</v>
          </cell>
          <cell r="G9">
            <v>1</v>
          </cell>
          <cell r="H9">
            <v>401768</v>
          </cell>
        </row>
        <row r="10">
          <cell r="A10" t="str">
            <v>GAP00001983</v>
          </cell>
          <cell r="B10" t="str">
            <v>DECAILLIOT HELENE</v>
          </cell>
          <cell r="C10" t="str">
            <v>Déclaratif &amp; Référentiel (H. Decaillot)</v>
          </cell>
          <cell r="D10" t="str">
            <v>Responsable</v>
          </cell>
          <cell r="E10" t="str">
            <v>Déclaratif &amp; Référentiel (H. Decaillot)Responsable</v>
          </cell>
          <cell r="F10">
            <v>0</v>
          </cell>
          <cell r="G10">
            <v>1</v>
          </cell>
          <cell r="H10">
            <v>401768</v>
          </cell>
        </row>
        <row r="11">
          <cell r="A11" t="str">
            <v>GAP00003693</v>
          </cell>
          <cell r="B11" t="str">
            <v>BARBE JENNIFER</v>
          </cell>
          <cell r="C11" t="str">
            <v>Déclaratif &amp; Référentiel (H. Decaillot)</v>
          </cell>
          <cell r="D11" t="str">
            <v>Chef de projet</v>
          </cell>
          <cell r="E11" t="str">
            <v>Déclaratif &amp; Référentiel (H. Decaillot)Chef de projet</v>
          </cell>
          <cell r="F11">
            <v>0</v>
          </cell>
          <cell r="G11">
            <v>43755</v>
          </cell>
          <cell r="H11">
            <v>401768</v>
          </cell>
        </row>
        <row r="12">
          <cell r="A12" t="str">
            <v>GAP00009919</v>
          </cell>
          <cell r="B12" t="str">
            <v>MIOSSEC SANDRINE</v>
          </cell>
          <cell r="C12" t="str">
            <v>Activités de Conservation (S. Miossec)</v>
          </cell>
          <cell r="D12" t="str">
            <v>Responsable</v>
          </cell>
          <cell r="E12" t="str">
            <v>Activités de Conservation (S. Miossec)Responsable</v>
          </cell>
          <cell r="F12">
            <v>0</v>
          </cell>
          <cell r="G12">
            <v>1</v>
          </cell>
          <cell r="H12">
            <v>401768</v>
          </cell>
        </row>
        <row r="13">
          <cell r="A13" t="str">
            <v>GAP00001931</v>
          </cell>
          <cell r="B13" t="str">
            <v>BAJAN DIDIER</v>
          </cell>
          <cell r="C13" t="str">
            <v>Activités de Conservation (S. Miossec)</v>
          </cell>
          <cell r="D13" t="str">
            <v>Chef de projet</v>
          </cell>
          <cell r="E13" t="str">
            <v>Activités de Conservation (S. Miossec)Chef de projet</v>
          </cell>
          <cell r="F13">
            <v>0</v>
          </cell>
          <cell r="G13">
            <v>43709</v>
          </cell>
          <cell r="H13">
            <v>401768</v>
          </cell>
        </row>
        <row r="14">
          <cell r="A14" t="str">
            <v>GAP00009150</v>
          </cell>
          <cell r="B14" t="str">
            <v>DANANCHER LIONEL</v>
          </cell>
          <cell r="C14" t="str">
            <v>Activités de Conservation (S. Miossec)</v>
          </cell>
          <cell r="D14" t="str">
            <v>Chef de projet</v>
          </cell>
          <cell r="E14" t="str">
            <v>Activités de Conservation (S. Miossec)Chef de projet</v>
          </cell>
          <cell r="F14">
            <v>0</v>
          </cell>
          <cell r="G14">
            <v>43709</v>
          </cell>
          <cell r="H14">
            <v>401768</v>
          </cell>
        </row>
        <row r="15">
          <cell r="A15" t="str">
            <v>GAP00001384</v>
          </cell>
          <cell r="B15" t="str">
            <v>FETILLEUX FLORENCE</v>
          </cell>
          <cell r="C15" t="str">
            <v>Activités de Marché</v>
          </cell>
          <cell r="D15" t="str">
            <v>Responsable</v>
          </cell>
          <cell r="E15" t="str">
            <v>Activités de MarchéResponsable</v>
          </cell>
          <cell r="F15">
            <v>0</v>
          </cell>
          <cell r="G15">
            <v>1</v>
          </cell>
          <cell r="H15">
            <v>401768</v>
          </cell>
        </row>
        <row r="16">
          <cell r="A16" t="str">
            <v>GAP00001028</v>
          </cell>
          <cell r="B16" t="str">
            <v>PETIT CLAUDIE</v>
          </cell>
          <cell r="C16" t="str">
            <v>Activités de Marché</v>
          </cell>
          <cell r="D16" t="str">
            <v>Chef de projet</v>
          </cell>
          <cell r="E16" t="str">
            <v>Activités de MarchéChef de projet</v>
          </cell>
          <cell r="F16">
            <v>0</v>
          </cell>
          <cell r="G16">
            <v>43739</v>
          </cell>
          <cell r="H16">
            <v>401768</v>
          </cell>
        </row>
        <row r="17">
          <cell r="A17" t="str">
            <v>GAP00001763</v>
          </cell>
          <cell r="B17" t="str">
            <v>DROISIER YANN</v>
          </cell>
          <cell r="C17" t="str">
            <v>S.I. Distribution</v>
          </cell>
          <cell r="D17" t="str">
            <v>Responsable SI Distribution</v>
          </cell>
          <cell r="E17" t="str">
            <v>S.I. DistributionResponsable SI Distribution</v>
          </cell>
          <cell r="G17">
            <v>1</v>
          </cell>
          <cell r="H17">
            <v>401768</v>
          </cell>
        </row>
        <row r="18">
          <cell r="A18" t="str">
            <v>GAP00002260</v>
          </cell>
          <cell r="B18" t="str">
            <v>MITHOUARD DIDIER</v>
          </cell>
          <cell r="C18" t="str">
            <v>Direction Générale ESP</v>
          </cell>
          <cell r="D18" t="str">
            <v>Directeur Général</v>
          </cell>
          <cell r="E18" t="str">
            <v>Direction Générale ESPDirecteur Général</v>
          </cell>
          <cell r="G18">
            <v>1</v>
          </cell>
          <cell r="H18">
            <v>401768</v>
          </cell>
        </row>
        <row r="19">
          <cell r="A19" t="str">
            <v>GAP00001754</v>
          </cell>
          <cell r="B19" t="str">
            <v>MILLOT ISABELLE</v>
          </cell>
          <cell r="C19" t="str">
            <v>ACT ETUDES SCOTT</v>
          </cell>
          <cell r="D19" t="str">
            <v>Responsable (I. Millot)</v>
          </cell>
          <cell r="E19" t="str">
            <v>ACT ETUDES SCOTTResponsable (I. Millot)</v>
          </cell>
          <cell r="G19">
            <v>1</v>
          </cell>
          <cell r="H19">
            <v>401768</v>
          </cell>
        </row>
        <row r="20">
          <cell r="A20" t="str">
            <v>GAP00001275</v>
          </cell>
          <cell r="B20" t="str">
            <v>POUJADE BERNARD</v>
          </cell>
          <cell r="C20" t="str">
            <v>Activités CATitres</v>
          </cell>
          <cell r="D20" t="str">
            <v>Responsable</v>
          </cell>
          <cell r="E20" t="str">
            <v>Activités CATitresResponsable</v>
          </cell>
          <cell r="G20">
            <v>1</v>
          </cell>
          <cell r="H20">
            <v>401768</v>
          </cell>
        </row>
        <row r="21">
          <cell r="A21" t="str">
            <v>GAP00002981</v>
          </cell>
          <cell r="B21" t="str">
            <v>SCHERSCHEL FONTAINE ISABELLE</v>
          </cell>
          <cell r="C21" t="str">
            <v>COPARTIS</v>
          </cell>
          <cell r="D21" t="str">
            <v>ADJOINT DGA</v>
          </cell>
          <cell r="E21" t="str">
            <v>COPARTISADJOINT DGA</v>
          </cell>
          <cell r="G21">
            <v>1</v>
          </cell>
          <cell r="H21">
            <v>401768</v>
          </cell>
        </row>
        <row r="22">
          <cell r="A22" t="str">
            <v>GAP00001695</v>
          </cell>
          <cell r="B22" t="str">
            <v>BISSON VIRGINIE</v>
          </cell>
          <cell r="C22" t="str">
            <v>Epargne Bancaire</v>
          </cell>
          <cell r="D22" t="str">
            <v>Tenue Compte Juridique</v>
          </cell>
          <cell r="E22" t="str">
            <v>Epargne BancaireTenue Compte Juridique</v>
          </cell>
          <cell r="F22">
            <v>0</v>
          </cell>
          <cell r="G22">
            <v>1</v>
          </cell>
          <cell r="H22">
            <v>401768</v>
          </cell>
        </row>
        <row r="23">
          <cell r="A23" t="str">
            <v>GAP00002108</v>
          </cell>
          <cell r="B23" t="str">
            <v>COLLONNIER BEATRICE</v>
          </cell>
          <cell r="C23" t="str">
            <v>Epargne Bancaire</v>
          </cell>
          <cell r="D23" t="str">
            <v>Epargne bancaire long terme</v>
          </cell>
          <cell r="E23" t="str">
            <v>Epargne BancaireEpargne bancaire long terme</v>
          </cell>
          <cell r="F23">
            <v>0</v>
          </cell>
          <cell r="G23">
            <v>1</v>
          </cell>
          <cell r="H23">
            <v>401768</v>
          </cell>
        </row>
        <row r="24">
          <cell r="A24" t="str">
            <v>GAP00002036</v>
          </cell>
          <cell r="B24" t="str">
            <v>COUCHOT-LEGRAS ALEXANDRA</v>
          </cell>
          <cell r="C24" t="str">
            <v>Epargne Bancaire</v>
          </cell>
          <cell r="D24" t="str">
            <v>Tenue Compte Juridique</v>
          </cell>
          <cell r="E24" t="str">
            <v>Epargne BancaireTenue Compte Juridique</v>
          </cell>
          <cell r="F24">
            <v>0</v>
          </cell>
          <cell r="G24">
            <v>1</v>
          </cell>
          <cell r="H24">
            <v>401768</v>
          </cell>
        </row>
        <row r="25">
          <cell r="A25" t="str">
            <v>GAP00001496</v>
          </cell>
          <cell r="B25" t="str">
            <v>DANTAN LAURENCE</v>
          </cell>
          <cell r="C25" t="str">
            <v>Epargne Bancaire</v>
          </cell>
          <cell r="D25" t="str">
            <v>Tenue Compte Juridique</v>
          </cell>
          <cell r="E25" t="str">
            <v>Epargne BancaireTenue Compte Juridique</v>
          </cell>
          <cell r="F25">
            <v>0</v>
          </cell>
          <cell r="G25">
            <v>1</v>
          </cell>
          <cell r="H25">
            <v>401768</v>
          </cell>
        </row>
        <row r="26">
          <cell r="A26" t="str">
            <v>GAP00002912</v>
          </cell>
          <cell r="B26" t="str">
            <v>DUONG ALICE</v>
          </cell>
          <cell r="C26" t="str">
            <v>Epargne Bancaire</v>
          </cell>
          <cell r="D26" t="str">
            <v>Tenue Compte Juridique</v>
          </cell>
          <cell r="E26" t="str">
            <v>Epargne BancaireTenue Compte Juridique</v>
          </cell>
          <cell r="F26">
            <v>0</v>
          </cell>
          <cell r="G26">
            <v>1</v>
          </cell>
          <cell r="H26">
            <v>401768</v>
          </cell>
        </row>
        <row r="27">
          <cell r="A27" t="str">
            <v>GAP00001580</v>
          </cell>
          <cell r="B27" t="str">
            <v>FAGGION ALICE</v>
          </cell>
          <cell r="C27" t="str">
            <v>Epargne Bancaire</v>
          </cell>
          <cell r="D27" t="str">
            <v>Tenue Compte Juridique</v>
          </cell>
          <cell r="E27" t="str">
            <v>Epargne BancaireTenue Compte Juridique</v>
          </cell>
          <cell r="F27">
            <v>0</v>
          </cell>
          <cell r="G27">
            <v>1</v>
          </cell>
          <cell r="H27">
            <v>401768</v>
          </cell>
        </row>
        <row r="28">
          <cell r="A28" t="str">
            <v>GAP00002015</v>
          </cell>
          <cell r="B28" t="str">
            <v>FOUQUES CLAUDE</v>
          </cell>
          <cell r="C28" t="str">
            <v>Epargne Bancaire</v>
          </cell>
          <cell r="D28" t="str">
            <v>Tenue Compte Juridique</v>
          </cell>
          <cell r="E28" t="str">
            <v>Epargne BancaireTenue Compte Juridique</v>
          </cell>
          <cell r="F28">
            <v>0</v>
          </cell>
          <cell r="G28">
            <v>1</v>
          </cell>
          <cell r="H28">
            <v>401768</v>
          </cell>
        </row>
        <row r="29">
          <cell r="A29" t="str">
            <v>GAP00001494</v>
          </cell>
          <cell r="B29" t="str">
            <v>FREIS FREDERIC</v>
          </cell>
          <cell r="C29" t="str">
            <v>Epargne Bancaire</v>
          </cell>
          <cell r="D29" t="str">
            <v>Responsable</v>
          </cell>
          <cell r="E29" t="str">
            <v>Epargne BancaireResponsable</v>
          </cell>
          <cell r="F29">
            <v>0</v>
          </cell>
          <cell r="G29">
            <v>1</v>
          </cell>
          <cell r="H29">
            <v>401768</v>
          </cell>
        </row>
        <row r="30">
          <cell r="A30" t="str">
            <v>GAP00003679</v>
          </cell>
          <cell r="B30" t="str">
            <v>GIRARD STEPHANE</v>
          </cell>
          <cell r="C30" t="str">
            <v>Epargne Bancaire</v>
          </cell>
          <cell r="D30" t="str">
            <v>Chef de projet</v>
          </cell>
          <cell r="E30" t="str">
            <v>Epargne BancaireChef de projet</v>
          </cell>
          <cell r="F30">
            <v>0</v>
          </cell>
          <cell r="G30">
            <v>1</v>
          </cell>
          <cell r="H30">
            <v>401768</v>
          </cell>
        </row>
        <row r="31">
          <cell r="A31" t="str">
            <v>GAP00001340</v>
          </cell>
          <cell r="B31" t="str">
            <v>GOURU ISABELLE</v>
          </cell>
          <cell r="C31" t="str">
            <v>Epargne Bancaire</v>
          </cell>
          <cell r="D31" t="str">
            <v>Tenue Compte Juridique</v>
          </cell>
          <cell r="E31" t="str">
            <v>Epargne BancaireTenue Compte Juridique</v>
          </cell>
          <cell r="F31">
            <v>0</v>
          </cell>
          <cell r="G31">
            <v>43709</v>
          </cell>
          <cell r="H31">
            <v>401768</v>
          </cell>
        </row>
        <row r="32">
          <cell r="A32" t="str">
            <v>GAP00002228</v>
          </cell>
          <cell r="B32" t="str">
            <v>LAMOUR CELINE</v>
          </cell>
          <cell r="C32" t="str">
            <v>Epargne Bancaire</v>
          </cell>
          <cell r="D32" t="str">
            <v>Tenue Compte Juridique</v>
          </cell>
          <cell r="E32" t="str">
            <v>Epargne BancaireTenue Compte Juridique</v>
          </cell>
          <cell r="F32">
            <v>0</v>
          </cell>
          <cell r="G32">
            <v>1</v>
          </cell>
          <cell r="H32">
            <v>401768</v>
          </cell>
        </row>
        <row r="33">
          <cell r="A33" t="str">
            <v>GAP00002034</v>
          </cell>
          <cell r="B33" t="str">
            <v>LEROUX DANIELE</v>
          </cell>
          <cell r="C33" t="str">
            <v>Epargne Bancaire</v>
          </cell>
          <cell r="D33" t="str">
            <v>Tenue Compte Juridique</v>
          </cell>
          <cell r="E33" t="str">
            <v>Epargne BancaireTenue Compte Juridique</v>
          </cell>
          <cell r="F33">
            <v>0</v>
          </cell>
          <cell r="G33">
            <v>1</v>
          </cell>
          <cell r="H33">
            <v>401768</v>
          </cell>
        </row>
        <row r="34">
          <cell r="A34" t="str">
            <v>GAP00002254</v>
          </cell>
          <cell r="B34" t="str">
            <v>LIGER SARAH</v>
          </cell>
          <cell r="C34" t="str">
            <v>Epargne Bancaire</v>
          </cell>
          <cell r="D34" t="str">
            <v>Tenue Compte Juridique</v>
          </cell>
          <cell r="E34" t="str">
            <v>Epargne BancaireTenue Compte Juridique</v>
          </cell>
          <cell r="F34">
            <v>0</v>
          </cell>
          <cell r="G34">
            <v>1</v>
          </cell>
          <cell r="H34">
            <v>401768</v>
          </cell>
        </row>
        <row r="35">
          <cell r="D35">
            <v>0</v>
          </cell>
          <cell r="E35">
            <v>0</v>
          </cell>
          <cell r="F35">
            <v>0</v>
          </cell>
          <cell r="G35">
            <v>0</v>
          </cell>
          <cell r="H35">
            <v>0</v>
          </cell>
        </row>
        <row r="36">
          <cell r="A36" t="str">
            <v>GAP00001272</v>
          </cell>
          <cell r="B36" t="str">
            <v>PIRKNER ARIELLE</v>
          </cell>
          <cell r="C36" t="str">
            <v>Epargne Bancaire</v>
          </cell>
          <cell r="D36" t="str">
            <v>Tenue Compte Juridique</v>
          </cell>
          <cell r="E36" t="str">
            <v>Epargne BancaireTenue Compte Juridique</v>
          </cell>
          <cell r="F36">
            <v>0</v>
          </cell>
          <cell r="G36">
            <v>1</v>
          </cell>
          <cell r="H36">
            <v>401768</v>
          </cell>
        </row>
        <row r="37">
          <cell r="A37" t="str">
            <v>GAP00001404</v>
          </cell>
          <cell r="B37" t="str">
            <v>VAYE SANDRINE</v>
          </cell>
          <cell r="C37" t="str">
            <v>Epargne Bancaire</v>
          </cell>
          <cell r="D37" t="str">
            <v>Epargne bancaire long terme</v>
          </cell>
          <cell r="E37" t="str">
            <v>Epargne BancaireEpargne bancaire long terme</v>
          </cell>
          <cell r="F37">
            <v>0</v>
          </cell>
          <cell r="G37">
            <v>43709</v>
          </cell>
          <cell r="H37">
            <v>401768</v>
          </cell>
        </row>
        <row r="38">
          <cell r="A38" t="str">
            <v>GAP00002490</v>
          </cell>
          <cell r="B38" t="str">
            <v>GIRARDEAU CAROLINE</v>
          </cell>
          <cell r="C38" t="str">
            <v>Epargne Bancaire</v>
          </cell>
          <cell r="D38" t="str">
            <v>Epargne bancaire long terme</v>
          </cell>
          <cell r="E38" t="str">
            <v>Epargne BancaireEpargne bancaire long terme</v>
          </cell>
          <cell r="F38">
            <v>0</v>
          </cell>
          <cell r="G38">
            <v>43836</v>
          </cell>
          <cell r="H38">
            <v>401768</v>
          </cell>
        </row>
        <row r="39">
          <cell r="A39" t="str">
            <v>GAP00001768</v>
          </cell>
          <cell r="B39" t="str">
            <v>WEBER JULIE</v>
          </cell>
          <cell r="C39" t="str">
            <v>Epargne Bancaire</v>
          </cell>
          <cell r="D39" t="str">
            <v>Epargne bancaire long terme</v>
          </cell>
          <cell r="E39" t="str">
            <v>Epargne BancaireEpargne bancaire long terme</v>
          </cell>
          <cell r="F39">
            <v>0</v>
          </cell>
          <cell r="G39">
            <v>1</v>
          </cell>
          <cell r="H39">
            <v>401768</v>
          </cell>
        </row>
        <row r="40">
          <cell r="A40" t="str">
            <v>GAP00001240</v>
          </cell>
          <cell r="B40" t="str">
            <v>BRET CLAUDE</v>
          </cell>
          <cell r="C40" t="str">
            <v>Projets &amp; Services Informatique-SI Interne &amp; Achats IT</v>
          </cell>
          <cell r="D40" t="str">
            <v>Responsable</v>
          </cell>
          <cell r="E40" t="str">
            <v>Projets &amp; Services Informatique-SI Interne &amp; Achats ITResponsable</v>
          </cell>
          <cell r="F40">
            <v>0</v>
          </cell>
          <cell r="G40">
            <v>1</v>
          </cell>
          <cell r="H40">
            <v>401768</v>
          </cell>
        </row>
        <row r="41">
          <cell r="A41" t="str">
            <v>GAP00003315</v>
          </cell>
          <cell r="B41" t="str">
            <v>DUCLOUX JEAN DANIEL</v>
          </cell>
          <cell r="C41" t="str">
            <v>Projets &amp; Services Informatique-SI Interne &amp; Achats IT</v>
          </cell>
          <cell r="D41" t="str">
            <v>Responsable</v>
          </cell>
          <cell r="E41" t="str">
            <v>Projets &amp; Services Informatique-SI Interne &amp; Achats ITResponsable</v>
          </cell>
          <cell r="F41">
            <v>0</v>
          </cell>
          <cell r="G41">
            <v>1</v>
          </cell>
          <cell r="H41">
            <v>0</v>
          </cell>
        </row>
        <row r="42">
          <cell r="A42" t="str">
            <v>GAP00002421</v>
          </cell>
          <cell r="B42" t="str">
            <v>ROUVIER LAURA EMILIA</v>
          </cell>
          <cell r="C42" t="str">
            <v>Projets &amp; Services Informatique-SI Interne &amp; Achats IT</v>
          </cell>
          <cell r="D42" t="str">
            <v>Achats</v>
          </cell>
          <cell r="E42" t="str">
            <v>Projets &amp; Services Informatique-SI Interne &amp; Achats ITAchats</v>
          </cell>
          <cell r="F42">
            <v>1</v>
          </cell>
          <cell r="G42">
            <v>1</v>
          </cell>
          <cell r="H42">
            <v>401768</v>
          </cell>
        </row>
        <row r="43">
          <cell r="A43">
            <v>0</v>
          </cell>
          <cell r="B43" t="str">
            <v>GUIRRIEC SANDRINE</v>
          </cell>
          <cell r="C43" t="str">
            <v>Direction Générale CA Titres</v>
          </cell>
          <cell r="D43" t="str">
            <v>A reventiler</v>
          </cell>
          <cell r="E43" t="str">
            <v>A reventiler</v>
          </cell>
          <cell r="F43" t="str">
            <v>50% / 50%</v>
          </cell>
          <cell r="G43">
            <v>1</v>
          </cell>
          <cell r="H43">
            <v>43616</v>
          </cell>
        </row>
        <row r="44">
          <cell r="A44">
            <v>0</v>
          </cell>
          <cell r="B44" t="str">
            <v>GUIRRIEC SANDRINE</v>
          </cell>
          <cell r="C44" t="str">
            <v>Direction Générale CA Titres</v>
          </cell>
          <cell r="D44" t="str">
            <v>A reventiler</v>
          </cell>
          <cell r="E44" t="str">
            <v>A reventiler</v>
          </cell>
          <cell r="F44" t="str">
            <v>75% / 25%</v>
          </cell>
          <cell r="G44">
            <v>43617</v>
          </cell>
          <cell r="H44">
            <v>43646</v>
          </cell>
        </row>
        <row r="45">
          <cell r="A45">
            <v>0</v>
          </cell>
          <cell r="B45" t="str">
            <v>GUIRRIEC SANDRINE</v>
          </cell>
          <cell r="C45" t="str">
            <v>Direction Générale CA Titres</v>
          </cell>
          <cell r="D45" t="str">
            <v>A reventiler</v>
          </cell>
          <cell r="E45" t="str">
            <v>A reventiler</v>
          </cell>
          <cell r="F45" t="str">
            <v>100% / 0%</v>
          </cell>
          <cell r="G45">
            <v>43647</v>
          </cell>
          <cell r="H45">
            <v>401768</v>
          </cell>
        </row>
        <row r="46">
          <cell r="A46" t="str">
            <v>GAP00010255</v>
          </cell>
          <cell r="B46" t="str">
            <v>PIMENTEL OSVALDO</v>
          </cell>
          <cell r="C46" t="str">
            <v>Projets &amp; Services Informatique-SI Interne &amp; Achats IT</v>
          </cell>
          <cell r="D46" t="str">
            <v>Habilitations</v>
          </cell>
          <cell r="E46" t="str">
            <v>Projets &amp; Services Informatique-SI Interne &amp; Achats ITHabilitations</v>
          </cell>
          <cell r="F46">
            <v>1</v>
          </cell>
          <cell r="G46">
            <v>1</v>
          </cell>
          <cell r="H46">
            <v>401768</v>
          </cell>
        </row>
        <row r="47">
          <cell r="A47" t="str">
            <v>GAP00003367</v>
          </cell>
          <cell r="B47" t="str">
            <v>THOME MARIE HELENE</v>
          </cell>
          <cell r="C47" t="str">
            <v>S.I. Distribution</v>
          </cell>
          <cell r="D47" t="str">
            <v>Assistance logistique SIDI</v>
          </cell>
          <cell r="E47" t="str">
            <v>S.I. DistributionAssistance logistique SIDI</v>
          </cell>
          <cell r="F47">
            <v>1</v>
          </cell>
          <cell r="G47">
            <v>1</v>
          </cell>
          <cell r="H47">
            <v>401768</v>
          </cell>
        </row>
        <row r="48">
          <cell r="A48" t="str">
            <v>GAP00002524</v>
          </cell>
          <cell r="B48" t="str">
            <v>DUVAUX CEDRIC</v>
          </cell>
          <cell r="C48" t="str">
            <v>RSI</v>
          </cell>
          <cell r="D48" t="str">
            <v>RSI</v>
          </cell>
          <cell r="E48" t="str">
            <v>RSIRSI</v>
          </cell>
          <cell r="F48">
            <v>1</v>
          </cell>
          <cell r="G48">
            <v>1</v>
          </cell>
          <cell r="H48">
            <v>401768</v>
          </cell>
        </row>
        <row r="49">
          <cell r="A49" t="str">
            <v>GAP00003707</v>
          </cell>
          <cell r="B49" t="str">
            <v>D ALAYER DE COSTEMORE D ARC NICOLAS</v>
          </cell>
          <cell r="C49" t="str">
            <v>RSI</v>
          </cell>
          <cell r="D49" t="str">
            <v>RSI</v>
          </cell>
          <cell r="E49" t="str">
            <v>RSIRSI</v>
          </cell>
          <cell r="F49">
            <v>1</v>
          </cell>
          <cell r="G49">
            <v>1</v>
          </cell>
          <cell r="H49">
            <v>401768</v>
          </cell>
        </row>
        <row r="50">
          <cell r="A50" t="str">
            <v>GAP00003436</v>
          </cell>
          <cell r="B50" t="str">
            <v>MICHARD GILLES</v>
          </cell>
          <cell r="C50" t="str">
            <v>RSI</v>
          </cell>
          <cell r="D50" t="str">
            <v>RSI</v>
          </cell>
          <cell r="E50" t="str">
            <v>RSIRSI</v>
          </cell>
          <cell r="F50">
            <v>1</v>
          </cell>
          <cell r="G50">
            <v>1</v>
          </cell>
          <cell r="H50">
            <v>401768</v>
          </cell>
        </row>
        <row r="51">
          <cell r="A51" t="str">
            <v>GAP00003603</v>
          </cell>
          <cell r="B51" t="str">
            <v>NERON BEATRICE</v>
          </cell>
          <cell r="C51" t="str">
            <v>Epargne Bancaire</v>
          </cell>
          <cell r="D51" t="str">
            <v>Tenue Compte Juridique</v>
          </cell>
          <cell r="E51" t="str">
            <v>Epargne BancaireTenue Compte Juridique</v>
          </cell>
          <cell r="F51">
            <v>0</v>
          </cell>
          <cell r="G51">
            <v>1</v>
          </cell>
          <cell r="H51">
            <v>401768</v>
          </cell>
        </row>
        <row r="52">
          <cell r="A52" t="str">
            <v>GAP00003492</v>
          </cell>
          <cell r="B52" t="str">
            <v>MAROC SIDI MOHAMED</v>
          </cell>
          <cell r="C52" t="str">
            <v>Epargne Bancaire</v>
          </cell>
          <cell r="D52" t="str">
            <v>Tenue Compte Juridique</v>
          </cell>
          <cell r="E52" t="str">
            <v>Epargne BancaireTenue Compte Juridique</v>
          </cell>
        </row>
        <row r="53">
          <cell r="A53" t="str">
            <v>GAP00003014</v>
          </cell>
          <cell r="B53" t="str">
            <v>AVEZARD STACY</v>
          </cell>
          <cell r="C53" t="str">
            <v>Epargne Bancaire</v>
          </cell>
          <cell r="D53" t="str">
            <v>Tenue Compte Juridique</v>
          </cell>
          <cell r="E53" t="str">
            <v>Epargne BancaireTenue Compte Juridique</v>
          </cell>
        </row>
        <row r="54">
          <cell r="A54" t="str">
            <v>GAP00003085</v>
          </cell>
          <cell r="B54" t="str">
            <v>CHEREAU CAROLINE</v>
          </cell>
          <cell r="C54" t="str">
            <v>Epargne Bancaire</v>
          </cell>
          <cell r="D54" t="str">
            <v>Tenue Compte Juridique</v>
          </cell>
          <cell r="E54" t="str">
            <v>Epargne BancaireTenue Compte Juridique</v>
          </cell>
        </row>
        <row r="55">
          <cell r="A55" t="str">
            <v>GAP00003298</v>
          </cell>
          <cell r="B55" t="str">
            <v>SOULYAVONG CHRISTELLE</v>
          </cell>
          <cell r="C55" t="str">
            <v>Epargne Bancaire</v>
          </cell>
          <cell r="D55" t="str">
            <v>Tenue Compte Juridique</v>
          </cell>
          <cell r="E55" t="str">
            <v>Epargne BancaireTenue Compte Juridique</v>
          </cell>
        </row>
        <row r="56">
          <cell r="A56" t="str">
            <v>GAP00002975</v>
          </cell>
          <cell r="B56" t="str">
            <v>TUCCIO NADEGE</v>
          </cell>
          <cell r="C56" t="str">
            <v>Epargne Bancaire</v>
          </cell>
          <cell r="D56" t="str">
            <v>Tenue Compte Juridique</v>
          </cell>
          <cell r="E56" t="str">
            <v>Epargne BancaireTenue Compte Juridique</v>
          </cell>
        </row>
        <row r="57">
          <cell r="A57" t="str">
            <v>GAP00002936</v>
          </cell>
          <cell r="B57" t="str">
            <v>COURANT CORINE</v>
          </cell>
          <cell r="C57" t="str">
            <v>Epargne Bancaire</v>
          </cell>
          <cell r="D57" t="str">
            <v>Tenue Compte Juridique</v>
          </cell>
          <cell r="E57" t="str">
            <v>Epargne BancaireTenue Compte Juridique</v>
          </cell>
          <cell r="F57" t="str">
            <v>CDD_S</v>
          </cell>
          <cell r="G57">
            <v>43647</v>
          </cell>
          <cell r="H57">
            <v>43677</v>
          </cell>
        </row>
        <row r="58">
          <cell r="A58" t="str">
            <v>GAP00003401</v>
          </cell>
          <cell r="B58" t="str">
            <v>TAVAN ALEXANDRA</v>
          </cell>
          <cell r="C58" t="str">
            <v>Epargne Bancaire</v>
          </cell>
          <cell r="D58" t="str">
            <v>Tenue Compte Juridique</v>
          </cell>
          <cell r="E58" t="str">
            <v>Epargne BancaireTenue Compte Juridique</v>
          </cell>
          <cell r="F58" t="str">
            <v>CDD_C</v>
          </cell>
          <cell r="G58">
            <v>43647</v>
          </cell>
          <cell r="H58">
            <v>43677</v>
          </cell>
        </row>
        <row r="59">
          <cell r="A59" t="str">
            <v>GAP00003626</v>
          </cell>
          <cell r="B59" t="str">
            <v>BELIN JULES</v>
          </cell>
          <cell r="C59" t="str">
            <v>Epargne Bancaire</v>
          </cell>
          <cell r="D59" t="str">
            <v>Epargne bancaire long terme</v>
          </cell>
          <cell r="E59" t="str">
            <v>Epargne BancaireEpargne bancaire long terme</v>
          </cell>
          <cell r="F59" t="str">
            <v>CDD_C</v>
          </cell>
          <cell r="G59">
            <v>43647</v>
          </cell>
          <cell r="H59">
            <v>43677</v>
          </cell>
        </row>
        <row r="60">
          <cell r="A60" t="str">
            <v>GAP00003686</v>
          </cell>
          <cell r="B60" t="str">
            <v>MARCHAL EMILIE</v>
          </cell>
          <cell r="C60" t="str">
            <v>Epargne Salariale</v>
          </cell>
          <cell r="D60" t="str">
            <v>Chef de projet</v>
          </cell>
          <cell r="E60" t="str">
            <v>Epargne SalarialeChef de projet</v>
          </cell>
          <cell r="F60">
            <v>0</v>
          </cell>
          <cell r="G60">
            <v>43773</v>
          </cell>
          <cell r="H60">
            <v>43677</v>
          </cell>
        </row>
        <row r="61">
          <cell r="A61" t="str">
            <v>GAP00001977</v>
          </cell>
          <cell r="B61" t="str">
            <v>LELANDOIS ANTOINE</v>
          </cell>
          <cell r="C61">
            <v>0</v>
          </cell>
          <cell r="D61">
            <v>0</v>
          </cell>
          <cell r="E61" t="str">
            <v>Développement Clientèle &amp; MarketingMobilité Clients - Projet-Devel Methodes et process-Comm et devt (A-L/C-M)</v>
          </cell>
          <cell r="F61">
            <v>0</v>
          </cell>
          <cell r="G61">
            <v>0</v>
          </cell>
          <cell r="H61">
            <v>0</v>
          </cell>
        </row>
        <row r="64">
          <cell r="A64">
            <v>0</v>
          </cell>
          <cell r="B64" t="str">
            <v>PODEVIN MAGALI</v>
          </cell>
          <cell r="C64" t="str">
            <v>Suspension de contrat</v>
          </cell>
          <cell r="D64" t="str">
            <v>Suspension de contrat</v>
          </cell>
          <cell r="E64" t="str">
            <v>Suspension de contratSuspension de contrat</v>
          </cell>
          <cell r="F64">
            <v>0</v>
          </cell>
          <cell r="G64">
            <v>0</v>
          </cell>
          <cell r="H64">
            <v>43612</v>
          </cell>
        </row>
        <row r="65">
          <cell r="A65">
            <v>0</v>
          </cell>
          <cell r="B65" t="str">
            <v>BENIDJER KHELLAF</v>
          </cell>
          <cell r="C65" t="str">
            <v>Suspension de contrat</v>
          </cell>
          <cell r="D65" t="str">
            <v>Suspension de contrat</v>
          </cell>
          <cell r="E65" t="str">
            <v>Suspension de contratSuspension de contrat</v>
          </cell>
          <cell r="F65">
            <v>0</v>
          </cell>
          <cell r="G65">
            <v>0</v>
          </cell>
          <cell r="H65">
            <v>0</v>
          </cell>
        </row>
        <row r="66">
          <cell r="A66">
            <v>0</v>
          </cell>
          <cell r="B66" t="str">
            <v>HABERT NADINE</v>
          </cell>
          <cell r="C66" t="str">
            <v>Suspension de contrat</v>
          </cell>
          <cell r="D66" t="str">
            <v>Suspension de contrat</v>
          </cell>
          <cell r="E66" t="str">
            <v>Suspension de contratSuspension de contrat</v>
          </cell>
          <cell r="F66">
            <v>0</v>
          </cell>
          <cell r="G66">
            <v>0</v>
          </cell>
          <cell r="H66">
            <v>0</v>
          </cell>
        </row>
        <row r="67">
          <cell r="A67">
            <v>0</v>
          </cell>
          <cell r="B67" t="str">
            <v>CHARON ALEXANDRA</v>
          </cell>
          <cell r="C67" t="str">
            <v>Suspension de contrat</v>
          </cell>
          <cell r="D67" t="str">
            <v>Suspension de contrat</v>
          </cell>
          <cell r="E67" t="str">
            <v>Suspension de contratSuspension de contrat</v>
          </cell>
          <cell r="F67">
            <v>0</v>
          </cell>
          <cell r="G67">
            <v>0</v>
          </cell>
          <cell r="H67">
            <v>0</v>
          </cell>
        </row>
        <row r="68">
          <cell r="A68">
            <v>0</v>
          </cell>
          <cell r="B68" t="str">
            <v>LEFEVRE CINDY</v>
          </cell>
          <cell r="C68" t="str">
            <v>Suspension de contrat</v>
          </cell>
          <cell r="D68" t="str">
            <v>Suspension de contrat</v>
          </cell>
          <cell r="E68" t="str">
            <v>Suspension de contratSuspension de contrat</v>
          </cell>
          <cell r="F68">
            <v>0</v>
          </cell>
          <cell r="G68">
            <v>0</v>
          </cell>
          <cell r="H68">
            <v>0</v>
          </cell>
        </row>
        <row r="69">
          <cell r="A69">
            <v>0</v>
          </cell>
          <cell r="B69" t="str">
            <v>ROCHER BENEDICTE</v>
          </cell>
          <cell r="C69" t="str">
            <v>Suspension de contrat</v>
          </cell>
          <cell r="D69" t="str">
            <v>Suspension de contrat</v>
          </cell>
          <cell r="E69" t="str">
            <v>Suspension de contratSuspension de contrat</v>
          </cell>
          <cell r="F69">
            <v>0</v>
          </cell>
          <cell r="G69">
            <v>0</v>
          </cell>
          <cell r="H69">
            <v>0</v>
          </cell>
        </row>
      </sheetData>
      <sheetData sheetId="8"/>
      <sheetData sheetId="9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CA_TITRES">
      <a:dk1>
        <a:srgbClr val="000000"/>
      </a:dk1>
      <a:lt1>
        <a:srgbClr val="FFFFFF"/>
      </a:lt1>
      <a:dk2>
        <a:srgbClr val="006549"/>
      </a:dk2>
      <a:lt2>
        <a:srgbClr val="FFFFFF"/>
      </a:lt2>
      <a:accent1>
        <a:srgbClr val="008A91"/>
      </a:accent1>
      <a:accent2>
        <a:srgbClr val="006549"/>
      </a:accent2>
      <a:accent3>
        <a:srgbClr val="929292"/>
      </a:accent3>
      <a:accent4>
        <a:srgbClr val="E3000B"/>
      </a:accent4>
      <a:accent5>
        <a:srgbClr val="04C1C3"/>
      </a:accent5>
      <a:accent6>
        <a:srgbClr val="00BB6C"/>
      </a:accent6>
      <a:hlink>
        <a:srgbClr val="0096FF"/>
      </a:hlink>
      <a:folHlink>
        <a:srgbClr val="0432FF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Q415"/>
  <sheetViews>
    <sheetView tabSelected="1" topLeftCell="A5" workbookViewId="0">
      <selection activeCell="A5" sqref="A5"/>
    </sheetView>
  </sheetViews>
  <sheetFormatPr baseColWidth="10" defaultColWidth="0" defaultRowHeight="12.75" zeroHeight="1" x14ac:dyDescent="0.2"/>
  <cols>
    <col min="1" max="1" width="13.7109375" style="1" customWidth="1"/>
    <col min="2" max="2" width="37.7109375" style="1" customWidth="1"/>
    <col min="3" max="14" width="11.7109375" style="1" customWidth="1"/>
    <col min="15" max="15" width="38.7109375" style="1" customWidth="1"/>
    <col min="16" max="16" width="13.7109375" style="1" customWidth="1"/>
    <col min="17" max="17" width="1.7109375" style="1" customWidth="1"/>
    <col min="18" max="16384" width="11.42578125" style="1" hidden="1"/>
  </cols>
  <sheetData>
    <row r="1" spans="1:17" ht="29.25" hidden="1" thickTop="1" x14ac:dyDescent="0.2">
      <c r="A1" s="7"/>
      <c r="B1" s="8"/>
      <c r="C1" s="9"/>
      <c r="D1" s="3"/>
      <c r="E1" s="5"/>
      <c r="F1" s="91" t="s">
        <v>30</v>
      </c>
      <c r="G1" s="92" t="s">
        <v>31</v>
      </c>
      <c r="H1" s="92" t="s">
        <v>32</v>
      </c>
      <c r="I1" s="92" t="s">
        <v>33</v>
      </c>
      <c r="J1" s="92" t="s">
        <v>34</v>
      </c>
      <c r="K1" s="93"/>
      <c r="L1" s="94"/>
      <c r="M1" s="4"/>
      <c r="N1" s="3"/>
      <c r="O1" s="95"/>
      <c r="P1" s="96"/>
      <c r="Q1" s="96"/>
    </row>
    <row r="2" spans="1:17" ht="29.25" hidden="1" thickBot="1" x14ac:dyDescent="0.25">
      <c r="A2" s="10"/>
      <c r="B2" s="11"/>
      <c r="C2" s="12"/>
      <c r="D2" s="3"/>
      <c r="E2" s="5"/>
      <c r="F2" s="97" t="s">
        <v>35</v>
      </c>
      <c r="G2" s="98" t="s">
        <v>36</v>
      </c>
      <c r="H2" s="98" t="s">
        <v>37</v>
      </c>
      <c r="I2" s="98" t="s">
        <v>38</v>
      </c>
      <c r="J2" s="98" t="s">
        <v>31</v>
      </c>
      <c r="K2" s="99" t="s">
        <v>33</v>
      </c>
      <c r="L2" s="100" t="s">
        <v>34</v>
      </c>
      <c r="M2" s="4"/>
      <c r="N2" s="3"/>
      <c r="O2" s="95"/>
      <c r="P2" s="101"/>
      <c r="Q2" s="101"/>
    </row>
    <row r="3" spans="1:17" ht="15" hidden="1" thickTop="1" x14ac:dyDescent="0.2">
      <c r="A3" s="10"/>
      <c r="B3" s="13"/>
      <c r="C3" s="12"/>
      <c r="D3" s="3"/>
      <c r="E3" s="5"/>
      <c r="F3" s="5"/>
      <c r="G3" s="5"/>
      <c r="H3" s="5"/>
      <c r="I3" s="3"/>
      <c r="J3" s="5"/>
      <c r="K3" s="5"/>
      <c r="L3" s="5"/>
      <c r="M3" s="5"/>
      <c r="N3" s="3"/>
      <c r="O3" s="102"/>
      <c r="P3" s="101"/>
      <c r="Q3" s="101"/>
    </row>
    <row r="4" spans="1:17" ht="14.25" hidden="1" x14ac:dyDescent="0.2">
      <c r="A4" s="10"/>
      <c r="B4" s="10"/>
      <c r="C4" s="12"/>
      <c r="D4" s="14"/>
      <c r="E4" s="103"/>
      <c r="F4" s="103"/>
      <c r="G4" s="103"/>
      <c r="H4" s="5"/>
      <c r="I4" s="14"/>
      <c r="J4" s="5"/>
      <c r="K4" s="5"/>
      <c r="L4" s="5"/>
      <c r="M4" s="5"/>
      <c r="N4" s="3"/>
      <c r="O4" s="102"/>
      <c r="P4" s="101"/>
      <c r="Q4" s="101"/>
    </row>
    <row r="5" spans="1:17" ht="14.25" x14ac:dyDescent="0.2">
      <c r="A5" s="10"/>
      <c r="B5" s="15"/>
      <c r="C5" s="12"/>
      <c r="D5" s="3"/>
      <c r="E5" s="5"/>
      <c r="F5" s="5"/>
      <c r="G5" s="5"/>
      <c r="H5" s="5"/>
      <c r="I5" s="3"/>
      <c r="J5" s="5"/>
      <c r="K5" s="5"/>
      <c r="L5" s="5"/>
      <c r="M5" s="5"/>
      <c r="N5" s="3"/>
      <c r="O5" s="102"/>
      <c r="P5" s="101"/>
      <c r="Q5" s="101"/>
    </row>
    <row r="6" spans="1:17" ht="20.25" x14ac:dyDescent="0.3">
      <c r="A6" s="16"/>
      <c r="B6" s="17" t="s">
        <v>53</v>
      </c>
      <c r="C6" s="18"/>
      <c r="D6" s="19"/>
      <c r="E6" s="104"/>
      <c r="F6" s="104"/>
      <c r="G6" s="105"/>
      <c r="H6" s="106"/>
      <c r="I6" s="19"/>
      <c r="J6" s="107"/>
      <c r="K6" s="107"/>
      <c r="L6" s="108"/>
      <c r="M6" s="104"/>
      <c r="N6" s="109"/>
      <c r="O6" s="110"/>
      <c r="P6" s="18"/>
      <c r="Q6" s="107"/>
    </row>
    <row r="7" spans="1:17" ht="20.25" x14ac:dyDescent="0.3">
      <c r="A7" s="20"/>
      <c r="B7" s="17" t="s">
        <v>59</v>
      </c>
      <c r="C7" s="21"/>
      <c r="D7" s="3"/>
      <c r="E7" s="111"/>
      <c r="F7" s="111"/>
      <c r="G7" s="5"/>
      <c r="H7" s="111"/>
      <c r="I7" s="3"/>
      <c r="J7" s="111"/>
      <c r="K7" s="111"/>
      <c r="L7" s="5"/>
      <c r="M7" s="111"/>
      <c r="N7" s="3"/>
      <c r="O7" s="112"/>
      <c r="P7" s="113"/>
      <c r="Q7" s="113"/>
    </row>
    <row r="8" spans="1:17" ht="15.75" thickBot="1" x14ac:dyDescent="0.3">
      <c r="A8" s="20"/>
      <c r="B8" s="22"/>
      <c r="C8" s="12"/>
      <c r="D8" s="3"/>
      <c r="E8" s="111"/>
      <c r="F8" s="111"/>
      <c r="G8" s="5"/>
      <c r="H8" s="111"/>
      <c r="I8" s="3"/>
      <c r="J8" s="111"/>
      <c r="K8" s="111"/>
      <c r="L8" s="5"/>
      <c r="M8" s="111"/>
      <c r="N8" s="3"/>
      <c r="O8" s="112"/>
      <c r="P8" s="113"/>
      <c r="Q8" s="113"/>
    </row>
    <row r="9" spans="1:17" ht="30" customHeight="1" thickBot="1" x14ac:dyDescent="0.25">
      <c r="A9" s="23"/>
      <c r="B9" s="319"/>
      <c r="C9" s="320"/>
      <c r="D9" s="323" t="s">
        <v>1</v>
      </c>
      <c r="E9" s="292" t="str">
        <f>"POSTES AU "&amp;RIGHT(P21,10)</f>
        <v>POSTES AU 31/12/2020</v>
      </c>
      <c r="F9" s="294" t="str">
        <f>+A28</f>
        <v>CONTRATS AU 29/02/2020</v>
      </c>
      <c r="G9" s="296" t="s">
        <v>39</v>
      </c>
      <c r="H9" s="297"/>
      <c r="I9" s="279" t="str">
        <f>"CONTRATS AU "&amp;RIGHT(P21,10)</f>
        <v>CONTRATS AU 31/12/2020</v>
      </c>
      <c r="J9" s="4"/>
      <c r="K9" s="4"/>
      <c r="L9" s="5"/>
      <c r="M9" s="4"/>
      <c r="N9" s="3"/>
      <c r="O9" s="3"/>
      <c r="P9" s="95"/>
      <c r="Q9" s="6"/>
    </row>
    <row r="10" spans="1:17" ht="15" thickBot="1" x14ac:dyDescent="0.25">
      <c r="A10" s="23"/>
      <c r="B10" s="321"/>
      <c r="C10" s="322"/>
      <c r="D10" s="324"/>
      <c r="E10" s="293"/>
      <c r="F10" s="295"/>
      <c r="G10" s="114" t="s">
        <v>40</v>
      </c>
      <c r="H10" s="115" t="s">
        <v>41</v>
      </c>
      <c r="I10" s="280"/>
      <c r="J10" s="4"/>
      <c r="K10" s="4"/>
      <c r="L10" s="5"/>
      <c r="M10" s="4"/>
      <c r="N10" s="3"/>
      <c r="O10" s="116"/>
      <c r="P10" s="116"/>
      <c r="Q10" s="116"/>
    </row>
    <row r="11" spans="1:17" ht="15" x14ac:dyDescent="0.2">
      <c r="A11" s="23" t="s">
        <v>0</v>
      </c>
      <c r="B11" s="311" t="s">
        <v>2</v>
      </c>
      <c r="C11" s="312"/>
      <c r="D11" s="24">
        <v>9</v>
      </c>
      <c r="E11" s="117">
        <f>+P23</f>
        <v>9</v>
      </c>
      <c r="F11" s="118">
        <f>+A29+A34</f>
        <v>9</v>
      </c>
      <c r="G11" s="119">
        <f>+E30+E35</f>
        <v>0</v>
      </c>
      <c r="H11" s="120">
        <f>+J30+J35</f>
        <v>0</v>
      </c>
      <c r="I11" s="121">
        <f t="shared" ref="I11:I17" si="0">+F11+G11-H11</f>
        <v>9</v>
      </c>
      <c r="J11" s="4"/>
      <c r="K11" s="4"/>
      <c r="L11" s="5"/>
      <c r="M11" s="4"/>
      <c r="N11" s="3"/>
      <c r="O11" s="3"/>
      <c r="P11" s="95"/>
      <c r="Q11" s="6"/>
    </row>
    <row r="12" spans="1:17" ht="15" x14ac:dyDescent="0.2">
      <c r="A12" s="23" t="s">
        <v>0</v>
      </c>
      <c r="B12" s="311" t="s">
        <v>3</v>
      </c>
      <c r="C12" s="312"/>
      <c r="D12" s="25"/>
      <c r="E12" s="122"/>
      <c r="F12" s="121">
        <f>+A47</f>
        <v>0</v>
      </c>
      <c r="G12" s="119">
        <f>+E48</f>
        <v>0</v>
      </c>
      <c r="H12" s="120">
        <f>J48</f>
        <v>0</v>
      </c>
      <c r="I12" s="121">
        <f t="shared" si="0"/>
        <v>0</v>
      </c>
      <c r="J12" s="4"/>
      <c r="K12" s="4"/>
      <c r="L12" s="5"/>
      <c r="M12" s="4"/>
      <c r="N12" s="3"/>
      <c r="O12" s="3"/>
      <c r="P12" s="95"/>
      <c r="Q12" s="6"/>
    </row>
    <row r="13" spans="1:17" ht="15" x14ac:dyDescent="0.2">
      <c r="A13" s="23" t="s">
        <v>0</v>
      </c>
      <c r="B13" s="311" t="s">
        <v>4</v>
      </c>
      <c r="C13" s="312"/>
      <c r="D13" s="25"/>
      <c r="E13" s="122"/>
      <c r="F13" s="121">
        <f>+A52</f>
        <v>0</v>
      </c>
      <c r="G13" s="119">
        <f>+E53</f>
        <v>0</v>
      </c>
      <c r="H13" s="120">
        <f>J53</f>
        <v>0</v>
      </c>
      <c r="I13" s="121">
        <f t="shared" si="0"/>
        <v>0</v>
      </c>
      <c r="J13" s="4"/>
      <c r="K13" s="4"/>
      <c r="L13" s="5"/>
      <c r="M13" s="4"/>
      <c r="N13" s="3"/>
      <c r="O13" s="3"/>
      <c r="P13" s="95"/>
      <c r="Q13" s="6"/>
    </row>
    <row r="14" spans="1:17" ht="15" x14ac:dyDescent="0.2">
      <c r="A14" s="23" t="s">
        <v>0</v>
      </c>
      <c r="B14" s="311" t="s">
        <v>5</v>
      </c>
      <c r="C14" s="312"/>
      <c r="D14" s="25"/>
      <c r="E14" s="122"/>
      <c r="F14" s="121">
        <f>+A57</f>
        <v>0</v>
      </c>
      <c r="G14" s="119">
        <f>+E58</f>
        <v>0</v>
      </c>
      <c r="H14" s="120">
        <f>J58</f>
        <v>0</v>
      </c>
      <c r="I14" s="121">
        <f t="shared" si="0"/>
        <v>0</v>
      </c>
      <c r="J14" s="4"/>
      <c r="K14" s="4"/>
      <c r="L14" s="5"/>
      <c r="M14" s="4"/>
      <c r="N14" s="3"/>
      <c r="O14" s="3"/>
      <c r="P14" s="95"/>
      <c r="Q14" s="6"/>
    </row>
    <row r="15" spans="1:17" ht="15" x14ac:dyDescent="0.2">
      <c r="A15" s="23" t="s">
        <v>0</v>
      </c>
      <c r="B15" s="311" t="s">
        <v>6</v>
      </c>
      <c r="C15" s="312"/>
      <c r="D15" s="25"/>
      <c r="E15" s="122"/>
      <c r="F15" s="121">
        <f>+A62</f>
        <v>0</v>
      </c>
      <c r="G15" s="119">
        <f>+E63</f>
        <v>0</v>
      </c>
      <c r="H15" s="120">
        <f>J63</f>
        <v>0</v>
      </c>
      <c r="I15" s="121">
        <f t="shared" si="0"/>
        <v>0</v>
      </c>
      <c r="J15" s="4"/>
      <c r="K15" s="4"/>
      <c r="L15" s="5"/>
      <c r="M15" s="4"/>
      <c r="N15" s="3"/>
      <c r="O15" s="3"/>
      <c r="P15" s="95"/>
      <c r="Q15" s="6"/>
    </row>
    <row r="16" spans="1:17" ht="15" x14ac:dyDescent="0.2">
      <c r="A16" s="23" t="s">
        <v>0</v>
      </c>
      <c r="B16" s="311" t="s">
        <v>7</v>
      </c>
      <c r="C16" s="312"/>
      <c r="D16" s="25"/>
      <c r="E16" s="122"/>
      <c r="F16" s="121">
        <f>+A67</f>
        <v>1</v>
      </c>
      <c r="G16" s="119">
        <f>+E68</f>
        <v>0</v>
      </c>
      <c r="H16" s="120">
        <f>J68</f>
        <v>0</v>
      </c>
      <c r="I16" s="121">
        <f t="shared" si="0"/>
        <v>1</v>
      </c>
      <c r="J16" s="4"/>
      <c r="K16" s="4"/>
      <c r="L16" s="5"/>
      <c r="M16" s="4"/>
      <c r="N16" s="3"/>
      <c r="O16" s="3"/>
      <c r="P16" s="95"/>
      <c r="Q16" s="6"/>
    </row>
    <row r="17" spans="1:17" ht="15.75" thickBot="1" x14ac:dyDescent="0.25">
      <c r="A17" s="23" t="s">
        <v>0</v>
      </c>
      <c r="B17" s="311" t="s">
        <v>8</v>
      </c>
      <c r="C17" s="312"/>
      <c r="D17" s="26"/>
      <c r="E17" s="123"/>
      <c r="F17" s="124">
        <f>+A73</f>
        <v>0</v>
      </c>
      <c r="G17" s="125">
        <f>+E74</f>
        <v>0</v>
      </c>
      <c r="H17" s="126">
        <f>J74</f>
        <v>0</v>
      </c>
      <c r="I17" s="124">
        <f t="shared" si="0"/>
        <v>0</v>
      </c>
      <c r="J17" s="4"/>
      <c r="K17" s="4"/>
      <c r="L17" s="5"/>
      <c r="M17" s="4"/>
      <c r="N17" s="3"/>
      <c r="O17" s="3"/>
      <c r="P17" s="95"/>
      <c r="Q17" s="6"/>
    </row>
    <row r="18" spans="1:17" ht="15.75" thickBot="1" x14ac:dyDescent="0.25">
      <c r="A18" s="23"/>
      <c r="B18" s="313" t="s">
        <v>9</v>
      </c>
      <c r="C18" s="314"/>
      <c r="D18" s="27">
        <v>9</v>
      </c>
      <c r="E18" s="127">
        <f>+P23</f>
        <v>9</v>
      </c>
      <c r="F18" s="128">
        <f t="shared" ref="F18" si="1">+SUM(F11:F17)</f>
        <v>10</v>
      </c>
      <c r="G18" s="129">
        <f>+SUM(G11:G17)</f>
        <v>0</v>
      </c>
      <c r="H18" s="130">
        <f t="shared" ref="H18:I18" si="2">+SUM(H11:H17)</f>
        <v>0</v>
      </c>
      <c r="I18" s="128">
        <f t="shared" si="2"/>
        <v>10</v>
      </c>
      <c r="J18" s="4"/>
      <c r="K18" s="4"/>
      <c r="L18" s="5"/>
      <c r="M18" s="4"/>
      <c r="N18" s="3"/>
      <c r="O18" s="3"/>
      <c r="P18" s="95"/>
      <c r="Q18" s="6"/>
    </row>
    <row r="19" spans="1:17" ht="15" thickBot="1" x14ac:dyDescent="0.25">
      <c r="A19" s="28"/>
      <c r="B19" s="15"/>
      <c r="C19" s="12"/>
      <c r="D19" s="3"/>
      <c r="E19" s="111"/>
      <c r="F19" s="111"/>
      <c r="G19" s="5"/>
      <c r="H19" s="111"/>
      <c r="I19" s="3"/>
      <c r="J19" s="111"/>
      <c r="K19" s="111"/>
      <c r="L19" s="5"/>
      <c r="M19" s="111"/>
      <c r="N19" s="3"/>
      <c r="O19" s="112"/>
      <c r="P19" s="113"/>
      <c r="Q19" s="113"/>
    </row>
    <row r="20" spans="1:17" ht="17.25" thickTop="1" thickBot="1" x14ac:dyDescent="0.25">
      <c r="A20" s="29"/>
      <c r="B20" s="30"/>
      <c r="C20" s="30"/>
      <c r="D20" s="30"/>
      <c r="E20" s="281" t="s">
        <v>39</v>
      </c>
      <c r="F20" s="281"/>
      <c r="G20" s="281"/>
      <c r="H20" s="281"/>
      <c r="I20" s="281"/>
      <c r="J20" s="281"/>
      <c r="K20" s="281"/>
      <c r="L20" s="281"/>
      <c r="M20" s="281"/>
      <c r="N20" s="281"/>
      <c r="O20" s="281"/>
      <c r="P20" s="282"/>
      <c r="Q20" s="2"/>
    </row>
    <row r="21" spans="1:17" ht="16.5" customHeight="1" thickTop="1" x14ac:dyDescent="0.2">
      <c r="A21" s="31"/>
      <c r="B21" s="315" t="s">
        <v>10</v>
      </c>
      <c r="C21" s="315"/>
      <c r="D21" s="32"/>
      <c r="E21" s="283" t="s">
        <v>42</v>
      </c>
      <c r="F21" s="284"/>
      <c r="G21" s="284"/>
      <c r="H21" s="284"/>
      <c r="I21" s="285"/>
      <c r="J21" s="283" t="s">
        <v>43</v>
      </c>
      <c r="K21" s="284"/>
      <c r="L21" s="284"/>
      <c r="M21" s="284"/>
      <c r="N21" s="285"/>
      <c r="O21" s="286" t="s">
        <v>44</v>
      </c>
      <c r="P21" s="288" t="s">
        <v>45</v>
      </c>
      <c r="Q21" s="131"/>
    </row>
    <row r="22" spans="1:17" ht="24.75" thickBot="1" x14ac:dyDescent="0.3">
      <c r="A22" s="33"/>
      <c r="B22" s="316"/>
      <c r="C22" s="316"/>
      <c r="D22" s="34" t="s">
        <v>1</v>
      </c>
      <c r="E22" s="132" t="s">
        <v>40</v>
      </c>
      <c r="F22" s="133" t="s">
        <v>46</v>
      </c>
      <c r="G22" s="134" t="s">
        <v>47</v>
      </c>
      <c r="H22" s="135" t="s">
        <v>54</v>
      </c>
      <c r="I22" s="136" t="s">
        <v>17</v>
      </c>
      <c r="J22" s="137" t="s">
        <v>41</v>
      </c>
      <c r="K22" s="135" t="s">
        <v>46</v>
      </c>
      <c r="L22" s="134" t="s">
        <v>47</v>
      </c>
      <c r="M22" s="135" t="s">
        <v>54</v>
      </c>
      <c r="N22" s="136" t="s">
        <v>17</v>
      </c>
      <c r="O22" s="287"/>
      <c r="P22" s="289"/>
      <c r="Q22" s="138"/>
    </row>
    <row r="23" spans="1:17" ht="16.5" thickBot="1" x14ac:dyDescent="0.25">
      <c r="A23" s="35"/>
      <c r="B23" s="317"/>
      <c r="C23" s="317"/>
      <c r="D23" s="36">
        <v>9</v>
      </c>
      <c r="E23" s="139"/>
      <c r="F23" s="140"/>
      <c r="G23" s="141"/>
      <c r="H23" s="142"/>
      <c r="I23" s="143"/>
      <c r="J23" s="144"/>
      <c r="K23" s="145"/>
      <c r="L23" s="146"/>
      <c r="M23" s="147"/>
      <c r="N23" s="148"/>
      <c r="O23" s="149"/>
      <c r="P23" s="150">
        <f>+D23+E23-J23</f>
        <v>9</v>
      </c>
      <c r="Q23" s="151"/>
    </row>
    <row r="24" spans="1:17" ht="15.75" thickTop="1" thickBot="1" x14ac:dyDescent="0.25">
      <c r="A24" s="37"/>
      <c r="B24" s="38"/>
      <c r="C24" s="39"/>
      <c r="D24" s="40"/>
      <c r="E24" s="152"/>
      <c r="F24" s="153"/>
      <c r="G24" s="153"/>
      <c r="H24" s="153"/>
      <c r="I24" s="153"/>
      <c r="J24" s="153"/>
      <c r="K24" s="153"/>
      <c r="L24" s="153"/>
      <c r="M24" s="153"/>
      <c r="N24" s="153"/>
      <c r="O24" s="154"/>
      <c r="P24" s="155"/>
      <c r="Q24" s="156"/>
    </row>
    <row r="25" spans="1:17" ht="15.75" thickTop="1" thickBot="1" x14ac:dyDescent="0.25">
      <c r="A25" s="41"/>
      <c r="B25" s="38"/>
      <c r="C25" s="39"/>
      <c r="D25" s="40"/>
      <c r="E25" s="157"/>
      <c r="F25" s="158"/>
      <c r="G25" s="159"/>
      <c r="H25" s="157"/>
      <c r="I25" s="158"/>
      <c r="J25" s="160"/>
      <c r="K25" s="158"/>
      <c r="L25" s="161"/>
      <c r="M25" s="160"/>
      <c r="N25" s="162"/>
      <c r="O25" s="163"/>
      <c r="P25" s="164"/>
      <c r="Q25" s="165"/>
    </row>
    <row r="26" spans="1:17" ht="17.25" thickTop="1" thickBot="1" x14ac:dyDescent="0.3">
      <c r="A26" s="42" t="s">
        <v>11</v>
      </c>
      <c r="B26" s="318" t="s">
        <v>12</v>
      </c>
      <c r="C26" s="318"/>
      <c r="D26" s="318"/>
      <c r="E26" s="298" t="s">
        <v>39</v>
      </c>
      <c r="F26" s="298"/>
      <c r="G26" s="298"/>
      <c r="H26" s="298"/>
      <c r="I26" s="298"/>
      <c r="J26" s="298"/>
      <c r="K26" s="298"/>
      <c r="L26" s="298"/>
      <c r="M26" s="298"/>
      <c r="N26" s="298"/>
      <c r="O26" s="298"/>
      <c r="P26" s="299"/>
      <c r="Q26" s="166"/>
    </row>
    <row r="27" spans="1:17" ht="15.75" thickTop="1" thickBot="1" x14ac:dyDescent="0.25">
      <c r="A27" s="20"/>
      <c r="B27" s="43"/>
      <c r="C27" s="44"/>
      <c r="D27" s="45"/>
      <c r="E27" s="167"/>
      <c r="F27" s="167"/>
      <c r="G27" s="168"/>
      <c r="H27" s="167"/>
      <c r="I27" s="45"/>
      <c r="J27" s="167"/>
      <c r="K27" s="167"/>
      <c r="L27" s="168"/>
      <c r="M27" s="167"/>
      <c r="N27" s="45"/>
      <c r="O27" s="169"/>
      <c r="P27" s="166"/>
      <c r="Q27" s="166"/>
    </row>
    <row r="28" spans="1:17" ht="25.5" x14ac:dyDescent="0.2">
      <c r="A28" s="46" t="s">
        <v>13</v>
      </c>
      <c r="B28" s="305" t="s">
        <v>14</v>
      </c>
      <c r="C28" s="305"/>
      <c r="D28" s="306"/>
      <c r="E28" s="300" t="s">
        <v>40</v>
      </c>
      <c r="F28" s="300"/>
      <c r="G28" s="300"/>
      <c r="H28" s="300"/>
      <c r="I28" s="300"/>
      <c r="J28" s="301" t="s">
        <v>41</v>
      </c>
      <c r="K28" s="300"/>
      <c r="L28" s="300"/>
      <c r="M28" s="300"/>
      <c r="N28" s="302"/>
      <c r="O28" s="303" t="s">
        <v>44</v>
      </c>
      <c r="P28" s="277" t="s">
        <v>45</v>
      </c>
      <c r="Q28" s="131"/>
    </row>
    <row r="29" spans="1:17" ht="24.75" thickBot="1" x14ac:dyDescent="0.25">
      <c r="A29" s="47">
        <v>1</v>
      </c>
      <c r="B29" s="307" t="s">
        <v>2</v>
      </c>
      <c r="C29" s="307"/>
      <c r="D29" s="308"/>
      <c r="E29" s="170" t="s">
        <v>40</v>
      </c>
      <c r="F29" s="170" t="s">
        <v>46</v>
      </c>
      <c r="G29" s="171" t="s">
        <v>47</v>
      </c>
      <c r="H29" s="172" t="s">
        <v>54</v>
      </c>
      <c r="I29" s="173" t="s">
        <v>17</v>
      </c>
      <c r="J29" s="174" t="s">
        <v>41</v>
      </c>
      <c r="K29" s="172" t="s">
        <v>46</v>
      </c>
      <c r="L29" s="171" t="s">
        <v>47</v>
      </c>
      <c r="M29" s="172" t="s">
        <v>54</v>
      </c>
      <c r="N29" s="175" t="s">
        <v>17</v>
      </c>
      <c r="O29" s="304"/>
      <c r="P29" s="278"/>
      <c r="Q29" s="131"/>
    </row>
    <row r="30" spans="1:17" ht="30.75" thickBot="1" x14ac:dyDescent="0.3">
      <c r="A30" s="48" t="s">
        <v>15</v>
      </c>
      <c r="B30" s="49" t="s">
        <v>16</v>
      </c>
      <c r="C30" s="50" t="s">
        <v>54</v>
      </c>
      <c r="D30" s="51" t="s">
        <v>17</v>
      </c>
      <c r="E30" s="176">
        <f>SUM(E31:E32)</f>
        <v>0</v>
      </c>
      <c r="F30" s="176"/>
      <c r="G30" s="177"/>
      <c r="H30" s="178"/>
      <c r="I30" s="179"/>
      <c r="J30" s="176">
        <f>SUM(J31:J32)</f>
        <v>0</v>
      </c>
      <c r="K30" s="180"/>
      <c r="L30" s="181"/>
      <c r="M30" s="182"/>
      <c r="N30" s="179"/>
      <c r="O30" s="183"/>
      <c r="P30" s="184">
        <f>+A29+E30-J30</f>
        <v>1</v>
      </c>
      <c r="Q30" s="138"/>
    </row>
    <row r="31" spans="1:17" ht="14.25" x14ac:dyDescent="0.2">
      <c r="A31" s="41" t="s">
        <v>15</v>
      </c>
      <c r="B31" s="52" t="s">
        <v>60</v>
      </c>
      <c r="C31" s="53" t="s">
        <v>18</v>
      </c>
      <c r="D31" s="54">
        <v>1</v>
      </c>
      <c r="E31" s="185"/>
      <c r="F31" s="186"/>
      <c r="G31" s="187"/>
      <c r="H31" s="185"/>
      <c r="I31" s="186"/>
      <c r="J31" s="188"/>
      <c r="K31" s="189"/>
      <c r="L31" s="190"/>
      <c r="M31" s="191"/>
      <c r="N31" s="192"/>
      <c r="O31" s="193"/>
      <c r="P31" s="194"/>
      <c r="Q31" s="165"/>
    </row>
    <row r="32" spans="1:17" ht="15" thickBot="1" x14ac:dyDescent="0.25">
      <c r="A32" s="41" t="s">
        <v>19</v>
      </c>
      <c r="B32" s="55" t="s">
        <v>20</v>
      </c>
      <c r="C32" s="56" t="s">
        <v>20</v>
      </c>
      <c r="D32" s="57" t="s">
        <v>20</v>
      </c>
      <c r="E32" s="195"/>
      <c r="F32" s="196"/>
      <c r="G32" s="197"/>
      <c r="H32" s="198"/>
      <c r="I32" s="199"/>
      <c r="J32" s="200"/>
      <c r="K32" s="196"/>
      <c r="L32" s="201"/>
      <c r="M32" s="202"/>
      <c r="N32" s="203"/>
      <c r="O32" s="204"/>
      <c r="P32" s="205"/>
      <c r="Q32" s="165"/>
    </row>
    <row r="33" spans="1:17" ht="15.75" thickBot="1" x14ac:dyDescent="0.3">
      <c r="A33" s="41" t="s">
        <v>15</v>
      </c>
      <c r="B33" s="43"/>
      <c r="C33" s="44"/>
      <c r="D33" s="58"/>
      <c r="E33" s="206"/>
      <c r="F33" s="206"/>
      <c r="G33" s="207"/>
      <c r="H33" s="206"/>
      <c r="I33" s="58"/>
      <c r="J33" s="206"/>
      <c r="K33" s="206"/>
      <c r="L33" s="207"/>
      <c r="M33" s="206"/>
      <c r="N33" s="58"/>
      <c r="O33" s="208"/>
      <c r="P33" s="209"/>
      <c r="Q33" s="209"/>
    </row>
    <row r="34" spans="1:17" ht="24.75" thickBot="1" x14ac:dyDescent="0.25">
      <c r="A34" s="59">
        <v>8</v>
      </c>
      <c r="B34" s="309" t="s">
        <v>2</v>
      </c>
      <c r="C34" s="309"/>
      <c r="D34" s="310"/>
      <c r="E34" s="210" t="str">
        <f t="shared" ref="E34:N34" si="3">+E$29</f>
        <v>Entrées</v>
      </c>
      <c r="F34" s="210" t="str">
        <f t="shared" si="3"/>
        <v>Motif</v>
      </c>
      <c r="G34" s="211" t="str">
        <f t="shared" si="3"/>
        <v>Date</v>
      </c>
      <c r="H34" s="212" t="str">
        <f t="shared" si="3"/>
        <v>GRADE</v>
      </c>
      <c r="I34" s="213" t="str">
        <f t="shared" si="3"/>
        <v>Coef Horaire*</v>
      </c>
      <c r="J34" s="214" t="str">
        <f t="shared" si="3"/>
        <v>Sorties</v>
      </c>
      <c r="K34" s="215" t="str">
        <f t="shared" si="3"/>
        <v>Motif</v>
      </c>
      <c r="L34" s="216" t="str">
        <f t="shared" si="3"/>
        <v>Date</v>
      </c>
      <c r="M34" s="215" t="str">
        <f t="shared" si="3"/>
        <v>GRADE</v>
      </c>
      <c r="N34" s="217" t="str">
        <f t="shared" si="3"/>
        <v>Coef Horaire*</v>
      </c>
      <c r="O34" s="218" t="str">
        <f>+O$28</f>
        <v>COMMENTAIRES LIBRES</v>
      </c>
      <c r="P34" s="219" t="str">
        <f>+P$28</f>
        <v>ATTERRISSAGE AU 31/12/2020</v>
      </c>
      <c r="Q34" s="206"/>
    </row>
    <row r="35" spans="1:17" ht="30.75" thickBot="1" x14ac:dyDescent="0.3">
      <c r="A35" s="60" t="s">
        <v>15</v>
      </c>
      <c r="B35" s="61" t="s">
        <v>16</v>
      </c>
      <c r="C35" s="62" t="s">
        <v>54</v>
      </c>
      <c r="D35" s="51" t="s">
        <v>17</v>
      </c>
      <c r="E35" s="176">
        <f>SUM(E36:E46)</f>
        <v>0</v>
      </c>
      <c r="F35" s="176"/>
      <c r="G35" s="177"/>
      <c r="H35" s="178"/>
      <c r="I35" s="179"/>
      <c r="J35" s="176">
        <f>SUM(J36:J46)</f>
        <v>0</v>
      </c>
      <c r="K35" s="176"/>
      <c r="L35" s="181"/>
      <c r="M35" s="182"/>
      <c r="N35" s="179"/>
      <c r="O35" s="183"/>
      <c r="P35" s="184">
        <f>+A34+E35-J35</f>
        <v>8</v>
      </c>
      <c r="Q35" s="138"/>
    </row>
    <row r="36" spans="1:17" ht="14.25" x14ac:dyDescent="0.2">
      <c r="A36" s="41" t="s">
        <v>15</v>
      </c>
      <c r="B36" s="63" t="s">
        <v>60</v>
      </c>
      <c r="C36" s="53" t="s">
        <v>21</v>
      </c>
      <c r="D36" s="54">
        <v>1</v>
      </c>
      <c r="E36" s="185"/>
      <c r="F36" s="186"/>
      <c r="G36" s="187"/>
      <c r="H36" s="185"/>
      <c r="I36" s="186"/>
      <c r="J36" s="220"/>
      <c r="K36" s="221"/>
      <c r="L36" s="222"/>
      <c r="M36" s="223"/>
      <c r="N36" s="224"/>
      <c r="O36" s="225"/>
      <c r="P36" s="226"/>
      <c r="Q36" s="227"/>
    </row>
    <row r="37" spans="1:17" ht="14.25" x14ac:dyDescent="0.2">
      <c r="A37" s="41" t="s">
        <v>15</v>
      </c>
      <c r="B37" s="64" t="s">
        <v>60</v>
      </c>
      <c r="C37" s="65" t="s">
        <v>22</v>
      </c>
      <c r="D37" s="66">
        <v>1</v>
      </c>
      <c r="E37" s="185"/>
      <c r="F37" s="186"/>
      <c r="G37" s="187"/>
      <c r="H37" s="185"/>
      <c r="I37" s="186"/>
      <c r="J37" s="228"/>
      <c r="K37" s="221"/>
      <c r="L37" s="229"/>
      <c r="M37" s="230"/>
      <c r="N37" s="231"/>
      <c r="O37" s="232"/>
      <c r="P37" s="233"/>
      <c r="Q37" s="227"/>
    </row>
    <row r="38" spans="1:17" ht="14.25" x14ac:dyDescent="0.2">
      <c r="A38" s="41" t="s">
        <v>15</v>
      </c>
      <c r="B38" s="64" t="s">
        <v>60</v>
      </c>
      <c r="C38" s="65" t="s">
        <v>23</v>
      </c>
      <c r="D38" s="66">
        <v>1</v>
      </c>
      <c r="E38" s="185"/>
      <c r="F38" s="186"/>
      <c r="G38" s="187"/>
      <c r="H38" s="185"/>
      <c r="I38" s="186"/>
      <c r="J38" s="228"/>
      <c r="K38" s="221"/>
      <c r="L38" s="229"/>
      <c r="M38" s="230"/>
      <c r="N38" s="231"/>
      <c r="O38" s="232"/>
      <c r="P38" s="233"/>
      <c r="Q38" s="227"/>
    </row>
    <row r="39" spans="1:17" ht="14.25" x14ac:dyDescent="0.2">
      <c r="A39" s="41" t="s">
        <v>15</v>
      </c>
      <c r="B39" s="64" t="s">
        <v>60</v>
      </c>
      <c r="C39" s="65" t="s">
        <v>22</v>
      </c>
      <c r="D39" s="66">
        <v>0.5</v>
      </c>
      <c r="E39" s="185"/>
      <c r="F39" s="186"/>
      <c r="G39" s="187"/>
      <c r="H39" s="185"/>
      <c r="I39" s="186"/>
      <c r="J39" s="228"/>
      <c r="K39" s="221"/>
      <c r="L39" s="229"/>
      <c r="M39" s="230"/>
      <c r="N39" s="231"/>
      <c r="O39" s="232"/>
      <c r="P39" s="233"/>
      <c r="Q39" s="227"/>
    </row>
    <row r="40" spans="1:17" ht="14.25" x14ac:dyDescent="0.2">
      <c r="A40" s="41" t="s">
        <v>15</v>
      </c>
      <c r="B40" s="64" t="s">
        <v>60</v>
      </c>
      <c r="C40" s="65" t="s">
        <v>22</v>
      </c>
      <c r="D40" s="66">
        <v>1</v>
      </c>
      <c r="E40" s="185"/>
      <c r="F40" s="186"/>
      <c r="G40" s="187"/>
      <c r="H40" s="185"/>
      <c r="I40" s="186"/>
      <c r="J40" s="228"/>
      <c r="K40" s="221"/>
      <c r="L40" s="229"/>
      <c r="M40" s="230"/>
      <c r="N40" s="231"/>
      <c r="O40" s="232"/>
      <c r="P40" s="233"/>
      <c r="Q40" s="227"/>
    </row>
    <row r="41" spans="1:17" ht="14.25" x14ac:dyDescent="0.2">
      <c r="A41" s="41" t="s">
        <v>15</v>
      </c>
      <c r="B41" s="64" t="s">
        <v>60</v>
      </c>
      <c r="C41" s="65" t="s">
        <v>21</v>
      </c>
      <c r="D41" s="66">
        <v>1</v>
      </c>
      <c r="E41" s="185"/>
      <c r="F41" s="186"/>
      <c r="G41" s="187"/>
      <c r="H41" s="185"/>
      <c r="I41" s="186"/>
      <c r="J41" s="228"/>
      <c r="K41" s="221"/>
      <c r="L41" s="229"/>
      <c r="M41" s="230"/>
      <c r="N41" s="231"/>
      <c r="O41" s="232"/>
      <c r="P41" s="233"/>
      <c r="Q41" s="227"/>
    </row>
    <row r="42" spans="1:17" ht="14.25" x14ac:dyDescent="0.2">
      <c r="A42" s="41" t="s">
        <v>15</v>
      </c>
      <c r="B42" s="64" t="s">
        <v>60</v>
      </c>
      <c r="C42" s="65" t="s">
        <v>21</v>
      </c>
      <c r="D42" s="66">
        <v>1</v>
      </c>
      <c r="E42" s="185"/>
      <c r="F42" s="186"/>
      <c r="G42" s="187"/>
      <c r="H42" s="185"/>
      <c r="I42" s="186"/>
      <c r="J42" s="228"/>
      <c r="K42" s="221"/>
      <c r="L42" s="229"/>
      <c r="M42" s="230"/>
      <c r="N42" s="231"/>
      <c r="O42" s="232"/>
      <c r="P42" s="233"/>
      <c r="Q42" s="227"/>
    </row>
    <row r="43" spans="1:17" ht="14.25" x14ac:dyDescent="0.2">
      <c r="A43" s="41" t="s">
        <v>15</v>
      </c>
      <c r="B43" s="64" t="s">
        <v>60</v>
      </c>
      <c r="C43" s="65" t="s">
        <v>24</v>
      </c>
      <c r="D43" s="66">
        <v>0.8</v>
      </c>
      <c r="E43" s="185"/>
      <c r="F43" s="186"/>
      <c r="G43" s="187"/>
      <c r="H43" s="185"/>
      <c r="I43" s="186"/>
      <c r="J43" s="228"/>
      <c r="K43" s="221"/>
      <c r="L43" s="229"/>
      <c r="M43" s="230"/>
      <c r="N43" s="231"/>
      <c r="O43" s="232"/>
      <c r="P43" s="233"/>
      <c r="Q43" s="227"/>
    </row>
    <row r="44" spans="1:17" ht="14.25" x14ac:dyDescent="0.2">
      <c r="A44" s="41" t="s">
        <v>19</v>
      </c>
      <c r="B44" s="64" t="s">
        <v>20</v>
      </c>
      <c r="C44" s="65" t="s">
        <v>20</v>
      </c>
      <c r="D44" s="66" t="s">
        <v>20</v>
      </c>
      <c r="E44" s="185"/>
      <c r="F44" s="186"/>
      <c r="G44" s="187"/>
      <c r="H44" s="185"/>
      <c r="I44" s="186"/>
      <c r="J44" s="228"/>
      <c r="K44" s="221"/>
      <c r="L44" s="229"/>
      <c r="M44" s="230"/>
      <c r="N44" s="231"/>
      <c r="O44" s="232"/>
      <c r="P44" s="233"/>
      <c r="Q44" s="227"/>
    </row>
    <row r="45" spans="1:17" ht="14.25" x14ac:dyDescent="0.2">
      <c r="A45" s="41" t="s">
        <v>25</v>
      </c>
      <c r="B45" s="64" t="s">
        <v>20</v>
      </c>
      <c r="C45" s="65" t="s">
        <v>20</v>
      </c>
      <c r="D45" s="66" t="s">
        <v>20</v>
      </c>
      <c r="E45" s="185"/>
      <c r="F45" s="186"/>
      <c r="G45" s="187"/>
      <c r="H45" s="185"/>
      <c r="I45" s="186"/>
      <c r="J45" s="228"/>
      <c r="K45" s="221"/>
      <c r="L45" s="229"/>
      <c r="M45" s="230"/>
      <c r="N45" s="231"/>
      <c r="O45" s="232"/>
      <c r="P45" s="233"/>
      <c r="Q45" s="227"/>
    </row>
    <row r="46" spans="1:17" ht="15" thickBot="1" x14ac:dyDescent="0.25">
      <c r="A46" s="41" t="s">
        <v>26</v>
      </c>
      <c r="B46" s="67"/>
      <c r="C46" s="68"/>
      <c r="D46" s="69"/>
      <c r="E46" s="234"/>
      <c r="F46" s="234"/>
      <c r="G46" s="235"/>
      <c r="H46" s="234"/>
      <c r="I46" s="236"/>
      <c r="J46" s="237"/>
      <c r="K46" s="237"/>
      <c r="L46" s="238"/>
      <c r="M46" s="237"/>
      <c r="N46" s="239"/>
      <c r="O46" s="240"/>
      <c r="P46" s="241"/>
      <c r="Q46" s="227"/>
    </row>
    <row r="47" spans="1:17" ht="24.75" thickBot="1" x14ac:dyDescent="0.25">
      <c r="A47" s="59">
        <v>0</v>
      </c>
      <c r="B47" s="290" t="s">
        <v>3</v>
      </c>
      <c r="C47" s="290"/>
      <c r="D47" s="291"/>
      <c r="E47" s="170" t="str">
        <f t="shared" ref="E47:N47" si="4">+E$29</f>
        <v>Entrées</v>
      </c>
      <c r="F47" s="170" t="str">
        <f t="shared" si="4"/>
        <v>Motif</v>
      </c>
      <c r="G47" s="171" t="str">
        <f t="shared" si="4"/>
        <v>Date</v>
      </c>
      <c r="H47" s="172" t="str">
        <f t="shared" si="4"/>
        <v>GRADE</v>
      </c>
      <c r="I47" s="173" t="str">
        <f t="shared" si="4"/>
        <v>Coef Horaire*</v>
      </c>
      <c r="J47" s="242" t="str">
        <f t="shared" si="4"/>
        <v>Sorties</v>
      </c>
      <c r="K47" s="243" t="str">
        <f t="shared" si="4"/>
        <v>Motif</v>
      </c>
      <c r="L47" s="244" t="str">
        <f t="shared" si="4"/>
        <v>Date</v>
      </c>
      <c r="M47" s="245" t="str">
        <f t="shared" si="4"/>
        <v>GRADE</v>
      </c>
      <c r="N47" s="246" t="str">
        <f t="shared" si="4"/>
        <v>Coef Horaire*</v>
      </c>
      <c r="O47" s="247" t="str">
        <f>+O$28</f>
        <v>COMMENTAIRES LIBRES</v>
      </c>
      <c r="P47" s="248" t="str">
        <f>+P$28</f>
        <v>ATTERRISSAGE AU 31/12/2020</v>
      </c>
      <c r="Q47" s="206"/>
    </row>
    <row r="48" spans="1:17" ht="30.75" thickBot="1" x14ac:dyDescent="0.3">
      <c r="A48" s="41" t="s">
        <v>15</v>
      </c>
      <c r="B48" s="61" t="s">
        <v>16</v>
      </c>
      <c r="C48" s="62" t="s">
        <v>54</v>
      </c>
      <c r="D48" s="70" t="s">
        <v>17</v>
      </c>
      <c r="E48" s="176">
        <f>SUM(E49:E51)</f>
        <v>0</v>
      </c>
      <c r="F48" s="176"/>
      <c r="G48" s="177"/>
      <c r="H48" s="178"/>
      <c r="I48" s="179"/>
      <c r="J48" s="249">
        <f>SUM(J49:J51)</f>
        <v>0</v>
      </c>
      <c r="K48" s="180"/>
      <c r="L48" s="181"/>
      <c r="M48" s="182"/>
      <c r="N48" s="179"/>
      <c r="O48" s="183"/>
      <c r="P48" s="184">
        <f>+A47+E48-J48</f>
        <v>0</v>
      </c>
      <c r="Q48" s="250"/>
    </row>
    <row r="49" spans="1:17" ht="14.25" x14ac:dyDescent="0.2">
      <c r="A49" s="41" t="s">
        <v>19</v>
      </c>
      <c r="B49" s="71" t="s">
        <v>20</v>
      </c>
      <c r="C49" s="53" t="s">
        <v>20</v>
      </c>
      <c r="D49" s="72" t="s">
        <v>20</v>
      </c>
      <c r="E49" s="185"/>
      <c r="F49" s="186"/>
      <c r="G49" s="187"/>
      <c r="H49" s="185"/>
      <c r="I49" s="186"/>
      <c r="J49" s="251"/>
      <c r="K49" s="221"/>
      <c r="L49" s="252"/>
      <c r="M49" s="253"/>
      <c r="N49" s="254"/>
      <c r="O49" s="232"/>
      <c r="P49" s="255"/>
      <c r="Q49" s="227"/>
    </row>
    <row r="50" spans="1:17" ht="14.25" x14ac:dyDescent="0.2">
      <c r="A50" s="41" t="s">
        <v>25</v>
      </c>
      <c r="B50" s="71" t="s">
        <v>20</v>
      </c>
      <c r="C50" s="73" t="s">
        <v>20</v>
      </c>
      <c r="D50" s="74" t="s">
        <v>20</v>
      </c>
      <c r="E50" s="185"/>
      <c r="F50" s="186"/>
      <c r="G50" s="187"/>
      <c r="H50" s="185"/>
      <c r="I50" s="186"/>
      <c r="J50" s="251"/>
      <c r="K50" s="221"/>
      <c r="L50" s="252"/>
      <c r="M50" s="253"/>
      <c r="N50" s="254"/>
      <c r="O50" s="232"/>
      <c r="P50" s="256"/>
      <c r="Q50" s="227"/>
    </row>
    <row r="51" spans="1:17" ht="15" thickBot="1" x14ac:dyDescent="0.25">
      <c r="A51" s="41" t="s">
        <v>26</v>
      </c>
      <c r="B51" s="75"/>
      <c r="C51" s="76"/>
      <c r="D51" s="77"/>
      <c r="E51" s="234"/>
      <c r="F51" s="234"/>
      <c r="G51" s="235"/>
      <c r="H51" s="234"/>
      <c r="I51" s="236"/>
      <c r="J51" s="257"/>
      <c r="K51" s="257"/>
      <c r="L51" s="258"/>
      <c r="M51" s="257"/>
      <c r="N51" s="259"/>
      <c r="O51" s="240"/>
      <c r="P51" s="260"/>
      <c r="Q51" s="227"/>
    </row>
    <row r="52" spans="1:17" ht="24.75" thickBot="1" x14ac:dyDescent="0.25">
      <c r="A52" s="59">
        <v>0</v>
      </c>
      <c r="B52" s="290" t="s">
        <v>4</v>
      </c>
      <c r="C52" s="290"/>
      <c r="D52" s="291"/>
      <c r="E52" s="170" t="str">
        <f t="shared" ref="E52:N52" si="5">+E$29</f>
        <v>Entrées</v>
      </c>
      <c r="F52" s="170" t="str">
        <f t="shared" si="5"/>
        <v>Motif</v>
      </c>
      <c r="G52" s="171" t="str">
        <f t="shared" si="5"/>
        <v>Date</v>
      </c>
      <c r="H52" s="172" t="str">
        <f t="shared" si="5"/>
        <v>GRADE</v>
      </c>
      <c r="I52" s="173" t="str">
        <f t="shared" si="5"/>
        <v>Coef Horaire*</v>
      </c>
      <c r="J52" s="242" t="str">
        <f t="shared" si="5"/>
        <v>Sorties</v>
      </c>
      <c r="K52" s="243" t="str">
        <f t="shared" si="5"/>
        <v>Motif</v>
      </c>
      <c r="L52" s="244" t="str">
        <f t="shared" si="5"/>
        <v>Date</v>
      </c>
      <c r="M52" s="245" t="str">
        <f t="shared" si="5"/>
        <v>GRADE</v>
      </c>
      <c r="N52" s="246" t="str">
        <f t="shared" si="5"/>
        <v>Coef Horaire*</v>
      </c>
      <c r="O52" s="247" t="str">
        <f>+O$28</f>
        <v>COMMENTAIRES LIBRES</v>
      </c>
      <c r="P52" s="248" t="str">
        <f>+P$28</f>
        <v>ATTERRISSAGE AU 31/12/2020</v>
      </c>
      <c r="Q52" s="206"/>
    </row>
    <row r="53" spans="1:17" ht="30.75" thickBot="1" x14ac:dyDescent="0.3">
      <c r="A53" s="60" t="s">
        <v>15</v>
      </c>
      <c r="B53" s="61" t="s">
        <v>16</v>
      </c>
      <c r="C53" s="62" t="s">
        <v>54</v>
      </c>
      <c r="D53" s="70" t="s">
        <v>17</v>
      </c>
      <c r="E53" s="176">
        <f>SUM(E54:E56)</f>
        <v>0</v>
      </c>
      <c r="F53" s="176"/>
      <c r="G53" s="177"/>
      <c r="H53" s="178"/>
      <c r="I53" s="179"/>
      <c r="J53" s="249">
        <f>SUM(J54:J56)</f>
        <v>0</v>
      </c>
      <c r="K53" s="180"/>
      <c r="L53" s="181"/>
      <c r="M53" s="182"/>
      <c r="N53" s="179"/>
      <c r="O53" s="183"/>
      <c r="P53" s="184">
        <f>+A52+E53-J53</f>
        <v>0</v>
      </c>
      <c r="Q53" s="250"/>
    </row>
    <row r="54" spans="1:17" ht="14.25" x14ac:dyDescent="0.2">
      <c r="A54" s="41" t="s">
        <v>19</v>
      </c>
      <c r="B54" s="71" t="s">
        <v>20</v>
      </c>
      <c r="C54" s="53" t="s">
        <v>20</v>
      </c>
      <c r="D54" s="72" t="s">
        <v>20</v>
      </c>
      <c r="E54" s="185"/>
      <c r="F54" s="186"/>
      <c r="G54" s="187"/>
      <c r="H54" s="185"/>
      <c r="I54" s="186"/>
      <c r="J54" s="251"/>
      <c r="K54" s="221"/>
      <c r="L54" s="252"/>
      <c r="M54" s="253"/>
      <c r="N54" s="254"/>
      <c r="O54" s="232"/>
      <c r="P54" s="255"/>
      <c r="Q54" s="227"/>
    </row>
    <row r="55" spans="1:17" ht="14.25" x14ac:dyDescent="0.2">
      <c r="A55" s="41" t="s">
        <v>25</v>
      </c>
      <c r="B55" s="71" t="s">
        <v>20</v>
      </c>
      <c r="C55" s="73" t="s">
        <v>20</v>
      </c>
      <c r="D55" s="74" t="s">
        <v>20</v>
      </c>
      <c r="E55" s="185"/>
      <c r="F55" s="186"/>
      <c r="G55" s="187"/>
      <c r="H55" s="185"/>
      <c r="I55" s="186"/>
      <c r="J55" s="251"/>
      <c r="K55" s="221"/>
      <c r="L55" s="252"/>
      <c r="M55" s="253"/>
      <c r="N55" s="254"/>
      <c r="O55" s="232"/>
      <c r="P55" s="256"/>
      <c r="Q55" s="227"/>
    </row>
    <row r="56" spans="1:17" ht="15" thickBot="1" x14ac:dyDescent="0.25">
      <c r="A56" s="41" t="s">
        <v>26</v>
      </c>
      <c r="B56" s="75"/>
      <c r="C56" s="76"/>
      <c r="D56" s="77"/>
      <c r="E56" s="234"/>
      <c r="F56" s="234"/>
      <c r="G56" s="235"/>
      <c r="H56" s="234"/>
      <c r="I56" s="236"/>
      <c r="J56" s="257"/>
      <c r="K56" s="257"/>
      <c r="L56" s="258"/>
      <c r="M56" s="257"/>
      <c r="N56" s="259"/>
      <c r="O56" s="240"/>
      <c r="P56" s="260"/>
      <c r="Q56" s="227"/>
    </row>
    <row r="57" spans="1:17" ht="24.75" thickBot="1" x14ac:dyDescent="0.25">
      <c r="A57" s="59">
        <v>0</v>
      </c>
      <c r="B57" s="290" t="s">
        <v>5</v>
      </c>
      <c r="C57" s="290"/>
      <c r="D57" s="291"/>
      <c r="E57" s="170" t="str">
        <f t="shared" ref="E57:N57" si="6">+E$29</f>
        <v>Entrées</v>
      </c>
      <c r="F57" s="170" t="str">
        <f t="shared" si="6"/>
        <v>Motif</v>
      </c>
      <c r="G57" s="171" t="str">
        <f t="shared" si="6"/>
        <v>Date</v>
      </c>
      <c r="H57" s="172" t="str">
        <f t="shared" si="6"/>
        <v>GRADE</v>
      </c>
      <c r="I57" s="173" t="str">
        <f t="shared" si="6"/>
        <v>Coef Horaire*</v>
      </c>
      <c r="J57" s="242" t="str">
        <f t="shared" si="6"/>
        <v>Sorties</v>
      </c>
      <c r="K57" s="243" t="str">
        <f t="shared" si="6"/>
        <v>Motif</v>
      </c>
      <c r="L57" s="261" t="str">
        <f t="shared" si="6"/>
        <v>Date</v>
      </c>
      <c r="M57" s="245" t="str">
        <f t="shared" si="6"/>
        <v>GRADE</v>
      </c>
      <c r="N57" s="246" t="str">
        <f t="shared" si="6"/>
        <v>Coef Horaire*</v>
      </c>
      <c r="O57" s="247" t="str">
        <f>+O$28</f>
        <v>COMMENTAIRES LIBRES</v>
      </c>
      <c r="P57" s="248" t="str">
        <f>+P$28</f>
        <v>ATTERRISSAGE AU 31/12/2020</v>
      </c>
      <c r="Q57" s="206"/>
    </row>
    <row r="58" spans="1:17" ht="30.75" thickBot="1" x14ac:dyDescent="0.3">
      <c r="A58" s="60" t="s">
        <v>15</v>
      </c>
      <c r="B58" s="78" t="s">
        <v>16</v>
      </c>
      <c r="C58" s="62" t="s">
        <v>54</v>
      </c>
      <c r="D58" s="70" t="s">
        <v>17</v>
      </c>
      <c r="E58" s="176">
        <f>SUM(E59:E61)</f>
        <v>0</v>
      </c>
      <c r="F58" s="176"/>
      <c r="G58" s="177"/>
      <c r="H58" s="178"/>
      <c r="I58" s="179"/>
      <c r="J58" s="249">
        <f>SUM(J59:J61)</f>
        <v>0</v>
      </c>
      <c r="K58" s="180"/>
      <c r="L58" s="262"/>
      <c r="M58" s="182"/>
      <c r="N58" s="179"/>
      <c r="O58" s="183"/>
      <c r="P58" s="184">
        <f>+A57+E58-J58</f>
        <v>0</v>
      </c>
      <c r="Q58" s="250"/>
    </row>
    <row r="59" spans="1:17" ht="14.25" x14ac:dyDescent="0.2">
      <c r="A59" s="41" t="s">
        <v>19</v>
      </c>
      <c r="B59" s="63" t="s">
        <v>20</v>
      </c>
      <c r="C59" s="53" t="s">
        <v>20</v>
      </c>
      <c r="D59" s="54" t="s">
        <v>20</v>
      </c>
      <c r="E59" s="185"/>
      <c r="F59" s="186"/>
      <c r="G59" s="187"/>
      <c r="H59" s="185"/>
      <c r="I59" s="186"/>
      <c r="J59" s="263"/>
      <c r="K59" s="221"/>
      <c r="L59" s="264"/>
      <c r="M59" s="265"/>
      <c r="N59" s="266"/>
      <c r="O59" s="225"/>
      <c r="P59" s="255"/>
      <c r="Q59" s="227"/>
    </row>
    <row r="60" spans="1:17" ht="14.25" x14ac:dyDescent="0.2">
      <c r="A60" s="41" t="s">
        <v>25</v>
      </c>
      <c r="B60" s="79" t="s">
        <v>20</v>
      </c>
      <c r="C60" s="80" t="s">
        <v>20</v>
      </c>
      <c r="D60" s="81" t="s">
        <v>20</v>
      </c>
      <c r="E60" s="185"/>
      <c r="F60" s="186"/>
      <c r="G60" s="187"/>
      <c r="H60" s="185"/>
      <c r="I60" s="186"/>
      <c r="J60" s="251"/>
      <c r="K60" s="221"/>
      <c r="L60" s="267"/>
      <c r="M60" s="253"/>
      <c r="N60" s="254"/>
      <c r="O60" s="232"/>
      <c r="P60" s="256"/>
      <c r="Q60" s="227"/>
    </row>
    <row r="61" spans="1:17" ht="15" thickBot="1" x14ac:dyDescent="0.25">
      <c r="A61" s="41"/>
      <c r="B61" s="82"/>
      <c r="C61" s="69"/>
      <c r="D61" s="69"/>
      <c r="E61" s="234"/>
      <c r="F61" s="234"/>
      <c r="G61" s="235"/>
      <c r="H61" s="234"/>
      <c r="I61" s="236"/>
      <c r="J61" s="257"/>
      <c r="K61" s="257"/>
      <c r="L61" s="258"/>
      <c r="M61" s="257"/>
      <c r="N61" s="259"/>
      <c r="O61" s="240"/>
      <c r="P61" s="260"/>
      <c r="Q61" s="227"/>
    </row>
    <row r="62" spans="1:17" ht="24.75" thickBot="1" x14ac:dyDescent="0.25">
      <c r="A62" s="59">
        <v>0</v>
      </c>
      <c r="B62" s="290" t="s">
        <v>6</v>
      </c>
      <c r="C62" s="290"/>
      <c r="D62" s="291"/>
      <c r="E62" s="170" t="str">
        <f t="shared" ref="E62:N62" si="7">+E$29</f>
        <v>Entrées</v>
      </c>
      <c r="F62" s="170" t="str">
        <f t="shared" si="7"/>
        <v>Motif</v>
      </c>
      <c r="G62" s="171" t="str">
        <f t="shared" si="7"/>
        <v>Date</v>
      </c>
      <c r="H62" s="172" t="str">
        <f t="shared" si="7"/>
        <v>GRADE</v>
      </c>
      <c r="I62" s="173" t="str">
        <f t="shared" si="7"/>
        <v>Coef Horaire*</v>
      </c>
      <c r="J62" s="242" t="str">
        <f t="shared" si="7"/>
        <v>Sorties</v>
      </c>
      <c r="K62" s="215" t="str">
        <f t="shared" si="7"/>
        <v>Motif</v>
      </c>
      <c r="L62" s="244" t="str">
        <f t="shared" si="7"/>
        <v>Date</v>
      </c>
      <c r="M62" s="245" t="str">
        <f t="shared" si="7"/>
        <v>GRADE</v>
      </c>
      <c r="N62" s="246" t="str">
        <f t="shared" si="7"/>
        <v>Coef Horaire*</v>
      </c>
      <c r="O62" s="247" t="str">
        <f>+O$28</f>
        <v>COMMENTAIRES LIBRES</v>
      </c>
      <c r="P62" s="248" t="str">
        <f>+P$28</f>
        <v>ATTERRISSAGE AU 31/12/2020</v>
      </c>
      <c r="Q62" s="206"/>
    </row>
    <row r="63" spans="1:17" ht="30.75" thickBot="1" x14ac:dyDescent="0.3">
      <c r="A63" s="60" t="s">
        <v>15</v>
      </c>
      <c r="B63" s="61" t="s">
        <v>16</v>
      </c>
      <c r="C63" s="62" t="s">
        <v>54</v>
      </c>
      <c r="D63" s="70" t="s">
        <v>17</v>
      </c>
      <c r="E63" s="176">
        <f>SUM(E64:E66)</f>
        <v>0</v>
      </c>
      <c r="F63" s="176"/>
      <c r="G63" s="177"/>
      <c r="H63" s="178"/>
      <c r="I63" s="179"/>
      <c r="J63" s="249">
        <f>SUM(J64:J66)</f>
        <v>0</v>
      </c>
      <c r="K63" s="180"/>
      <c r="L63" s="181"/>
      <c r="M63" s="182"/>
      <c r="N63" s="179"/>
      <c r="O63" s="183"/>
      <c r="P63" s="184">
        <f>+A62+E63-J63</f>
        <v>0</v>
      </c>
      <c r="Q63" s="250"/>
    </row>
    <row r="64" spans="1:17" ht="14.25" x14ac:dyDescent="0.2">
      <c r="A64" s="41" t="s">
        <v>19</v>
      </c>
      <c r="B64" s="52" t="s">
        <v>20</v>
      </c>
      <c r="C64" s="53" t="s">
        <v>20</v>
      </c>
      <c r="D64" s="54" t="s">
        <v>20</v>
      </c>
      <c r="E64" s="185"/>
      <c r="F64" s="186"/>
      <c r="G64" s="187"/>
      <c r="H64" s="185"/>
      <c r="I64" s="186"/>
      <c r="J64" s="228"/>
      <c r="K64" s="221"/>
      <c r="L64" s="229"/>
      <c r="M64" s="230"/>
      <c r="N64" s="231"/>
      <c r="O64" s="232"/>
      <c r="P64" s="226"/>
      <c r="Q64" s="227"/>
    </row>
    <row r="65" spans="1:17" ht="14.25" x14ac:dyDescent="0.2">
      <c r="A65" s="41" t="s">
        <v>25</v>
      </c>
      <c r="B65" s="83" t="s">
        <v>20</v>
      </c>
      <c r="C65" s="84" t="s">
        <v>20</v>
      </c>
      <c r="D65" s="72" t="s">
        <v>20</v>
      </c>
      <c r="E65" s="185"/>
      <c r="F65" s="186"/>
      <c r="G65" s="187"/>
      <c r="H65" s="185"/>
      <c r="I65" s="186"/>
      <c r="J65" s="228"/>
      <c r="K65" s="221"/>
      <c r="L65" s="229"/>
      <c r="M65" s="230"/>
      <c r="N65" s="231"/>
      <c r="O65" s="232"/>
      <c r="P65" s="233"/>
      <c r="Q65" s="227"/>
    </row>
    <row r="66" spans="1:17" ht="15" thickBot="1" x14ac:dyDescent="0.25">
      <c r="A66" s="41" t="s">
        <v>26</v>
      </c>
      <c r="B66" s="85"/>
      <c r="C66" s="86"/>
      <c r="D66" s="87"/>
      <c r="E66" s="234"/>
      <c r="F66" s="234"/>
      <c r="G66" s="235"/>
      <c r="H66" s="234"/>
      <c r="I66" s="236"/>
      <c r="J66" s="237"/>
      <c r="K66" s="237"/>
      <c r="L66" s="238"/>
      <c r="M66" s="237"/>
      <c r="N66" s="239"/>
      <c r="O66" s="240"/>
      <c r="P66" s="241"/>
      <c r="Q66" s="227"/>
    </row>
    <row r="67" spans="1:17" ht="24.75" thickBot="1" x14ac:dyDescent="0.25">
      <c r="A67" s="59">
        <v>1</v>
      </c>
      <c r="B67" s="290" t="s">
        <v>7</v>
      </c>
      <c r="C67" s="290"/>
      <c r="D67" s="291"/>
      <c r="E67" s="170" t="str">
        <f t="shared" ref="E67:N67" si="8">+E$29</f>
        <v>Entrées</v>
      </c>
      <c r="F67" s="170" t="str">
        <f t="shared" si="8"/>
        <v>Motif</v>
      </c>
      <c r="G67" s="171" t="str">
        <f t="shared" si="8"/>
        <v>Date</v>
      </c>
      <c r="H67" s="172" t="str">
        <f t="shared" si="8"/>
        <v>GRADE</v>
      </c>
      <c r="I67" s="173" t="str">
        <f t="shared" si="8"/>
        <v>Coef Horaire*</v>
      </c>
      <c r="J67" s="242" t="str">
        <f t="shared" si="8"/>
        <v>Sorties</v>
      </c>
      <c r="K67" s="215" t="str">
        <f t="shared" si="8"/>
        <v>Motif</v>
      </c>
      <c r="L67" s="244" t="str">
        <f t="shared" si="8"/>
        <v>Date</v>
      </c>
      <c r="M67" s="245" t="str">
        <f t="shared" si="8"/>
        <v>GRADE</v>
      </c>
      <c r="N67" s="246" t="str">
        <f t="shared" si="8"/>
        <v>Coef Horaire*</v>
      </c>
      <c r="O67" s="247" t="str">
        <f>+O$28</f>
        <v>COMMENTAIRES LIBRES</v>
      </c>
      <c r="P67" s="248" t="str">
        <f>+P$28</f>
        <v>ATTERRISSAGE AU 31/12/2020</v>
      </c>
      <c r="Q67" s="206"/>
    </row>
    <row r="68" spans="1:17" ht="30.75" thickBot="1" x14ac:dyDescent="0.3">
      <c r="A68" s="60" t="s">
        <v>15</v>
      </c>
      <c r="B68" s="61" t="s">
        <v>16</v>
      </c>
      <c r="C68" s="62" t="s">
        <v>54</v>
      </c>
      <c r="D68" s="70" t="s">
        <v>17</v>
      </c>
      <c r="E68" s="176">
        <f>SUM(E69:E72)</f>
        <v>0</v>
      </c>
      <c r="F68" s="176"/>
      <c r="G68" s="177"/>
      <c r="H68" s="178"/>
      <c r="I68" s="179"/>
      <c r="J68" s="249">
        <f>SUM(J69:J72)</f>
        <v>0</v>
      </c>
      <c r="K68" s="180"/>
      <c r="L68" s="181"/>
      <c r="M68" s="182"/>
      <c r="N68" s="179"/>
      <c r="O68" s="183"/>
      <c r="P68" s="184">
        <f>+A67+E68-J68</f>
        <v>1</v>
      </c>
      <c r="Q68" s="250"/>
    </row>
    <row r="69" spans="1:17" ht="14.25" x14ac:dyDescent="0.2">
      <c r="A69" s="41" t="s">
        <v>15</v>
      </c>
      <c r="B69" s="71" t="s">
        <v>60</v>
      </c>
      <c r="C69" s="53" t="s">
        <v>27</v>
      </c>
      <c r="D69" s="72">
        <v>1</v>
      </c>
      <c r="E69" s="185"/>
      <c r="F69" s="186"/>
      <c r="G69" s="187"/>
      <c r="H69" s="185"/>
      <c r="I69" s="186"/>
      <c r="J69" s="251"/>
      <c r="K69" s="221"/>
      <c r="L69" s="252"/>
      <c r="M69" s="253"/>
      <c r="N69" s="254"/>
      <c r="O69" s="232"/>
      <c r="P69" s="255"/>
      <c r="Q69" s="227"/>
    </row>
    <row r="70" spans="1:17" ht="14.25" x14ac:dyDescent="0.2">
      <c r="A70" s="41" t="s">
        <v>19</v>
      </c>
      <c r="B70" s="71" t="s">
        <v>20</v>
      </c>
      <c r="C70" s="73" t="s">
        <v>20</v>
      </c>
      <c r="D70" s="74" t="s">
        <v>20</v>
      </c>
      <c r="E70" s="185"/>
      <c r="F70" s="186"/>
      <c r="G70" s="187"/>
      <c r="H70" s="185"/>
      <c r="I70" s="186"/>
      <c r="J70" s="251"/>
      <c r="K70" s="221"/>
      <c r="L70" s="252"/>
      <c r="M70" s="253"/>
      <c r="N70" s="254"/>
      <c r="O70" s="232"/>
      <c r="P70" s="256"/>
      <c r="Q70" s="227"/>
    </row>
    <row r="71" spans="1:17" ht="14.25" x14ac:dyDescent="0.2">
      <c r="A71" s="41" t="s">
        <v>25</v>
      </c>
      <c r="B71" s="71" t="s">
        <v>20</v>
      </c>
      <c r="C71" s="73" t="s">
        <v>20</v>
      </c>
      <c r="D71" s="74" t="s">
        <v>20</v>
      </c>
      <c r="E71" s="185"/>
      <c r="F71" s="186"/>
      <c r="G71" s="187"/>
      <c r="H71" s="185"/>
      <c r="I71" s="186"/>
      <c r="J71" s="251"/>
      <c r="K71" s="221"/>
      <c r="L71" s="252"/>
      <c r="M71" s="253"/>
      <c r="N71" s="254"/>
      <c r="O71" s="232"/>
      <c r="P71" s="256"/>
      <c r="Q71" s="227"/>
    </row>
    <row r="72" spans="1:17" ht="15" thickBot="1" x14ac:dyDescent="0.25">
      <c r="A72" s="41" t="s">
        <v>26</v>
      </c>
      <c r="B72" s="75"/>
      <c r="C72" s="76"/>
      <c r="D72" s="77"/>
      <c r="E72" s="234"/>
      <c r="F72" s="234"/>
      <c r="G72" s="235"/>
      <c r="H72" s="234"/>
      <c r="I72" s="236"/>
      <c r="J72" s="257"/>
      <c r="K72" s="257"/>
      <c r="L72" s="258"/>
      <c r="M72" s="257"/>
      <c r="N72" s="259"/>
      <c r="O72" s="240"/>
      <c r="P72" s="260"/>
      <c r="Q72" s="227"/>
    </row>
    <row r="73" spans="1:17" ht="24.75" thickBot="1" x14ac:dyDescent="0.25">
      <c r="A73" s="59">
        <v>0</v>
      </c>
      <c r="B73" s="290" t="s">
        <v>28</v>
      </c>
      <c r="C73" s="290"/>
      <c r="D73" s="291"/>
      <c r="E73" s="170" t="str">
        <f t="shared" ref="E73:N73" si="9">+E$29</f>
        <v>Entrées</v>
      </c>
      <c r="F73" s="170" t="str">
        <f t="shared" si="9"/>
        <v>Motif</v>
      </c>
      <c r="G73" s="171" t="str">
        <f t="shared" si="9"/>
        <v>Date</v>
      </c>
      <c r="H73" s="172" t="str">
        <f t="shared" si="9"/>
        <v>GRADE</v>
      </c>
      <c r="I73" s="173" t="str">
        <f t="shared" si="9"/>
        <v>Coef Horaire*</v>
      </c>
      <c r="J73" s="242" t="str">
        <f t="shared" si="9"/>
        <v>Sorties</v>
      </c>
      <c r="K73" s="215" t="str">
        <f t="shared" si="9"/>
        <v>Motif</v>
      </c>
      <c r="L73" s="244" t="str">
        <f t="shared" si="9"/>
        <v>Date</v>
      </c>
      <c r="M73" s="245" t="str">
        <f t="shared" si="9"/>
        <v>GRADE</v>
      </c>
      <c r="N73" s="246" t="str">
        <f t="shared" si="9"/>
        <v>Coef Horaire*</v>
      </c>
      <c r="O73" s="247" t="str">
        <f>+O$28</f>
        <v>COMMENTAIRES LIBRES</v>
      </c>
      <c r="P73" s="248" t="str">
        <f>+P$28</f>
        <v>ATTERRISSAGE AU 31/12/2020</v>
      </c>
      <c r="Q73" s="206"/>
    </row>
    <row r="74" spans="1:17" ht="30.75" thickBot="1" x14ac:dyDescent="0.3">
      <c r="A74" s="60" t="s">
        <v>15</v>
      </c>
      <c r="B74" s="61" t="s">
        <v>16</v>
      </c>
      <c r="C74" s="62" t="s">
        <v>54</v>
      </c>
      <c r="D74" s="70" t="s">
        <v>17</v>
      </c>
      <c r="E74" s="176">
        <f>+SUM(E75:E77)</f>
        <v>0</v>
      </c>
      <c r="F74" s="176"/>
      <c r="G74" s="177"/>
      <c r="H74" s="178"/>
      <c r="I74" s="179"/>
      <c r="J74" s="249">
        <f>+SUM(J75:J77)</f>
        <v>0</v>
      </c>
      <c r="K74" s="180"/>
      <c r="L74" s="181"/>
      <c r="M74" s="182"/>
      <c r="N74" s="179"/>
      <c r="O74" s="183"/>
      <c r="P74" s="184">
        <f>+A73+E74-J74</f>
        <v>0</v>
      </c>
      <c r="Q74" s="250"/>
    </row>
    <row r="75" spans="1:17" ht="14.25" x14ac:dyDescent="0.2">
      <c r="A75" s="41" t="s">
        <v>19</v>
      </c>
      <c r="B75" s="71" t="s">
        <v>20</v>
      </c>
      <c r="C75" s="53" t="s">
        <v>20</v>
      </c>
      <c r="D75" s="54" t="s">
        <v>20</v>
      </c>
      <c r="E75" s="185"/>
      <c r="F75" s="186"/>
      <c r="G75" s="187"/>
      <c r="H75" s="185"/>
      <c r="I75" s="186"/>
      <c r="J75" s="251"/>
      <c r="K75" s="221"/>
      <c r="L75" s="252"/>
      <c r="M75" s="253"/>
      <c r="N75" s="254"/>
      <c r="O75" s="232"/>
      <c r="P75" s="255"/>
      <c r="Q75" s="227"/>
    </row>
    <row r="76" spans="1:17" ht="14.25" x14ac:dyDescent="0.2">
      <c r="A76" s="41" t="s">
        <v>25</v>
      </c>
      <c r="B76" s="71" t="s">
        <v>20</v>
      </c>
      <c r="C76" s="73" t="s">
        <v>20</v>
      </c>
      <c r="D76" s="74" t="s">
        <v>20</v>
      </c>
      <c r="E76" s="185"/>
      <c r="F76" s="186"/>
      <c r="G76" s="187"/>
      <c r="H76" s="185"/>
      <c r="I76" s="186"/>
      <c r="J76" s="251"/>
      <c r="K76" s="221"/>
      <c r="L76" s="252"/>
      <c r="M76" s="253"/>
      <c r="N76" s="254"/>
      <c r="O76" s="232"/>
      <c r="P76" s="256"/>
      <c r="Q76" s="227"/>
    </row>
    <row r="77" spans="1:17" ht="15" thickBot="1" x14ac:dyDescent="0.25">
      <c r="A77" s="41" t="s">
        <v>26</v>
      </c>
      <c r="B77" s="75"/>
      <c r="C77" s="76"/>
      <c r="D77" s="77"/>
      <c r="E77" s="234"/>
      <c r="F77" s="234"/>
      <c r="G77" s="235"/>
      <c r="H77" s="234"/>
      <c r="I77" s="236"/>
      <c r="J77" s="257"/>
      <c r="K77" s="257"/>
      <c r="L77" s="258"/>
      <c r="M77" s="257"/>
      <c r="N77" s="259"/>
      <c r="O77" s="240"/>
      <c r="P77" s="256"/>
      <c r="Q77" s="227"/>
    </row>
    <row r="78" spans="1:17" ht="14.25" x14ac:dyDescent="0.2">
      <c r="A78" s="41" t="s">
        <v>15</v>
      </c>
      <c r="B78" s="88"/>
      <c r="C78" s="89"/>
      <c r="D78" s="90"/>
      <c r="E78" s="88"/>
      <c r="F78" s="88"/>
      <c r="G78" s="268"/>
      <c r="H78" s="88"/>
      <c r="I78" s="269"/>
      <c r="J78" s="270"/>
      <c r="K78" s="270"/>
      <c r="L78" s="271"/>
      <c r="M78" s="270"/>
      <c r="N78" s="272"/>
      <c r="O78" s="273"/>
      <c r="P78" s="88"/>
      <c r="Q78" s="88"/>
    </row>
    <row r="79" spans="1:17" ht="14.25" x14ac:dyDescent="0.2">
      <c r="A79" s="41" t="s">
        <v>15</v>
      </c>
      <c r="B79" s="43"/>
      <c r="C79" s="44"/>
      <c r="D79" s="45"/>
      <c r="E79" s="274"/>
      <c r="F79" s="274"/>
      <c r="G79" s="168"/>
      <c r="H79" s="274"/>
      <c r="I79" s="45"/>
      <c r="J79" s="274"/>
      <c r="K79" s="274"/>
      <c r="L79" s="168"/>
      <c r="M79" s="274"/>
      <c r="N79" s="45"/>
      <c r="O79" s="275"/>
      <c r="P79" s="276"/>
      <c r="Q79" s="276"/>
    </row>
    <row r="80" spans="1:17" ht="14.25" hidden="1" x14ac:dyDescent="0.2">
      <c r="A80" s="41" t="s">
        <v>29</v>
      </c>
      <c r="B80" s="43"/>
      <c r="C80" s="44"/>
      <c r="D80" s="45"/>
      <c r="E80" s="274"/>
      <c r="F80" s="274"/>
      <c r="G80" s="168"/>
      <c r="H80" s="274"/>
      <c r="I80" s="45"/>
      <c r="J80" s="274"/>
      <c r="K80" s="274"/>
      <c r="L80" s="168"/>
      <c r="M80" s="274"/>
      <c r="N80" s="45"/>
      <c r="O80" s="275"/>
      <c r="P80" s="276"/>
      <c r="Q80" s="276"/>
    </row>
    <row r="81" hidden="1" x14ac:dyDescent="0.2"/>
    <row r="82" hidden="1" x14ac:dyDescent="0.2"/>
    <row r="83" hidden="1" x14ac:dyDescent="0.2"/>
    <row r="84" hidden="1" x14ac:dyDescent="0.2"/>
    <row r="85" hidden="1" x14ac:dyDescent="0.2"/>
    <row r="86" hidden="1" x14ac:dyDescent="0.2"/>
    <row r="87" hidden="1" x14ac:dyDescent="0.2"/>
    <row r="88" hidden="1" x14ac:dyDescent="0.2"/>
    <row r="89" hidden="1" x14ac:dyDescent="0.2"/>
    <row r="90" hidden="1" x14ac:dyDescent="0.2"/>
    <row r="91" hidden="1" x14ac:dyDescent="0.2"/>
    <row r="92" hidden="1" x14ac:dyDescent="0.2"/>
    <row r="93" hidden="1" x14ac:dyDescent="0.2"/>
    <row r="94" hidden="1" x14ac:dyDescent="0.2"/>
    <row r="95" hidden="1" x14ac:dyDescent="0.2"/>
    <row r="96" hidden="1" x14ac:dyDescent="0.2"/>
    <row r="97" hidden="1" x14ac:dyDescent="0.2"/>
    <row r="98" hidden="1" x14ac:dyDescent="0.2"/>
    <row r="99" hidden="1" x14ac:dyDescent="0.2"/>
    <row r="100" hidden="1" x14ac:dyDescent="0.2"/>
    <row r="101" hidden="1" x14ac:dyDescent="0.2"/>
    <row r="102" hidden="1" x14ac:dyDescent="0.2"/>
    <row r="103" hidden="1" x14ac:dyDescent="0.2"/>
    <row r="104" hidden="1" x14ac:dyDescent="0.2"/>
    <row r="105" hidden="1" x14ac:dyDescent="0.2"/>
    <row r="106" hidden="1" x14ac:dyDescent="0.2"/>
    <row r="107" hidden="1" x14ac:dyDescent="0.2"/>
    <row r="108" hidden="1" x14ac:dyDescent="0.2"/>
    <row r="109" hidden="1" x14ac:dyDescent="0.2"/>
    <row r="110" hidden="1" x14ac:dyDescent="0.2"/>
    <row r="111" hidden="1" x14ac:dyDescent="0.2"/>
    <row r="112" hidden="1" x14ac:dyDescent="0.2"/>
    <row r="113" hidden="1" x14ac:dyDescent="0.2"/>
    <row r="114" hidden="1" x14ac:dyDescent="0.2"/>
    <row r="115" hidden="1" x14ac:dyDescent="0.2"/>
    <row r="116" hidden="1" x14ac:dyDescent="0.2"/>
    <row r="117" hidden="1" x14ac:dyDescent="0.2"/>
    <row r="118" hidden="1" x14ac:dyDescent="0.2"/>
    <row r="119" hidden="1" x14ac:dyDescent="0.2"/>
    <row r="120" hidden="1" x14ac:dyDescent="0.2"/>
    <row r="121" hidden="1" x14ac:dyDescent="0.2"/>
    <row r="122" hidden="1" x14ac:dyDescent="0.2"/>
    <row r="123" hidden="1" x14ac:dyDescent="0.2"/>
    <row r="124" hidden="1" x14ac:dyDescent="0.2"/>
    <row r="125" hidden="1" x14ac:dyDescent="0.2"/>
    <row r="126" hidden="1" x14ac:dyDescent="0.2"/>
    <row r="127" hidden="1" x14ac:dyDescent="0.2"/>
    <row r="128" hidden="1" x14ac:dyDescent="0.2"/>
    <row r="129" hidden="1" x14ac:dyDescent="0.2"/>
    <row r="130" hidden="1" x14ac:dyDescent="0.2"/>
    <row r="131" hidden="1" x14ac:dyDescent="0.2"/>
    <row r="132" hidden="1" x14ac:dyDescent="0.2"/>
    <row r="133" hidden="1" x14ac:dyDescent="0.2"/>
    <row r="134" hidden="1" x14ac:dyDescent="0.2"/>
    <row r="135" hidden="1" x14ac:dyDescent="0.2"/>
    <row r="136" hidden="1" x14ac:dyDescent="0.2"/>
    <row r="137" hidden="1" x14ac:dyDescent="0.2"/>
    <row r="138" hidden="1" x14ac:dyDescent="0.2"/>
    <row r="139" hidden="1" x14ac:dyDescent="0.2"/>
    <row r="140" hidden="1" x14ac:dyDescent="0.2"/>
    <row r="141" hidden="1" x14ac:dyDescent="0.2"/>
    <row r="142" hidden="1" x14ac:dyDescent="0.2"/>
    <row r="143" hidden="1" x14ac:dyDescent="0.2"/>
    <row r="144" hidden="1" x14ac:dyDescent="0.2"/>
    <row r="145" hidden="1" x14ac:dyDescent="0.2"/>
    <row r="146" hidden="1" x14ac:dyDescent="0.2"/>
    <row r="147" hidden="1" x14ac:dyDescent="0.2"/>
    <row r="148" hidden="1" x14ac:dyDescent="0.2"/>
    <row r="149" hidden="1" x14ac:dyDescent="0.2"/>
    <row r="150" hidden="1" x14ac:dyDescent="0.2"/>
    <row r="151" hidden="1" x14ac:dyDescent="0.2"/>
    <row r="152" hidden="1" x14ac:dyDescent="0.2"/>
    <row r="153" hidden="1" x14ac:dyDescent="0.2"/>
    <row r="154" hidden="1" x14ac:dyDescent="0.2"/>
    <row r="155" hidden="1" x14ac:dyDescent="0.2"/>
    <row r="156" hidden="1" x14ac:dyDescent="0.2"/>
    <row r="157" hidden="1" x14ac:dyDescent="0.2"/>
    <row r="158" hidden="1" x14ac:dyDescent="0.2"/>
    <row r="159" hidden="1" x14ac:dyDescent="0.2"/>
    <row r="160" hidden="1" x14ac:dyDescent="0.2"/>
    <row r="161" hidden="1" x14ac:dyDescent="0.2"/>
    <row r="162" hidden="1" x14ac:dyDescent="0.2"/>
    <row r="163" hidden="1" x14ac:dyDescent="0.2"/>
    <row r="164" hidden="1" x14ac:dyDescent="0.2"/>
    <row r="165" hidden="1" x14ac:dyDescent="0.2"/>
    <row r="166" hidden="1" x14ac:dyDescent="0.2"/>
    <row r="167" hidden="1" x14ac:dyDescent="0.2"/>
    <row r="168" hidden="1" x14ac:dyDescent="0.2"/>
    <row r="169" hidden="1" x14ac:dyDescent="0.2"/>
    <row r="170" hidden="1" x14ac:dyDescent="0.2"/>
    <row r="171" hidden="1" x14ac:dyDescent="0.2"/>
    <row r="172" hidden="1" x14ac:dyDescent="0.2"/>
    <row r="173" hidden="1" x14ac:dyDescent="0.2"/>
    <row r="174" hidden="1" x14ac:dyDescent="0.2"/>
    <row r="175" hidden="1" x14ac:dyDescent="0.2"/>
    <row r="176" hidden="1" x14ac:dyDescent="0.2"/>
    <row r="177" hidden="1" x14ac:dyDescent="0.2"/>
    <row r="178" hidden="1" x14ac:dyDescent="0.2"/>
    <row r="179" hidden="1" x14ac:dyDescent="0.2"/>
    <row r="180" hidden="1" x14ac:dyDescent="0.2"/>
    <row r="181" hidden="1" x14ac:dyDescent="0.2"/>
    <row r="182" hidden="1" x14ac:dyDescent="0.2"/>
    <row r="183" hidden="1" x14ac:dyDescent="0.2"/>
    <row r="184" hidden="1" x14ac:dyDescent="0.2"/>
    <row r="185" hidden="1" x14ac:dyDescent="0.2"/>
    <row r="186" hidden="1" x14ac:dyDescent="0.2"/>
    <row r="187" hidden="1" x14ac:dyDescent="0.2"/>
    <row r="188" hidden="1" x14ac:dyDescent="0.2"/>
    <row r="189" hidden="1" x14ac:dyDescent="0.2"/>
    <row r="190" hidden="1" x14ac:dyDescent="0.2"/>
    <row r="191" hidden="1" x14ac:dyDescent="0.2"/>
    <row r="192" hidden="1" x14ac:dyDescent="0.2"/>
    <row r="193" hidden="1" x14ac:dyDescent="0.2"/>
    <row r="194" hidden="1" x14ac:dyDescent="0.2"/>
    <row r="195" hidden="1" x14ac:dyDescent="0.2"/>
    <row r="196" hidden="1" x14ac:dyDescent="0.2"/>
    <row r="197" hidden="1" x14ac:dyDescent="0.2"/>
    <row r="198" hidden="1" x14ac:dyDescent="0.2"/>
    <row r="199" hidden="1" x14ac:dyDescent="0.2"/>
    <row r="200" hidden="1" x14ac:dyDescent="0.2"/>
    <row r="201" hidden="1" x14ac:dyDescent="0.2"/>
    <row r="202" hidden="1" x14ac:dyDescent="0.2"/>
    <row r="203" hidden="1" x14ac:dyDescent="0.2"/>
    <row r="204" hidden="1" x14ac:dyDescent="0.2"/>
    <row r="205" hidden="1" x14ac:dyDescent="0.2"/>
    <row r="206" hidden="1" x14ac:dyDescent="0.2"/>
    <row r="207" hidden="1" x14ac:dyDescent="0.2"/>
    <row r="208" hidden="1" x14ac:dyDescent="0.2"/>
    <row r="209" hidden="1" x14ac:dyDescent="0.2"/>
    <row r="210" hidden="1" x14ac:dyDescent="0.2"/>
    <row r="211" hidden="1" x14ac:dyDescent="0.2"/>
    <row r="212" hidden="1" x14ac:dyDescent="0.2"/>
    <row r="213" hidden="1" x14ac:dyDescent="0.2"/>
    <row r="214" hidden="1" x14ac:dyDescent="0.2"/>
    <row r="215" hidden="1" x14ac:dyDescent="0.2"/>
    <row r="216" hidden="1" x14ac:dyDescent="0.2"/>
    <row r="217" hidden="1" x14ac:dyDescent="0.2"/>
    <row r="218" hidden="1" x14ac:dyDescent="0.2"/>
    <row r="219" hidden="1" x14ac:dyDescent="0.2"/>
    <row r="220" hidden="1" x14ac:dyDescent="0.2"/>
    <row r="221" hidden="1" x14ac:dyDescent="0.2"/>
    <row r="222" hidden="1" x14ac:dyDescent="0.2"/>
    <row r="223" hidden="1" x14ac:dyDescent="0.2"/>
    <row r="224" hidden="1" x14ac:dyDescent="0.2"/>
    <row r="225" hidden="1" x14ac:dyDescent="0.2"/>
    <row r="226" hidden="1" x14ac:dyDescent="0.2"/>
    <row r="227" hidden="1" x14ac:dyDescent="0.2"/>
    <row r="228" hidden="1" x14ac:dyDescent="0.2"/>
    <row r="229" hidden="1" x14ac:dyDescent="0.2"/>
    <row r="230" hidden="1" x14ac:dyDescent="0.2"/>
    <row r="231" hidden="1" x14ac:dyDescent="0.2"/>
    <row r="232" hidden="1" x14ac:dyDescent="0.2"/>
    <row r="233" hidden="1" x14ac:dyDescent="0.2"/>
    <row r="234" hidden="1" x14ac:dyDescent="0.2"/>
    <row r="235" hidden="1" x14ac:dyDescent="0.2"/>
    <row r="236" hidden="1" x14ac:dyDescent="0.2"/>
    <row r="237" hidden="1" x14ac:dyDescent="0.2"/>
    <row r="238" hidden="1" x14ac:dyDescent="0.2"/>
    <row r="239" hidden="1" x14ac:dyDescent="0.2"/>
    <row r="240" hidden="1" x14ac:dyDescent="0.2"/>
    <row r="241" hidden="1" x14ac:dyDescent="0.2"/>
    <row r="242" hidden="1" x14ac:dyDescent="0.2"/>
    <row r="243" hidden="1" x14ac:dyDescent="0.2"/>
    <row r="244" hidden="1" x14ac:dyDescent="0.2"/>
    <row r="245" hidden="1" x14ac:dyDescent="0.2"/>
    <row r="246" hidden="1" x14ac:dyDescent="0.2"/>
    <row r="247" hidden="1" x14ac:dyDescent="0.2"/>
    <row r="248" hidden="1" x14ac:dyDescent="0.2"/>
    <row r="249" hidden="1" x14ac:dyDescent="0.2"/>
    <row r="250" hidden="1" x14ac:dyDescent="0.2"/>
    <row r="251" hidden="1" x14ac:dyDescent="0.2"/>
    <row r="252" hidden="1" x14ac:dyDescent="0.2"/>
    <row r="253" hidden="1" x14ac:dyDescent="0.2"/>
    <row r="254" hidden="1" x14ac:dyDescent="0.2"/>
    <row r="255" hidden="1" x14ac:dyDescent="0.2"/>
    <row r="256" hidden="1" x14ac:dyDescent="0.2"/>
    <row r="257" hidden="1" x14ac:dyDescent="0.2"/>
    <row r="258" hidden="1" x14ac:dyDescent="0.2"/>
    <row r="259" hidden="1" x14ac:dyDescent="0.2"/>
    <row r="260" hidden="1" x14ac:dyDescent="0.2"/>
    <row r="261" hidden="1" x14ac:dyDescent="0.2"/>
    <row r="262" hidden="1" x14ac:dyDescent="0.2"/>
    <row r="263" hidden="1" x14ac:dyDescent="0.2"/>
    <row r="264" hidden="1" x14ac:dyDescent="0.2"/>
    <row r="265" hidden="1" x14ac:dyDescent="0.2"/>
    <row r="266" hidden="1" x14ac:dyDescent="0.2"/>
    <row r="267" hidden="1" x14ac:dyDescent="0.2"/>
    <row r="268" hidden="1" x14ac:dyDescent="0.2"/>
    <row r="269" hidden="1" x14ac:dyDescent="0.2"/>
    <row r="270" hidden="1" x14ac:dyDescent="0.2"/>
    <row r="271" hidden="1" x14ac:dyDescent="0.2"/>
    <row r="272" hidden="1" x14ac:dyDescent="0.2"/>
    <row r="273" hidden="1" x14ac:dyDescent="0.2"/>
    <row r="274" hidden="1" x14ac:dyDescent="0.2"/>
    <row r="275" hidden="1" x14ac:dyDescent="0.2"/>
    <row r="276" hidden="1" x14ac:dyDescent="0.2"/>
    <row r="277" hidden="1" x14ac:dyDescent="0.2"/>
    <row r="278" hidden="1" x14ac:dyDescent="0.2"/>
    <row r="279" hidden="1" x14ac:dyDescent="0.2"/>
    <row r="280" hidden="1" x14ac:dyDescent="0.2"/>
    <row r="281" hidden="1" x14ac:dyDescent="0.2"/>
    <row r="282" hidden="1" x14ac:dyDescent="0.2"/>
    <row r="283" hidden="1" x14ac:dyDescent="0.2"/>
    <row r="284" hidden="1" x14ac:dyDescent="0.2"/>
    <row r="285" hidden="1" x14ac:dyDescent="0.2"/>
    <row r="286" hidden="1" x14ac:dyDescent="0.2"/>
    <row r="287" hidden="1" x14ac:dyDescent="0.2"/>
    <row r="288" hidden="1" x14ac:dyDescent="0.2"/>
    <row r="289" hidden="1" x14ac:dyDescent="0.2"/>
    <row r="290" hidden="1" x14ac:dyDescent="0.2"/>
    <row r="291" hidden="1" x14ac:dyDescent="0.2"/>
    <row r="292" hidden="1" x14ac:dyDescent="0.2"/>
    <row r="293" hidden="1" x14ac:dyDescent="0.2"/>
    <row r="294" hidden="1" x14ac:dyDescent="0.2"/>
    <row r="295" hidden="1" x14ac:dyDescent="0.2"/>
    <row r="296" hidden="1" x14ac:dyDescent="0.2"/>
    <row r="297" hidden="1" x14ac:dyDescent="0.2"/>
    <row r="298" hidden="1" x14ac:dyDescent="0.2"/>
    <row r="299" hidden="1" x14ac:dyDescent="0.2"/>
    <row r="300" hidden="1" x14ac:dyDescent="0.2"/>
    <row r="301" hidden="1" x14ac:dyDescent="0.2"/>
    <row r="302" hidden="1" x14ac:dyDescent="0.2"/>
    <row r="303" hidden="1" x14ac:dyDescent="0.2"/>
    <row r="304" hidden="1" x14ac:dyDescent="0.2"/>
    <row r="305" hidden="1" x14ac:dyDescent="0.2"/>
    <row r="306" hidden="1" x14ac:dyDescent="0.2"/>
    <row r="307" hidden="1" x14ac:dyDescent="0.2"/>
    <row r="308" hidden="1" x14ac:dyDescent="0.2"/>
    <row r="309" hidden="1" x14ac:dyDescent="0.2"/>
    <row r="310" hidden="1" x14ac:dyDescent="0.2"/>
    <row r="311" hidden="1" x14ac:dyDescent="0.2"/>
    <row r="312" hidden="1" x14ac:dyDescent="0.2"/>
    <row r="313" hidden="1" x14ac:dyDescent="0.2"/>
    <row r="314" hidden="1" x14ac:dyDescent="0.2"/>
    <row r="315" hidden="1" x14ac:dyDescent="0.2"/>
    <row r="316" hidden="1" x14ac:dyDescent="0.2"/>
    <row r="317" hidden="1" x14ac:dyDescent="0.2"/>
    <row r="318" hidden="1" x14ac:dyDescent="0.2"/>
    <row r="319" hidden="1" x14ac:dyDescent="0.2"/>
    <row r="320" hidden="1" x14ac:dyDescent="0.2"/>
    <row r="321" hidden="1" x14ac:dyDescent="0.2"/>
    <row r="322" hidden="1" x14ac:dyDescent="0.2"/>
    <row r="323" hidden="1" x14ac:dyDescent="0.2"/>
    <row r="324" hidden="1" x14ac:dyDescent="0.2"/>
    <row r="325" hidden="1" x14ac:dyDescent="0.2"/>
    <row r="326" hidden="1" x14ac:dyDescent="0.2"/>
    <row r="327" hidden="1" x14ac:dyDescent="0.2"/>
    <row r="328" hidden="1" x14ac:dyDescent="0.2"/>
    <row r="329" hidden="1" x14ac:dyDescent="0.2"/>
    <row r="330" hidden="1" x14ac:dyDescent="0.2"/>
    <row r="331" hidden="1" x14ac:dyDescent="0.2"/>
    <row r="332" hidden="1" x14ac:dyDescent="0.2"/>
    <row r="333" hidden="1" x14ac:dyDescent="0.2"/>
    <row r="334" hidden="1" x14ac:dyDescent="0.2"/>
    <row r="335" hidden="1" x14ac:dyDescent="0.2"/>
    <row r="336" hidden="1" x14ac:dyDescent="0.2"/>
    <row r="337" hidden="1" x14ac:dyDescent="0.2"/>
    <row r="338" hidden="1" x14ac:dyDescent="0.2"/>
    <row r="339" hidden="1" x14ac:dyDescent="0.2"/>
    <row r="340" hidden="1" x14ac:dyDescent="0.2"/>
    <row r="341" hidden="1" x14ac:dyDescent="0.2"/>
    <row r="342" hidden="1" x14ac:dyDescent="0.2"/>
    <row r="343" hidden="1" x14ac:dyDescent="0.2"/>
    <row r="344" hidden="1" x14ac:dyDescent="0.2"/>
    <row r="345" hidden="1" x14ac:dyDescent="0.2"/>
    <row r="346" hidden="1" x14ac:dyDescent="0.2"/>
    <row r="347" hidden="1" x14ac:dyDescent="0.2"/>
    <row r="348" hidden="1" x14ac:dyDescent="0.2"/>
    <row r="349" hidden="1" x14ac:dyDescent="0.2"/>
    <row r="350" hidden="1" x14ac:dyDescent="0.2"/>
    <row r="351" hidden="1" x14ac:dyDescent="0.2"/>
    <row r="352" hidden="1" x14ac:dyDescent="0.2"/>
    <row r="353" hidden="1" x14ac:dyDescent="0.2"/>
    <row r="354" hidden="1" x14ac:dyDescent="0.2"/>
    <row r="355" hidden="1" x14ac:dyDescent="0.2"/>
    <row r="356" hidden="1" x14ac:dyDescent="0.2"/>
    <row r="357" hidden="1" x14ac:dyDescent="0.2"/>
    <row r="358" hidden="1" x14ac:dyDescent="0.2"/>
    <row r="359" hidden="1" x14ac:dyDescent="0.2"/>
    <row r="360" hidden="1" x14ac:dyDescent="0.2"/>
    <row r="361" hidden="1" x14ac:dyDescent="0.2"/>
    <row r="362" hidden="1" x14ac:dyDescent="0.2"/>
    <row r="363" hidden="1" x14ac:dyDescent="0.2"/>
    <row r="364" hidden="1" x14ac:dyDescent="0.2"/>
    <row r="365" hidden="1" x14ac:dyDescent="0.2"/>
    <row r="366" hidden="1" x14ac:dyDescent="0.2"/>
    <row r="367" hidden="1" x14ac:dyDescent="0.2"/>
    <row r="368" hidden="1" x14ac:dyDescent="0.2"/>
    <row r="369" hidden="1" x14ac:dyDescent="0.2"/>
    <row r="370" hidden="1" x14ac:dyDescent="0.2"/>
    <row r="371" hidden="1" x14ac:dyDescent="0.2"/>
    <row r="372" hidden="1" x14ac:dyDescent="0.2"/>
    <row r="373" hidden="1" x14ac:dyDescent="0.2"/>
    <row r="374" hidden="1" x14ac:dyDescent="0.2"/>
    <row r="375" hidden="1" x14ac:dyDescent="0.2"/>
    <row r="376" hidden="1" x14ac:dyDescent="0.2"/>
    <row r="377" hidden="1" x14ac:dyDescent="0.2"/>
    <row r="378" hidden="1" x14ac:dyDescent="0.2"/>
    <row r="379" hidden="1" x14ac:dyDescent="0.2"/>
    <row r="380" hidden="1" x14ac:dyDescent="0.2"/>
    <row r="381" hidden="1" x14ac:dyDescent="0.2"/>
    <row r="382" hidden="1" x14ac:dyDescent="0.2"/>
    <row r="383" hidden="1" x14ac:dyDescent="0.2"/>
    <row r="384" hidden="1" x14ac:dyDescent="0.2"/>
    <row r="385" hidden="1" x14ac:dyDescent="0.2"/>
    <row r="386" hidden="1" x14ac:dyDescent="0.2"/>
    <row r="387" hidden="1" x14ac:dyDescent="0.2"/>
    <row r="388" hidden="1" x14ac:dyDescent="0.2"/>
    <row r="389" hidden="1" x14ac:dyDescent="0.2"/>
    <row r="390" hidden="1" x14ac:dyDescent="0.2"/>
    <row r="391" hidden="1" x14ac:dyDescent="0.2"/>
    <row r="392" hidden="1" x14ac:dyDescent="0.2"/>
    <row r="393" hidden="1" x14ac:dyDescent="0.2"/>
    <row r="394" hidden="1" x14ac:dyDescent="0.2"/>
    <row r="395" hidden="1" x14ac:dyDescent="0.2"/>
    <row r="396" hidden="1" x14ac:dyDescent="0.2"/>
    <row r="397" hidden="1" x14ac:dyDescent="0.2"/>
    <row r="398" hidden="1" x14ac:dyDescent="0.2"/>
    <row r="399" hidden="1" x14ac:dyDescent="0.2"/>
    <row r="400" hidden="1" x14ac:dyDescent="0.2"/>
    <row r="401" hidden="1" x14ac:dyDescent="0.2"/>
    <row r="402" hidden="1" x14ac:dyDescent="0.2"/>
    <row r="403" hidden="1" x14ac:dyDescent="0.2"/>
    <row r="404" hidden="1" x14ac:dyDescent="0.2"/>
    <row r="405" hidden="1" x14ac:dyDescent="0.2"/>
    <row r="406" hidden="1" x14ac:dyDescent="0.2"/>
    <row r="407" hidden="1" x14ac:dyDescent="0.2"/>
    <row r="408" hidden="1" x14ac:dyDescent="0.2"/>
    <row r="409" hidden="1" x14ac:dyDescent="0.2"/>
    <row r="410" hidden="1" x14ac:dyDescent="0.2"/>
    <row r="411" hidden="1" x14ac:dyDescent="0.2"/>
    <row r="412" hidden="1" x14ac:dyDescent="0.2"/>
    <row r="413" hidden="1" x14ac:dyDescent="0.2"/>
    <row r="414" hidden="1" x14ac:dyDescent="0.2"/>
    <row r="415" hidden="1" x14ac:dyDescent="0.2"/>
  </sheetData>
  <mergeCells count="35">
    <mergeCell ref="B14:C14"/>
    <mergeCell ref="B9:C10"/>
    <mergeCell ref="D9:D10"/>
    <mergeCell ref="B11:C11"/>
    <mergeCell ref="B12:C12"/>
    <mergeCell ref="B13:C13"/>
    <mergeCell ref="B16:C16"/>
    <mergeCell ref="B17:C17"/>
    <mergeCell ref="B18:C18"/>
    <mergeCell ref="B21:C23"/>
    <mergeCell ref="B26:D26"/>
    <mergeCell ref="B62:D62"/>
    <mergeCell ref="B67:D67"/>
    <mergeCell ref="B73:D73"/>
    <mergeCell ref="E9:E10"/>
    <mergeCell ref="F9:F10"/>
    <mergeCell ref="E26:P26"/>
    <mergeCell ref="E28:I28"/>
    <mergeCell ref="J28:N28"/>
    <mergeCell ref="O28:O29"/>
    <mergeCell ref="B28:D28"/>
    <mergeCell ref="B29:D29"/>
    <mergeCell ref="B34:D34"/>
    <mergeCell ref="B47:D47"/>
    <mergeCell ref="B52:D52"/>
    <mergeCell ref="B57:D57"/>
    <mergeCell ref="B15:C15"/>
    <mergeCell ref="P28:P29"/>
    <mergeCell ref="I9:I10"/>
    <mergeCell ref="E20:P20"/>
    <mergeCell ref="E21:I21"/>
    <mergeCell ref="J21:N21"/>
    <mergeCell ref="O21:O22"/>
    <mergeCell ref="P21:P22"/>
    <mergeCell ref="G9:H9"/>
  </mergeCells>
  <conditionalFormatting sqref="E31:E32 G31:I32 E75:I77 E69:I73 E64:I67 E59:I62 E56:E57 G56:I57 E54:I55 E49:I51 E36:I47">
    <cfRule type="expression" dxfId="111" priority="42">
      <formula>$A31="ok"</formula>
    </cfRule>
  </conditionalFormatting>
  <conditionalFormatting sqref="E52 G52:I52">
    <cfRule type="expression" dxfId="110" priority="41">
      <formula>$A52="ok"</formula>
    </cfRule>
  </conditionalFormatting>
  <conditionalFormatting sqref="F57 F31:F32">
    <cfRule type="expression" dxfId="109" priority="37">
      <formula>$A31="ok"</formula>
    </cfRule>
  </conditionalFormatting>
  <conditionalFormatting sqref="F31:F32 K75:K76 F75:F76 K69:K71 F69:F71 K64:K65 F64:F65 K59:K60 F59:F60 K54:K55 F54:F55 K49:K50 F49:F50 K36:K45 F36:F45">
    <cfRule type="expression" dxfId="108" priority="38">
      <formula>AND(F31="",E31=1)</formula>
    </cfRule>
    <cfRule type="expression" dxfId="107" priority="39">
      <formula>AND(F31&lt;&gt;"",E31="")</formula>
    </cfRule>
    <cfRule type="expression" dxfId="106" priority="40">
      <formula>AND(F31&lt;&gt;"",E31=1)</formula>
    </cfRule>
  </conditionalFormatting>
  <conditionalFormatting sqref="K31">
    <cfRule type="expression" dxfId="105" priority="34">
      <formula>AND(K31="",J31=1)</formula>
    </cfRule>
    <cfRule type="expression" dxfId="104" priority="35">
      <formula>AND(K31&lt;&gt;"",J31="")</formula>
    </cfRule>
    <cfRule type="expression" dxfId="103" priority="36">
      <formula>AND(K31&lt;&gt;"",J31=1)</formula>
    </cfRule>
  </conditionalFormatting>
  <conditionalFormatting sqref="K32">
    <cfRule type="expression" dxfId="102" priority="31">
      <formula>AND(K32="",J32=1)</formula>
    </cfRule>
    <cfRule type="expression" dxfId="101" priority="32">
      <formula>AND(K32&lt;&gt;"",J32="")</formula>
    </cfRule>
    <cfRule type="expression" dxfId="100" priority="33">
      <formula>AND(K32&lt;&gt;"",J32=1)</formula>
    </cfRule>
  </conditionalFormatting>
  <conditionalFormatting sqref="E23 G23:I23 G25:I25 E25">
    <cfRule type="expression" dxfId="99" priority="27">
      <formula>$A23="ok"</formula>
    </cfRule>
  </conditionalFormatting>
  <conditionalFormatting sqref="K8:N8">
    <cfRule type="expression" dxfId="98" priority="26" stopIfTrue="1">
      <formula>$C$26="ATTERRISSAGE"</formula>
    </cfRule>
  </conditionalFormatting>
  <conditionalFormatting sqref="E31:E32 E57 G57:I57 G31:I32">
    <cfRule type="expression" dxfId="97" priority="21">
      <formula>$A31="ok"</formula>
    </cfRule>
  </conditionalFormatting>
  <conditionalFormatting sqref="E52 G52:I52">
    <cfRule type="expression" dxfId="96" priority="20">
      <formula>$A52="ok"</formula>
    </cfRule>
  </conditionalFormatting>
  <conditionalFormatting sqref="F57 F31:F32">
    <cfRule type="expression" dxfId="95" priority="16">
      <formula>$A31="ok"</formula>
    </cfRule>
  </conditionalFormatting>
  <conditionalFormatting sqref="F31:F32">
    <cfRule type="expression" dxfId="94" priority="17">
      <formula>AND(F31="",E31=1)</formula>
    </cfRule>
    <cfRule type="expression" dxfId="93" priority="18">
      <formula>AND(F31&lt;&gt;"",E31="")</formula>
    </cfRule>
    <cfRule type="expression" dxfId="92" priority="19">
      <formula>AND(F31&lt;&gt;"",E31=1)</formula>
    </cfRule>
  </conditionalFormatting>
  <conditionalFormatting sqref="K31">
    <cfRule type="expression" dxfId="91" priority="13">
      <formula>AND(K31="",J31=1)</formula>
    </cfRule>
    <cfRule type="expression" dxfId="90" priority="14">
      <formula>AND(K31&lt;&gt;"",J31="")</formula>
    </cfRule>
    <cfRule type="expression" dxfId="89" priority="15">
      <formula>AND(K31&lt;&gt;"",J31=1)</formula>
    </cfRule>
  </conditionalFormatting>
  <conditionalFormatting sqref="K32">
    <cfRule type="expression" dxfId="88" priority="10">
      <formula>AND(K32="",J32=1)</formula>
    </cfRule>
    <cfRule type="expression" dxfId="87" priority="11">
      <formula>AND(K32&lt;&gt;"",J32="")</formula>
    </cfRule>
    <cfRule type="expression" dxfId="86" priority="12">
      <formula>AND(K32&lt;&gt;"",J32=1)</formula>
    </cfRule>
  </conditionalFormatting>
  <conditionalFormatting sqref="E23 G23:I23 G25:I25 E25">
    <cfRule type="expression" dxfId="85" priority="6">
      <formula>$A23="ok"</formula>
    </cfRule>
  </conditionalFormatting>
  <conditionalFormatting sqref="K8:N8">
    <cfRule type="expression" dxfId="84" priority="5" stopIfTrue="1">
      <formula>$C$26="ATTERRISSAGE"</formula>
    </cfRule>
  </conditionalFormatting>
  <dataValidations count="8">
    <dataValidation type="whole" allowBlank="1" showInputMessage="1" sqref="J23">
      <formula1>1</formula1>
      <formula2>100</formula2>
    </dataValidation>
    <dataValidation type="whole" allowBlank="1" showInputMessage="1" sqref="E23">
      <formula1>1</formula1>
      <formula2>10</formula2>
    </dataValidation>
    <dataValidation type="whole" allowBlank="1" showInputMessage="1" showErrorMessage="1" errorTitle="Erreur format PCE" error="Veuillez indiquer une valeur comprise entre 1 et 15" sqref="M30:M32 H30:H32 M23:M25 H23:H25 H74:H77 M74:M77 H68:H72 M68:M72 H63:H66 M63:M66 H58:H61 M58:M61 H53:H56 M53:M56 H48:H51 M48:M51 H35:H46 M35:M46">
      <formula1>1</formula1>
      <formula2>15</formula2>
    </dataValidation>
    <dataValidation type="decimal" allowBlank="1" showInputMessage="1" showErrorMessage="1" errorTitle="Erreur Coefficient horaire" error="La valeur saisie doit être comprise entre 0,1 et 1" sqref="I30:I32 N30:N32 N23:N25 I23:I25 N74:N77 I74:I77 N68:N72 I68:I72 N63:N66 I63:I66 N58:N61 I58:I61 N53:N56 I53:I56 N48:N51 I48:I51 N35:N46 I35:I46">
      <formula1>0.1</formula1>
      <formula2>1</formula2>
    </dataValidation>
    <dataValidation type="date" allowBlank="1" showInputMessage="1" showErrorMessage="1" errorTitle="Erreur sur date" error="Veuillez indiquer une date sous la forme jj/mm/aaaa comprise entre le 01/04/2020 et le 31/12/2020" sqref="L30:L32 G30:G32 G23:G25 L23:L25 G74:G77 L74:L77 G68:G72 L68:L72 G63:G66 L63:L66 G58:G61 L58:L61 G53:G56 L53:L56 G48:G51 L48:L51 G35:G46 L35:L46">
      <formula1>43922</formula1>
      <formula2>44196</formula2>
    </dataValidation>
    <dataValidation type="whole" allowBlank="1" showInputMessage="1" showErrorMessage="1" errorTitle="Saisie incorrecte" error="Si entrée ou sortie, valeur unique acceptée = 1" sqref="E31:E32 J31:J32 J24:J25 E24:E25 J75:J77 E75:E77 J69:J72 E69:E72 J64:J66 E64:E66 J59:J61 E59:E61 J54:J56 E54:E56 J49:J51 E49:E51 J36:J46 E36:E46">
      <formula1>1</formula1>
      <formula2>1</formula2>
    </dataValidation>
    <dataValidation type="list" allowBlank="1" showInputMessage="1" showErrorMessage="1" sqref="F31:F32 F36:F45 F49:F50 F54:F55 F59:F60 F64:F65 F69:F71 F75:F76">
      <formula1>$G$1:$L$1</formula1>
    </dataValidation>
    <dataValidation type="list" allowBlank="1" showInputMessage="1" showErrorMessage="1" sqref="K31:K32 K36:K45 K49:K50 K54:K55 K59:K60 K64:K65 K69:K71 K75:K76">
      <formula1>$G$2:$L$2</formula1>
    </dataValidation>
  </dataValidations>
  <pageMargins left="0.70866141732283505" right="0.70866141732283505" top="0.74803149606299202" bottom="0.74803149606299202" header="0.31496062992126" footer="0.31496062992126"/>
  <pageSetup paperSize="9" scale="54" fitToHeight="0" orientation="landscape" cellComments="atEnd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Q415"/>
  <sheetViews>
    <sheetView topLeftCell="A41" workbookViewId="0">
      <selection activeCell="B31" sqref="B31"/>
    </sheetView>
  </sheetViews>
  <sheetFormatPr baseColWidth="10" defaultColWidth="0" defaultRowHeight="12.75" zeroHeight="1" x14ac:dyDescent="0.2"/>
  <cols>
    <col min="1" max="1" width="13.7109375" style="1" customWidth="1"/>
    <col min="2" max="2" width="37.7109375" style="1" customWidth="1"/>
    <col min="3" max="14" width="11.7109375" style="1" customWidth="1"/>
    <col min="15" max="15" width="38.7109375" style="1" customWidth="1"/>
    <col min="16" max="16" width="13.7109375" style="1" customWidth="1"/>
    <col min="17" max="17" width="1.7109375" style="1" customWidth="1"/>
    <col min="18" max="16384" width="11.42578125" style="1" hidden="1"/>
  </cols>
  <sheetData>
    <row r="1" spans="1:17" ht="29.25" hidden="1" thickTop="1" x14ac:dyDescent="0.2">
      <c r="A1" s="7"/>
      <c r="B1" s="8"/>
      <c r="C1" s="9"/>
      <c r="D1" s="3"/>
      <c r="E1" s="5"/>
      <c r="F1" s="91" t="s">
        <v>30</v>
      </c>
      <c r="G1" s="92" t="s">
        <v>31</v>
      </c>
      <c r="H1" s="92" t="s">
        <v>32</v>
      </c>
      <c r="I1" s="92" t="s">
        <v>33</v>
      </c>
      <c r="J1" s="92" t="s">
        <v>34</v>
      </c>
      <c r="K1" s="93"/>
      <c r="L1" s="94"/>
      <c r="M1" s="4"/>
      <c r="N1" s="3"/>
      <c r="O1" s="95"/>
      <c r="P1" s="96"/>
      <c r="Q1" s="96"/>
    </row>
    <row r="2" spans="1:17" ht="29.25" hidden="1" thickBot="1" x14ac:dyDescent="0.25">
      <c r="A2" s="10"/>
      <c r="B2" s="11"/>
      <c r="C2" s="12"/>
      <c r="D2" s="3"/>
      <c r="E2" s="5"/>
      <c r="F2" s="97" t="s">
        <v>35</v>
      </c>
      <c r="G2" s="98" t="s">
        <v>36</v>
      </c>
      <c r="H2" s="98" t="s">
        <v>37</v>
      </c>
      <c r="I2" s="98" t="s">
        <v>38</v>
      </c>
      <c r="J2" s="98" t="s">
        <v>31</v>
      </c>
      <c r="K2" s="99" t="s">
        <v>33</v>
      </c>
      <c r="L2" s="100" t="s">
        <v>34</v>
      </c>
      <c r="M2" s="4"/>
      <c r="N2" s="3"/>
      <c r="O2" s="95"/>
      <c r="P2" s="101"/>
      <c r="Q2" s="101"/>
    </row>
    <row r="3" spans="1:17" ht="15" hidden="1" thickTop="1" x14ac:dyDescent="0.2">
      <c r="A3" s="10"/>
      <c r="B3" s="13"/>
      <c r="C3" s="12"/>
      <c r="D3" s="3"/>
      <c r="E3" s="5"/>
      <c r="F3" s="5"/>
      <c r="G3" s="5"/>
      <c r="H3" s="5"/>
      <c r="I3" s="3"/>
      <c r="J3" s="5"/>
      <c r="K3" s="5"/>
      <c r="L3" s="5"/>
      <c r="M3" s="5"/>
      <c r="N3" s="3"/>
      <c r="O3" s="102"/>
      <c r="P3" s="101"/>
      <c r="Q3" s="101"/>
    </row>
    <row r="4" spans="1:17" ht="14.25" hidden="1" x14ac:dyDescent="0.2">
      <c r="A4" s="10"/>
      <c r="B4" s="10"/>
      <c r="C4" s="12"/>
      <c r="D4" s="14"/>
      <c r="E4" s="103"/>
      <c r="F4" s="103"/>
      <c r="G4" s="103"/>
      <c r="H4" s="5"/>
      <c r="I4" s="14"/>
      <c r="J4" s="5"/>
      <c r="K4" s="5"/>
      <c r="L4" s="5"/>
      <c r="M4" s="5"/>
      <c r="N4" s="3"/>
      <c r="O4" s="102"/>
      <c r="P4" s="101"/>
      <c r="Q4" s="101"/>
    </row>
    <row r="5" spans="1:17" ht="14.25" x14ac:dyDescent="0.2">
      <c r="A5" s="10"/>
      <c r="B5" s="15"/>
      <c r="C5" s="12"/>
      <c r="D5" s="3"/>
      <c r="E5" s="5"/>
      <c r="F5" s="5"/>
      <c r="G5" s="5"/>
      <c r="H5" s="5"/>
      <c r="I5" s="3"/>
      <c r="J5" s="5"/>
      <c r="K5" s="5"/>
      <c r="L5" s="5"/>
      <c r="M5" s="5"/>
      <c r="N5" s="3"/>
      <c r="O5" s="102"/>
      <c r="P5" s="101"/>
      <c r="Q5" s="101"/>
    </row>
    <row r="6" spans="1:17" ht="20.25" x14ac:dyDescent="0.3">
      <c r="A6" s="16"/>
      <c r="B6" s="17" t="s">
        <v>53</v>
      </c>
      <c r="C6" s="18"/>
      <c r="D6" s="19"/>
      <c r="E6" s="104"/>
      <c r="F6" s="104"/>
      <c r="G6" s="105"/>
      <c r="H6" s="106"/>
      <c r="I6" s="19"/>
      <c r="J6" s="107"/>
      <c r="K6" s="107"/>
      <c r="L6" s="108"/>
      <c r="M6" s="104"/>
      <c r="N6" s="109"/>
      <c r="O6" s="110"/>
      <c r="P6" s="18"/>
      <c r="Q6" s="107"/>
    </row>
    <row r="7" spans="1:17" ht="20.25" x14ac:dyDescent="0.3">
      <c r="A7" s="20"/>
      <c r="B7" s="17" t="s">
        <v>58</v>
      </c>
      <c r="C7" s="21"/>
      <c r="D7" s="3"/>
      <c r="E7" s="111"/>
      <c r="F7" s="111"/>
      <c r="G7" s="5"/>
      <c r="H7" s="111"/>
      <c r="I7" s="3"/>
      <c r="J7" s="111"/>
      <c r="K7" s="111"/>
      <c r="L7" s="5"/>
      <c r="M7" s="111"/>
      <c r="N7" s="3"/>
      <c r="O7" s="112"/>
      <c r="P7" s="113"/>
      <c r="Q7" s="113"/>
    </row>
    <row r="8" spans="1:17" ht="15.75" thickBot="1" x14ac:dyDescent="0.3">
      <c r="A8" s="20"/>
      <c r="B8" s="22"/>
      <c r="C8" s="12"/>
      <c r="D8" s="3"/>
      <c r="E8" s="111"/>
      <c r="F8" s="111"/>
      <c r="G8" s="5"/>
      <c r="H8" s="111"/>
      <c r="I8" s="3"/>
      <c r="J8" s="111"/>
      <c r="K8" s="111"/>
      <c r="L8" s="5"/>
      <c r="M8" s="111"/>
      <c r="N8" s="3"/>
      <c r="O8" s="112"/>
      <c r="P8" s="113"/>
      <c r="Q8" s="113"/>
    </row>
    <row r="9" spans="1:17" ht="30" customHeight="1" thickBot="1" x14ac:dyDescent="0.25">
      <c r="A9" s="23"/>
      <c r="B9" s="319"/>
      <c r="C9" s="320"/>
      <c r="D9" s="323" t="s">
        <v>1</v>
      </c>
      <c r="E9" s="292" t="str">
        <f>"POSTES AU "&amp;RIGHT(P21,10)</f>
        <v>POSTES AU 31/12/2020</v>
      </c>
      <c r="F9" s="294" t="str">
        <f>+A28</f>
        <v>CONTRATS AU 29/02/2020</v>
      </c>
      <c r="G9" s="296" t="s">
        <v>39</v>
      </c>
      <c r="H9" s="297"/>
      <c r="I9" s="279" t="str">
        <f>"CONTRATS AU "&amp;RIGHT(P21,10)</f>
        <v>CONTRATS AU 31/12/2020</v>
      </c>
      <c r="J9" s="4"/>
      <c r="K9" s="4"/>
      <c r="L9" s="5"/>
      <c r="M9" s="4"/>
      <c r="N9" s="3"/>
      <c r="O9" s="3"/>
      <c r="P9" s="95"/>
      <c r="Q9" s="6"/>
    </row>
    <row r="10" spans="1:17" ht="15" thickBot="1" x14ac:dyDescent="0.25">
      <c r="A10" s="23"/>
      <c r="B10" s="321"/>
      <c r="C10" s="322"/>
      <c r="D10" s="324"/>
      <c r="E10" s="293"/>
      <c r="F10" s="295"/>
      <c r="G10" s="114" t="s">
        <v>40</v>
      </c>
      <c r="H10" s="115" t="s">
        <v>41</v>
      </c>
      <c r="I10" s="280"/>
      <c r="J10" s="4"/>
      <c r="K10" s="4"/>
      <c r="L10" s="5"/>
      <c r="M10" s="4"/>
      <c r="N10" s="3"/>
      <c r="O10" s="116"/>
      <c r="P10" s="116"/>
      <c r="Q10" s="116"/>
    </row>
    <row r="11" spans="1:17" ht="15" x14ac:dyDescent="0.2">
      <c r="A11" s="23" t="s">
        <v>48</v>
      </c>
      <c r="B11" s="311" t="s">
        <v>2</v>
      </c>
      <c r="C11" s="312"/>
      <c r="D11" s="24">
        <v>1</v>
      </c>
      <c r="E11" s="117">
        <f>+P23</f>
        <v>1</v>
      </c>
      <c r="F11" s="118">
        <f>+A29+A34</f>
        <v>1</v>
      </c>
      <c r="G11" s="119">
        <f>+E30+E35</f>
        <v>0</v>
      </c>
      <c r="H11" s="120">
        <f>+J30+J35</f>
        <v>0</v>
      </c>
      <c r="I11" s="121">
        <f t="shared" ref="I11:I17" si="0">+F11+G11-H11</f>
        <v>1</v>
      </c>
      <c r="J11" s="4"/>
      <c r="K11" s="4"/>
      <c r="L11" s="5"/>
      <c r="M11" s="4"/>
      <c r="N11" s="3"/>
      <c r="O11" s="3"/>
      <c r="P11" s="95"/>
      <c r="Q11" s="6"/>
    </row>
    <row r="12" spans="1:17" ht="15" x14ac:dyDescent="0.2">
      <c r="A12" s="23" t="s">
        <v>48</v>
      </c>
      <c r="B12" s="311" t="s">
        <v>3</v>
      </c>
      <c r="C12" s="312"/>
      <c r="D12" s="25"/>
      <c r="E12" s="122"/>
      <c r="F12" s="121">
        <f>+A39</f>
        <v>0</v>
      </c>
      <c r="G12" s="119">
        <f>+E40</f>
        <v>0</v>
      </c>
      <c r="H12" s="120">
        <f>J40</f>
        <v>0</v>
      </c>
      <c r="I12" s="121">
        <f t="shared" si="0"/>
        <v>0</v>
      </c>
      <c r="J12" s="4"/>
      <c r="K12" s="4"/>
      <c r="L12" s="5"/>
      <c r="M12" s="4"/>
      <c r="N12" s="3"/>
      <c r="O12" s="3"/>
      <c r="P12" s="95"/>
      <c r="Q12" s="6"/>
    </row>
    <row r="13" spans="1:17" ht="15" x14ac:dyDescent="0.2">
      <c r="A13" s="23" t="s">
        <v>48</v>
      </c>
      <c r="B13" s="311" t="s">
        <v>4</v>
      </c>
      <c r="C13" s="312"/>
      <c r="D13" s="25"/>
      <c r="E13" s="122"/>
      <c r="F13" s="121">
        <f>+A44</f>
        <v>0</v>
      </c>
      <c r="G13" s="119">
        <f>+E45</f>
        <v>0</v>
      </c>
      <c r="H13" s="120">
        <f>J45</f>
        <v>0</v>
      </c>
      <c r="I13" s="121">
        <f t="shared" si="0"/>
        <v>0</v>
      </c>
      <c r="J13" s="4"/>
      <c r="K13" s="4"/>
      <c r="L13" s="5"/>
      <c r="M13" s="4"/>
      <c r="N13" s="3"/>
      <c r="O13" s="3"/>
      <c r="P13" s="95"/>
      <c r="Q13" s="6"/>
    </row>
    <row r="14" spans="1:17" ht="15" x14ac:dyDescent="0.2">
      <c r="A14" s="23" t="s">
        <v>48</v>
      </c>
      <c r="B14" s="311" t="s">
        <v>5</v>
      </c>
      <c r="C14" s="312"/>
      <c r="D14" s="25"/>
      <c r="E14" s="122"/>
      <c r="F14" s="121">
        <f>+A49</f>
        <v>0</v>
      </c>
      <c r="G14" s="119">
        <f>+E50</f>
        <v>0</v>
      </c>
      <c r="H14" s="120">
        <f>J50</f>
        <v>0</v>
      </c>
      <c r="I14" s="121">
        <f t="shared" si="0"/>
        <v>0</v>
      </c>
      <c r="J14" s="4"/>
      <c r="K14" s="4"/>
      <c r="L14" s="5"/>
      <c r="M14" s="4"/>
      <c r="N14" s="3"/>
      <c r="O14" s="3"/>
      <c r="P14" s="95"/>
      <c r="Q14" s="6"/>
    </row>
    <row r="15" spans="1:17" ht="15" x14ac:dyDescent="0.2">
      <c r="A15" s="23" t="s">
        <v>48</v>
      </c>
      <c r="B15" s="311" t="s">
        <v>6</v>
      </c>
      <c r="C15" s="312"/>
      <c r="D15" s="25"/>
      <c r="E15" s="122"/>
      <c r="F15" s="121">
        <f>+A54</f>
        <v>0</v>
      </c>
      <c r="G15" s="119">
        <f>+E55</f>
        <v>0</v>
      </c>
      <c r="H15" s="120">
        <f>J55</f>
        <v>0</v>
      </c>
      <c r="I15" s="121">
        <f t="shared" si="0"/>
        <v>0</v>
      </c>
      <c r="J15" s="4"/>
      <c r="K15" s="4"/>
      <c r="L15" s="5"/>
      <c r="M15" s="4"/>
      <c r="N15" s="3"/>
      <c r="O15" s="3"/>
      <c r="P15" s="95"/>
      <c r="Q15" s="6"/>
    </row>
    <row r="16" spans="1:17" ht="15" x14ac:dyDescent="0.2">
      <c r="A16" s="23" t="s">
        <v>48</v>
      </c>
      <c r="B16" s="311" t="s">
        <v>7</v>
      </c>
      <c r="C16" s="312"/>
      <c r="D16" s="25"/>
      <c r="E16" s="122"/>
      <c r="F16" s="121">
        <f>+A59</f>
        <v>0</v>
      </c>
      <c r="G16" s="119">
        <f>+E60</f>
        <v>0</v>
      </c>
      <c r="H16" s="120">
        <f>J60</f>
        <v>0</v>
      </c>
      <c r="I16" s="121">
        <f t="shared" si="0"/>
        <v>0</v>
      </c>
      <c r="J16" s="4"/>
      <c r="K16" s="4"/>
      <c r="L16" s="5"/>
      <c r="M16" s="4"/>
      <c r="N16" s="3"/>
      <c r="O16" s="3"/>
      <c r="P16" s="95"/>
      <c r="Q16" s="6"/>
    </row>
    <row r="17" spans="1:17" ht="15.75" thickBot="1" x14ac:dyDescent="0.25">
      <c r="A17" s="23" t="s">
        <v>48</v>
      </c>
      <c r="B17" s="311" t="s">
        <v>8</v>
      </c>
      <c r="C17" s="312"/>
      <c r="D17" s="26"/>
      <c r="E17" s="123"/>
      <c r="F17" s="124">
        <f>+A64</f>
        <v>0</v>
      </c>
      <c r="G17" s="125">
        <f>+E65</f>
        <v>0</v>
      </c>
      <c r="H17" s="126">
        <f>J65</f>
        <v>0</v>
      </c>
      <c r="I17" s="124">
        <f t="shared" si="0"/>
        <v>0</v>
      </c>
      <c r="J17" s="4"/>
      <c r="K17" s="4"/>
      <c r="L17" s="5"/>
      <c r="M17" s="4"/>
      <c r="N17" s="3"/>
      <c r="O17" s="3"/>
      <c r="P17" s="95"/>
      <c r="Q17" s="6"/>
    </row>
    <row r="18" spans="1:17" ht="15.75" thickBot="1" x14ac:dyDescent="0.25">
      <c r="A18" s="23"/>
      <c r="B18" s="313" t="s">
        <v>9</v>
      </c>
      <c r="C18" s="314"/>
      <c r="D18" s="27">
        <v>1</v>
      </c>
      <c r="E18" s="127">
        <f>+P23</f>
        <v>1</v>
      </c>
      <c r="F18" s="128">
        <f t="shared" ref="F18" si="1">+SUM(F11:F17)</f>
        <v>1</v>
      </c>
      <c r="G18" s="129">
        <f>+SUM(G11:G17)</f>
        <v>0</v>
      </c>
      <c r="H18" s="130">
        <f t="shared" ref="H18:I18" si="2">+SUM(H11:H17)</f>
        <v>0</v>
      </c>
      <c r="I18" s="128">
        <f t="shared" si="2"/>
        <v>1</v>
      </c>
      <c r="J18" s="4"/>
      <c r="K18" s="4"/>
      <c r="L18" s="5"/>
      <c r="M18" s="4"/>
      <c r="N18" s="3"/>
      <c r="O18" s="3"/>
      <c r="P18" s="95"/>
      <c r="Q18" s="6"/>
    </row>
    <row r="19" spans="1:17" ht="15" thickBot="1" x14ac:dyDescent="0.25">
      <c r="A19" s="28"/>
      <c r="B19" s="15"/>
      <c r="C19" s="12"/>
      <c r="D19" s="3"/>
      <c r="E19" s="111"/>
      <c r="F19" s="111"/>
      <c r="G19" s="5"/>
      <c r="H19" s="111"/>
      <c r="I19" s="3"/>
      <c r="J19" s="111"/>
      <c r="K19" s="111"/>
      <c r="L19" s="5"/>
      <c r="M19" s="111"/>
      <c r="N19" s="3"/>
      <c r="O19" s="112"/>
      <c r="P19" s="113"/>
      <c r="Q19" s="113"/>
    </row>
    <row r="20" spans="1:17" ht="17.25" thickTop="1" thickBot="1" x14ac:dyDescent="0.25">
      <c r="A20" s="29"/>
      <c r="B20" s="30"/>
      <c r="C20" s="30"/>
      <c r="D20" s="30"/>
      <c r="E20" s="281" t="s">
        <v>39</v>
      </c>
      <c r="F20" s="281"/>
      <c r="G20" s="281"/>
      <c r="H20" s="281"/>
      <c r="I20" s="281"/>
      <c r="J20" s="281"/>
      <c r="K20" s="281"/>
      <c r="L20" s="281"/>
      <c r="M20" s="281"/>
      <c r="N20" s="281"/>
      <c r="O20" s="281"/>
      <c r="P20" s="282"/>
      <c r="Q20" s="2"/>
    </row>
    <row r="21" spans="1:17" ht="16.5" customHeight="1" thickTop="1" x14ac:dyDescent="0.2">
      <c r="A21" s="31"/>
      <c r="B21" s="315" t="s">
        <v>10</v>
      </c>
      <c r="C21" s="315"/>
      <c r="D21" s="32"/>
      <c r="E21" s="283" t="s">
        <v>42</v>
      </c>
      <c r="F21" s="284"/>
      <c r="G21" s="284"/>
      <c r="H21" s="284"/>
      <c r="I21" s="285"/>
      <c r="J21" s="283" t="s">
        <v>43</v>
      </c>
      <c r="K21" s="284"/>
      <c r="L21" s="284"/>
      <c r="M21" s="284"/>
      <c r="N21" s="285"/>
      <c r="O21" s="286" t="s">
        <v>44</v>
      </c>
      <c r="P21" s="288" t="s">
        <v>45</v>
      </c>
      <c r="Q21" s="131"/>
    </row>
    <row r="22" spans="1:17" ht="24.75" thickBot="1" x14ac:dyDescent="0.3">
      <c r="A22" s="33"/>
      <c r="B22" s="316"/>
      <c r="C22" s="316"/>
      <c r="D22" s="34" t="s">
        <v>1</v>
      </c>
      <c r="E22" s="132" t="s">
        <v>40</v>
      </c>
      <c r="F22" s="133" t="s">
        <v>46</v>
      </c>
      <c r="G22" s="134" t="s">
        <v>47</v>
      </c>
      <c r="H22" s="135" t="s">
        <v>54</v>
      </c>
      <c r="I22" s="136" t="s">
        <v>17</v>
      </c>
      <c r="J22" s="137" t="s">
        <v>41</v>
      </c>
      <c r="K22" s="135" t="s">
        <v>46</v>
      </c>
      <c r="L22" s="134" t="s">
        <v>47</v>
      </c>
      <c r="M22" s="135" t="s">
        <v>54</v>
      </c>
      <c r="N22" s="136" t="s">
        <v>17</v>
      </c>
      <c r="O22" s="287"/>
      <c r="P22" s="289"/>
      <c r="Q22" s="138"/>
    </row>
    <row r="23" spans="1:17" ht="16.5" thickBot="1" x14ac:dyDescent="0.25">
      <c r="A23" s="35"/>
      <c r="B23" s="317"/>
      <c r="C23" s="317"/>
      <c r="D23" s="36">
        <v>1</v>
      </c>
      <c r="E23" s="139"/>
      <c r="F23" s="140"/>
      <c r="G23" s="141"/>
      <c r="H23" s="142"/>
      <c r="I23" s="143"/>
      <c r="J23" s="144"/>
      <c r="K23" s="145"/>
      <c r="L23" s="146"/>
      <c r="M23" s="147"/>
      <c r="N23" s="148"/>
      <c r="O23" s="149"/>
      <c r="P23" s="150">
        <f>+D23+E23-J23</f>
        <v>1</v>
      </c>
      <c r="Q23" s="151"/>
    </row>
    <row r="24" spans="1:17" ht="15.75" thickTop="1" thickBot="1" x14ac:dyDescent="0.25">
      <c r="A24" s="37"/>
      <c r="B24" s="38"/>
      <c r="C24" s="39"/>
      <c r="D24" s="40"/>
      <c r="E24" s="152"/>
      <c r="F24" s="153"/>
      <c r="G24" s="153"/>
      <c r="H24" s="153"/>
      <c r="I24" s="153"/>
      <c r="J24" s="153"/>
      <c r="K24" s="153"/>
      <c r="L24" s="153"/>
      <c r="M24" s="153"/>
      <c r="N24" s="153"/>
      <c r="O24" s="154"/>
      <c r="P24" s="155"/>
      <c r="Q24" s="156"/>
    </row>
    <row r="25" spans="1:17" ht="15.75" thickTop="1" thickBot="1" x14ac:dyDescent="0.25">
      <c r="A25" s="41"/>
      <c r="B25" s="38"/>
      <c r="C25" s="39"/>
      <c r="D25" s="40"/>
      <c r="E25" s="157"/>
      <c r="F25" s="158"/>
      <c r="G25" s="159"/>
      <c r="H25" s="157"/>
      <c r="I25" s="158"/>
      <c r="J25" s="160"/>
      <c r="K25" s="158"/>
      <c r="L25" s="161"/>
      <c r="M25" s="160"/>
      <c r="N25" s="162"/>
      <c r="O25" s="163"/>
      <c r="P25" s="164"/>
      <c r="Q25" s="165"/>
    </row>
    <row r="26" spans="1:17" ht="17.25" thickTop="1" thickBot="1" x14ac:dyDescent="0.3">
      <c r="A26" s="42" t="s">
        <v>11</v>
      </c>
      <c r="B26" s="318" t="s">
        <v>12</v>
      </c>
      <c r="C26" s="318"/>
      <c r="D26" s="318"/>
      <c r="E26" s="298" t="s">
        <v>39</v>
      </c>
      <c r="F26" s="298"/>
      <c r="G26" s="298"/>
      <c r="H26" s="298"/>
      <c r="I26" s="298"/>
      <c r="J26" s="298"/>
      <c r="K26" s="298"/>
      <c r="L26" s="298"/>
      <c r="M26" s="298"/>
      <c r="N26" s="298"/>
      <c r="O26" s="298"/>
      <c r="P26" s="299"/>
      <c r="Q26" s="166"/>
    </row>
    <row r="27" spans="1:17" ht="15.75" thickTop="1" thickBot="1" x14ac:dyDescent="0.25">
      <c r="A27" s="20"/>
      <c r="B27" s="43"/>
      <c r="C27" s="44"/>
      <c r="D27" s="45"/>
      <c r="E27" s="167"/>
      <c r="F27" s="167"/>
      <c r="G27" s="168"/>
      <c r="H27" s="167"/>
      <c r="I27" s="45"/>
      <c r="J27" s="167"/>
      <c r="K27" s="167"/>
      <c r="L27" s="168"/>
      <c r="M27" s="167"/>
      <c r="N27" s="45"/>
      <c r="O27" s="169"/>
      <c r="P27" s="166"/>
      <c r="Q27" s="166"/>
    </row>
    <row r="28" spans="1:17" ht="25.5" x14ac:dyDescent="0.2">
      <c r="A28" s="46" t="s">
        <v>13</v>
      </c>
      <c r="B28" s="305" t="s">
        <v>14</v>
      </c>
      <c r="C28" s="305"/>
      <c r="D28" s="306"/>
      <c r="E28" s="300" t="s">
        <v>40</v>
      </c>
      <c r="F28" s="300"/>
      <c r="G28" s="300"/>
      <c r="H28" s="300"/>
      <c r="I28" s="300"/>
      <c r="J28" s="301" t="s">
        <v>41</v>
      </c>
      <c r="K28" s="300"/>
      <c r="L28" s="300"/>
      <c r="M28" s="300"/>
      <c r="N28" s="302"/>
      <c r="O28" s="303" t="s">
        <v>44</v>
      </c>
      <c r="P28" s="277" t="s">
        <v>45</v>
      </c>
      <c r="Q28" s="131"/>
    </row>
    <row r="29" spans="1:17" ht="24.75" thickBot="1" x14ac:dyDescent="0.25">
      <c r="A29" s="47">
        <v>1</v>
      </c>
      <c r="B29" s="307" t="s">
        <v>2</v>
      </c>
      <c r="C29" s="307"/>
      <c r="D29" s="308"/>
      <c r="E29" s="170" t="s">
        <v>40</v>
      </c>
      <c r="F29" s="170" t="s">
        <v>46</v>
      </c>
      <c r="G29" s="171" t="s">
        <v>47</v>
      </c>
      <c r="H29" s="172" t="s">
        <v>54</v>
      </c>
      <c r="I29" s="173" t="s">
        <v>17</v>
      </c>
      <c r="J29" s="174" t="s">
        <v>41</v>
      </c>
      <c r="K29" s="172" t="s">
        <v>46</v>
      </c>
      <c r="L29" s="171" t="s">
        <v>47</v>
      </c>
      <c r="M29" s="172" t="s">
        <v>54</v>
      </c>
      <c r="N29" s="175" t="s">
        <v>17</v>
      </c>
      <c r="O29" s="304"/>
      <c r="P29" s="278"/>
      <c r="Q29" s="131"/>
    </row>
    <row r="30" spans="1:17" ht="30.75" thickBot="1" x14ac:dyDescent="0.3">
      <c r="A30" s="48" t="s">
        <v>15</v>
      </c>
      <c r="B30" s="49" t="s">
        <v>16</v>
      </c>
      <c r="C30" s="50" t="s">
        <v>54</v>
      </c>
      <c r="D30" s="51" t="s">
        <v>17</v>
      </c>
      <c r="E30" s="176">
        <f>SUM(E31:E32)</f>
        <v>0</v>
      </c>
      <c r="F30" s="176"/>
      <c r="G30" s="177"/>
      <c r="H30" s="178"/>
      <c r="I30" s="179"/>
      <c r="J30" s="176">
        <f>SUM(J31:J32)</f>
        <v>0</v>
      </c>
      <c r="K30" s="180"/>
      <c r="L30" s="181"/>
      <c r="M30" s="182"/>
      <c r="N30" s="179"/>
      <c r="O30" s="183"/>
      <c r="P30" s="184">
        <f>+A29+E30-J30</f>
        <v>1</v>
      </c>
      <c r="Q30" s="138"/>
    </row>
    <row r="31" spans="1:17" ht="14.25" x14ac:dyDescent="0.2">
      <c r="A31" s="41" t="s">
        <v>15</v>
      </c>
      <c r="B31" s="52" t="s">
        <v>60</v>
      </c>
      <c r="C31" s="53" t="s">
        <v>49</v>
      </c>
      <c r="D31" s="54">
        <v>1</v>
      </c>
      <c r="E31" s="185"/>
      <c r="F31" s="186"/>
      <c r="G31" s="187"/>
      <c r="H31" s="185"/>
      <c r="I31" s="186"/>
      <c r="J31" s="188"/>
      <c r="K31" s="189"/>
      <c r="L31" s="190"/>
      <c r="M31" s="191"/>
      <c r="N31" s="192"/>
      <c r="O31" s="193"/>
      <c r="P31" s="194"/>
      <c r="Q31" s="165"/>
    </row>
    <row r="32" spans="1:17" ht="15" thickBot="1" x14ac:dyDescent="0.25">
      <c r="A32" s="41" t="s">
        <v>19</v>
      </c>
      <c r="B32" s="55" t="s">
        <v>20</v>
      </c>
      <c r="C32" s="56" t="s">
        <v>20</v>
      </c>
      <c r="D32" s="57" t="s">
        <v>20</v>
      </c>
      <c r="E32" s="195"/>
      <c r="F32" s="196"/>
      <c r="G32" s="197"/>
      <c r="H32" s="198"/>
      <c r="I32" s="199"/>
      <c r="J32" s="200"/>
      <c r="K32" s="196"/>
      <c r="L32" s="201"/>
      <c r="M32" s="202"/>
      <c r="N32" s="203"/>
      <c r="O32" s="204"/>
      <c r="P32" s="205"/>
      <c r="Q32" s="165"/>
    </row>
    <row r="33" spans="1:17" ht="15.75" thickBot="1" x14ac:dyDescent="0.3">
      <c r="A33" s="41" t="s">
        <v>15</v>
      </c>
      <c r="B33" s="43"/>
      <c r="C33" s="44"/>
      <c r="D33" s="58"/>
      <c r="E33" s="206"/>
      <c r="F33" s="206"/>
      <c r="G33" s="207"/>
      <c r="H33" s="206"/>
      <c r="I33" s="58"/>
      <c r="J33" s="206"/>
      <c r="K33" s="206"/>
      <c r="L33" s="207"/>
      <c r="M33" s="206"/>
      <c r="N33" s="58"/>
      <c r="O33" s="208"/>
      <c r="P33" s="209"/>
      <c r="Q33" s="209"/>
    </row>
    <row r="34" spans="1:17" ht="24.75" thickBot="1" x14ac:dyDescent="0.25">
      <c r="A34" s="59">
        <v>0</v>
      </c>
      <c r="B34" s="309" t="s">
        <v>2</v>
      </c>
      <c r="C34" s="309"/>
      <c r="D34" s="310"/>
      <c r="E34" s="210" t="str">
        <f t="shared" ref="E34:N34" si="3">+E$29</f>
        <v>Entrées</v>
      </c>
      <c r="F34" s="210" t="str">
        <f t="shared" si="3"/>
        <v>Motif</v>
      </c>
      <c r="G34" s="211" t="str">
        <f t="shared" si="3"/>
        <v>Date</v>
      </c>
      <c r="H34" s="212" t="str">
        <f t="shared" si="3"/>
        <v>GRADE</v>
      </c>
      <c r="I34" s="213" t="str">
        <f t="shared" si="3"/>
        <v>Coef Horaire*</v>
      </c>
      <c r="J34" s="214" t="str">
        <f t="shared" si="3"/>
        <v>Sorties</v>
      </c>
      <c r="K34" s="215" t="str">
        <f t="shared" si="3"/>
        <v>Motif</v>
      </c>
      <c r="L34" s="216" t="str">
        <f t="shared" si="3"/>
        <v>Date</v>
      </c>
      <c r="M34" s="215" t="str">
        <f t="shared" si="3"/>
        <v>GRADE</v>
      </c>
      <c r="N34" s="217" t="str">
        <f t="shared" si="3"/>
        <v>Coef Horaire*</v>
      </c>
      <c r="O34" s="218" t="str">
        <f>+O$28</f>
        <v>COMMENTAIRES LIBRES</v>
      </c>
      <c r="P34" s="219" t="str">
        <f>+P$28</f>
        <v>ATTERRISSAGE AU 31/12/2020</v>
      </c>
      <c r="Q34" s="206"/>
    </row>
    <row r="35" spans="1:17" ht="30.75" thickBot="1" x14ac:dyDescent="0.3">
      <c r="A35" s="60" t="s">
        <v>15</v>
      </c>
      <c r="B35" s="61" t="s">
        <v>16</v>
      </c>
      <c r="C35" s="62" t="s">
        <v>54</v>
      </c>
      <c r="D35" s="51" t="s">
        <v>17</v>
      </c>
      <c r="E35" s="176">
        <f>SUM(E36:E38)</f>
        <v>0</v>
      </c>
      <c r="F35" s="176"/>
      <c r="G35" s="177"/>
      <c r="H35" s="178"/>
      <c r="I35" s="179"/>
      <c r="J35" s="176">
        <f>SUM(J36:J38)</f>
        <v>0</v>
      </c>
      <c r="K35" s="176"/>
      <c r="L35" s="181"/>
      <c r="M35" s="182"/>
      <c r="N35" s="179"/>
      <c r="O35" s="183"/>
      <c r="P35" s="184">
        <f>+A34+E35-J35</f>
        <v>0</v>
      </c>
      <c r="Q35" s="138"/>
    </row>
    <row r="36" spans="1:17" ht="14.25" x14ac:dyDescent="0.2">
      <c r="A36" s="41" t="s">
        <v>19</v>
      </c>
      <c r="B36" s="63" t="s">
        <v>20</v>
      </c>
      <c r="C36" s="53" t="s">
        <v>20</v>
      </c>
      <c r="D36" s="54" t="s">
        <v>20</v>
      </c>
      <c r="E36" s="185"/>
      <c r="F36" s="186"/>
      <c r="G36" s="187"/>
      <c r="H36" s="185"/>
      <c r="I36" s="186"/>
      <c r="J36" s="220"/>
      <c r="K36" s="221"/>
      <c r="L36" s="222"/>
      <c r="M36" s="223"/>
      <c r="N36" s="224"/>
      <c r="O36" s="225"/>
      <c r="P36" s="226"/>
      <c r="Q36" s="227"/>
    </row>
    <row r="37" spans="1:17" ht="14.25" x14ac:dyDescent="0.2">
      <c r="A37" s="41" t="s">
        <v>25</v>
      </c>
      <c r="B37" s="64" t="s">
        <v>20</v>
      </c>
      <c r="C37" s="65" t="s">
        <v>20</v>
      </c>
      <c r="D37" s="66" t="s">
        <v>20</v>
      </c>
      <c r="E37" s="185"/>
      <c r="F37" s="186"/>
      <c r="G37" s="187"/>
      <c r="H37" s="185"/>
      <c r="I37" s="186"/>
      <c r="J37" s="228"/>
      <c r="K37" s="221"/>
      <c r="L37" s="229"/>
      <c r="M37" s="230"/>
      <c r="N37" s="231"/>
      <c r="O37" s="232"/>
      <c r="P37" s="233"/>
      <c r="Q37" s="227"/>
    </row>
    <row r="38" spans="1:17" ht="15" thickBot="1" x14ac:dyDescent="0.25">
      <c r="A38" s="41" t="s">
        <v>26</v>
      </c>
      <c r="B38" s="67"/>
      <c r="C38" s="68"/>
      <c r="D38" s="69"/>
      <c r="E38" s="234"/>
      <c r="F38" s="234"/>
      <c r="G38" s="235"/>
      <c r="H38" s="234"/>
      <c r="I38" s="236"/>
      <c r="J38" s="237"/>
      <c r="K38" s="237"/>
      <c r="L38" s="238"/>
      <c r="M38" s="237"/>
      <c r="N38" s="239"/>
      <c r="O38" s="240"/>
      <c r="P38" s="241"/>
      <c r="Q38" s="227"/>
    </row>
    <row r="39" spans="1:17" ht="24.75" thickBot="1" x14ac:dyDescent="0.25">
      <c r="A39" s="59">
        <v>0</v>
      </c>
      <c r="B39" s="290" t="s">
        <v>3</v>
      </c>
      <c r="C39" s="290"/>
      <c r="D39" s="291"/>
      <c r="E39" s="170" t="str">
        <f t="shared" ref="E39:N39" si="4">+E$29</f>
        <v>Entrées</v>
      </c>
      <c r="F39" s="170" t="str">
        <f t="shared" si="4"/>
        <v>Motif</v>
      </c>
      <c r="G39" s="171" t="str">
        <f t="shared" si="4"/>
        <v>Date</v>
      </c>
      <c r="H39" s="172" t="str">
        <f t="shared" si="4"/>
        <v>GRADE</v>
      </c>
      <c r="I39" s="173" t="str">
        <f t="shared" si="4"/>
        <v>Coef Horaire*</v>
      </c>
      <c r="J39" s="242" t="str">
        <f t="shared" si="4"/>
        <v>Sorties</v>
      </c>
      <c r="K39" s="243" t="str">
        <f t="shared" si="4"/>
        <v>Motif</v>
      </c>
      <c r="L39" s="244" t="str">
        <f t="shared" si="4"/>
        <v>Date</v>
      </c>
      <c r="M39" s="245" t="str">
        <f t="shared" si="4"/>
        <v>GRADE</v>
      </c>
      <c r="N39" s="246" t="str">
        <f t="shared" si="4"/>
        <v>Coef Horaire*</v>
      </c>
      <c r="O39" s="247" t="str">
        <f>+O$28</f>
        <v>COMMENTAIRES LIBRES</v>
      </c>
      <c r="P39" s="248" t="str">
        <f>+P$28</f>
        <v>ATTERRISSAGE AU 31/12/2020</v>
      </c>
      <c r="Q39" s="206"/>
    </row>
    <row r="40" spans="1:17" ht="30.75" thickBot="1" x14ac:dyDescent="0.3">
      <c r="A40" s="41" t="s">
        <v>15</v>
      </c>
      <c r="B40" s="61" t="s">
        <v>16</v>
      </c>
      <c r="C40" s="62" t="s">
        <v>54</v>
      </c>
      <c r="D40" s="70" t="s">
        <v>17</v>
      </c>
      <c r="E40" s="176">
        <f>SUM(E41:E43)</f>
        <v>0</v>
      </c>
      <c r="F40" s="176"/>
      <c r="G40" s="177"/>
      <c r="H40" s="178"/>
      <c r="I40" s="179"/>
      <c r="J40" s="249">
        <f>SUM(J41:J43)</f>
        <v>0</v>
      </c>
      <c r="K40" s="180"/>
      <c r="L40" s="181"/>
      <c r="M40" s="182"/>
      <c r="N40" s="179"/>
      <c r="O40" s="183"/>
      <c r="P40" s="184">
        <f>+A39+E40-J40</f>
        <v>0</v>
      </c>
      <c r="Q40" s="250"/>
    </row>
    <row r="41" spans="1:17" ht="14.25" x14ac:dyDescent="0.2">
      <c r="A41" s="41" t="s">
        <v>19</v>
      </c>
      <c r="B41" s="71" t="s">
        <v>20</v>
      </c>
      <c r="C41" s="53" t="s">
        <v>20</v>
      </c>
      <c r="D41" s="72" t="s">
        <v>20</v>
      </c>
      <c r="E41" s="185"/>
      <c r="F41" s="186"/>
      <c r="G41" s="187"/>
      <c r="H41" s="185"/>
      <c r="I41" s="186"/>
      <c r="J41" s="251"/>
      <c r="K41" s="221"/>
      <c r="L41" s="252"/>
      <c r="M41" s="253"/>
      <c r="N41" s="254"/>
      <c r="O41" s="232"/>
      <c r="P41" s="255"/>
      <c r="Q41" s="227"/>
    </row>
    <row r="42" spans="1:17" ht="14.25" x14ac:dyDescent="0.2">
      <c r="A42" s="41" t="s">
        <v>25</v>
      </c>
      <c r="B42" s="71" t="s">
        <v>20</v>
      </c>
      <c r="C42" s="73" t="s">
        <v>20</v>
      </c>
      <c r="D42" s="74" t="s">
        <v>20</v>
      </c>
      <c r="E42" s="185"/>
      <c r="F42" s="186"/>
      <c r="G42" s="187"/>
      <c r="H42" s="185"/>
      <c r="I42" s="186"/>
      <c r="J42" s="251"/>
      <c r="K42" s="221"/>
      <c r="L42" s="252"/>
      <c r="M42" s="253"/>
      <c r="N42" s="254"/>
      <c r="O42" s="232"/>
      <c r="P42" s="256"/>
      <c r="Q42" s="227"/>
    </row>
    <row r="43" spans="1:17" ht="15" thickBot="1" x14ac:dyDescent="0.25">
      <c r="A43" s="41" t="s">
        <v>26</v>
      </c>
      <c r="B43" s="75"/>
      <c r="C43" s="76"/>
      <c r="D43" s="77"/>
      <c r="E43" s="234"/>
      <c r="F43" s="234"/>
      <c r="G43" s="235"/>
      <c r="H43" s="234"/>
      <c r="I43" s="236"/>
      <c r="J43" s="257"/>
      <c r="K43" s="257"/>
      <c r="L43" s="258"/>
      <c r="M43" s="257"/>
      <c r="N43" s="259"/>
      <c r="O43" s="240"/>
      <c r="P43" s="260"/>
      <c r="Q43" s="227"/>
    </row>
    <row r="44" spans="1:17" ht="24.75" thickBot="1" x14ac:dyDescent="0.25">
      <c r="A44" s="59">
        <v>0</v>
      </c>
      <c r="B44" s="290" t="s">
        <v>4</v>
      </c>
      <c r="C44" s="290"/>
      <c r="D44" s="291"/>
      <c r="E44" s="170" t="str">
        <f t="shared" ref="E44:N44" si="5">+E$29</f>
        <v>Entrées</v>
      </c>
      <c r="F44" s="170" t="str">
        <f t="shared" si="5"/>
        <v>Motif</v>
      </c>
      <c r="G44" s="171" t="str">
        <f t="shared" si="5"/>
        <v>Date</v>
      </c>
      <c r="H44" s="172" t="str">
        <f t="shared" si="5"/>
        <v>GRADE</v>
      </c>
      <c r="I44" s="173" t="str">
        <f t="shared" si="5"/>
        <v>Coef Horaire*</v>
      </c>
      <c r="J44" s="242" t="str">
        <f t="shared" si="5"/>
        <v>Sorties</v>
      </c>
      <c r="K44" s="243" t="str">
        <f t="shared" si="5"/>
        <v>Motif</v>
      </c>
      <c r="L44" s="244" t="str">
        <f t="shared" si="5"/>
        <v>Date</v>
      </c>
      <c r="M44" s="245" t="str">
        <f t="shared" si="5"/>
        <v>GRADE</v>
      </c>
      <c r="N44" s="246" t="str">
        <f t="shared" si="5"/>
        <v>Coef Horaire*</v>
      </c>
      <c r="O44" s="247" t="str">
        <f>+O$28</f>
        <v>COMMENTAIRES LIBRES</v>
      </c>
      <c r="P44" s="248" t="str">
        <f>+P$28</f>
        <v>ATTERRISSAGE AU 31/12/2020</v>
      </c>
      <c r="Q44" s="206"/>
    </row>
    <row r="45" spans="1:17" ht="30.75" thickBot="1" x14ac:dyDescent="0.3">
      <c r="A45" s="60" t="s">
        <v>15</v>
      </c>
      <c r="B45" s="61" t="s">
        <v>16</v>
      </c>
      <c r="C45" s="62" t="s">
        <v>54</v>
      </c>
      <c r="D45" s="70" t="s">
        <v>17</v>
      </c>
      <c r="E45" s="176">
        <f>SUM(E46:E48)</f>
        <v>0</v>
      </c>
      <c r="F45" s="176"/>
      <c r="G45" s="177"/>
      <c r="H45" s="178"/>
      <c r="I45" s="179"/>
      <c r="J45" s="249">
        <f>SUM(J46:J48)</f>
        <v>0</v>
      </c>
      <c r="K45" s="180"/>
      <c r="L45" s="181"/>
      <c r="M45" s="182"/>
      <c r="N45" s="179"/>
      <c r="O45" s="183"/>
      <c r="P45" s="184">
        <f>+A44+E45-J45</f>
        <v>0</v>
      </c>
      <c r="Q45" s="250"/>
    </row>
    <row r="46" spans="1:17" ht="14.25" x14ac:dyDescent="0.2">
      <c r="A46" s="41" t="s">
        <v>19</v>
      </c>
      <c r="B46" s="71" t="s">
        <v>20</v>
      </c>
      <c r="C46" s="53" t="s">
        <v>20</v>
      </c>
      <c r="D46" s="72" t="s">
        <v>20</v>
      </c>
      <c r="E46" s="185"/>
      <c r="F46" s="186"/>
      <c r="G46" s="187"/>
      <c r="H46" s="185"/>
      <c r="I46" s="186"/>
      <c r="J46" s="251"/>
      <c r="K46" s="221"/>
      <c r="L46" s="252"/>
      <c r="M46" s="253"/>
      <c r="N46" s="254"/>
      <c r="O46" s="232"/>
      <c r="P46" s="255"/>
      <c r="Q46" s="227"/>
    </row>
    <row r="47" spans="1:17" ht="14.25" x14ac:dyDescent="0.2">
      <c r="A47" s="41" t="s">
        <v>25</v>
      </c>
      <c r="B47" s="71" t="s">
        <v>20</v>
      </c>
      <c r="C47" s="73" t="s">
        <v>20</v>
      </c>
      <c r="D47" s="74" t="s">
        <v>20</v>
      </c>
      <c r="E47" s="185"/>
      <c r="F47" s="186"/>
      <c r="G47" s="187"/>
      <c r="H47" s="185"/>
      <c r="I47" s="186"/>
      <c r="J47" s="251"/>
      <c r="K47" s="221"/>
      <c r="L47" s="252"/>
      <c r="M47" s="253"/>
      <c r="N47" s="254"/>
      <c r="O47" s="232"/>
      <c r="P47" s="256"/>
      <c r="Q47" s="227"/>
    </row>
    <row r="48" spans="1:17" ht="15" thickBot="1" x14ac:dyDescent="0.25">
      <c r="A48" s="41" t="s">
        <v>26</v>
      </c>
      <c r="B48" s="75"/>
      <c r="C48" s="76"/>
      <c r="D48" s="77"/>
      <c r="E48" s="234"/>
      <c r="F48" s="234"/>
      <c r="G48" s="235"/>
      <c r="H48" s="234"/>
      <c r="I48" s="236"/>
      <c r="J48" s="257"/>
      <c r="K48" s="257"/>
      <c r="L48" s="258"/>
      <c r="M48" s="257"/>
      <c r="N48" s="259"/>
      <c r="O48" s="240"/>
      <c r="P48" s="260"/>
      <c r="Q48" s="227"/>
    </row>
    <row r="49" spans="1:17" ht="24.75" thickBot="1" x14ac:dyDescent="0.25">
      <c r="A49" s="59">
        <v>0</v>
      </c>
      <c r="B49" s="290" t="s">
        <v>5</v>
      </c>
      <c r="C49" s="290"/>
      <c r="D49" s="291"/>
      <c r="E49" s="170" t="str">
        <f t="shared" ref="E49:N49" si="6">+E$29</f>
        <v>Entrées</v>
      </c>
      <c r="F49" s="170" t="str">
        <f t="shared" si="6"/>
        <v>Motif</v>
      </c>
      <c r="G49" s="171" t="str">
        <f t="shared" si="6"/>
        <v>Date</v>
      </c>
      <c r="H49" s="172" t="str">
        <f t="shared" si="6"/>
        <v>GRADE</v>
      </c>
      <c r="I49" s="173" t="str">
        <f t="shared" si="6"/>
        <v>Coef Horaire*</v>
      </c>
      <c r="J49" s="242" t="str">
        <f t="shared" si="6"/>
        <v>Sorties</v>
      </c>
      <c r="K49" s="243" t="str">
        <f t="shared" si="6"/>
        <v>Motif</v>
      </c>
      <c r="L49" s="261" t="str">
        <f t="shared" si="6"/>
        <v>Date</v>
      </c>
      <c r="M49" s="245" t="str">
        <f t="shared" si="6"/>
        <v>GRADE</v>
      </c>
      <c r="N49" s="246" t="str">
        <f t="shared" si="6"/>
        <v>Coef Horaire*</v>
      </c>
      <c r="O49" s="247" t="str">
        <f>+O$28</f>
        <v>COMMENTAIRES LIBRES</v>
      </c>
      <c r="P49" s="248" t="str">
        <f>+P$28</f>
        <v>ATTERRISSAGE AU 31/12/2020</v>
      </c>
      <c r="Q49" s="206"/>
    </row>
    <row r="50" spans="1:17" ht="30.75" thickBot="1" x14ac:dyDescent="0.3">
      <c r="A50" s="60" t="s">
        <v>15</v>
      </c>
      <c r="B50" s="78" t="s">
        <v>16</v>
      </c>
      <c r="C50" s="62" t="s">
        <v>54</v>
      </c>
      <c r="D50" s="70" t="s">
        <v>17</v>
      </c>
      <c r="E50" s="176">
        <f>SUM(E51:E53)</f>
        <v>0</v>
      </c>
      <c r="F50" s="176"/>
      <c r="G50" s="177"/>
      <c r="H50" s="178"/>
      <c r="I50" s="179"/>
      <c r="J50" s="249">
        <f>SUM(J51:J53)</f>
        <v>0</v>
      </c>
      <c r="K50" s="180"/>
      <c r="L50" s="262"/>
      <c r="M50" s="182"/>
      <c r="N50" s="179"/>
      <c r="O50" s="183"/>
      <c r="P50" s="184">
        <f>+A49+E50-J50</f>
        <v>0</v>
      </c>
      <c r="Q50" s="250"/>
    </row>
    <row r="51" spans="1:17" ht="14.25" x14ac:dyDescent="0.2">
      <c r="A51" s="41" t="s">
        <v>19</v>
      </c>
      <c r="B51" s="63" t="s">
        <v>20</v>
      </c>
      <c r="C51" s="53" t="s">
        <v>20</v>
      </c>
      <c r="D51" s="54" t="s">
        <v>20</v>
      </c>
      <c r="E51" s="185"/>
      <c r="F51" s="186"/>
      <c r="G51" s="187"/>
      <c r="H51" s="185"/>
      <c r="I51" s="186"/>
      <c r="J51" s="263"/>
      <c r="K51" s="221"/>
      <c r="L51" s="264"/>
      <c r="M51" s="265"/>
      <c r="N51" s="266"/>
      <c r="O51" s="225"/>
      <c r="P51" s="255"/>
      <c r="Q51" s="227"/>
    </row>
    <row r="52" spans="1:17" ht="14.25" x14ac:dyDescent="0.2">
      <c r="A52" s="41" t="s">
        <v>25</v>
      </c>
      <c r="B52" s="79" t="s">
        <v>20</v>
      </c>
      <c r="C52" s="80" t="s">
        <v>20</v>
      </c>
      <c r="D52" s="81" t="s">
        <v>20</v>
      </c>
      <c r="E52" s="185"/>
      <c r="F52" s="186"/>
      <c r="G52" s="187"/>
      <c r="H52" s="185"/>
      <c r="I52" s="186"/>
      <c r="J52" s="251"/>
      <c r="K52" s="221"/>
      <c r="L52" s="267"/>
      <c r="M52" s="253"/>
      <c r="N52" s="254"/>
      <c r="O52" s="232"/>
      <c r="P52" s="256"/>
      <c r="Q52" s="227"/>
    </row>
    <row r="53" spans="1:17" ht="15" thickBot="1" x14ac:dyDescent="0.25">
      <c r="A53" s="41"/>
      <c r="B53" s="82"/>
      <c r="C53" s="69"/>
      <c r="D53" s="69"/>
      <c r="E53" s="234"/>
      <c r="F53" s="234"/>
      <c r="G53" s="235"/>
      <c r="H53" s="234"/>
      <c r="I53" s="236"/>
      <c r="J53" s="257"/>
      <c r="K53" s="257"/>
      <c r="L53" s="258"/>
      <c r="M53" s="257"/>
      <c r="N53" s="259"/>
      <c r="O53" s="240"/>
      <c r="P53" s="260"/>
      <c r="Q53" s="227"/>
    </row>
    <row r="54" spans="1:17" ht="24.75" thickBot="1" x14ac:dyDescent="0.25">
      <c r="A54" s="59">
        <v>0</v>
      </c>
      <c r="B54" s="290" t="s">
        <v>6</v>
      </c>
      <c r="C54" s="290"/>
      <c r="D54" s="291"/>
      <c r="E54" s="170" t="str">
        <f t="shared" ref="E54:N54" si="7">+E$29</f>
        <v>Entrées</v>
      </c>
      <c r="F54" s="170" t="str">
        <f t="shared" si="7"/>
        <v>Motif</v>
      </c>
      <c r="G54" s="171" t="str">
        <f t="shared" si="7"/>
        <v>Date</v>
      </c>
      <c r="H54" s="172" t="str">
        <f t="shared" si="7"/>
        <v>GRADE</v>
      </c>
      <c r="I54" s="173" t="str">
        <f t="shared" si="7"/>
        <v>Coef Horaire*</v>
      </c>
      <c r="J54" s="242" t="str">
        <f t="shared" si="7"/>
        <v>Sorties</v>
      </c>
      <c r="K54" s="215" t="str">
        <f t="shared" si="7"/>
        <v>Motif</v>
      </c>
      <c r="L54" s="244" t="str">
        <f t="shared" si="7"/>
        <v>Date</v>
      </c>
      <c r="M54" s="245" t="str">
        <f t="shared" si="7"/>
        <v>GRADE</v>
      </c>
      <c r="N54" s="246" t="str">
        <f t="shared" si="7"/>
        <v>Coef Horaire*</v>
      </c>
      <c r="O54" s="247" t="str">
        <f>+O$28</f>
        <v>COMMENTAIRES LIBRES</v>
      </c>
      <c r="P54" s="248" t="str">
        <f>+P$28</f>
        <v>ATTERRISSAGE AU 31/12/2020</v>
      </c>
      <c r="Q54" s="206"/>
    </row>
    <row r="55" spans="1:17" ht="30.75" thickBot="1" x14ac:dyDescent="0.3">
      <c r="A55" s="60" t="s">
        <v>15</v>
      </c>
      <c r="B55" s="61" t="s">
        <v>16</v>
      </c>
      <c r="C55" s="62" t="s">
        <v>54</v>
      </c>
      <c r="D55" s="70" t="s">
        <v>17</v>
      </c>
      <c r="E55" s="176">
        <f>SUM(E56:E58)</f>
        <v>0</v>
      </c>
      <c r="F55" s="176"/>
      <c r="G55" s="177"/>
      <c r="H55" s="178"/>
      <c r="I55" s="179"/>
      <c r="J55" s="249">
        <f>SUM(J56:J58)</f>
        <v>0</v>
      </c>
      <c r="K55" s="180"/>
      <c r="L55" s="181"/>
      <c r="M55" s="182"/>
      <c r="N55" s="179"/>
      <c r="O55" s="183"/>
      <c r="P55" s="184">
        <f>+A54+E55-J55</f>
        <v>0</v>
      </c>
      <c r="Q55" s="250"/>
    </row>
    <row r="56" spans="1:17" ht="14.25" x14ac:dyDescent="0.2">
      <c r="A56" s="41" t="s">
        <v>19</v>
      </c>
      <c r="B56" s="52" t="s">
        <v>20</v>
      </c>
      <c r="C56" s="53" t="s">
        <v>20</v>
      </c>
      <c r="D56" s="54" t="s">
        <v>20</v>
      </c>
      <c r="E56" s="185"/>
      <c r="F56" s="186"/>
      <c r="G56" s="187"/>
      <c r="H56" s="185"/>
      <c r="I56" s="186"/>
      <c r="J56" s="228"/>
      <c r="K56" s="221"/>
      <c r="L56" s="229"/>
      <c r="M56" s="230"/>
      <c r="N56" s="231"/>
      <c r="O56" s="232"/>
      <c r="P56" s="226"/>
      <c r="Q56" s="227"/>
    </row>
    <row r="57" spans="1:17" ht="14.25" x14ac:dyDescent="0.2">
      <c r="A57" s="41" t="s">
        <v>25</v>
      </c>
      <c r="B57" s="83" t="s">
        <v>20</v>
      </c>
      <c r="C57" s="84" t="s">
        <v>20</v>
      </c>
      <c r="D57" s="72" t="s">
        <v>20</v>
      </c>
      <c r="E57" s="185"/>
      <c r="F57" s="186"/>
      <c r="G57" s="187"/>
      <c r="H57" s="185"/>
      <c r="I57" s="186"/>
      <c r="J57" s="228"/>
      <c r="K57" s="221"/>
      <c r="L57" s="229"/>
      <c r="M57" s="230"/>
      <c r="N57" s="231"/>
      <c r="O57" s="232"/>
      <c r="P57" s="233"/>
      <c r="Q57" s="227"/>
    </row>
    <row r="58" spans="1:17" ht="15" thickBot="1" x14ac:dyDescent="0.25">
      <c r="A58" s="41" t="s">
        <v>26</v>
      </c>
      <c r="B58" s="85"/>
      <c r="C58" s="86"/>
      <c r="D58" s="87"/>
      <c r="E58" s="234"/>
      <c r="F58" s="234"/>
      <c r="G58" s="235"/>
      <c r="H58" s="234"/>
      <c r="I58" s="236"/>
      <c r="J58" s="237"/>
      <c r="K58" s="237"/>
      <c r="L58" s="238"/>
      <c r="M58" s="237"/>
      <c r="N58" s="239"/>
      <c r="O58" s="240"/>
      <c r="P58" s="241"/>
      <c r="Q58" s="227"/>
    </row>
    <row r="59" spans="1:17" ht="24.75" thickBot="1" x14ac:dyDescent="0.25">
      <c r="A59" s="59">
        <v>0</v>
      </c>
      <c r="B59" s="290" t="s">
        <v>7</v>
      </c>
      <c r="C59" s="290"/>
      <c r="D59" s="291"/>
      <c r="E59" s="170" t="str">
        <f t="shared" ref="E59:N59" si="8">+E$29</f>
        <v>Entrées</v>
      </c>
      <c r="F59" s="170" t="str">
        <f t="shared" si="8"/>
        <v>Motif</v>
      </c>
      <c r="G59" s="171" t="str">
        <f t="shared" si="8"/>
        <v>Date</v>
      </c>
      <c r="H59" s="172" t="str">
        <f t="shared" si="8"/>
        <v>GRADE</v>
      </c>
      <c r="I59" s="173" t="str">
        <f t="shared" si="8"/>
        <v>Coef Horaire*</v>
      </c>
      <c r="J59" s="242" t="str">
        <f t="shared" si="8"/>
        <v>Sorties</v>
      </c>
      <c r="K59" s="215" t="str">
        <f t="shared" si="8"/>
        <v>Motif</v>
      </c>
      <c r="L59" s="244" t="str">
        <f t="shared" si="8"/>
        <v>Date</v>
      </c>
      <c r="M59" s="245" t="str">
        <f t="shared" si="8"/>
        <v>GRADE</v>
      </c>
      <c r="N59" s="246" t="str">
        <f t="shared" si="8"/>
        <v>Coef Horaire*</v>
      </c>
      <c r="O59" s="247" t="str">
        <f>+O$28</f>
        <v>COMMENTAIRES LIBRES</v>
      </c>
      <c r="P59" s="248" t="str">
        <f>+P$28</f>
        <v>ATTERRISSAGE AU 31/12/2020</v>
      </c>
      <c r="Q59" s="206"/>
    </row>
    <row r="60" spans="1:17" ht="30.75" thickBot="1" x14ac:dyDescent="0.3">
      <c r="A60" s="60" t="s">
        <v>15</v>
      </c>
      <c r="B60" s="61" t="s">
        <v>16</v>
      </c>
      <c r="C60" s="62" t="s">
        <v>54</v>
      </c>
      <c r="D60" s="70" t="s">
        <v>17</v>
      </c>
      <c r="E60" s="176">
        <f>SUM(E61:E63)</f>
        <v>0</v>
      </c>
      <c r="F60" s="176"/>
      <c r="G60" s="177"/>
      <c r="H60" s="178"/>
      <c r="I60" s="179"/>
      <c r="J60" s="249">
        <f>SUM(J61:J63)</f>
        <v>0</v>
      </c>
      <c r="K60" s="180"/>
      <c r="L60" s="181"/>
      <c r="M60" s="182"/>
      <c r="N60" s="179"/>
      <c r="O60" s="183"/>
      <c r="P60" s="184">
        <f>+A59+E60-J60</f>
        <v>0</v>
      </c>
      <c r="Q60" s="250"/>
    </row>
    <row r="61" spans="1:17" ht="14.25" x14ac:dyDescent="0.2">
      <c r="A61" s="41" t="s">
        <v>19</v>
      </c>
      <c r="B61" s="71" t="s">
        <v>20</v>
      </c>
      <c r="C61" s="53" t="s">
        <v>20</v>
      </c>
      <c r="D61" s="72" t="s">
        <v>20</v>
      </c>
      <c r="E61" s="185"/>
      <c r="F61" s="186"/>
      <c r="G61" s="187"/>
      <c r="H61" s="185"/>
      <c r="I61" s="186"/>
      <c r="J61" s="251"/>
      <c r="K61" s="221"/>
      <c r="L61" s="252"/>
      <c r="M61" s="253"/>
      <c r="N61" s="254"/>
      <c r="O61" s="232"/>
      <c r="P61" s="255"/>
      <c r="Q61" s="227"/>
    </row>
    <row r="62" spans="1:17" ht="14.25" x14ac:dyDescent="0.2">
      <c r="A62" s="41" t="s">
        <v>25</v>
      </c>
      <c r="B62" s="71" t="s">
        <v>20</v>
      </c>
      <c r="C62" s="73" t="s">
        <v>20</v>
      </c>
      <c r="D62" s="74" t="s">
        <v>20</v>
      </c>
      <c r="E62" s="185"/>
      <c r="F62" s="186"/>
      <c r="G62" s="187"/>
      <c r="H62" s="185"/>
      <c r="I62" s="186"/>
      <c r="J62" s="251"/>
      <c r="K62" s="221"/>
      <c r="L62" s="252"/>
      <c r="M62" s="253"/>
      <c r="N62" s="254"/>
      <c r="O62" s="232"/>
      <c r="P62" s="256"/>
      <c r="Q62" s="227"/>
    </row>
    <row r="63" spans="1:17" ht="15" thickBot="1" x14ac:dyDescent="0.25">
      <c r="A63" s="41" t="s">
        <v>26</v>
      </c>
      <c r="B63" s="75"/>
      <c r="C63" s="76"/>
      <c r="D63" s="77"/>
      <c r="E63" s="234"/>
      <c r="F63" s="234"/>
      <c r="G63" s="235"/>
      <c r="H63" s="234"/>
      <c r="I63" s="236"/>
      <c r="J63" s="257"/>
      <c r="K63" s="257"/>
      <c r="L63" s="258"/>
      <c r="M63" s="257"/>
      <c r="N63" s="259"/>
      <c r="O63" s="240"/>
      <c r="P63" s="260"/>
      <c r="Q63" s="227"/>
    </row>
    <row r="64" spans="1:17" ht="24.75" thickBot="1" x14ac:dyDescent="0.25">
      <c r="A64" s="59">
        <v>0</v>
      </c>
      <c r="B64" s="290" t="s">
        <v>28</v>
      </c>
      <c r="C64" s="290"/>
      <c r="D64" s="291"/>
      <c r="E64" s="170" t="str">
        <f t="shared" ref="E64:N64" si="9">+E$29</f>
        <v>Entrées</v>
      </c>
      <c r="F64" s="170" t="str">
        <f t="shared" si="9"/>
        <v>Motif</v>
      </c>
      <c r="G64" s="171" t="str">
        <f t="shared" si="9"/>
        <v>Date</v>
      </c>
      <c r="H64" s="172" t="str">
        <f t="shared" si="9"/>
        <v>GRADE</v>
      </c>
      <c r="I64" s="173" t="str">
        <f t="shared" si="9"/>
        <v>Coef Horaire*</v>
      </c>
      <c r="J64" s="242" t="str">
        <f t="shared" si="9"/>
        <v>Sorties</v>
      </c>
      <c r="K64" s="215" t="str">
        <f t="shared" si="9"/>
        <v>Motif</v>
      </c>
      <c r="L64" s="244" t="str">
        <f t="shared" si="9"/>
        <v>Date</v>
      </c>
      <c r="M64" s="245" t="str">
        <f t="shared" si="9"/>
        <v>GRADE</v>
      </c>
      <c r="N64" s="246" t="str">
        <f t="shared" si="9"/>
        <v>Coef Horaire*</v>
      </c>
      <c r="O64" s="247" t="str">
        <f>+O$28</f>
        <v>COMMENTAIRES LIBRES</v>
      </c>
      <c r="P64" s="248" t="str">
        <f>+P$28</f>
        <v>ATTERRISSAGE AU 31/12/2020</v>
      </c>
      <c r="Q64" s="206"/>
    </row>
    <row r="65" spans="1:17" ht="30.75" thickBot="1" x14ac:dyDescent="0.3">
      <c r="A65" s="60" t="s">
        <v>15</v>
      </c>
      <c r="B65" s="61" t="s">
        <v>16</v>
      </c>
      <c r="C65" s="62" t="s">
        <v>54</v>
      </c>
      <c r="D65" s="70" t="s">
        <v>17</v>
      </c>
      <c r="E65" s="176">
        <f>+SUM(E66:E68)</f>
        <v>0</v>
      </c>
      <c r="F65" s="176"/>
      <c r="G65" s="177"/>
      <c r="H65" s="178"/>
      <c r="I65" s="179"/>
      <c r="J65" s="249">
        <f>+SUM(J66:J68)</f>
        <v>0</v>
      </c>
      <c r="K65" s="180"/>
      <c r="L65" s="181"/>
      <c r="M65" s="182"/>
      <c r="N65" s="179"/>
      <c r="O65" s="183"/>
      <c r="P65" s="184">
        <f>+A64+E65-J65</f>
        <v>0</v>
      </c>
      <c r="Q65" s="250"/>
    </row>
    <row r="66" spans="1:17" ht="14.25" x14ac:dyDescent="0.2">
      <c r="A66" s="41" t="s">
        <v>19</v>
      </c>
      <c r="B66" s="71" t="s">
        <v>20</v>
      </c>
      <c r="C66" s="53" t="s">
        <v>20</v>
      </c>
      <c r="D66" s="54" t="s">
        <v>20</v>
      </c>
      <c r="E66" s="185"/>
      <c r="F66" s="186"/>
      <c r="G66" s="187"/>
      <c r="H66" s="185"/>
      <c r="I66" s="186"/>
      <c r="J66" s="251"/>
      <c r="K66" s="221"/>
      <c r="L66" s="252"/>
      <c r="M66" s="253"/>
      <c r="N66" s="254"/>
      <c r="O66" s="232"/>
      <c r="P66" s="255"/>
      <c r="Q66" s="227"/>
    </row>
    <row r="67" spans="1:17" ht="14.25" x14ac:dyDescent="0.2">
      <c r="A67" s="41" t="s">
        <v>25</v>
      </c>
      <c r="B67" s="71" t="s">
        <v>20</v>
      </c>
      <c r="C67" s="73" t="s">
        <v>20</v>
      </c>
      <c r="D67" s="74" t="s">
        <v>20</v>
      </c>
      <c r="E67" s="185"/>
      <c r="F67" s="186"/>
      <c r="G67" s="187"/>
      <c r="H67" s="185"/>
      <c r="I67" s="186"/>
      <c r="J67" s="251"/>
      <c r="K67" s="221"/>
      <c r="L67" s="252"/>
      <c r="M67" s="253"/>
      <c r="N67" s="254"/>
      <c r="O67" s="232"/>
      <c r="P67" s="256"/>
      <c r="Q67" s="227"/>
    </row>
    <row r="68" spans="1:17" ht="15" thickBot="1" x14ac:dyDescent="0.25">
      <c r="A68" s="41" t="s">
        <v>26</v>
      </c>
      <c r="B68" s="75"/>
      <c r="C68" s="76"/>
      <c r="D68" s="77"/>
      <c r="E68" s="234"/>
      <c r="F68" s="234"/>
      <c r="G68" s="235"/>
      <c r="H68" s="234"/>
      <c r="I68" s="236"/>
      <c r="J68" s="257"/>
      <c r="K68" s="257"/>
      <c r="L68" s="258"/>
      <c r="M68" s="257"/>
      <c r="N68" s="259"/>
      <c r="O68" s="240"/>
      <c r="P68" s="256"/>
      <c r="Q68" s="227"/>
    </row>
    <row r="69" spans="1:17" ht="14.25" x14ac:dyDescent="0.2">
      <c r="A69" s="41" t="s">
        <v>15</v>
      </c>
      <c r="B69" s="88"/>
      <c r="C69" s="89"/>
      <c r="D69" s="90"/>
      <c r="E69" s="88"/>
      <c r="F69" s="88"/>
      <c r="G69" s="268"/>
      <c r="H69" s="88"/>
      <c r="I69" s="269"/>
      <c r="J69" s="270"/>
      <c r="K69" s="270"/>
      <c r="L69" s="271"/>
      <c r="M69" s="270"/>
      <c r="N69" s="272"/>
      <c r="O69" s="273"/>
      <c r="P69" s="88"/>
      <c r="Q69" s="88"/>
    </row>
    <row r="70" spans="1:17" ht="14.25" x14ac:dyDescent="0.2">
      <c r="A70" s="41" t="s">
        <v>15</v>
      </c>
      <c r="B70" s="43"/>
      <c r="C70" s="44"/>
      <c r="D70" s="45"/>
      <c r="E70" s="274"/>
      <c r="F70" s="274"/>
      <c r="G70" s="168"/>
      <c r="H70" s="274"/>
      <c r="I70" s="45"/>
      <c r="J70" s="274"/>
      <c r="K70" s="274"/>
      <c r="L70" s="168"/>
      <c r="M70" s="274"/>
      <c r="N70" s="45"/>
      <c r="O70" s="275"/>
      <c r="P70" s="276"/>
      <c r="Q70" s="276"/>
    </row>
    <row r="71" spans="1:17" ht="14.25" hidden="1" x14ac:dyDescent="0.2">
      <c r="A71" s="41" t="s">
        <v>29</v>
      </c>
      <c r="B71" s="43"/>
      <c r="C71" s="44"/>
      <c r="D71" s="45"/>
      <c r="E71" s="274"/>
      <c r="F71" s="274"/>
      <c r="G71" s="168"/>
      <c r="H71" s="274"/>
      <c r="I71" s="45"/>
      <c r="J71" s="274"/>
      <c r="K71" s="274"/>
      <c r="L71" s="168"/>
      <c r="M71" s="274"/>
      <c r="N71" s="45"/>
      <c r="O71" s="275"/>
      <c r="P71" s="276"/>
      <c r="Q71" s="276"/>
    </row>
    <row r="72" spans="1:17" hidden="1" x14ac:dyDescent="0.2"/>
    <row r="73" spans="1:17" hidden="1" x14ac:dyDescent="0.2"/>
    <row r="74" spans="1:17" hidden="1" x14ac:dyDescent="0.2"/>
    <row r="75" spans="1:17" hidden="1" x14ac:dyDescent="0.2"/>
    <row r="76" spans="1:17" hidden="1" x14ac:dyDescent="0.2"/>
    <row r="77" spans="1:17" hidden="1" x14ac:dyDescent="0.2"/>
    <row r="78" spans="1:17" hidden="1" x14ac:dyDescent="0.2"/>
    <row r="79" spans="1:17" hidden="1" x14ac:dyDescent="0.2"/>
    <row r="80" spans="1:17" hidden="1" x14ac:dyDescent="0.2"/>
    <row r="81" hidden="1" x14ac:dyDescent="0.2"/>
    <row r="82" hidden="1" x14ac:dyDescent="0.2"/>
    <row r="83" hidden="1" x14ac:dyDescent="0.2"/>
    <row r="84" hidden="1" x14ac:dyDescent="0.2"/>
    <row r="85" hidden="1" x14ac:dyDescent="0.2"/>
    <row r="86" hidden="1" x14ac:dyDescent="0.2"/>
    <row r="87" hidden="1" x14ac:dyDescent="0.2"/>
    <row r="88" hidden="1" x14ac:dyDescent="0.2"/>
    <row r="89" hidden="1" x14ac:dyDescent="0.2"/>
    <row r="90" hidden="1" x14ac:dyDescent="0.2"/>
    <row r="91" hidden="1" x14ac:dyDescent="0.2"/>
    <row r="92" hidden="1" x14ac:dyDescent="0.2"/>
    <row r="93" hidden="1" x14ac:dyDescent="0.2"/>
    <row r="94" hidden="1" x14ac:dyDescent="0.2"/>
    <row r="95" hidden="1" x14ac:dyDescent="0.2"/>
    <row r="96" hidden="1" x14ac:dyDescent="0.2"/>
    <row r="97" hidden="1" x14ac:dyDescent="0.2"/>
    <row r="98" hidden="1" x14ac:dyDescent="0.2"/>
    <row r="99" hidden="1" x14ac:dyDescent="0.2"/>
    <row r="100" hidden="1" x14ac:dyDescent="0.2"/>
    <row r="101" hidden="1" x14ac:dyDescent="0.2"/>
    <row r="102" hidden="1" x14ac:dyDescent="0.2"/>
    <row r="103" hidden="1" x14ac:dyDescent="0.2"/>
    <row r="104" hidden="1" x14ac:dyDescent="0.2"/>
    <row r="105" hidden="1" x14ac:dyDescent="0.2"/>
    <row r="106" hidden="1" x14ac:dyDescent="0.2"/>
    <row r="107" hidden="1" x14ac:dyDescent="0.2"/>
    <row r="108" hidden="1" x14ac:dyDescent="0.2"/>
    <row r="109" hidden="1" x14ac:dyDescent="0.2"/>
    <row r="110" hidden="1" x14ac:dyDescent="0.2"/>
    <row r="111" hidden="1" x14ac:dyDescent="0.2"/>
    <row r="112" hidden="1" x14ac:dyDescent="0.2"/>
    <row r="113" hidden="1" x14ac:dyDescent="0.2"/>
    <row r="114" hidden="1" x14ac:dyDescent="0.2"/>
    <row r="115" hidden="1" x14ac:dyDescent="0.2"/>
    <row r="116" hidden="1" x14ac:dyDescent="0.2"/>
    <row r="117" hidden="1" x14ac:dyDescent="0.2"/>
    <row r="118" hidden="1" x14ac:dyDescent="0.2"/>
    <row r="119" hidden="1" x14ac:dyDescent="0.2"/>
    <row r="120" hidden="1" x14ac:dyDescent="0.2"/>
    <row r="121" hidden="1" x14ac:dyDescent="0.2"/>
    <row r="122" hidden="1" x14ac:dyDescent="0.2"/>
    <row r="123" hidden="1" x14ac:dyDescent="0.2"/>
    <row r="124" hidden="1" x14ac:dyDescent="0.2"/>
    <row r="125" hidden="1" x14ac:dyDescent="0.2"/>
    <row r="126" hidden="1" x14ac:dyDescent="0.2"/>
    <row r="127" hidden="1" x14ac:dyDescent="0.2"/>
    <row r="128" hidden="1" x14ac:dyDescent="0.2"/>
    <row r="129" hidden="1" x14ac:dyDescent="0.2"/>
    <row r="130" hidden="1" x14ac:dyDescent="0.2"/>
    <row r="131" hidden="1" x14ac:dyDescent="0.2"/>
    <row r="132" hidden="1" x14ac:dyDescent="0.2"/>
    <row r="133" hidden="1" x14ac:dyDescent="0.2"/>
    <row r="134" hidden="1" x14ac:dyDescent="0.2"/>
    <row r="135" hidden="1" x14ac:dyDescent="0.2"/>
    <row r="136" hidden="1" x14ac:dyDescent="0.2"/>
    <row r="137" hidden="1" x14ac:dyDescent="0.2"/>
    <row r="138" hidden="1" x14ac:dyDescent="0.2"/>
    <row r="139" hidden="1" x14ac:dyDescent="0.2"/>
    <row r="140" hidden="1" x14ac:dyDescent="0.2"/>
    <row r="141" hidden="1" x14ac:dyDescent="0.2"/>
    <row r="142" hidden="1" x14ac:dyDescent="0.2"/>
    <row r="143" hidden="1" x14ac:dyDescent="0.2"/>
    <row r="144" hidden="1" x14ac:dyDescent="0.2"/>
    <row r="145" hidden="1" x14ac:dyDescent="0.2"/>
    <row r="146" hidden="1" x14ac:dyDescent="0.2"/>
    <row r="147" hidden="1" x14ac:dyDescent="0.2"/>
    <row r="148" hidden="1" x14ac:dyDescent="0.2"/>
    <row r="149" hidden="1" x14ac:dyDescent="0.2"/>
    <row r="150" hidden="1" x14ac:dyDescent="0.2"/>
    <row r="151" hidden="1" x14ac:dyDescent="0.2"/>
    <row r="152" hidden="1" x14ac:dyDescent="0.2"/>
    <row r="153" hidden="1" x14ac:dyDescent="0.2"/>
    <row r="154" hidden="1" x14ac:dyDescent="0.2"/>
    <row r="155" hidden="1" x14ac:dyDescent="0.2"/>
    <row r="156" hidden="1" x14ac:dyDescent="0.2"/>
    <row r="157" hidden="1" x14ac:dyDescent="0.2"/>
    <row r="158" hidden="1" x14ac:dyDescent="0.2"/>
    <row r="159" hidden="1" x14ac:dyDescent="0.2"/>
    <row r="160" hidden="1" x14ac:dyDescent="0.2"/>
    <row r="161" hidden="1" x14ac:dyDescent="0.2"/>
    <row r="162" hidden="1" x14ac:dyDescent="0.2"/>
    <row r="163" hidden="1" x14ac:dyDescent="0.2"/>
    <row r="164" hidden="1" x14ac:dyDescent="0.2"/>
    <row r="165" hidden="1" x14ac:dyDescent="0.2"/>
    <row r="166" hidden="1" x14ac:dyDescent="0.2"/>
    <row r="167" hidden="1" x14ac:dyDescent="0.2"/>
    <row r="168" hidden="1" x14ac:dyDescent="0.2"/>
    <row r="169" hidden="1" x14ac:dyDescent="0.2"/>
    <row r="170" hidden="1" x14ac:dyDescent="0.2"/>
    <row r="171" hidden="1" x14ac:dyDescent="0.2"/>
    <row r="172" hidden="1" x14ac:dyDescent="0.2"/>
    <row r="173" hidden="1" x14ac:dyDescent="0.2"/>
    <row r="174" hidden="1" x14ac:dyDescent="0.2"/>
    <row r="175" hidden="1" x14ac:dyDescent="0.2"/>
    <row r="176" hidden="1" x14ac:dyDescent="0.2"/>
    <row r="177" hidden="1" x14ac:dyDescent="0.2"/>
    <row r="178" hidden="1" x14ac:dyDescent="0.2"/>
    <row r="179" hidden="1" x14ac:dyDescent="0.2"/>
    <row r="180" hidden="1" x14ac:dyDescent="0.2"/>
    <row r="181" hidden="1" x14ac:dyDescent="0.2"/>
    <row r="182" hidden="1" x14ac:dyDescent="0.2"/>
    <row r="183" hidden="1" x14ac:dyDescent="0.2"/>
    <row r="184" hidden="1" x14ac:dyDescent="0.2"/>
    <row r="185" hidden="1" x14ac:dyDescent="0.2"/>
    <row r="186" hidden="1" x14ac:dyDescent="0.2"/>
    <row r="187" hidden="1" x14ac:dyDescent="0.2"/>
    <row r="188" hidden="1" x14ac:dyDescent="0.2"/>
    <row r="189" hidden="1" x14ac:dyDescent="0.2"/>
    <row r="190" hidden="1" x14ac:dyDescent="0.2"/>
    <row r="191" hidden="1" x14ac:dyDescent="0.2"/>
    <row r="192" hidden="1" x14ac:dyDescent="0.2"/>
    <row r="193" hidden="1" x14ac:dyDescent="0.2"/>
    <row r="194" hidden="1" x14ac:dyDescent="0.2"/>
    <row r="195" hidden="1" x14ac:dyDescent="0.2"/>
    <row r="196" hidden="1" x14ac:dyDescent="0.2"/>
    <row r="197" hidden="1" x14ac:dyDescent="0.2"/>
    <row r="198" hidden="1" x14ac:dyDescent="0.2"/>
    <row r="199" hidden="1" x14ac:dyDescent="0.2"/>
    <row r="200" hidden="1" x14ac:dyDescent="0.2"/>
    <row r="201" hidden="1" x14ac:dyDescent="0.2"/>
    <row r="202" hidden="1" x14ac:dyDescent="0.2"/>
    <row r="203" hidden="1" x14ac:dyDescent="0.2"/>
    <row r="204" hidden="1" x14ac:dyDescent="0.2"/>
    <row r="205" hidden="1" x14ac:dyDescent="0.2"/>
    <row r="206" hidden="1" x14ac:dyDescent="0.2"/>
    <row r="207" hidden="1" x14ac:dyDescent="0.2"/>
    <row r="208" hidden="1" x14ac:dyDescent="0.2"/>
    <row r="209" hidden="1" x14ac:dyDescent="0.2"/>
    <row r="210" hidden="1" x14ac:dyDescent="0.2"/>
    <row r="211" hidden="1" x14ac:dyDescent="0.2"/>
    <row r="212" hidden="1" x14ac:dyDescent="0.2"/>
    <row r="213" hidden="1" x14ac:dyDescent="0.2"/>
    <row r="214" hidden="1" x14ac:dyDescent="0.2"/>
    <row r="215" hidden="1" x14ac:dyDescent="0.2"/>
    <row r="216" hidden="1" x14ac:dyDescent="0.2"/>
    <row r="217" hidden="1" x14ac:dyDescent="0.2"/>
    <row r="218" hidden="1" x14ac:dyDescent="0.2"/>
    <row r="219" hidden="1" x14ac:dyDescent="0.2"/>
    <row r="220" hidden="1" x14ac:dyDescent="0.2"/>
    <row r="221" hidden="1" x14ac:dyDescent="0.2"/>
    <row r="222" hidden="1" x14ac:dyDescent="0.2"/>
    <row r="223" hidden="1" x14ac:dyDescent="0.2"/>
    <row r="224" hidden="1" x14ac:dyDescent="0.2"/>
    <row r="225" hidden="1" x14ac:dyDescent="0.2"/>
    <row r="226" hidden="1" x14ac:dyDescent="0.2"/>
    <row r="227" hidden="1" x14ac:dyDescent="0.2"/>
    <row r="228" hidden="1" x14ac:dyDescent="0.2"/>
    <row r="229" hidden="1" x14ac:dyDescent="0.2"/>
    <row r="230" hidden="1" x14ac:dyDescent="0.2"/>
    <row r="231" hidden="1" x14ac:dyDescent="0.2"/>
    <row r="232" hidden="1" x14ac:dyDescent="0.2"/>
    <row r="233" hidden="1" x14ac:dyDescent="0.2"/>
    <row r="234" hidden="1" x14ac:dyDescent="0.2"/>
    <row r="235" hidden="1" x14ac:dyDescent="0.2"/>
    <row r="236" hidden="1" x14ac:dyDescent="0.2"/>
    <row r="237" hidden="1" x14ac:dyDescent="0.2"/>
    <row r="238" hidden="1" x14ac:dyDescent="0.2"/>
    <row r="239" hidden="1" x14ac:dyDescent="0.2"/>
    <row r="240" hidden="1" x14ac:dyDescent="0.2"/>
    <row r="241" hidden="1" x14ac:dyDescent="0.2"/>
    <row r="242" hidden="1" x14ac:dyDescent="0.2"/>
    <row r="243" hidden="1" x14ac:dyDescent="0.2"/>
    <row r="244" hidden="1" x14ac:dyDescent="0.2"/>
    <row r="245" hidden="1" x14ac:dyDescent="0.2"/>
    <row r="246" hidden="1" x14ac:dyDescent="0.2"/>
    <row r="247" hidden="1" x14ac:dyDescent="0.2"/>
    <row r="248" hidden="1" x14ac:dyDescent="0.2"/>
    <row r="249" hidden="1" x14ac:dyDescent="0.2"/>
    <row r="250" hidden="1" x14ac:dyDescent="0.2"/>
    <row r="251" hidden="1" x14ac:dyDescent="0.2"/>
    <row r="252" hidden="1" x14ac:dyDescent="0.2"/>
    <row r="253" hidden="1" x14ac:dyDescent="0.2"/>
    <row r="254" hidden="1" x14ac:dyDescent="0.2"/>
    <row r="255" hidden="1" x14ac:dyDescent="0.2"/>
    <row r="256" hidden="1" x14ac:dyDescent="0.2"/>
    <row r="257" hidden="1" x14ac:dyDescent="0.2"/>
    <row r="258" hidden="1" x14ac:dyDescent="0.2"/>
    <row r="259" hidden="1" x14ac:dyDescent="0.2"/>
    <row r="260" hidden="1" x14ac:dyDescent="0.2"/>
    <row r="261" hidden="1" x14ac:dyDescent="0.2"/>
    <row r="262" hidden="1" x14ac:dyDescent="0.2"/>
    <row r="263" hidden="1" x14ac:dyDescent="0.2"/>
    <row r="264" hidden="1" x14ac:dyDescent="0.2"/>
    <row r="265" hidden="1" x14ac:dyDescent="0.2"/>
    <row r="266" hidden="1" x14ac:dyDescent="0.2"/>
    <row r="267" hidden="1" x14ac:dyDescent="0.2"/>
    <row r="268" hidden="1" x14ac:dyDescent="0.2"/>
    <row r="269" hidden="1" x14ac:dyDescent="0.2"/>
    <row r="270" hidden="1" x14ac:dyDescent="0.2"/>
    <row r="271" hidden="1" x14ac:dyDescent="0.2"/>
    <row r="272" hidden="1" x14ac:dyDescent="0.2"/>
    <row r="273" hidden="1" x14ac:dyDescent="0.2"/>
    <row r="274" hidden="1" x14ac:dyDescent="0.2"/>
    <row r="275" hidden="1" x14ac:dyDescent="0.2"/>
    <row r="276" hidden="1" x14ac:dyDescent="0.2"/>
    <row r="277" hidden="1" x14ac:dyDescent="0.2"/>
    <row r="278" hidden="1" x14ac:dyDescent="0.2"/>
    <row r="279" hidden="1" x14ac:dyDescent="0.2"/>
    <row r="280" hidden="1" x14ac:dyDescent="0.2"/>
    <row r="281" hidden="1" x14ac:dyDescent="0.2"/>
    <row r="282" hidden="1" x14ac:dyDescent="0.2"/>
    <row r="283" hidden="1" x14ac:dyDescent="0.2"/>
    <row r="284" hidden="1" x14ac:dyDescent="0.2"/>
    <row r="285" hidden="1" x14ac:dyDescent="0.2"/>
    <row r="286" hidden="1" x14ac:dyDescent="0.2"/>
    <row r="287" hidden="1" x14ac:dyDescent="0.2"/>
    <row r="288" hidden="1" x14ac:dyDescent="0.2"/>
    <row r="289" hidden="1" x14ac:dyDescent="0.2"/>
    <row r="290" hidden="1" x14ac:dyDescent="0.2"/>
    <row r="291" hidden="1" x14ac:dyDescent="0.2"/>
    <row r="292" hidden="1" x14ac:dyDescent="0.2"/>
    <row r="293" hidden="1" x14ac:dyDescent="0.2"/>
    <row r="294" hidden="1" x14ac:dyDescent="0.2"/>
    <row r="295" hidden="1" x14ac:dyDescent="0.2"/>
    <row r="296" hidden="1" x14ac:dyDescent="0.2"/>
    <row r="297" hidden="1" x14ac:dyDescent="0.2"/>
    <row r="298" hidden="1" x14ac:dyDescent="0.2"/>
    <row r="299" hidden="1" x14ac:dyDescent="0.2"/>
    <row r="300" hidden="1" x14ac:dyDescent="0.2"/>
    <row r="301" hidden="1" x14ac:dyDescent="0.2"/>
    <row r="302" hidden="1" x14ac:dyDescent="0.2"/>
    <row r="303" hidden="1" x14ac:dyDescent="0.2"/>
    <row r="304" hidden="1" x14ac:dyDescent="0.2"/>
    <row r="305" hidden="1" x14ac:dyDescent="0.2"/>
    <row r="306" hidden="1" x14ac:dyDescent="0.2"/>
    <row r="307" hidden="1" x14ac:dyDescent="0.2"/>
    <row r="308" hidden="1" x14ac:dyDescent="0.2"/>
    <row r="309" hidden="1" x14ac:dyDescent="0.2"/>
    <row r="310" hidden="1" x14ac:dyDescent="0.2"/>
    <row r="311" hidden="1" x14ac:dyDescent="0.2"/>
    <row r="312" hidden="1" x14ac:dyDescent="0.2"/>
    <row r="313" hidden="1" x14ac:dyDescent="0.2"/>
    <row r="314" hidden="1" x14ac:dyDescent="0.2"/>
    <row r="315" hidden="1" x14ac:dyDescent="0.2"/>
    <row r="316" hidden="1" x14ac:dyDescent="0.2"/>
    <row r="317" hidden="1" x14ac:dyDescent="0.2"/>
    <row r="318" hidden="1" x14ac:dyDescent="0.2"/>
    <row r="319" hidden="1" x14ac:dyDescent="0.2"/>
    <row r="320" hidden="1" x14ac:dyDescent="0.2"/>
    <row r="321" hidden="1" x14ac:dyDescent="0.2"/>
    <row r="322" hidden="1" x14ac:dyDescent="0.2"/>
    <row r="323" hidden="1" x14ac:dyDescent="0.2"/>
    <row r="324" hidden="1" x14ac:dyDescent="0.2"/>
    <row r="325" hidden="1" x14ac:dyDescent="0.2"/>
    <row r="326" hidden="1" x14ac:dyDescent="0.2"/>
    <row r="327" hidden="1" x14ac:dyDescent="0.2"/>
    <row r="328" hidden="1" x14ac:dyDescent="0.2"/>
    <row r="329" hidden="1" x14ac:dyDescent="0.2"/>
    <row r="330" hidden="1" x14ac:dyDescent="0.2"/>
    <row r="331" hidden="1" x14ac:dyDescent="0.2"/>
    <row r="332" hidden="1" x14ac:dyDescent="0.2"/>
    <row r="333" hidden="1" x14ac:dyDescent="0.2"/>
    <row r="334" hidden="1" x14ac:dyDescent="0.2"/>
    <row r="335" hidden="1" x14ac:dyDescent="0.2"/>
    <row r="336" hidden="1" x14ac:dyDescent="0.2"/>
    <row r="337" hidden="1" x14ac:dyDescent="0.2"/>
    <row r="338" hidden="1" x14ac:dyDescent="0.2"/>
    <row r="339" hidden="1" x14ac:dyDescent="0.2"/>
    <row r="340" hidden="1" x14ac:dyDescent="0.2"/>
    <row r="341" hidden="1" x14ac:dyDescent="0.2"/>
    <row r="342" hidden="1" x14ac:dyDescent="0.2"/>
    <row r="343" hidden="1" x14ac:dyDescent="0.2"/>
    <row r="344" hidden="1" x14ac:dyDescent="0.2"/>
    <row r="345" hidden="1" x14ac:dyDescent="0.2"/>
    <row r="346" hidden="1" x14ac:dyDescent="0.2"/>
    <row r="347" hidden="1" x14ac:dyDescent="0.2"/>
    <row r="348" hidden="1" x14ac:dyDescent="0.2"/>
    <row r="349" hidden="1" x14ac:dyDescent="0.2"/>
    <row r="350" hidden="1" x14ac:dyDescent="0.2"/>
    <row r="351" hidden="1" x14ac:dyDescent="0.2"/>
    <row r="352" hidden="1" x14ac:dyDescent="0.2"/>
    <row r="353" hidden="1" x14ac:dyDescent="0.2"/>
    <row r="354" hidden="1" x14ac:dyDescent="0.2"/>
    <row r="355" hidden="1" x14ac:dyDescent="0.2"/>
    <row r="356" hidden="1" x14ac:dyDescent="0.2"/>
    <row r="357" hidden="1" x14ac:dyDescent="0.2"/>
    <row r="358" hidden="1" x14ac:dyDescent="0.2"/>
    <row r="359" hidden="1" x14ac:dyDescent="0.2"/>
    <row r="360" hidden="1" x14ac:dyDescent="0.2"/>
    <row r="361" hidden="1" x14ac:dyDescent="0.2"/>
    <row r="362" hidden="1" x14ac:dyDescent="0.2"/>
    <row r="363" hidden="1" x14ac:dyDescent="0.2"/>
    <row r="364" hidden="1" x14ac:dyDescent="0.2"/>
    <row r="365" hidden="1" x14ac:dyDescent="0.2"/>
    <row r="366" hidden="1" x14ac:dyDescent="0.2"/>
    <row r="367" hidden="1" x14ac:dyDescent="0.2"/>
    <row r="368" hidden="1" x14ac:dyDescent="0.2"/>
    <row r="369" hidden="1" x14ac:dyDescent="0.2"/>
    <row r="370" hidden="1" x14ac:dyDescent="0.2"/>
    <row r="371" hidden="1" x14ac:dyDescent="0.2"/>
    <row r="372" hidden="1" x14ac:dyDescent="0.2"/>
    <row r="373" hidden="1" x14ac:dyDescent="0.2"/>
    <row r="374" hidden="1" x14ac:dyDescent="0.2"/>
    <row r="375" hidden="1" x14ac:dyDescent="0.2"/>
    <row r="376" hidden="1" x14ac:dyDescent="0.2"/>
    <row r="377" hidden="1" x14ac:dyDescent="0.2"/>
    <row r="378" hidden="1" x14ac:dyDescent="0.2"/>
    <row r="379" hidden="1" x14ac:dyDescent="0.2"/>
    <row r="380" hidden="1" x14ac:dyDescent="0.2"/>
    <row r="381" hidden="1" x14ac:dyDescent="0.2"/>
    <row r="382" hidden="1" x14ac:dyDescent="0.2"/>
    <row r="383" hidden="1" x14ac:dyDescent="0.2"/>
    <row r="384" hidden="1" x14ac:dyDescent="0.2"/>
    <row r="385" hidden="1" x14ac:dyDescent="0.2"/>
    <row r="386" hidden="1" x14ac:dyDescent="0.2"/>
    <row r="387" hidden="1" x14ac:dyDescent="0.2"/>
    <row r="388" hidden="1" x14ac:dyDescent="0.2"/>
    <row r="389" hidden="1" x14ac:dyDescent="0.2"/>
    <row r="390" hidden="1" x14ac:dyDescent="0.2"/>
    <row r="391" hidden="1" x14ac:dyDescent="0.2"/>
    <row r="392" hidden="1" x14ac:dyDescent="0.2"/>
    <row r="393" hidden="1" x14ac:dyDescent="0.2"/>
    <row r="394" hidden="1" x14ac:dyDescent="0.2"/>
    <row r="395" hidden="1" x14ac:dyDescent="0.2"/>
    <row r="396" hidden="1" x14ac:dyDescent="0.2"/>
    <row r="397" hidden="1" x14ac:dyDescent="0.2"/>
    <row r="398" hidden="1" x14ac:dyDescent="0.2"/>
    <row r="399" hidden="1" x14ac:dyDescent="0.2"/>
    <row r="400" hidden="1" x14ac:dyDescent="0.2"/>
    <row r="401" hidden="1" x14ac:dyDescent="0.2"/>
    <row r="402" hidden="1" x14ac:dyDescent="0.2"/>
    <row r="403" hidden="1" x14ac:dyDescent="0.2"/>
    <row r="404" hidden="1" x14ac:dyDescent="0.2"/>
    <row r="405" hidden="1" x14ac:dyDescent="0.2"/>
    <row r="406" hidden="1" x14ac:dyDescent="0.2"/>
    <row r="407" hidden="1" x14ac:dyDescent="0.2"/>
    <row r="408" hidden="1" x14ac:dyDescent="0.2"/>
    <row r="409" hidden="1" x14ac:dyDescent="0.2"/>
    <row r="410" hidden="1" x14ac:dyDescent="0.2"/>
    <row r="411" hidden="1" x14ac:dyDescent="0.2"/>
    <row r="412" hidden="1" x14ac:dyDescent="0.2"/>
    <row r="413" hidden="1" x14ac:dyDescent="0.2"/>
    <row r="414" hidden="1" x14ac:dyDescent="0.2"/>
    <row r="415" hidden="1" x14ac:dyDescent="0.2"/>
  </sheetData>
  <mergeCells count="35">
    <mergeCell ref="B14:C14"/>
    <mergeCell ref="B9:C10"/>
    <mergeCell ref="D9:D10"/>
    <mergeCell ref="B11:C11"/>
    <mergeCell ref="B12:C12"/>
    <mergeCell ref="B13:C13"/>
    <mergeCell ref="B16:C16"/>
    <mergeCell ref="B17:C17"/>
    <mergeCell ref="B18:C18"/>
    <mergeCell ref="B21:C23"/>
    <mergeCell ref="B26:D26"/>
    <mergeCell ref="B54:D54"/>
    <mergeCell ref="B59:D59"/>
    <mergeCell ref="B64:D64"/>
    <mergeCell ref="E9:E10"/>
    <mergeCell ref="F9:F10"/>
    <mergeCell ref="E26:P26"/>
    <mergeCell ref="E28:I28"/>
    <mergeCell ref="J28:N28"/>
    <mergeCell ref="O28:O29"/>
    <mergeCell ref="B28:D28"/>
    <mergeCell ref="B29:D29"/>
    <mergeCell ref="B34:D34"/>
    <mergeCell ref="B39:D39"/>
    <mergeCell ref="B44:D44"/>
    <mergeCell ref="B49:D49"/>
    <mergeCell ref="B15:C15"/>
    <mergeCell ref="P28:P29"/>
    <mergeCell ref="I9:I10"/>
    <mergeCell ref="E20:P20"/>
    <mergeCell ref="E21:I21"/>
    <mergeCell ref="J21:N21"/>
    <mergeCell ref="O21:O22"/>
    <mergeCell ref="P21:P22"/>
    <mergeCell ref="G9:H9"/>
  </mergeCells>
  <conditionalFormatting sqref="E31:E32 G31:I32 E66:I68 E61:I64 E56:I59 E51:I54 E48:E49 G48:I49 E46:I47 E41:I43 E36:I39">
    <cfRule type="expression" dxfId="83" priority="42">
      <formula>$A31="ok"</formula>
    </cfRule>
  </conditionalFormatting>
  <conditionalFormatting sqref="E44 G44:I44">
    <cfRule type="expression" dxfId="82" priority="41">
      <formula>$A44="ok"</formula>
    </cfRule>
  </conditionalFormatting>
  <conditionalFormatting sqref="F49 F31:F32">
    <cfRule type="expression" dxfId="81" priority="37">
      <formula>$A31="ok"</formula>
    </cfRule>
  </conditionalFormatting>
  <conditionalFormatting sqref="F31:F32 K66:K67 F66:F67 K61:K62 F61:F62 K56:K57 F56:F57 K51:K52 F51:F52 K46:K47 F46:F47 K41:K42 F41:F42 K36:K37 F36:F37">
    <cfRule type="expression" dxfId="80" priority="38">
      <formula>AND(F31="",E31=1)</formula>
    </cfRule>
    <cfRule type="expression" dxfId="79" priority="39">
      <formula>AND(F31&lt;&gt;"",E31="")</formula>
    </cfRule>
    <cfRule type="expression" dxfId="78" priority="40">
      <formula>AND(F31&lt;&gt;"",E31=1)</formula>
    </cfRule>
  </conditionalFormatting>
  <conditionalFormatting sqref="K31">
    <cfRule type="expression" dxfId="77" priority="34">
      <formula>AND(K31="",J31=1)</formula>
    </cfRule>
    <cfRule type="expression" dxfId="76" priority="35">
      <formula>AND(K31&lt;&gt;"",J31="")</formula>
    </cfRule>
    <cfRule type="expression" dxfId="75" priority="36">
      <formula>AND(K31&lt;&gt;"",J31=1)</formula>
    </cfRule>
  </conditionalFormatting>
  <conditionalFormatting sqref="K32">
    <cfRule type="expression" dxfId="74" priority="31">
      <formula>AND(K32="",J32=1)</formula>
    </cfRule>
    <cfRule type="expression" dxfId="73" priority="32">
      <formula>AND(K32&lt;&gt;"",J32="")</formula>
    </cfRule>
    <cfRule type="expression" dxfId="72" priority="33">
      <formula>AND(K32&lt;&gt;"",J32=1)</formula>
    </cfRule>
  </conditionalFormatting>
  <conditionalFormatting sqref="E23 G23:I23 G25:I25 E25">
    <cfRule type="expression" dxfId="71" priority="27">
      <formula>$A23="ok"</formula>
    </cfRule>
  </conditionalFormatting>
  <conditionalFormatting sqref="K8:N8">
    <cfRule type="expression" dxfId="70" priority="26" stopIfTrue="1">
      <formula>$C$26="ATTERRISSAGE"</formula>
    </cfRule>
  </conditionalFormatting>
  <conditionalFormatting sqref="E31:E32 E49 G49:I49 G31:I32">
    <cfRule type="expression" dxfId="69" priority="21">
      <formula>$A31="ok"</formula>
    </cfRule>
  </conditionalFormatting>
  <conditionalFormatting sqref="E44 G44:I44">
    <cfRule type="expression" dxfId="68" priority="20">
      <formula>$A44="ok"</formula>
    </cfRule>
  </conditionalFormatting>
  <conditionalFormatting sqref="F49 F31:F32">
    <cfRule type="expression" dxfId="67" priority="16">
      <formula>$A31="ok"</formula>
    </cfRule>
  </conditionalFormatting>
  <conditionalFormatting sqref="F31:F32">
    <cfRule type="expression" dxfId="66" priority="17">
      <formula>AND(F31="",E31=1)</formula>
    </cfRule>
    <cfRule type="expression" dxfId="65" priority="18">
      <formula>AND(F31&lt;&gt;"",E31="")</formula>
    </cfRule>
    <cfRule type="expression" dxfId="64" priority="19">
      <formula>AND(F31&lt;&gt;"",E31=1)</formula>
    </cfRule>
  </conditionalFormatting>
  <conditionalFormatting sqref="K31">
    <cfRule type="expression" dxfId="63" priority="13">
      <formula>AND(K31="",J31=1)</formula>
    </cfRule>
    <cfRule type="expression" dxfId="62" priority="14">
      <formula>AND(K31&lt;&gt;"",J31="")</formula>
    </cfRule>
    <cfRule type="expression" dxfId="61" priority="15">
      <formula>AND(K31&lt;&gt;"",J31=1)</formula>
    </cfRule>
  </conditionalFormatting>
  <conditionalFormatting sqref="K32">
    <cfRule type="expression" dxfId="60" priority="10">
      <formula>AND(K32="",J32=1)</formula>
    </cfRule>
    <cfRule type="expression" dxfId="59" priority="11">
      <formula>AND(K32&lt;&gt;"",J32="")</formula>
    </cfRule>
    <cfRule type="expression" dxfId="58" priority="12">
      <formula>AND(K32&lt;&gt;"",J32=1)</formula>
    </cfRule>
  </conditionalFormatting>
  <conditionalFormatting sqref="E23 G23:I23 G25:I25 E25">
    <cfRule type="expression" dxfId="57" priority="6">
      <formula>$A23="ok"</formula>
    </cfRule>
  </conditionalFormatting>
  <conditionalFormatting sqref="K8:N8">
    <cfRule type="expression" dxfId="56" priority="5" stopIfTrue="1">
      <formula>$C$26="ATTERRISSAGE"</formula>
    </cfRule>
  </conditionalFormatting>
  <dataValidations count="8">
    <dataValidation type="whole" allowBlank="1" showInputMessage="1" sqref="J23">
      <formula1>1</formula1>
      <formula2>100</formula2>
    </dataValidation>
    <dataValidation type="whole" allowBlank="1" showInputMessage="1" sqref="E23">
      <formula1>1</formula1>
      <formula2>10</formula2>
    </dataValidation>
    <dataValidation type="whole" allowBlank="1" showInputMessage="1" showErrorMessage="1" errorTitle="Erreur format PCE" error="Veuillez indiquer une valeur comprise entre 1 et 15" sqref="M30:M32 H30:H32 M23:M25 H23:H25 H65:H68 M65:M68 H60:H63 M60:M63 H55:H58 M55:M58 H50:H53 M50:M53 H45:H48 M45:M48 H40:H43 M40:M43 H35:H38 M35:M38">
      <formula1>1</formula1>
      <formula2>15</formula2>
    </dataValidation>
    <dataValidation type="decimal" allowBlank="1" showInputMessage="1" showErrorMessage="1" errorTitle="Erreur Coefficient horaire" error="La valeur saisie doit être comprise entre 0,1 et 1" sqref="I30:I32 N30:N32 N23:N25 I23:I25 N65:N68 I65:I68 N60:N63 I60:I63 N55:N58 I55:I58 N50:N53 I50:I53 N45:N48 I45:I48 N40:N43 I40:I43 N35:N38 I35:I38">
      <formula1>0.1</formula1>
      <formula2>1</formula2>
    </dataValidation>
    <dataValidation type="date" allowBlank="1" showInputMessage="1" showErrorMessage="1" errorTitle="Erreur sur date" error="Veuillez indiquer une date sous la forme jj/mm/aaaa comprise entre le 01/04/2020 et le 31/12/2020" sqref="L30:L32 G30:G32 G23:G25 L23:L25 G65:G68 L65:L68 G60:G63 L60:L63 G55:G58 L55:L58 G50:G53 L50:L53 G45:G48 L45:L48 G40:G43 L40:L43 G35:G38 L35:L38">
      <formula1>43922</formula1>
      <formula2>44196</formula2>
    </dataValidation>
    <dataValidation type="whole" allowBlank="1" showInputMessage="1" showErrorMessage="1" errorTitle="Saisie incorrecte" error="Si entrée ou sortie, valeur unique acceptée = 1" sqref="E31:E32 J31:J32 J24:J25 E24:E25 J66:J68 E66:E68 J61:J63 E61:E63 J56:J58 E56:E58 J51:J53 E51:E53 J46:J48 E46:E48 J41:J43 E41:E43 J36:J38 E36:E38">
      <formula1>1</formula1>
      <formula2>1</formula2>
    </dataValidation>
    <dataValidation type="list" allowBlank="1" showInputMessage="1" showErrorMessage="1" sqref="F31:F32 F36:F37 F41:F42 F46:F47 F51:F52 F56:F57 F61:F62 F66:F67">
      <formula1>$G$1:$L$1</formula1>
    </dataValidation>
    <dataValidation type="list" allowBlank="1" showInputMessage="1" showErrorMessage="1" sqref="K31:K32 K36:K37 K41:K42 K46:K47 K51:K52 K56:K57 K61:K62 K66:K67">
      <formula1>$G$2:$L$2</formula1>
    </dataValidation>
  </dataValidations>
  <pageMargins left="0.70866141732283505" right="0.70866141732283505" top="0.74803149606299202" bottom="0.74803149606299202" header="0.31496062992126" footer="0.31496062992126"/>
  <pageSetup paperSize="9" scale="54" fitToHeight="0" orientation="landscape" cellComments="atEnd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Q415"/>
  <sheetViews>
    <sheetView topLeftCell="A45" workbookViewId="0">
      <selection activeCell="B36" sqref="B36:B39"/>
    </sheetView>
  </sheetViews>
  <sheetFormatPr baseColWidth="10" defaultColWidth="0" defaultRowHeight="12.75" zeroHeight="1" x14ac:dyDescent="0.2"/>
  <cols>
    <col min="1" max="1" width="13.7109375" style="1" customWidth="1"/>
    <col min="2" max="2" width="37.7109375" style="1" customWidth="1"/>
    <col min="3" max="14" width="11.7109375" style="1" customWidth="1"/>
    <col min="15" max="15" width="38.7109375" style="1" customWidth="1"/>
    <col min="16" max="16" width="13.7109375" style="1" customWidth="1"/>
    <col min="17" max="17" width="1.7109375" style="1" customWidth="1"/>
    <col min="18" max="16384" width="11.42578125" style="1" hidden="1"/>
  </cols>
  <sheetData>
    <row r="1" spans="1:17" ht="29.25" hidden="1" thickTop="1" x14ac:dyDescent="0.2">
      <c r="A1" s="7"/>
      <c r="B1" s="8"/>
      <c r="C1" s="9"/>
      <c r="D1" s="3"/>
      <c r="E1" s="5"/>
      <c r="F1" s="91" t="s">
        <v>30</v>
      </c>
      <c r="G1" s="92" t="s">
        <v>31</v>
      </c>
      <c r="H1" s="92" t="s">
        <v>32</v>
      </c>
      <c r="I1" s="92" t="s">
        <v>33</v>
      </c>
      <c r="J1" s="92" t="s">
        <v>34</v>
      </c>
      <c r="K1" s="93"/>
      <c r="L1" s="94"/>
      <c r="M1" s="4"/>
      <c r="N1" s="3"/>
      <c r="O1" s="95"/>
      <c r="P1" s="96"/>
      <c r="Q1" s="96"/>
    </row>
    <row r="2" spans="1:17" ht="29.25" hidden="1" thickBot="1" x14ac:dyDescent="0.25">
      <c r="A2" s="10"/>
      <c r="B2" s="11"/>
      <c r="C2" s="12"/>
      <c r="D2" s="3"/>
      <c r="E2" s="5"/>
      <c r="F2" s="97" t="s">
        <v>35</v>
      </c>
      <c r="G2" s="98" t="s">
        <v>36</v>
      </c>
      <c r="H2" s="98" t="s">
        <v>37</v>
      </c>
      <c r="I2" s="98" t="s">
        <v>38</v>
      </c>
      <c r="J2" s="98" t="s">
        <v>31</v>
      </c>
      <c r="K2" s="99" t="s">
        <v>33</v>
      </c>
      <c r="L2" s="100" t="s">
        <v>34</v>
      </c>
      <c r="M2" s="4"/>
      <c r="N2" s="3"/>
      <c r="O2" s="95"/>
      <c r="P2" s="101"/>
      <c r="Q2" s="101"/>
    </row>
    <row r="3" spans="1:17" ht="15" hidden="1" thickTop="1" x14ac:dyDescent="0.2">
      <c r="A3" s="10"/>
      <c r="B3" s="13"/>
      <c r="C3" s="12"/>
      <c r="D3" s="3"/>
      <c r="E3" s="5"/>
      <c r="F3" s="5"/>
      <c r="G3" s="5"/>
      <c r="H3" s="5"/>
      <c r="I3" s="3"/>
      <c r="J3" s="5"/>
      <c r="K3" s="5"/>
      <c r="L3" s="5"/>
      <c r="M3" s="5"/>
      <c r="N3" s="3"/>
      <c r="O3" s="102"/>
      <c r="P3" s="101"/>
      <c r="Q3" s="101"/>
    </row>
    <row r="4" spans="1:17" ht="14.25" hidden="1" x14ac:dyDescent="0.2">
      <c r="A4" s="10"/>
      <c r="B4" s="10"/>
      <c r="C4" s="12"/>
      <c r="D4" s="14"/>
      <c r="E4" s="103"/>
      <c r="F4" s="103"/>
      <c r="G4" s="103"/>
      <c r="H4" s="5"/>
      <c r="I4" s="14"/>
      <c r="J4" s="5"/>
      <c r="K4" s="5"/>
      <c r="L4" s="5"/>
      <c r="M4" s="5"/>
      <c r="N4" s="3"/>
      <c r="O4" s="102"/>
      <c r="P4" s="101"/>
      <c r="Q4" s="101"/>
    </row>
    <row r="5" spans="1:17" ht="14.25" x14ac:dyDescent="0.2">
      <c r="A5" s="10"/>
      <c r="B5" s="15"/>
      <c r="C5" s="12"/>
      <c r="D5" s="3"/>
      <c r="E5" s="5"/>
      <c r="F5" s="5"/>
      <c r="G5" s="5"/>
      <c r="H5" s="5"/>
      <c r="I5" s="3"/>
      <c r="J5" s="5"/>
      <c r="K5" s="5"/>
      <c r="L5" s="5"/>
      <c r="M5" s="5"/>
      <c r="N5" s="3"/>
      <c r="O5" s="102"/>
      <c r="P5" s="101"/>
      <c r="Q5" s="101"/>
    </row>
    <row r="6" spans="1:17" ht="20.25" x14ac:dyDescent="0.3">
      <c r="A6" s="16"/>
      <c r="B6" s="17" t="s">
        <v>53</v>
      </c>
      <c r="C6" s="18"/>
      <c r="D6" s="19"/>
      <c r="E6" s="104"/>
      <c r="F6" s="104"/>
      <c r="G6" s="105"/>
      <c r="H6" s="106"/>
      <c r="I6" s="19"/>
      <c r="J6" s="107"/>
      <c r="K6" s="107"/>
      <c r="L6" s="108"/>
      <c r="M6" s="104"/>
      <c r="N6" s="109"/>
      <c r="O6" s="110"/>
      <c r="P6" s="18"/>
      <c r="Q6" s="107"/>
    </row>
    <row r="7" spans="1:17" ht="20.25" x14ac:dyDescent="0.3">
      <c r="A7" s="20"/>
      <c r="B7" s="17" t="s">
        <v>57</v>
      </c>
      <c r="C7" s="21"/>
      <c r="D7" s="3"/>
      <c r="E7" s="111"/>
      <c r="F7" s="111"/>
      <c r="G7" s="5"/>
      <c r="H7" s="111"/>
      <c r="I7" s="3"/>
      <c r="J7" s="111"/>
      <c r="K7" s="111"/>
      <c r="L7" s="5"/>
      <c r="M7" s="111"/>
      <c r="N7" s="3"/>
      <c r="O7" s="112"/>
      <c r="P7" s="113"/>
      <c r="Q7" s="113"/>
    </row>
    <row r="8" spans="1:17" ht="15.75" thickBot="1" x14ac:dyDescent="0.3">
      <c r="A8" s="20"/>
      <c r="B8" s="22"/>
      <c r="C8" s="12"/>
      <c r="D8" s="3"/>
      <c r="E8" s="111"/>
      <c r="F8" s="111"/>
      <c r="G8" s="5"/>
      <c r="H8" s="111"/>
      <c r="I8" s="3"/>
      <c r="J8" s="111"/>
      <c r="K8" s="111"/>
      <c r="L8" s="5"/>
      <c r="M8" s="111"/>
      <c r="N8" s="3"/>
      <c r="O8" s="112"/>
      <c r="P8" s="113"/>
      <c r="Q8" s="113"/>
    </row>
    <row r="9" spans="1:17" ht="30" customHeight="1" thickBot="1" x14ac:dyDescent="0.25">
      <c r="A9" s="23"/>
      <c r="B9" s="319"/>
      <c r="C9" s="320"/>
      <c r="D9" s="323" t="s">
        <v>1</v>
      </c>
      <c r="E9" s="292" t="str">
        <f>"POSTES AU "&amp;RIGHT(P21,10)</f>
        <v>POSTES AU 31/12/2020</v>
      </c>
      <c r="F9" s="294" t="str">
        <f>+A28</f>
        <v>CONTRATS AU 29/02/2020</v>
      </c>
      <c r="G9" s="296" t="s">
        <v>39</v>
      </c>
      <c r="H9" s="297"/>
      <c r="I9" s="279" t="str">
        <f>"CONTRATS AU "&amp;RIGHT(P21,10)</f>
        <v>CONTRATS AU 31/12/2020</v>
      </c>
      <c r="J9" s="4"/>
      <c r="K9" s="4"/>
      <c r="L9" s="5"/>
      <c r="M9" s="4"/>
      <c r="N9" s="3"/>
      <c r="O9" s="3"/>
      <c r="P9" s="95"/>
      <c r="Q9" s="6"/>
    </row>
    <row r="10" spans="1:17" ht="15" thickBot="1" x14ac:dyDescent="0.25">
      <c r="A10" s="23"/>
      <c r="B10" s="321"/>
      <c r="C10" s="322"/>
      <c r="D10" s="324"/>
      <c r="E10" s="293"/>
      <c r="F10" s="295"/>
      <c r="G10" s="114" t="s">
        <v>40</v>
      </c>
      <c r="H10" s="115" t="s">
        <v>41</v>
      </c>
      <c r="I10" s="280"/>
      <c r="J10" s="4"/>
      <c r="K10" s="4"/>
      <c r="L10" s="5"/>
      <c r="M10" s="4"/>
      <c r="N10" s="3"/>
      <c r="O10" s="116"/>
      <c r="P10" s="116"/>
      <c r="Q10" s="116"/>
    </row>
    <row r="11" spans="1:17" ht="15" x14ac:dyDescent="0.2">
      <c r="A11" s="23" t="s">
        <v>50</v>
      </c>
      <c r="B11" s="311" t="s">
        <v>2</v>
      </c>
      <c r="C11" s="312"/>
      <c r="D11" s="24">
        <v>6</v>
      </c>
      <c r="E11" s="117">
        <f>+P23</f>
        <v>6</v>
      </c>
      <c r="F11" s="118">
        <f>+A29+A34</f>
        <v>5</v>
      </c>
      <c r="G11" s="119">
        <f>+E30+E35</f>
        <v>0</v>
      </c>
      <c r="H11" s="120">
        <f>+J30+J35</f>
        <v>0</v>
      </c>
      <c r="I11" s="121">
        <f t="shared" ref="I11:I17" si="0">+F11+G11-H11</f>
        <v>5</v>
      </c>
      <c r="J11" s="4"/>
      <c r="K11" s="4"/>
      <c r="L11" s="5"/>
      <c r="M11" s="4"/>
      <c r="N11" s="3"/>
      <c r="O11" s="3"/>
      <c r="P11" s="95"/>
      <c r="Q11" s="6"/>
    </row>
    <row r="12" spans="1:17" ht="15" x14ac:dyDescent="0.2">
      <c r="A12" s="23" t="s">
        <v>50</v>
      </c>
      <c r="B12" s="311" t="s">
        <v>3</v>
      </c>
      <c r="C12" s="312"/>
      <c r="D12" s="25"/>
      <c r="E12" s="122"/>
      <c r="F12" s="121">
        <f>+A43</f>
        <v>0</v>
      </c>
      <c r="G12" s="119">
        <f>+E44</f>
        <v>0</v>
      </c>
      <c r="H12" s="120">
        <f>J44</f>
        <v>0</v>
      </c>
      <c r="I12" s="121">
        <f t="shared" si="0"/>
        <v>0</v>
      </c>
      <c r="J12" s="4"/>
      <c r="K12" s="4"/>
      <c r="L12" s="5"/>
      <c r="M12" s="4"/>
      <c r="N12" s="3"/>
      <c r="O12" s="3"/>
      <c r="P12" s="95"/>
      <c r="Q12" s="6"/>
    </row>
    <row r="13" spans="1:17" ht="15" x14ac:dyDescent="0.2">
      <c r="A13" s="23" t="s">
        <v>50</v>
      </c>
      <c r="B13" s="311" t="s">
        <v>4</v>
      </c>
      <c r="C13" s="312"/>
      <c r="D13" s="25"/>
      <c r="E13" s="122"/>
      <c r="F13" s="121">
        <f>+A48</f>
        <v>0</v>
      </c>
      <c r="G13" s="119">
        <f>+E49</f>
        <v>0</v>
      </c>
      <c r="H13" s="120">
        <f>J49</f>
        <v>0</v>
      </c>
      <c r="I13" s="121">
        <f t="shared" si="0"/>
        <v>0</v>
      </c>
      <c r="J13" s="4"/>
      <c r="K13" s="4"/>
      <c r="L13" s="5"/>
      <c r="M13" s="4"/>
      <c r="N13" s="3"/>
      <c r="O13" s="3"/>
      <c r="P13" s="95"/>
      <c r="Q13" s="6"/>
    </row>
    <row r="14" spans="1:17" ht="15" x14ac:dyDescent="0.2">
      <c r="A14" s="23" t="s">
        <v>50</v>
      </c>
      <c r="B14" s="311" t="s">
        <v>5</v>
      </c>
      <c r="C14" s="312"/>
      <c r="D14" s="25"/>
      <c r="E14" s="122"/>
      <c r="F14" s="121">
        <f>+A53</f>
        <v>0</v>
      </c>
      <c r="G14" s="119">
        <f>+E54</f>
        <v>0</v>
      </c>
      <c r="H14" s="120">
        <f>J54</f>
        <v>0</v>
      </c>
      <c r="I14" s="121">
        <f t="shared" si="0"/>
        <v>0</v>
      </c>
      <c r="J14" s="4"/>
      <c r="K14" s="4"/>
      <c r="L14" s="5"/>
      <c r="M14" s="4"/>
      <c r="N14" s="3"/>
      <c r="O14" s="3"/>
      <c r="P14" s="95"/>
      <c r="Q14" s="6"/>
    </row>
    <row r="15" spans="1:17" ht="15" x14ac:dyDescent="0.2">
      <c r="A15" s="23" t="s">
        <v>50</v>
      </c>
      <c r="B15" s="311" t="s">
        <v>6</v>
      </c>
      <c r="C15" s="312"/>
      <c r="D15" s="25"/>
      <c r="E15" s="122"/>
      <c r="F15" s="121">
        <f>+A58</f>
        <v>0</v>
      </c>
      <c r="G15" s="119">
        <f>+E59</f>
        <v>0</v>
      </c>
      <c r="H15" s="120">
        <f>J59</f>
        <v>0</v>
      </c>
      <c r="I15" s="121">
        <f t="shared" si="0"/>
        <v>0</v>
      </c>
      <c r="J15" s="4"/>
      <c r="K15" s="4"/>
      <c r="L15" s="5"/>
      <c r="M15" s="4"/>
      <c r="N15" s="3"/>
      <c r="O15" s="3"/>
      <c r="P15" s="95"/>
      <c r="Q15" s="6"/>
    </row>
    <row r="16" spans="1:17" ht="15" x14ac:dyDescent="0.2">
      <c r="A16" s="23" t="s">
        <v>50</v>
      </c>
      <c r="B16" s="311" t="s">
        <v>7</v>
      </c>
      <c r="C16" s="312"/>
      <c r="D16" s="25"/>
      <c r="E16" s="122"/>
      <c r="F16" s="121">
        <f>+A63</f>
        <v>0</v>
      </c>
      <c r="G16" s="119">
        <f>+E64</f>
        <v>0</v>
      </c>
      <c r="H16" s="120">
        <f>J64</f>
        <v>0</v>
      </c>
      <c r="I16" s="121">
        <f t="shared" si="0"/>
        <v>0</v>
      </c>
      <c r="J16" s="4"/>
      <c r="K16" s="4"/>
      <c r="L16" s="5"/>
      <c r="M16" s="4"/>
      <c r="N16" s="3"/>
      <c r="O16" s="3"/>
      <c r="P16" s="95"/>
      <c r="Q16" s="6"/>
    </row>
    <row r="17" spans="1:17" ht="15.75" thickBot="1" x14ac:dyDescent="0.25">
      <c r="A17" s="23" t="s">
        <v>50</v>
      </c>
      <c r="B17" s="311" t="s">
        <v>8</v>
      </c>
      <c r="C17" s="312"/>
      <c r="D17" s="26"/>
      <c r="E17" s="123"/>
      <c r="F17" s="124">
        <f>+A68</f>
        <v>0</v>
      </c>
      <c r="G17" s="125">
        <f>+E69</f>
        <v>0</v>
      </c>
      <c r="H17" s="126">
        <f>J69</f>
        <v>0</v>
      </c>
      <c r="I17" s="124">
        <f t="shared" si="0"/>
        <v>0</v>
      </c>
      <c r="J17" s="4"/>
      <c r="K17" s="4"/>
      <c r="L17" s="5"/>
      <c r="M17" s="4"/>
      <c r="N17" s="3"/>
      <c r="O17" s="3"/>
      <c r="P17" s="95"/>
      <c r="Q17" s="6"/>
    </row>
    <row r="18" spans="1:17" ht="15.75" thickBot="1" x14ac:dyDescent="0.25">
      <c r="A18" s="23"/>
      <c r="B18" s="313" t="s">
        <v>9</v>
      </c>
      <c r="C18" s="314"/>
      <c r="D18" s="27">
        <v>6</v>
      </c>
      <c r="E18" s="127">
        <f>+P23</f>
        <v>6</v>
      </c>
      <c r="F18" s="128">
        <f t="shared" ref="F18" si="1">+SUM(F11:F17)</f>
        <v>5</v>
      </c>
      <c r="G18" s="129">
        <f>+SUM(G11:G17)</f>
        <v>0</v>
      </c>
      <c r="H18" s="130">
        <f t="shared" ref="H18:I18" si="2">+SUM(H11:H17)</f>
        <v>0</v>
      </c>
      <c r="I18" s="128">
        <f t="shared" si="2"/>
        <v>5</v>
      </c>
      <c r="J18" s="4"/>
      <c r="K18" s="4"/>
      <c r="L18" s="5"/>
      <c r="M18" s="4"/>
      <c r="N18" s="3"/>
      <c r="O18" s="3"/>
      <c r="P18" s="95"/>
      <c r="Q18" s="6"/>
    </row>
    <row r="19" spans="1:17" ht="15" thickBot="1" x14ac:dyDescent="0.25">
      <c r="A19" s="28"/>
      <c r="B19" s="15"/>
      <c r="C19" s="12"/>
      <c r="D19" s="3"/>
      <c r="E19" s="111"/>
      <c r="F19" s="111"/>
      <c r="G19" s="5"/>
      <c r="H19" s="111"/>
      <c r="I19" s="3"/>
      <c r="J19" s="111"/>
      <c r="K19" s="111"/>
      <c r="L19" s="5"/>
      <c r="M19" s="111"/>
      <c r="N19" s="3"/>
      <c r="O19" s="112"/>
      <c r="P19" s="113"/>
      <c r="Q19" s="113"/>
    </row>
    <row r="20" spans="1:17" ht="17.25" thickTop="1" thickBot="1" x14ac:dyDescent="0.25">
      <c r="A20" s="29"/>
      <c r="B20" s="30"/>
      <c r="C20" s="30"/>
      <c r="D20" s="30"/>
      <c r="E20" s="281" t="s">
        <v>39</v>
      </c>
      <c r="F20" s="281"/>
      <c r="G20" s="281"/>
      <c r="H20" s="281"/>
      <c r="I20" s="281"/>
      <c r="J20" s="281"/>
      <c r="K20" s="281"/>
      <c r="L20" s="281"/>
      <c r="M20" s="281"/>
      <c r="N20" s="281"/>
      <c r="O20" s="281"/>
      <c r="P20" s="282"/>
      <c r="Q20" s="2"/>
    </row>
    <row r="21" spans="1:17" ht="16.5" customHeight="1" thickTop="1" x14ac:dyDescent="0.2">
      <c r="A21" s="31"/>
      <c r="B21" s="315" t="s">
        <v>10</v>
      </c>
      <c r="C21" s="315"/>
      <c r="D21" s="32"/>
      <c r="E21" s="283" t="s">
        <v>42</v>
      </c>
      <c r="F21" s="284"/>
      <c r="G21" s="284"/>
      <c r="H21" s="284"/>
      <c r="I21" s="285"/>
      <c r="J21" s="283" t="s">
        <v>43</v>
      </c>
      <c r="K21" s="284"/>
      <c r="L21" s="284"/>
      <c r="M21" s="284"/>
      <c r="N21" s="285"/>
      <c r="O21" s="286" t="s">
        <v>44</v>
      </c>
      <c r="P21" s="288" t="s">
        <v>45</v>
      </c>
      <c r="Q21" s="131"/>
    </row>
    <row r="22" spans="1:17" ht="24.75" thickBot="1" x14ac:dyDescent="0.3">
      <c r="A22" s="33"/>
      <c r="B22" s="316"/>
      <c r="C22" s="316"/>
      <c r="D22" s="34" t="s">
        <v>1</v>
      </c>
      <c r="E22" s="132" t="s">
        <v>40</v>
      </c>
      <c r="F22" s="133" t="s">
        <v>46</v>
      </c>
      <c r="G22" s="134" t="s">
        <v>47</v>
      </c>
      <c r="H22" s="135" t="s">
        <v>54</v>
      </c>
      <c r="I22" s="136" t="s">
        <v>17</v>
      </c>
      <c r="J22" s="137" t="s">
        <v>41</v>
      </c>
      <c r="K22" s="135" t="s">
        <v>46</v>
      </c>
      <c r="L22" s="134" t="s">
        <v>47</v>
      </c>
      <c r="M22" s="135" t="s">
        <v>54</v>
      </c>
      <c r="N22" s="136" t="s">
        <v>17</v>
      </c>
      <c r="O22" s="287"/>
      <c r="P22" s="289"/>
      <c r="Q22" s="138"/>
    </row>
    <row r="23" spans="1:17" ht="16.5" thickBot="1" x14ac:dyDescent="0.25">
      <c r="A23" s="35"/>
      <c r="B23" s="317"/>
      <c r="C23" s="317"/>
      <c r="D23" s="36">
        <v>6</v>
      </c>
      <c r="E23" s="139"/>
      <c r="F23" s="140"/>
      <c r="G23" s="141"/>
      <c r="H23" s="142"/>
      <c r="I23" s="143"/>
      <c r="J23" s="144"/>
      <c r="K23" s="145"/>
      <c r="L23" s="146"/>
      <c r="M23" s="147"/>
      <c r="N23" s="148"/>
      <c r="O23" s="149"/>
      <c r="P23" s="150">
        <f>+D23+E23-J23</f>
        <v>6</v>
      </c>
      <c r="Q23" s="151"/>
    </row>
    <row r="24" spans="1:17" ht="15.75" thickTop="1" thickBot="1" x14ac:dyDescent="0.25">
      <c r="A24" s="37"/>
      <c r="B24" s="38"/>
      <c r="C24" s="39"/>
      <c r="D24" s="40"/>
      <c r="E24" s="152"/>
      <c r="F24" s="153"/>
      <c r="G24" s="153"/>
      <c r="H24" s="153"/>
      <c r="I24" s="153"/>
      <c r="J24" s="153"/>
      <c r="K24" s="153"/>
      <c r="L24" s="153"/>
      <c r="M24" s="153"/>
      <c r="N24" s="153"/>
      <c r="O24" s="154"/>
      <c r="P24" s="155"/>
      <c r="Q24" s="156"/>
    </row>
    <row r="25" spans="1:17" ht="15.75" thickTop="1" thickBot="1" x14ac:dyDescent="0.25">
      <c r="A25" s="41"/>
      <c r="B25" s="38"/>
      <c r="C25" s="39"/>
      <c r="D25" s="40"/>
      <c r="E25" s="157"/>
      <c r="F25" s="158"/>
      <c r="G25" s="159"/>
      <c r="H25" s="157"/>
      <c r="I25" s="158"/>
      <c r="J25" s="160"/>
      <c r="K25" s="158"/>
      <c r="L25" s="161"/>
      <c r="M25" s="160"/>
      <c r="N25" s="162"/>
      <c r="O25" s="163"/>
      <c r="P25" s="164"/>
      <c r="Q25" s="165"/>
    </row>
    <row r="26" spans="1:17" ht="17.25" thickTop="1" thickBot="1" x14ac:dyDescent="0.3">
      <c r="A26" s="42" t="s">
        <v>11</v>
      </c>
      <c r="B26" s="318" t="s">
        <v>12</v>
      </c>
      <c r="C26" s="318"/>
      <c r="D26" s="318"/>
      <c r="E26" s="298" t="s">
        <v>39</v>
      </c>
      <c r="F26" s="298"/>
      <c r="G26" s="298"/>
      <c r="H26" s="298"/>
      <c r="I26" s="298"/>
      <c r="J26" s="298"/>
      <c r="K26" s="298"/>
      <c r="L26" s="298"/>
      <c r="M26" s="298"/>
      <c r="N26" s="298"/>
      <c r="O26" s="298"/>
      <c r="P26" s="299"/>
      <c r="Q26" s="166"/>
    </row>
    <row r="27" spans="1:17" ht="15.75" thickTop="1" thickBot="1" x14ac:dyDescent="0.25">
      <c r="A27" s="20"/>
      <c r="B27" s="43"/>
      <c r="C27" s="44"/>
      <c r="D27" s="45"/>
      <c r="E27" s="167"/>
      <c r="F27" s="167"/>
      <c r="G27" s="168"/>
      <c r="H27" s="167"/>
      <c r="I27" s="45"/>
      <c r="J27" s="167"/>
      <c r="K27" s="167"/>
      <c r="L27" s="168"/>
      <c r="M27" s="167"/>
      <c r="N27" s="45"/>
      <c r="O27" s="169"/>
      <c r="P27" s="166"/>
      <c r="Q27" s="166"/>
    </row>
    <row r="28" spans="1:17" ht="25.5" x14ac:dyDescent="0.2">
      <c r="A28" s="46" t="s">
        <v>13</v>
      </c>
      <c r="B28" s="305" t="s">
        <v>14</v>
      </c>
      <c r="C28" s="305"/>
      <c r="D28" s="306"/>
      <c r="E28" s="300" t="s">
        <v>40</v>
      </c>
      <c r="F28" s="300"/>
      <c r="G28" s="300"/>
      <c r="H28" s="300"/>
      <c r="I28" s="300"/>
      <c r="J28" s="301" t="s">
        <v>41</v>
      </c>
      <c r="K28" s="300"/>
      <c r="L28" s="300"/>
      <c r="M28" s="300"/>
      <c r="N28" s="302"/>
      <c r="O28" s="303" t="s">
        <v>44</v>
      </c>
      <c r="P28" s="277" t="s">
        <v>45</v>
      </c>
      <c r="Q28" s="131"/>
    </row>
    <row r="29" spans="1:17" ht="24.75" thickBot="1" x14ac:dyDescent="0.25">
      <c r="A29" s="47">
        <v>1</v>
      </c>
      <c r="B29" s="307" t="s">
        <v>2</v>
      </c>
      <c r="C29" s="307"/>
      <c r="D29" s="308"/>
      <c r="E29" s="170" t="s">
        <v>40</v>
      </c>
      <c r="F29" s="170" t="s">
        <v>46</v>
      </c>
      <c r="G29" s="171" t="s">
        <v>47</v>
      </c>
      <c r="H29" s="172" t="s">
        <v>54</v>
      </c>
      <c r="I29" s="173" t="s">
        <v>17</v>
      </c>
      <c r="J29" s="174" t="s">
        <v>41</v>
      </c>
      <c r="K29" s="172" t="s">
        <v>46</v>
      </c>
      <c r="L29" s="171" t="s">
        <v>47</v>
      </c>
      <c r="M29" s="172" t="s">
        <v>54</v>
      </c>
      <c r="N29" s="175" t="s">
        <v>17</v>
      </c>
      <c r="O29" s="304"/>
      <c r="P29" s="278"/>
      <c r="Q29" s="131"/>
    </row>
    <row r="30" spans="1:17" ht="30.75" thickBot="1" x14ac:dyDescent="0.3">
      <c r="A30" s="48" t="s">
        <v>15</v>
      </c>
      <c r="B30" s="49" t="s">
        <v>16</v>
      </c>
      <c r="C30" s="50" t="s">
        <v>54</v>
      </c>
      <c r="D30" s="51" t="s">
        <v>17</v>
      </c>
      <c r="E30" s="176">
        <f>SUM(E31:E32)</f>
        <v>0</v>
      </c>
      <c r="F30" s="176"/>
      <c r="G30" s="177"/>
      <c r="H30" s="178"/>
      <c r="I30" s="179"/>
      <c r="J30" s="176">
        <f>SUM(J31:J32)</f>
        <v>0</v>
      </c>
      <c r="K30" s="180"/>
      <c r="L30" s="181"/>
      <c r="M30" s="182"/>
      <c r="N30" s="179"/>
      <c r="O30" s="183"/>
      <c r="P30" s="184">
        <f>+A29+E30-J30</f>
        <v>1</v>
      </c>
      <c r="Q30" s="138"/>
    </row>
    <row r="31" spans="1:17" ht="14.25" x14ac:dyDescent="0.2">
      <c r="A31" s="41" t="s">
        <v>15</v>
      </c>
      <c r="B31" s="52" t="s">
        <v>60</v>
      </c>
      <c r="C31" s="53" t="s">
        <v>51</v>
      </c>
      <c r="D31" s="54">
        <v>1</v>
      </c>
      <c r="E31" s="185"/>
      <c r="F31" s="186"/>
      <c r="G31" s="187"/>
      <c r="H31" s="185"/>
      <c r="I31" s="186"/>
      <c r="J31" s="188"/>
      <c r="K31" s="189"/>
      <c r="L31" s="190"/>
      <c r="M31" s="191"/>
      <c r="N31" s="192"/>
      <c r="O31" s="193"/>
      <c r="P31" s="194"/>
      <c r="Q31" s="165"/>
    </row>
    <row r="32" spans="1:17" ht="15" thickBot="1" x14ac:dyDescent="0.25">
      <c r="A32" s="41" t="s">
        <v>19</v>
      </c>
      <c r="B32" s="55" t="s">
        <v>20</v>
      </c>
      <c r="C32" s="56" t="s">
        <v>20</v>
      </c>
      <c r="D32" s="57" t="s">
        <v>20</v>
      </c>
      <c r="E32" s="195"/>
      <c r="F32" s="196"/>
      <c r="G32" s="197"/>
      <c r="H32" s="198"/>
      <c r="I32" s="199"/>
      <c r="J32" s="200"/>
      <c r="K32" s="196"/>
      <c r="L32" s="201"/>
      <c r="M32" s="202"/>
      <c r="N32" s="203"/>
      <c r="O32" s="204"/>
      <c r="P32" s="205"/>
      <c r="Q32" s="165"/>
    </row>
    <row r="33" spans="1:17" ht="15.75" thickBot="1" x14ac:dyDescent="0.3">
      <c r="A33" s="41" t="s">
        <v>15</v>
      </c>
      <c r="B33" s="43"/>
      <c r="C33" s="44"/>
      <c r="D33" s="58"/>
      <c r="E33" s="206"/>
      <c r="F33" s="206"/>
      <c r="G33" s="207"/>
      <c r="H33" s="206"/>
      <c r="I33" s="58"/>
      <c r="J33" s="206"/>
      <c r="K33" s="206"/>
      <c r="L33" s="207"/>
      <c r="M33" s="206"/>
      <c r="N33" s="58"/>
      <c r="O33" s="208"/>
      <c r="P33" s="209"/>
      <c r="Q33" s="209"/>
    </row>
    <row r="34" spans="1:17" ht="24.75" thickBot="1" x14ac:dyDescent="0.25">
      <c r="A34" s="59">
        <v>4</v>
      </c>
      <c r="B34" s="309" t="s">
        <v>2</v>
      </c>
      <c r="C34" s="309"/>
      <c r="D34" s="310"/>
      <c r="E34" s="210" t="str">
        <f t="shared" ref="E34:N34" si="3">+E$29</f>
        <v>Entrées</v>
      </c>
      <c r="F34" s="210" t="str">
        <f t="shared" si="3"/>
        <v>Motif</v>
      </c>
      <c r="G34" s="211" t="str">
        <f t="shared" si="3"/>
        <v>Date</v>
      </c>
      <c r="H34" s="212" t="str">
        <f t="shared" si="3"/>
        <v>GRADE</v>
      </c>
      <c r="I34" s="213" t="str">
        <f t="shared" si="3"/>
        <v>Coef Horaire*</v>
      </c>
      <c r="J34" s="214" t="str">
        <f t="shared" si="3"/>
        <v>Sorties</v>
      </c>
      <c r="K34" s="215" t="str">
        <f t="shared" si="3"/>
        <v>Motif</v>
      </c>
      <c r="L34" s="216" t="str">
        <f t="shared" si="3"/>
        <v>Date</v>
      </c>
      <c r="M34" s="215" t="str">
        <f t="shared" si="3"/>
        <v>GRADE</v>
      </c>
      <c r="N34" s="217" t="str">
        <f t="shared" si="3"/>
        <v>Coef Horaire*</v>
      </c>
      <c r="O34" s="218" t="str">
        <f>+O$28</f>
        <v>COMMENTAIRES LIBRES</v>
      </c>
      <c r="P34" s="219" t="str">
        <f>+P$28</f>
        <v>ATTERRISSAGE AU 31/12/2020</v>
      </c>
      <c r="Q34" s="206"/>
    </row>
    <row r="35" spans="1:17" ht="30.75" thickBot="1" x14ac:dyDescent="0.3">
      <c r="A35" s="60" t="s">
        <v>15</v>
      </c>
      <c r="B35" s="61" t="s">
        <v>16</v>
      </c>
      <c r="C35" s="62" t="s">
        <v>54</v>
      </c>
      <c r="D35" s="51" t="s">
        <v>17</v>
      </c>
      <c r="E35" s="176">
        <f>SUM(E36:E42)</f>
        <v>0</v>
      </c>
      <c r="F35" s="176"/>
      <c r="G35" s="177"/>
      <c r="H35" s="178"/>
      <c r="I35" s="179"/>
      <c r="J35" s="176">
        <f>SUM(J36:J42)</f>
        <v>0</v>
      </c>
      <c r="K35" s="176"/>
      <c r="L35" s="181"/>
      <c r="M35" s="182"/>
      <c r="N35" s="179"/>
      <c r="O35" s="183"/>
      <c r="P35" s="184">
        <f>+A34+E35-J35</f>
        <v>4</v>
      </c>
      <c r="Q35" s="138"/>
    </row>
    <row r="36" spans="1:17" ht="14.25" x14ac:dyDescent="0.2">
      <c r="A36" s="41" t="s">
        <v>15</v>
      </c>
      <c r="B36" s="63" t="s">
        <v>60</v>
      </c>
      <c r="C36" s="53" t="s">
        <v>24</v>
      </c>
      <c r="D36" s="54">
        <v>1</v>
      </c>
      <c r="E36" s="185"/>
      <c r="F36" s="186"/>
      <c r="G36" s="187"/>
      <c r="H36" s="185"/>
      <c r="I36" s="186"/>
      <c r="J36" s="220"/>
      <c r="K36" s="221"/>
      <c r="L36" s="222"/>
      <c r="M36" s="223"/>
      <c r="N36" s="224"/>
      <c r="O36" s="225"/>
      <c r="P36" s="226"/>
      <c r="Q36" s="227"/>
    </row>
    <row r="37" spans="1:17" ht="14.25" x14ac:dyDescent="0.2">
      <c r="A37" s="41" t="s">
        <v>15</v>
      </c>
      <c r="B37" s="64" t="s">
        <v>60</v>
      </c>
      <c r="C37" s="65" t="s">
        <v>24</v>
      </c>
      <c r="D37" s="66">
        <v>1</v>
      </c>
      <c r="E37" s="185"/>
      <c r="F37" s="186"/>
      <c r="G37" s="187"/>
      <c r="H37" s="185"/>
      <c r="I37" s="186"/>
      <c r="J37" s="228"/>
      <c r="K37" s="221"/>
      <c r="L37" s="229"/>
      <c r="M37" s="230"/>
      <c r="N37" s="231"/>
      <c r="O37" s="232"/>
      <c r="P37" s="233"/>
      <c r="Q37" s="227"/>
    </row>
    <row r="38" spans="1:17" ht="14.25" x14ac:dyDescent="0.2">
      <c r="A38" s="41" t="s">
        <v>15</v>
      </c>
      <c r="B38" s="64" t="s">
        <v>60</v>
      </c>
      <c r="C38" s="65" t="s">
        <v>24</v>
      </c>
      <c r="D38" s="66">
        <v>1</v>
      </c>
      <c r="E38" s="185"/>
      <c r="F38" s="186"/>
      <c r="G38" s="187"/>
      <c r="H38" s="185"/>
      <c r="I38" s="186"/>
      <c r="J38" s="228"/>
      <c r="K38" s="221"/>
      <c r="L38" s="229"/>
      <c r="M38" s="230"/>
      <c r="N38" s="231"/>
      <c r="O38" s="232"/>
      <c r="P38" s="233"/>
      <c r="Q38" s="227"/>
    </row>
    <row r="39" spans="1:17" ht="14.25" x14ac:dyDescent="0.2">
      <c r="A39" s="41" t="s">
        <v>15</v>
      </c>
      <c r="B39" s="64" t="s">
        <v>60</v>
      </c>
      <c r="C39" s="65" t="s">
        <v>24</v>
      </c>
      <c r="D39" s="66">
        <v>1</v>
      </c>
      <c r="E39" s="185"/>
      <c r="F39" s="186"/>
      <c r="G39" s="187"/>
      <c r="H39" s="185"/>
      <c r="I39" s="186"/>
      <c r="J39" s="228"/>
      <c r="K39" s="221"/>
      <c r="L39" s="229"/>
      <c r="M39" s="230"/>
      <c r="N39" s="231"/>
      <c r="O39" s="232"/>
      <c r="P39" s="233"/>
      <c r="Q39" s="227"/>
    </row>
    <row r="40" spans="1:17" ht="14.25" x14ac:dyDescent="0.2">
      <c r="A40" s="41" t="s">
        <v>19</v>
      </c>
      <c r="B40" s="64" t="s">
        <v>20</v>
      </c>
      <c r="C40" s="65" t="s">
        <v>20</v>
      </c>
      <c r="D40" s="66" t="s">
        <v>20</v>
      </c>
      <c r="E40" s="185"/>
      <c r="F40" s="186"/>
      <c r="G40" s="187"/>
      <c r="H40" s="185"/>
      <c r="I40" s="186"/>
      <c r="J40" s="228"/>
      <c r="K40" s="221"/>
      <c r="L40" s="229"/>
      <c r="M40" s="230"/>
      <c r="N40" s="231"/>
      <c r="O40" s="232"/>
      <c r="P40" s="233"/>
      <c r="Q40" s="227"/>
    </row>
    <row r="41" spans="1:17" ht="14.25" x14ac:dyDescent="0.2">
      <c r="A41" s="41" t="s">
        <v>25</v>
      </c>
      <c r="B41" s="64" t="s">
        <v>20</v>
      </c>
      <c r="C41" s="65" t="s">
        <v>20</v>
      </c>
      <c r="D41" s="66" t="s">
        <v>20</v>
      </c>
      <c r="E41" s="185"/>
      <c r="F41" s="186"/>
      <c r="G41" s="187"/>
      <c r="H41" s="185"/>
      <c r="I41" s="186"/>
      <c r="J41" s="228"/>
      <c r="K41" s="221"/>
      <c r="L41" s="229"/>
      <c r="M41" s="230"/>
      <c r="N41" s="231"/>
      <c r="O41" s="232"/>
      <c r="P41" s="233"/>
      <c r="Q41" s="227"/>
    </row>
    <row r="42" spans="1:17" ht="15" thickBot="1" x14ac:dyDescent="0.25">
      <c r="A42" s="41" t="s">
        <v>26</v>
      </c>
      <c r="B42" s="67"/>
      <c r="C42" s="68"/>
      <c r="D42" s="69"/>
      <c r="E42" s="234"/>
      <c r="F42" s="234"/>
      <c r="G42" s="235"/>
      <c r="H42" s="234"/>
      <c r="I42" s="236"/>
      <c r="J42" s="237"/>
      <c r="K42" s="237"/>
      <c r="L42" s="238"/>
      <c r="M42" s="237"/>
      <c r="N42" s="239"/>
      <c r="O42" s="240"/>
      <c r="P42" s="241"/>
      <c r="Q42" s="227"/>
    </row>
    <row r="43" spans="1:17" ht="24.75" thickBot="1" x14ac:dyDescent="0.25">
      <c r="A43" s="59">
        <v>0</v>
      </c>
      <c r="B43" s="290" t="s">
        <v>3</v>
      </c>
      <c r="C43" s="290"/>
      <c r="D43" s="291"/>
      <c r="E43" s="170" t="str">
        <f t="shared" ref="E43:N43" si="4">+E$29</f>
        <v>Entrées</v>
      </c>
      <c r="F43" s="170" t="str">
        <f t="shared" si="4"/>
        <v>Motif</v>
      </c>
      <c r="G43" s="171" t="str">
        <f t="shared" si="4"/>
        <v>Date</v>
      </c>
      <c r="H43" s="172" t="str">
        <f t="shared" si="4"/>
        <v>GRADE</v>
      </c>
      <c r="I43" s="173" t="str">
        <f t="shared" si="4"/>
        <v>Coef Horaire*</v>
      </c>
      <c r="J43" s="242" t="str">
        <f t="shared" si="4"/>
        <v>Sorties</v>
      </c>
      <c r="K43" s="243" t="str">
        <f t="shared" si="4"/>
        <v>Motif</v>
      </c>
      <c r="L43" s="244" t="str">
        <f t="shared" si="4"/>
        <v>Date</v>
      </c>
      <c r="M43" s="245" t="str">
        <f t="shared" si="4"/>
        <v>GRADE</v>
      </c>
      <c r="N43" s="246" t="str">
        <f t="shared" si="4"/>
        <v>Coef Horaire*</v>
      </c>
      <c r="O43" s="247" t="str">
        <f>+O$28</f>
        <v>COMMENTAIRES LIBRES</v>
      </c>
      <c r="P43" s="248" t="str">
        <f>+P$28</f>
        <v>ATTERRISSAGE AU 31/12/2020</v>
      </c>
      <c r="Q43" s="206"/>
    </row>
    <row r="44" spans="1:17" ht="30.75" thickBot="1" x14ac:dyDescent="0.3">
      <c r="A44" s="41" t="s">
        <v>15</v>
      </c>
      <c r="B44" s="61" t="s">
        <v>16</v>
      </c>
      <c r="C44" s="62" t="s">
        <v>54</v>
      </c>
      <c r="D44" s="70" t="s">
        <v>17</v>
      </c>
      <c r="E44" s="176">
        <f>SUM(E45:E47)</f>
        <v>0</v>
      </c>
      <c r="F44" s="176"/>
      <c r="G44" s="177"/>
      <c r="H44" s="178"/>
      <c r="I44" s="179"/>
      <c r="J44" s="249">
        <f>SUM(J45:J47)</f>
        <v>0</v>
      </c>
      <c r="K44" s="180"/>
      <c r="L44" s="181"/>
      <c r="M44" s="182"/>
      <c r="N44" s="179"/>
      <c r="O44" s="183"/>
      <c r="P44" s="184">
        <f>+A43+E44-J44</f>
        <v>0</v>
      </c>
      <c r="Q44" s="250"/>
    </row>
    <row r="45" spans="1:17" ht="14.25" x14ac:dyDescent="0.2">
      <c r="A45" s="41" t="s">
        <v>19</v>
      </c>
      <c r="B45" s="71" t="s">
        <v>20</v>
      </c>
      <c r="C45" s="53" t="s">
        <v>20</v>
      </c>
      <c r="D45" s="72" t="s">
        <v>20</v>
      </c>
      <c r="E45" s="185"/>
      <c r="F45" s="186"/>
      <c r="G45" s="187"/>
      <c r="H45" s="185"/>
      <c r="I45" s="186"/>
      <c r="J45" s="251"/>
      <c r="K45" s="221"/>
      <c r="L45" s="252"/>
      <c r="M45" s="253"/>
      <c r="N45" s="254"/>
      <c r="O45" s="232"/>
      <c r="P45" s="255"/>
      <c r="Q45" s="227"/>
    </row>
    <row r="46" spans="1:17" ht="14.25" x14ac:dyDescent="0.2">
      <c r="A46" s="41" t="s">
        <v>25</v>
      </c>
      <c r="B46" s="71" t="s">
        <v>20</v>
      </c>
      <c r="C46" s="73" t="s">
        <v>20</v>
      </c>
      <c r="D46" s="74" t="s">
        <v>20</v>
      </c>
      <c r="E46" s="185"/>
      <c r="F46" s="186"/>
      <c r="G46" s="187"/>
      <c r="H46" s="185"/>
      <c r="I46" s="186"/>
      <c r="J46" s="251"/>
      <c r="K46" s="221"/>
      <c r="L46" s="252"/>
      <c r="M46" s="253"/>
      <c r="N46" s="254"/>
      <c r="O46" s="232"/>
      <c r="P46" s="256"/>
      <c r="Q46" s="227"/>
    </row>
    <row r="47" spans="1:17" ht="15" thickBot="1" x14ac:dyDescent="0.25">
      <c r="A47" s="41" t="s">
        <v>26</v>
      </c>
      <c r="B47" s="75"/>
      <c r="C47" s="76"/>
      <c r="D47" s="77"/>
      <c r="E47" s="234"/>
      <c r="F47" s="234"/>
      <c r="G47" s="235"/>
      <c r="H47" s="234"/>
      <c r="I47" s="236"/>
      <c r="J47" s="257"/>
      <c r="K47" s="257"/>
      <c r="L47" s="258"/>
      <c r="M47" s="257"/>
      <c r="N47" s="259"/>
      <c r="O47" s="240"/>
      <c r="P47" s="260"/>
      <c r="Q47" s="227"/>
    </row>
    <row r="48" spans="1:17" ht="24.75" thickBot="1" x14ac:dyDescent="0.25">
      <c r="A48" s="59">
        <v>0</v>
      </c>
      <c r="B48" s="290" t="s">
        <v>4</v>
      </c>
      <c r="C48" s="290"/>
      <c r="D48" s="291"/>
      <c r="E48" s="170" t="str">
        <f t="shared" ref="E48:N48" si="5">+E$29</f>
        <v>Entrées</v>
      </c>
      <c r="F48" s="170" t="str">
        <f t="shared" si="5"/>
        <v>Motif</v>
      </c>
      <c r="G48" s="171" t="str">
        <f t="shared" si="5"/>
        <v>Date</v>
      </c>
      <c r="H48" s="172" t="str">
        <f t="shared" si="5"/>
        <v>GRADE</v>
      </c>
      <c r="I48" s="173" t="str">
        <f t="shared" si="5"/>
        <v>Coef Horaire*</v>
      </c>
      <c r="J48" s="242" t="str">
        <f t="shared" si="5"/>
        <v>Sorties</v>
      </c>
      <c r="K48" s="243" t="str">
        <f t="shared" si="5"/>
        <v>Motif</v>
      </c>
      <c r="L48" s="244" t="str">
        <f t="shared" si="5"/>
        <v>Date</v>
      </c>
      <c r="M48" s="245" t="str">
        <f t="shared" si="5"/>
        <v>GRADE</v>
      </c>
      <c r="N48" s="246" t="str">
        <f t="shared" si="5"/>
        <v>Coef Horaire*</v>
      </c>
      <c r="O48" s="247" t="str">
        <f>+O$28</f>
        <v>COMMENTAIRES LIBRES</v>
      </c>
      <c r="P48" s="248" t="str">
        <f>+P$28</f>
        <v>ATTERRISSAGE AU 31/12/2020</v>
      </c>
      <c r="Q48" s="206"/>
    </row>
    <row r="49" spans="1:17" ht="30.75" thickBot="1" x14ac:dyDescent="0.3">
      <c r="A49" s="60" t="s">
        <v>15</v>
      </c>
      <c r="B49" s="61" t="s">
        <v>16</v>
      </c>
      <c r="C49" s="62" t="s">
        <v>54</v>
      </c>
      <c r="D49" s="70" t="s">
        <v>17</v>
      </c>
      <c r="E49" s="176">
        <f>SUM(E50:E52)</f>
        <v>0</v>
      </c>
      <c r="F49" s="176"/>
      <c r="G49" s="177"/>
      <c r="H49" s="178"/>
      <c r="I49" s="179"/>
      <c r="J49" s="249">
        <f>SUM(J50:J52)</f>
        <v>0</v>
      </c>
      <c r="K49" s="180"/>
      <c r="L49" s="181"/>
      <c r="M49" s="182"/>
      <c r="N49" s="179"/>
      <c r="O49" s="183"/>
      <c r="P49" s="184">
        <f>+A48+E49-J49</f>
        <v>0</v>
      </c>
      <c r="Q49" s="250"/>
    </row>
    <row r="50" spans="1:17" ht="14.25" x14ac:dyDescent="0.2">
      <c r="A50" s="41" t="s">
        <v>19</v>
      </c>
      <c r="B50" s="71" t="s">
        <v>20</v>
      </c>
      <c r="C50" s="53" t="s">
        <v>20</v>
      </c>
      <c r="D50" s="72" t="s">
        <v>20</v>
      </c>
      <c r="E50" s="185"/>
      <c r="F50" s="186"/>
      <c r="G50" s="187"/>
      <c r="H50" s="185"/>
      <c r="I50" s="186"/>
      <c r="J50" s="251"/>
      <c r="K50" s="221"/>
      <c r="L50" s="252"/>
      <c r="M50" s="253"/>
      <c r="N50" s="254"/>
      <c r="O50" s="232"/>
      <c r="P50" s="255"/>
      <c r="Q50" s="227"/>
    </row>
    <row r="51" spans="1:17" ht="14.25" x14ac:dyDescent="0.2">
      <c r="A51" s="41" t="s">
        <v>25</v>
      </c>
      <c r="B51" s="71" t="s">
        <v>20</v>
      </c>
      <c r="C51" s="73" t="s">
        <v>20</v>
      </c>
      <c r="D51" s="74" t="s">
        <v>20</v>
      </c>
      <c r="E51" s="185"/>
      <c r="F51" s="186"/>
      <c r="G51" s="187"/>
      <c r="H51" s="185"/>
      <c r="I51" s="186"/>
      <c r="J51" s="251"/>
      <c r="K51" s="221"/>
      <c r="L51" s="252"/>
      <c r="M51" s="253"/>
      <c r="N51" s="254"/>
      <c r="O51" s="232"/>
      <c r="P51" s="256"/>
      <c r="Q51" s="227"/>
    </row>
    <row r="52" spans="1:17" ht="15" thickBot="1" x14ac:dyDescent="0.25">
      <c r="A52" s="41" t="s">
        <v>26</v>
      </c>
      <c r="B52" s="75"/>
      <c r="C52" s="76"/>
      <c r="D52" s="77"/>
      <c r="E52" s="234"/>
      <c r="F52" s="234"/>
      <c r="G52" s="235"/>
      <c r="H52" s="234"/>
      <c r="I52" s="236"/>
      <c r="J52" s="257"/>
      <c r="K52" s="257"/>
      <c r="L52" s="258"/>
      <c r="M52" s="257"/>
      <c r="N52" s="259"/>
      <c r="O52" s="240"/>
      <c r="P52" s="260"/>
      <c r="Q52" s="227"/>
    </row>
    <row r="53" spans="1:17" ht="24.75" thickBot="1" x14ac:dyDescent="0.25">
      <c r="A53" s="59">
        <v>0</v>
      </c>
      <c r="B53" s="290" t="s">
        <v>5</v>
      </c>
      <c r="C53" s="290"/>
      <c r="D53" s="291"/>
      <c r="E53" s="170" t="str">
        <f t="shared" ref="E53:N53" si="6">+E$29</f>
        <v>Entrées</v>
      </c>
      <c r="F53" s="170" t="str">
        <f t="shared" si="6"/>
        <v>Motif</v>
      </c>
      <c r="G53" s="171" t="str">
        <f t="shared" si="6"/>
        <v>Date</v>
      </c>
      <c r="H53" s="172" t="str">
        <f t="shared" si="6"/>
        <v>GRADE</v>
      </c>
      <c r="I53" s="173" t="str">
        <f t="shared" si="6"/>
        <v>Coef Horaire*</v>
      </c>
      <c r="J53" s="242" t="str">
        <f t="shared" si="6"/>
        <v>Sorties</v>
      </c>
      <c r="K53" s="243" t="str">
        <f t="shared" si="6"/>
        <v>Motif</v>
      </c>
      <c r="L53" s="261" t="str">
        <f t="shared" si="6"/>
        <v>Date</v>
      </c>
      <c r="M53" s="245" t="str">
        <f t="shared" si="6"/>
        <v>GRADE</v>
      </c>
      <c r="N53" s="246" t="str">
        <f t="shared" si="6"/>
        <v>Coef Horaire*</v>
      </c>
      <c r="O53" s="247" t="str">
        <f>+O$28</f>
        <v>COMMENTAIRES LIBRES</v>
      </c>
      <c r="P53" s="248" t="str">
        <f>+P$28</f>
        <v>ATTERRISSAGE AU 31/12/2020</v>
      </c>
      <c r="Q53" s="206"/>
    </row>
    <row r="54" spans="1:17" ht="30.75" thickBot="1" x14ac:dyDescent="0.3">
      <c r="A54" s="60" t="s">
        <v>15</v>
      </c>
      <c r="B54" s="78" t="s">
        <v>16</v>
      </c>
      <c r="C54" s="62" t="s">
        <v>54</v>
      </c>
      <c r="D54" s="70" t="s">
        <v>17</v>
      </c>
      <c r="E54" s="176">
        <f>SUM(E55:E57)</f>
        <v>0</v>
      </c>
      <c r="F54" s="176"/>
      <c r="G54" s="177"/>
      <c r="H54" s="178"/>
      <c r="I54" s="179"/>
      <c r="J54" s="249">
        <f>SUM(J55:J57)</f>
        <v>0</v>
      </c>
      <c r="K54" s="180"/>
      <c r="L54" s="262"/>
      <c r="M54" s="182"/>
      <c r="N54" s="179"/>
      <c r="O54" s="183"/>
      <c r="P54" s="184">
        <f>+A53+E54-J54</f>
        <v>0</v>
      </c>
      <c r="Q54" s="250"/>
    </row>
    <row r="55" spans="1:17" ht="14.25" x14ac:dyDescent="0.2">
      <c r="A55" s="41" t="s">
        <v>19</v>
      </c>
      <c r="B55" s="63" t="s">
        <v>20</v>
      </c>
      <c r="C55" s="53" t="s">
        <v>20</v>
      </c>
      <c r="D55" s="54" t="s">
        <v>20</v>
      </c>
      <c r="E55" s="185"/>
      <c r="F55" s="186"/>
      <c r="G55" s="187"/>
      <c r="H55" s="185"/>
      <c r="I55" s="186"/>
      <c r="J55" s="263"/>
      <c r="K55" s="221"/>
      <c r="L55" s="264"/>
      <c r="M55" s="265"/>
      <c r="N55" s="266"/>
      <c r="O55" s="225"/>
      <c r="P55" s="255"/>
      <c r="Q55" s="227"/>
    </row>
    <row r="56" spans="1:17" ht="14.25" x14ac:dyDescent="0.2">
      <c r="A56" s="41" t="s">
        <v>25</v>
      </c>
      <c r="B56" s="79" t="s">
        <v>20</v>
      </c>
      <c r="C56" s="80" t="s">
        <v>20</v>
      </c>
      <c r="D56" s="81" t="s">
        <v>20</v>
      </c>
      <c r="E56" s="185"/>
      <c r="F56" s="186"/>
      <c r="G56" s="187"/>
      <c r="H56" s="185"/>
      <c r="I56" s="186"/>
      <c r="J56" s="251"/>
      <c r="K56" s="221"/>
      <c r="L56" s="267"/>
      <c r="M56" s="253"/>
      <c r="N56" s="254"/>
      <c r="O56" s="232"/>
      <c r="P56" s="256"/>
      <c r="Q56" s="227"/>
    </row>
    <row r="57" spans="1:17" ht="15" thickBot="1" x14ac:dyDescent="0.25">
      <c r="A57" s="41"/>
      <c r="B57" s="82"/>
      <c r="C57" s="69"/>
      <c r="D57" s="69"/>
      <c r="E57" s="234"/>
      <c r="F57" s="234"/>
      <c r="G57" s="235"/>
      <c r="H57" s="234"/>
      <c r="I57" s="236"/>
      <c r="J57" s="257"/>
      <c r="K57" s="257"/>
      <c r="L57" s="258"/>
      <c r="M57" s="257"/>
      <c r="N57" s="259"/>
      <c r="O57" s="240"/>
      <c r="P57" s="260"/>
      <c r="Q57" s="227"/>
    </row>
    <row r="58" spans="1:17" ht="24.75" thickBot="1" x14ac:dyDescent="0.25">
      <c r="A58" s="59">
        <v>0</v>
      </c>
      <c r="B58" s="290" t="s">
        <v>6</v>
      </c>
      <c r="C58" s="290"/>
      <c r="D58" s="291"/>
      <c r="E58" s="170" t="str">
        <f t="shared" ref="E58:N58" si="7">+E$29</f>
        <v>Entrées</v>
      </c>
      <c r="F58" s="170" t="str">
        <f t="shared" si="7"/>
        <v>Motif</v>
      </c>
      <c r="G58" s="171" t="str">
        <f t="shared" si="7"/>
        <v>Date</v>
      </c>
      <c r="H58" s="172" t="str">
        <f t="shared" si="7"/>
        <v>GRADE</v>
      </c>
      <c r="I58" s="173" t="str">
        <f t="shared" si="7"/>
        <v>Coef Horaire*</v>
      </c>
      <c r="J58" s="242" t="str">
        <f t="shared" si="7"/>
        <v>Sorties</v>
      </c>
      <c r="K58" s="215" t="str">
        <f t="shared" si="7"/>
        <v>Motif</v>
      </c>
      <c r="L58" s="244" t="str">
        <f t="shared" si="7"/>
        <v>Date</v>
      </c>
      <c r="M58" s="245" t="str">
        <f t="shared" si="7"/>
        <v>GRADE</v>
      </c>
      <c r="N58" s="246" t="str">
        <f t="shared" si="7"/>
        <v>Coef Horaire*</v>
      </c>
      <c r="O58" s="247" t="str">
        <f>+O$28</f>
        <v>COMMENTAIRES LIBRES</v>
      </c>
      <c r="P58" s="248" t="str">
        <f>+P$28</f>
        <v>ATTERRISSAGE AU 31/12/2020</v>
      </c>
      <c r="Q58" s="206"/>
    </row>
    <row r="59" spans="1:17" ht="30.75" thickBot="1" x14ac:dyDescent="0.3">
      <c r="A59" s="60" t="s">
        <v>15</v>
      </c>
      <c r="B59" s="61" t="s">
        <v>16</v>
      </c>
      <c r="C59" s="62" t="s">
        <v>54</v>
      </c>
      <c r="D59" s="70" t="s">
        <v>17</v>
      </c>
      <c r="E59" s="176">
        <f>SUM(E60:E62)</f>
        <v>0</v>
      </c>
      <c r="F59" s="176"/>
      <c r="G59" s="177"/>
      <c r="H59" s="178"/>
      <c r="I59" s="179"/>
      <c r="J59" s="249">
        <f>SUM(J60:J62)</f>
        <v>0</v>
      </c>
      <c r="K59" s="180"/>
      <c r="L59" s="181"/>
      <c r="M59" s="182"/>
      <c r="N59" s="179"/>
      <c r="O59" s="183"/>
      <c r="P59" s="184">
        <f>+A58+E59-J59</f>
        <v>0</v>
      </c>
      <c r="Q59" s="250"/>
    </row>
    <row r="60" spans="1:17" ht="14.25" x14ac:dyDescent="0.2">
      <c r="A60" s="41" t="s">
        <v>19</v>
      </c>
      <c r="B60" s="52" t="s">
        <v>20</v>
      </c>
      <c r="C60" s="53" t="s">
        <v>20</v>
      </c>
      <c r="D60" s="54" t="s">
        <v>20</v>
      </c>
      <c r="E60" s="185"/>
      <c r="F60" s="186"/>
      <c r="G60" s="187"/>
      <c r="H60" s="185"/>
      <c r="I60" s="186"/>
      <c r="J60" s="228"/>
      <c r="K60" s="221"/>
      <c r="L60" s="229"/>
      <c r="M60" s="230"/>
      <c r="N60" s="231"/>
      <c r="O60" s="232"/>
      <c r="P60" s="226"/>
      <c r="Q60" s="227"/>
    </row>
    <row r="61" spans="1:17" ht="14.25" x14ac:dyDescent="0.2">
      <c r="A61" s="41" t="s">
        <v>25</v>
      </c>
      <c r="B61" s="83" t="s">
        <v>20</v>
      </c>
      <c r="C61" s="84" t="s">
        <v>20</v>
      </c>
      <c r="D61" s="72" t="s">
        <v>20</v>
      </c>
      <c r="E61" s="185"/>
      <c r="F61" s="186"/>
      <c r="G61" s="187"/>
      <c r="H61" s="185"/>
      <c r="I61" s="186"/>
      <c r="J61" s="228"/>
      <c r="K61" s="221"/>
      <c r="L61" s="229"/>
      <c r="M61" s="230"/>
      <c r="N61" s="231"/>
      <c r="O61" s="232"/>
      <c r="P61" s="233"/>
      <c r="Q61" s="227"/>
    </row>
    <row r="62" spans="1:17" ht="15" thickBot="1" x14ac:dyDescent="0.25">
      <c r="A62" s="41" t="s">
        <v>26</v>
      </c>
      <c r="B62" s="85"/>
      <c r="C62" s="86"/>
      <c r="D62" s="87"/>
      <c r="E62" s="234"/>
      <c r="F62" s="234"/>
      <c r="G62" s="235"/>
      <c r="H62" s="234"/>
      <c r="I62" s="236"/>
      <c r="J62" s="237"/>
      <c r="K62" s="237"/>
      <c r="L62" s="238"/>
      <c r="M62" s="237"/>
      <c r="N62" s="239"/>
      <c r="O62" s="240"/>
      <c r="P62" s="241"/>
      <c r="Q62" s="227"/>
    </row>
    <row r="63" spans="1:17" ht="24.75" thickBot="1" x14ac:dyDescent="0.25">
      <c r="A63" s="59">
        <v>0</v>
      </c>
      <c r="B63" s="290" t="s">
        <v>7</v>
      </c>
      <c r="C63" s="290"/>
      <c r="D63" s="291"/>
      <c r="E63" s="170" t="str">
        <f t="shared" ref="E63:N63" si="8">+E$29</f>
        <v>Entrées</v>
      </c>
      <c r="F63" s="170" t="str">
        <f t="shared" si="8"/>
        <v>Motif</v>
      </c>
      <c r="G63" s="171" t="str">
        <f t="shared" si="8"/>
        <v>Date</v>
      </c>
      <c r="H63" s="172" t="str">
        <f t="shared" si="8"/>
        <v>GRADE</v>
      </c>
      <c r="I63" s="173" t="str">
        <f t="shared" si="8"/>
        <v>Coef Horaire*</v>
      </c>
      <c r="J63" s="242" t="str">
        <f t="shared" si="8"/>
        <v>Sorties</v>
      </c>
      <c r="K63" s="215" t="str">
        <f t="shared" si="8"/>
        <v>Motif</v>
      </c>
      <c r="L63" s="244" t="str">
        <f t="shared" si="8"/>
        <v>Date</v>
      </c>
      <c r="M63" s="245" t="str">
        <f t="shared" si="8"/>
        <v>GRADE</v>
      </c>
      <c r="N63" s="246" t="str">
        <f t="shared" si="8"/>
        <v>Coef Horaire*</v>
      </c>
      <c r="O63" s="247" t="str">
        <f>+O$28</f>
        <v>COMMENTAIRES LIBRES</v>
      </c>
      <c r="P63" s="248" t="str">
        <f>+P$28</f>
        <v>ATTERRISSAGE AU 31/12/2020</v>
      </c>
      <c r="Q63" s="206"/>
    </row>
    <row r="64" spans="1:17" ht="30.75" thickBot="1" x14ac:dyDescent="0.3">
      <c r="A64" s="60" t="s">
        <v>15</v>
      </c>
      <c r="B64" s="61" t="s">
        <v>16</v>
      </c>
      <c r="C64" s="62" t="s">
        <v>54</v>
      </c>
      <c r="D64" s="70" t="s">
        <v>17</v>
      </c>
      <c r="E64" s="176">
        <f>SUM(E65:E67)</f>
        <v>0</v>
      </c>
      <c r="F64" s="176"/>
      <c r="G64" s="177"/>
      <c r="H64" s="178"/>
      <c r="I64" s="179"/>
      <c r="J64" s="249">
        <f>SUM(J65:J67)</f>
        <v>0</v>
      </c>
      <c r="K64" s="180"/>
      <c r="L64" s="181"/>
      <c r="M64" s="182"/>
      <c r="N64" s="179"/>
      <c r="O64" s="183"/>
      <c r="P64" s="184">
        <f>+A63+E64-J64</f>
        <v>0</v>
      </c>
      <c r="Q64" s="250"/>
    </row>
    <row r="65" spans="1:17" ht="14.25" x14ac:dyDescent="0.2">
      <c r="A65" s="41" t="s">
        <v>19</v>
      </c>
      <c r="B65" s="71" t="s">
        <v>20</v>
      </c>
      <c r="C65" s="53" t="s">
        <v>20</v>
      </c>
      <c r="D65" s="72" t="s">
        <v>20</v>
      </c>
      <c r="E65" s="185"/>
      <c r="F65" s="186"/>
      <c r="G65" s="187"/>
      <c r="H65" s="185"/>
      <c r="I65" s="186"/>
      <c r="J65" s="251"/>
      <c r="K65" s="221"/>
      <c r="L65" s="252"/>
      <c r="M65" s="253"/>
      <c r="N65" s="254"/>
      <c r="O65" s="232"/>
      <c r="P65" s="255"/>
      <c r="Q65" s="227"/>
    </row>
    <row r="66" spans="1:17" ht="14.25" x14ac:dyDescent="0.2">
      <c r="A66" s="41" t="s">
        <v>25</v>
      </c>
      <c r="B66" s="71" t="s">
        <v>20</v>
      </c>
      <c r="C66" s="73" t="s">
        <v>20</v>
      </c>
      <c r="D66" s="74" t="s">
        <v>20</v>
      </c>
      <c r="E66" s="185"/>
      <c r="F66" s="186"/>
      <c r="G66" s="187"/>
      <c r="H66" s="185"/>
      <c r="I66" s="186"/>
      <c r="J66" s="251"/>
      <c r="K66" s="221"/>
      <c r="L66" s="252"/>
      <c r="M66" s="253"/>
      <c r="N66" s="254"/>
      <c r="O66" s="232"/>
      <c r="P66" s="256"/>
      <c r="Q66" s="227"/>
    </row>
    <row r="67" spans="1:17" ht="15" thickBot="1" x14ac:dyDescent="0.25">
      <c r="A67" s="41" t="s">
        <v>26</v>
      </c>
      <c r="B67" s="75"/>
      <c r="C67" s="76"/>
      <c r="D67" s="77"/>
      <c r="E67" s="234"/>
      <c r="F67" s="234"/>
      <c r="G67" s="235"/>
      <c r="H67" s="234"/>
      <c r="I67" s="236"/>
      <c r="J67" s="257"/>
      <c r="K67" s="257"/>
      <c r="L67" s="258"/>
      <c r="M67" s="257"/>
      <c r="N67" s="259"/>
      <c r="O67" s="240"/>
      <c r="P67" s="260"/>
      <c r="Q67" s="227"/>
    </row>
    <row r="68" spans="1:17" ht="24.75" thickBot="1" x14ac:dyDescent="0.25">
      <c r="A68" s="59">
        <v>0</v>
      </c>
      <c r="B68" s="290" t="s">
        <v>28</v>
      </c>
      <c r="C68" s="290"/>
      <c r="D68" s="291"/>
      <c r="E68" s="170" t="str">
        <f t="shared" ref="E68:N68" si="9">+E$29</f>
        <v>Entrées</v>
      </c>
      <c r="F68" s="170" t="str">
        <f t="shared" si="9"/>
        <v>Motif</v>
      </c>
      <c r="G68" s="171" t="str">
        <f t="shared" si="9"/>
        <v>Date</v>
      </c>
      <c r="H68" s="172" t="str">
        <f t="shared" si="9"/>
        <v>GRADE</v>
      </c>
      <c r="I68" s="173" t="str">
        <f t="shared" si="9"/>
        <v>Coef Horaire*</v>
      </c>
      <c r="J68" s="242" t="str">
        <f t="shared" si="9"/>
        <v>Sorties</v>
      </c>
      <c r="K68" s="215" t="str">
        <f t="shared" si="9"/>
        <v>Motif</v>
      </c>
      <c r="L68" s="244" t="str">
        <f t="shared" si="9"/>
        <v>Date</v>
      </c>
      <c r="M68" s="245" t="str">
        <f t="shared" si="9"/>
        <v>GRADE</v>
      </c>
      <c r="N68" s="246" t="str">
        <f t="shared" si="9"/>
        <v>Coef Horaire*</v>
      </c>
      <c r="O68" s="247" t="str">
        <f>+O$28</f>
        <v>COMMENTAIRES LIBRES</v>
      </c>
      <c r="P68" s="248" t="str">
        <f>+P$28</f>
        <v>ATTERRISSAGE AU 31/12/2020</v>
      </c>
      <c r="Q68" s="206"/>
    </row>
    <row r="69" spans="1:17" ht="30.75" thickBot="1" x14ac:dyDescent="0.3">
      <c r="A69" s="60" t="s">
        <v>15</v>
      </c>
      <c r="B69" s="61" t="s">
        <v>16</v>
      </c>
      <c r="C69" s="62" t="s">
        <v>54</v>
      </c>
      <c r="D69" s="70" t="s">
        <v>17</v>
      </c>
      <c r="E69" s="176">
        <f>+SUM(E70:E72)</f>
        <v>0</v>
      </c>
      <c r="F69" s="176"/>
      <c r="G69" s="177"/>
      <c r="H69" s="178"/>
      <c r="I69" s="179"/>
      <c r="J69" s="249">
        <f>+SUM(J70:J72)</f>
        <v>0</v>
      </c>
      <c r="K69" s="180"/>
      <c r="L69" s="181"/>
      <c r="M69" s="182"/>
      <c r="N69" s="179"/>
      <c r="O69" s="183"/>
      <c r="P69" s="184">
        <f>+A68+E69-J69</f>
        <v>0</v>
      </c>
      <c r="Q69" s="250"/>
    </row>
    <row r="70" spans="1:17" ht="14.25" x14ac:dyDescent="0.2">
      <c r="A70" s="41" t="s">
        <v>19</v>
      </c>
      <c r="B70" s="71" t="s">
        <v>20</v>
      </c>
      <c r="C70" s="53" t="s">
        <v>20</v>
      </c>
      <c r="D70" s="54" t="s">
        <v>20</v>
      </c>
      <c r="E70" s="185"/>
      <c r="F70" s="186"/>
      <c r="G70" s="187"/>
      <c r="H70" s="185"/>
      <c r="I70" s="186"/>
      <c r="J70" s="251"/>
      <c r="K70" s="221"/>
      <c r="L70" s="252"/>
      <c r="M70" s="253"/>
      <c r="N70" s="254"/>
      <c r="O70" s="232"/>
      <c r="P70" s="255"/>
      <c r="Q70" s="227"/>
    </row>
    <row r="71" spans="1:17" ht="14.25" x14ac:dyDescent="0.2">
      <c r="A71" s="41" t="s">
        <v>25</v>
      </c>
      <c r="B71" s="71" t="s">
        <v>20</v>
      </c>
      <c r="C71" s="73" t="s">
        <v>20</v>
      </c>
      <c r="D71" s="74" t="s">
        <v>20</v>
      </c>
      <c r="E71" s="185"/>
      <c r="F71" s="186"/>
      <c r="G71" s="187"/>
      <c r="H71" s="185"/>
      <c r="I71" s="186"/>
      <c r="J71" s="251"/>
      <c r="K71" s="221"/>
      <c r="L71" s="252"/>
      <c r="M71" s="253"/>
      <c r="N71" s="254"/>
      <c r="O71" s="232"/>
      <c r="P71" s="256"/>
      <c r="Q71" s="227"/>
    </row>
    <row r="72" spans="1:17" ht="15" thickBot="1" x14ac:dyDescent="0.25">
      <c r="A72" s="41" t="s">
        <v>26</v>
      </c>
      <c r="B72" s="75"/>
      <c r="C72" s="76"/>
      <c r="D72" s="77"/>
      <c r="E72" s="234"/>
      <c r="F72" s="234"/>
      <c r="G72" s="235"/>
      <c r="H72" s="234"/>
      <c r="I72" s="236"/>
      <c r="J72" s="257"/>
      <c r="K72" s="257"/>
      <c r="L72" s="258"/>
      <c r="M72" s="257"/>
      <c r="N72" s="259"/>
      <c r="O72" s="240"/>
      <c r="P72" s="256"/>
      <c r="Q72" s="227"/>
    </row>
    <row r="73" spans="1:17" ht="14.25" x14ac:dyDescent="0.2">
      <c r="A73" s="41" t="s">
        <v>15</v>
      </c>
      <c r="B73" s="88"/>
      <c r="C73" s="89"/>
      <c r="D73" s="90"/>
      <c r="E73" s="88"/>
      <c r="F73" s="88"/>
      <c r="G73" s="268"/>
      <c r="H73" s="88"/>
      <c r="I73" s="269"/>
      <c r="J73" s="270"/>
      <c r="K73" s="270"/>
      <c r="L73" s="271"/>
      <c r="M73" s="270"/>
      <c r="N73" s="272"/>
      <c r="O73" s="273"/>
      <c r="P73" s="88"/>
      <c r="Q73" s="88"/>
    </row>
    <row r="74" spans="1:17" ht="14.25" x14ac:dyDescent="0.2">
      <c r="A74" s="41" t="s">
        <v>15</v>
      </c>
      <c r="B74" s="43"/>
      <c r="C74" s="44"/>
      <c r="D74" s="45"/>
      <c r="E74" s="274"/>
      <c r="F74" s="274"/>
      <c r="G74" s="168"/>
      <c r="H74" s="274"/>
      <c r="I74" s="45"/>
      <c r="J74" s="274"/>
      <c r="K74" s="274"/>
      <c r="L74" s="168"/>
      <c r="M74" s="274"/>
      <c r="N74" s="45"/>
      <c r="O74" s="275"/>
      <c r="P74" s="276"/>
      <c r="Q74" s="276"/>
    </row>
    <row r="75" spans="1:17" ht="14.25" hidden="1" x14ac:dyDescent="0.2">
      <c r="A75" s="41" t="s">
        <v>29</v>
      </c>
      <c r="B75" s="43"/>
      <c r="C75" s="44"/>
      <c r="D75" s="45"/>
      <c r="E75" s="274"/>
      <c r="F75" s="274"/>
      <c r="G75" s="168"/>
      <c r="H75" s="274"/>
      <c r="I75" s="45"/>
      <c r="J75" s="274"/>
      <c r="K75" s="274"/>
      <c r="L75" s="168"/>
      <c r="M75" s="274"/>
      <c r="N75" s="45"/>
      <c r="O75" s="275"/>
      <c r="P75" s="276"/>
      <c r="Q75" s="276"/>
    </row>
    <row r="76" spans="1:17" hidden="1" x14ac:dyDescent="0.2"/>
    <row r="77" spans="1:17" hidden="1" x14ac:dyDescent="0.2"/>
    <row r="78" spans="1:17" hidden="1" x14ac:dyDescent="0.2"/>
    <row r="79" spans="1:17" hidden="1" x14ac:dyDescent="0.2"/>
    <row r="80" spans="1:17" hidden="1" x14ac:dyDescent="0.2"/>
    <row r="81" hidden="1" x14ac:dyDescent="0.2"/>
    <row r="82" hidden="1" x14ac:dyDescent="0.2"/>
    <row r="83" hidden="1" x14ac:dyDescent="0.2"/>
    <row r="84" hidden="1" x14ac:dyDescent="0.2"/>
    <row r="85" hidden="1" x14ac:dyDescent="0.2"/>
    <row r="86" hidden="1" x14ac:dyDescent="0.2"/>
    <row r="87" hidden="1" x14ac:dyDescent="0.2"/>
    <row r="88" hidden="1" x14ac:dyDescent="0.2"/>
    <row r="89" hidden="1" x14ac:dyDescent="0.2"/>
    <row r="90" hidden="1" x14ac:dyDescent="0.2"/>
    <row r="91" hidden="1" x14ac:dyDescent="0.2"/>
    <row r="92" hidden="1" x14ac:dyDescent="0.2"/>
    <row r="93" hidden="1" x14ac:dyDescent="0.2"/>
    <row r="94" hidden="1" x14ac:dyDescent="0.2"/>
    <row r="95" hidden="1" x14ac:dyDescent="0.2"/>
    <row r="96" hidden="1" x14ac:dyDescent="0.2"/>
    <row r="97" hidden="1" x14ac:dyDescent="0.2"/>
    <row r="98" hidden="1" x14ac:dyDescent="0.2"/>
    <row r="99" hidden="1" x14ac:dyDescent="0.2"/>
    <row r="100" hidden="1" x14ac:dyDescent="0.2"/>
    <row r="101" hidden="1" x14ac:dyDescent="0.2"/>
    <row r="102" hidden="1" x14ac:dyDescent="0.2"/>
    <row r="103" hidden="1" x14ac:dyDescent="0.2"/>
    <row r="104" hidden="1" x14ac:dyDescent="0.2"/>
    <row r="105" hidden="1" x14ac:dyDescent="0.2"/>
    <row r="106" hidden="1" x14ac:dyDescent="0.2"/>
    <row r="107" hidden="1" x14ac:dyDescent="0.2"/>
    <row r="108" hidden="1" x14ac:dyDescent="0.2"/>
    <row r="109" hidden="1" x14ac:dyDescent="0.2"/>
    <row r="110" hidden="1" x14ac:dyDescent="0.2"/>
    <row r="111" hidden="1" x14ac:dyDescent="0.2"/>
    <row r="112" hidden="1" x14ac:dyDescent="0.2"/>
    <row r="113" hidden="1" x14ac:dyDescent="0.2"/>
    <row r="114" hidden="1" x14ac:dyDescent="0.2"/>
    <row r="115" hidden="1" x14ac:dyDescent="0.2"/>
    <row r="116" hidden="1" x14ac:dyDescent="0.2"/>
    <row r="117" hidden="1" x14ac:dyDescent="0.2"/>
    <row r="118" hidden="1" x14ac:dyDescent="0.2"/>
    <row r="119" hidden="1" x14ac:dyDescent="0.2"/>
    <row r="120" hidden="1" x14ac:dyDescent="0.2"/>
    <row r="121" hidden="1" x14ac:dyDescent="0.2"/>
    <row r="122" hidden="1" x14ac:dyDescent="0.2"/>
    <row r="123" hidden="1" x14ac:dyDescent="0.2"/>
    <row r="124" hidden="1" x14ac:dyDescent="0.2"/>
    <row r="125" hidden="1" x14ac:dyDescent="0.2"/>
    <row r="126" hidden="1" x14ac:dyDescent="0.2"/>
    <row r="127" hidden="1" x14ac:dyDescent="0.2"/>
    <row r="128" hidden="1" x14ac:dyDescent="0.2"/>
    <row r="129" hidden="1" x14ac:dyDescent="0.2"/>
    <row r="130" hidden="1" x14ac:dyDescent="0.2"/>
    <row r="131" hidden="1" x14ac:dyDescent="0.2"/>
    <row r="132" hidden="1" x14ac:dyDescent="0.2"/>
    <row r="133" hidden="1" x14ac:dyDescent="0.2"/>
    <row r="134" hidden="1" x14ac:dyDescent="0.2"/>
    <row r="135" hidden="1" x14ac:dyDescent="0.2"/>
    <row r="136" hidden="1" x14ac:dyDescent="0.2"/>
    <row r="137" hidden="1" x14ac:dyDescent="0.2"/>
    <row r="138" hidden="1" x14ac:dyDescent="0.2"/>
    <row r="139" hidden="1" x14ac:dyDescent="0.2"/>
    <row r="140" hidden="1" x14ac:dyDescent="0.2"/>
    <row r="141" hidden="1" x14ac:dyDescent="0.2"/>
    <row r="142" hidden="1" x14ac:dyDescent="0.2"/>
    <row r="143" hidden="1" x14ac:dyDescent="0.2"/>
    <row r="144" hidden="1" x14ac:dyDescent="0.2"/>
    <row r="145" hidden="1" x14ac:dyDescent="0.2"/>
    <row r="146" hidden="1" x14ac:dyDescent="0.2"/>
    <row r="147" hidden="1" x14ac:dyDescent="0.2"/>
    <row r="148" hidden="1" x14ac:dyDescent="0.2"/>
    <row r="149" hidden="1" x14ac:dyDescent="0.2"/>
    <row r="150" hidden="1" x14ac:dyDescent="0.2"/>
    <row r="151" hidden="1" x14ac:dyDescent="0.2"/>
    <row r="152" hidden="1" x14ac:dyDescent="0.2"/>
    <row r="153" hidden="1" x14ac:dyDescent="0.2"/>
    <row r="154" hidden="1" x14ac:dyDescent="0.2"/>
    <row r="155" hidden="1" x14ac:dyDescent="0.2"/>
    <row r="156" hidden="1" x14ac:dyDescent="0.2"/>
    <row r="157" hidden="1" x14ac:dyDescent="0.2"/>
    <row r="158" hidden="1" x14ac:dyDescent="0.2"/>
    <row r="159" hidden="1" x14ac:dyDescent="0.2"/>
    <row r="160" hidden="1" x14ac:dyDescent="0.2"/>
    <row r="161" hidden="1" x14ac:dyDescent="0.2"/>
    <row r="162" hidden="1" x14ac:dyDescent="0.2"/>
    <row r="163" hidden="1" x14ac:dyDescent="0.2"/>
    <row r="164" hidden="1" x14ac:dyDescent="0.2"/>
    <row r="165" hidden="1" x14ac:dyDescent="0.2"/>
    <row r="166" hidden="1" x14ac:dyDescent="0.2"/>
    <row r="167" hidden="1" x14ac:dyDescent="0.2"/>
    <row r="168" hidden="1" x14ac:dyDescent="0.2"/>
    <row r="169" hidden="1" x14ac:dyDescent="0.2"/>
    <row r="170" hidden="1" x14ac:dyDescent="0.2"/>
    <row r="171" hidden="1" x14ac:dyDescent="0.2"/>
    <row r="172" hidden="1" x14ac:dyDescent="0.2"/>
    <row r="173" hidden="1" x14ac:dyDescent="0.2"/>
    <row r="174" hidden="1" x14ac:dyDescent="0.2"/>
    <row r="175" hidden="1" x14ac:dyDescent="0.2"/>
    <row r="176" hidden="1" x14ac:dyDescent="0.2"/>
    <row r="177" hidden="1" x14ac:dyDescent="0.2"/>
    <row r="178" hidden="1" x14ac:dyDescent="0.2"/>
    <row r="179" hidden="1" x14ac:dyDescent="0.2"/>
    <row r="180" hidden="1" x14ac:dyDescent="0.2"/>
    <row r="181" hidden="1" x14ac:dyDescent="0.2"/>
    <row r="182" hidden="1" x14ac:dyDescent="0.2"/>
    <row r="183" hidden="1" x14ac:dyDescent="0.2"/>
    <row r="184" hidden="1" x14ac:dyDescent="0.2"/>
    <row r="185" hidden="1" x14ac:dyDescent="0.2"/>
    <row r="186" hidden="1" x14ac:dyDescent="0.2"/>
    <row r="187" hidden="1" x14ac:dyDescent="0.2"/>
    <row r="188" hidden="1" x14ac:dyDescent="0.2"/>
    <row r="189" hidden="1" x14ac:dyDescent="0.2"/>
    <row r="190" hidden="1" x14ac:dyDescent="0.2"/>
    <row r="191" hidden="1" x14ac:dyDescent="0.2"/>
    <row r="192" hidden="1" x14ac:dyDescent="0.2"/>
    <row r="193" hidden="1" x14ac:dyDescent="0.2"/>
    <row r="194" hidden="1" x14ac:dyDescent="0.2"/>
    <row r="195" hidden="1" x14ac:dyDescent="0.2"/>
    <row r="196" hidden="1" x14ac:dyDescent="0.2"/>
    <row r="197" hidden="1" x14ac:dyDescent="0.2"/>
    <row r="198" hidden="1" x14ac:dyDescent="0.2"/>
    <row r="199" hidden="1" x14ac:dyDescent="0.2"/>
    <row r="200" hidden="1" x14ac:dyDescent="0.2"/>
    <row r="201" hidden="1" x14ac:dyDescent="0.2"/>
    <row r="202" hidden="1" x14ac:dyDescent="0.2"/>
    <row r="203" hidden="1" x14ac:dyDescent="0.2"/>
    <row r="204" hidden="1" x14ac:dyDescent="0.2"/>
    <row r="205" hidden="1" x14ac:dyDescent="0.2"/>
    <row r="206" hidden="1" x14ac:dyDescent="0.2"/>
    <row r="207" hidden="1" x14ac:dyDescent="0.2"/>
    <row r="208" hidden="1" x14ac:dyDescent="0.2"/>
    <row r="209" hidden="1" x14ac:dyDescent="0.2"/>
    <row r="210" hidden="1" x14ac:dyDescent="0.2"/>
    <row r="211" hidden="1" x14ac:dyDescent="0.2"/>
    <row r="212" hidden="1" x14ac:dyDescent="0.2"/>
    <row r="213" hidden="1" x14ac:dyDescent="0.2"/>
    <row r="214" hidden="1" x14ac:dyDescent="0.2"/>
    <row r="215" hidden="1" x14ac:dyDescent="0.2"/>
    <row r="216" hidden="1" x14ac:dyDescent="0.2"/>
    <row r="217" hidden="1" x14ac:dyDescent="0.2"/>
    <row r="218" hidden="1" x14ac:dyDescent="0.2"/>
    <row r="219" hidden="1" x14ac:dyDescent="0.2"/>
    <row r="220" hidden="1" x14ac:dyDescent="0.2"/>
    <row r="221" hidden="1" x14ac:dyDescent="0.2"/>
    <row r="222" hidden="1" x14ac:dyDescent="0.2"/>
    <row r="223" hidden="1" x14ac:dyDescent="0.2"/>
    <row r="224" hidden="1" x14ac:dyDescent="0.2"/>
    <row r="225" hidden="1" x14ac:dyDescent="0.2"/>
    <row r="226" hidden="1" x14ac:dyDescent="0.2"/>
    <row r="227" hidden="1" x14ac:dyDescent="0.2"/>
    <row r="228" hidden="1" x14ac:dyDescent="0.2"/>
    <row r="229" hidden="1" x14ac:dyDescent="0.2"/>
    <row r="230" hidden="1" x14ac:dyDescent="0.2"/>
    <row r="231" hidden="1" x14ac:dyDescent="0.2"/>
    <row r="232" hidden="1" x14ac:dyDescent="0.2"/>
    <row r="233" hidden="1" x14ac:dyDescent="0.2"/>
    <row r="234" hidden="1" x14ac:dyDescent="0.2"/>
    <row r="235" hidden="1" x14ac:dyDescent="0.2"/>
    <row r="236" hidden="1" x14ac:dyDescent="0.2"/>
    <row r="237" hidden="1" x14ac:dyDescent="0.2"/>
    <row r="238" hidden="1" x14ac:dyDescent="0.2"/>
    <row r="239" hidden="1" x14ac:dyDescent="0.2"/>
    <row r="240" hidden="1" x14ac:dyDescent="0.2"/>
    <row r="241" hidden="1" x14ac:dyDescent="0.2"/>
    <row r="242" hidden="1" x14ac:dyDescent="0.2"/>
    <row r="243" hidden="1" x14ac:dyDescent="0.2"/>
    <row r="244" hidden="1" x14ac:dyDescent="0.2"/>
    <row r="245" hidden="1" x14ac:dyDescent="0.2"/>
    <row r="246" hidden="1" x14ac:dyDescent="0.2"/>
    <row r="247" hidden="1" x14ac:dyDescent="0.2"/>
    <row r="248" hidden="1" x14ac:dyDescent="0.2"/>
    <row r="249" hidden="1" x14ac:dyDescent="0.2"/>
    <row r="250" hidden="1" x14ac:dyDescent="0.2"/>
    <row r="251" hidden="1" x14ac:dyDescent="0.2"/>
    <row r="252" hidden="1" x14ac:dyDescent="0.2"/>
    <row r="253" hidden="1" x14ac:dyDescent="0.2"/>
    <row r="254" hidden="1" x14ac:dyDescent="0.2"/>
    <row r="255" hidden="1" x14ac:dyDescent="0.2"/>
    <row r="256" hidden="1" x14ac:dyDescent="0.2"/>
    <row r="257" hidden="1" x14ac:dyDescent="0.2"/>
    <row r="258" hidden="1" x14ac:dyDescent="0.2"/>
    <row r="259" hidden="1" x14ac:dyDescent="0.2"/>
    <row r="260" hidden="1" x14ac:dyDescent="0.2"/>
    <row r="261" hidden="1" x14ac:dyDescent="0.2"/>
    <row r="262" hidden="1" x14ac:dyDescent="0.2"/>
    <row r="263" hidden="1" x14ac:dyDescent="0.2"/>
    <row r="264" hidden="1" x14ac:dyDescent="0.2"/>
    <row r="265" hidden="1" x14ac:dyDescent="0.2"/>
    <row r="266" hidden="1" x14ac:dyDescent="0.2"/>
    <row r="267" hidden="1" x14ac:dyDescent="0.2"/>
    <row r="268" hidden="1" x14ac:dyDescent="0.2"/>
    <row r="269" hidden="1" x14ac:dyDescent="0.2"/>
    <row r="270" hidden="1" x14ac:dyDescent="0.2"/>
    <row r="271" hidden="1" x14ac:dyDescent="0.2"/>
    <row r="272" hidden="1" x14ac:dyDescent="0.2"/>
    <row r="273" hidden="1" x14ac:dyDescent="0.2"/>
    <row r="274" hidden="1" x14ac:dyDescent="0.2"/>
    <row r="275" hidden="1" x14ac:dyDescent="0.2"/>
    <row r="276" hidden="1" x14ac:dyDescent="0.2"/>
    <row r="277" hidden="1" x14ac:dyDescent="0.2"/>
    <row r="278" hidden="1" x14ac:dyDescent="0.2"/>
    <row r="279" hidden="1" x14ac:dyDescent="0.2"/>
    <row r="280" hidden="1" x14ac:dyDescent="0.2"/>
    <row r="281" hidden="1" x14ac:dyDescent="0.2"/>
    <row r="282" hidden="1" x14ac:dyDescent="0.2"/>
    <row r="283" hidden="1" x14ac:dyDescent="0.2"/>
    <row r="284" hidden="1" x14ac:dyDescent="0.2"/>
    <row r="285" hidden="1" x14ac:dyDescent="0.2"/>
    <row r="286" hidden="1" x14ac:dyDescent="0.2"/>
    <row r="287" hidden="1" x14ac:dyDescent="0.2"/>
    <row r="288" hidden="1" x14ac:dyDescent="0.2"/>
    <row r="289" hidden="1" x14ac:dyDescent="0.2"/>
    <row r="290" hidden="1" x14ac:dyDescent="0.2"/>
    <row r="291" hidden="1" x14ac:dyDescent="0.2"/>
    <row r="292" hidden="1" x14ac:dyDescent="0.2"/>
    <row r="293" hidden="1" x14ac:dyDescent="0.2"/>
    <row r="294" hidden="1" x14ac:dyDescent="0.2"/>
    <row r="295" hidden="1" x14ac:dyDescent="0.2"/>
    <row r="296" hidden="1" x14ac:dyDescent="0.2"/>
    <row r="297" hidden="1" x14ac:dyDescent="0.2"/>
    <row r="298" hidden="1" x14ac:dyDescent="0.2"/>
    <row r="299" hidden="1" x14ac:dyDescent="0.2"/>
    <row r="300" hidden="1" x14ac:dyDescent="0.2"/>
    <row r="301" hidden="1" x14ac:dyDescent="0.2"/>
    <row r="302" hidden="1" x14ac:dyDescent="0.2"/>
    <row r="303" hidden="1" x14ac:dyDescent="0.2"/>
    <row r="304" hidden="1" x14ac:dyDescent="0.2"/>
    <row r="305" hidden="1" x14ac:dyDescent="0.2"/>
    <row r="306" hidden="1" x14ac:dyDescent="0.2"/>
    <row r="307" hidden="1" x14ac:dyDescent="0.2"/>
    <row r="308" hidden="1" x14ac:dyDescent="0.2"/>
    <row r="309" hidden="1" x14ac:dyDescent="0.2"/>
    <row r="310" hidden="1" x14ac:dyDescent="0.2"/>
    <row r="311" hidden="1" x14ac:dyDescent="0.2"/>
    <row r="312" hidden="1" x14ac:dyDescent="0.2"/>
    <row r="313" hidden="1" x14ac:dyDescent="0.2"/>
    <row r="314" hidden="1" x14ac:dyDescent="0.2"/>
    <row r="315" hidden="1" x14ac:dyDescent="0.2"/>
    <row r="316" hidden="1" x14ac:dyDescent="0.2"/>
    <row r="317" hidden="1" x14ac:dyDescent="0.2"/>
    <row r="318" hidden="1" x14ac:dyDescent="0.2"/>
    <row r="319" hidden="1" x14ac:dyDescent="0.2"/>
    <row r="320" hidden="1" x14ac:dyDescent="0.2"/>
    <row r="321" hidden="1" x14ac:dyDescent="0.2"/>
    <row r="322" hidden="1" x14ac:dyDescent="0.2"/>
    <row r="323" hidden="1" x14ac:dyDescent="0.2"/>
    <row r="324" hidden="1" x14ac:dyDescent="0.2"/>
    <row r="325" hidden="1" x14ac:dyDescent="0.2"/>
    <row r="326" hidden="1" x14ac:dyDescent="0.2"/>
    <row r="327" hidden="1" x14ac:dyDescent="0.2"/>
    <row r="328" hidden="1" x14ac:dyDescent="0.2"/>
    <row r="329" hidden="1" x14ac:dyDescent="0.2"/>
    <row r="330" hidden="1" x14ac:dyDescent="0.2"/>
    <row r="331" hidden="1" x14ac:dyDescent="0.2"/>
    <row r="332" hidden="1" x14ac:dyDescent="0.2"/>
    <row r="333" hidden="1" x14ac:dyDescent="0.2"/>
    <row r="334" hidden="1" x14ac:dyDescent="0.2"/>
    <row r="335" hidden="1" x14ac:dyDescent="0.2"/>
    <row r="336" hidden="1" x14ac:dyDescent="0.2"/>
    <row r="337" hidden="1" x14ac:dyDescent="0.2"/>
    <row r="338" hidden="1" x14ac:dyDescent="0.2"/>
    <row r="339" hidden="1" x14ac:dyDescent="0.2"/>
    <row r="340" hidden="1" x14ac:dyDescent="0.2"/>
    <row r="341" hidden="1" x14ac:dyDescent="0.2"/>
    <row r="342" hidden="1" x14ac:dyDescent="0.2"/>
    <row r="343" hidden="1" x14ac:dyDescent="0.2"/>
    <row r="344" hidden="1" x14ac:dyDescent="0.2"/>
    <row r="345" hidden="1" x14ac:dyDescent="0.2"/>
    <row r="346" hidden="1" x14ac:dyDescent="0.2"/>
    <row r="347" hidden="1" x14ac:dyDescent="0.2"/>
    <row r="348" hidden="1" x14ac:dyDescent="0.2"/>
    <row r="349" hidden="1" x14ac:dyDescent="0.2"/>
    <row r="350" hidden="1" x14ac:dyDescent="0.2"/>
    <row r="351" hidden="1" x14ac:dyDescent="0.2"/>
    <row r="352" hidden="1" x14ac:dyDescent="0.2"/>
    <row r="353" hidden="1" x14ac:dyDescent="0.2"/>
    <row r="354" hidden="1" x14ac:dyDescent="0.2"/>
    <row r="355" hidden="1" x14ac:dyDescent="0.2"/>
    <row r="356" hidden="1" x14ac:dyDescent="0.2"/>
    <row r="357" hidden="1" x14ac:dyDescent="0.2"/>
    <row r="358" hidden="1" x14ac:dyDescent="0.2"/>
    <row r="359" hidden="1" x14ac:dyDescent="0.2"/>
    <row r="360" hidden="1" x14ac:dyDescent="0.2"/>
    <row r="361" hidden="1" x14ac:dyDescent="0.2"/>
    <row r="362" hidden="1" x14ac:dyDescent="0.2"/>
    <row r="363" hidden="1" x14ac:dyDescent="0.2"/>
    <row r="364" hidden="1" x14ac:dyDescent="0.2"/>
    <row r="365" hidden="1" x14ac:dyDescent="0.2"/>
    <row r="366" hidden="1" x14ac:dyDescent="0.2"/>
    <row r="367" hidden="1" x14ac:dyDescent="0.2"/>
    <row r="368" hidden="1" x14ac:dyDescent="0.2"/>
    <row r="369" hidden="1" x14ac:dyDescent="0.2"/>
    <row r="370" hidden="1" x14ac:dyDescent="0.2"/>
    <row r="371" hidden="1" x14ac:dyDescent="0.2"/>
    <row r="372" hidden="1" x14ac:dyDescent="0.2"/>
    <row r="373" hidden="1" x14ac:dyDescent="0.2"/>
    <row r="374" hidden="1" x14ac:dyDescent="0.2"/>
    <row r="375" hidden="1" x14ac:dyDescent="0.2"/>
    <row r="376" hidden="1" x14ac:dyDescent="0.2"/>
    <row r="377" hidden="1" x14ac:dyDescent="0.2"/>
    <row r="378" hidden="1" x14ac:dyDescent="0.2"/>
    <row r="379" hidden="1" x14ac:dyDescent="0.2"/>
    <row r="380" hidden="1" x14ac:dyDescent="0.2"/>
    <row r="381" hidden="1" x14ac:dyDescent="0.2"/>
    <row r="382" hidden="1" x14ac:dyDescent="0.2"/>
    <row r="383" hidden="1" x14ac:dyDescent="0.2"/>
    <row r="384" hidden="1" x14ac:dyDescent="0.2"/>
    <row r="385" hidden="1" x14ac:dyDescent="0.2"/>
    <row r="386" hidden="1" x14ac:dyDescent="0.2"/>
    <row r="387" hidden="1" x14ac:dyDescent="0.2"/>
    <row r="388" hidden="1" x14ac:dyDescent="0.2"/>
    <row r="389" hidden="1" x14ac:dyDescent="0.2"/>
    <row r="390" hidden="1" x14ac:dyDescent="0.2"/>
    <row r="391" hidden="1" x14ac:dyDescent="0.2"/>
    <row r="392" hidden="1" x14ac:dyDescent="0.2"/>
    <row r="393" hidden="1" x14ac:dyDescent="0.2"/>
    <row r="394" hidden="1" x14ac:dyDescent="0.2"/>
    <row r="395" hidden="1" x14ac:dyDescent="0.2"/>
    <row r="396" hidden="1" x14ac:dyDescent="0.2"/>
    <row r="397" hidden="1" x14ac:dyDescent="0.2"/>
    <row r="398" hidden="1" x14ac:dyDescent="0.2"/>
    <row r="399" hidden="1" x14ac:dyDescent="0.2"/>
    <row r="400" hidden="1" x14ac:dyDescent="0.2"/>
    <row r="401" hidden="1" x14ac:dyDescent="0.2"/>
    <row r="402" hidden="1" x14ac:dyDescent="0.2"/>
    <row r="403" hidden="1" x14ac:dyDescent="0.2"/>
    <row r="404" hidden="1" x14ac:dyDescent="0.2"/>
    <row r="405" hidden="1" x14ac:dyDescent="0.2"/>
    <row r="406" hidden="1" x14ac:dyDescent="0.2"/>
    <row r="407" hidden="1" x14ac:dyDescent="0.2"/>
    <row r="408" hidden="1" x14ac:dyDescent="0.2"/>
    <row r="409" hidden="1" x14ac:dyDescent="0.2"/>
    <row r="410" hidden="1" x14ac:dyDescent="0.2"/>
    <row r="411" hidden="1" x14ac:dyDescent="0.2"/>
    <row r="412" hidden="1" x14ac:dyDescent="0.2"/>
    <row r="413" hidden="1" x14ac:dyDescent="0.2"/>
    <row r="414" hidden="1" x14ac:dyDescent="0.2"/>
    <row r="415" hidden="1" x14ac:dyDescent="0.2"/>
  </sheetData>
  <mergeCells count="35">
    <mergeCell ref="B14:C14"/>
    <mergeCell ref="B9:C10"/>
    <mergeCell ref="D9:D10"/>
    <mergeCell ref="B11:C11"/>
    <mergeCell ref="B12:C12"/>
    <mergeCell ref="B13:C13"/>
    <mergeCell ref="B16:C16"/>
    <mergeCell ref="B17:C17"/>
    <mergeCell ref="B18:C18"/>
    <mergeCell ref="B21:C23"/>
    <mergeCell ref="B26:D26"/>
    <mergeCell ref="B58:D58"/>
    <mergeCell ref="B63:D63"/>
    <mergeCell ref="B68:D68"/>
    <mergeCell ref="E9:E10"/>
    <mergeCell ref="F9:F10"/>
    <mergeCell ref="E26:P26"/>
    <mergeCell ref="E28:I28"/>
    <mergeCell ref="J28:N28"/>
    <mergeCell ref="O28:O29"/>
    <mergeCell ref="B28:D28"/>
    <mergeCell ref="B29:D29"/>
    <mergeCell ref="B34:D34"/>
    <mergeCell ref="B43:D43"/>
    <mergeCell ref="B48:D48"/>
    <mergeCell ref="B53:D53"/>
    <mergeCell ref="B15:C15"/>
    <mergeCell ref="P28:P29"/>
    <mergeCell ref="I9:I10"/>
    <mergeCell ref="E20:P20"/>
    <mergeCell ref="E21:I21"/>
    <mergeCell ref="J21:N21"/>
    <mergeCell ref="O21:O22"/>
    <mergeCell ref="P21:P22"/>
    <mergeCell ref="G9:H9"/>
  </mergeCells>
  <conditionalFormatting sqref="E31:E32 G31:I32 E70:I72 E65:I68 E60:I63 E55:I58 E52:E53 G52:I53 E50:I51 E45:I47 E36:I43">
    <cfRule type="expression" dxfId="55" priority="42">
      <formula>$A31="ok"</formula>
    </cfRule>
  </conditionalFormatting>
  <conditionalFormatting sqref="E48 G48:I48">
    <cfRule type="expression" dxfId="54" priority="41">
      <formula>$A48="ok"</formula>
    </cfRule>
  </conditionalFormatting>
  <conditionalFormatting sqref="F53 F31:F32">
    <cfRule type="expression" dxfId="53" priority="37">
      <formula>$A31="ok"</formula>
    </cfRule>
  </conditionalFormatting>
  <conditionalFormatting sqref="F31:F32 K70:K71 F70:F71 K65:K66 F65:F66 K60:K61 F60:F61 K55:K56 F55:F56 K50:K51 F50:F51 K45:K46 F45:F46 K36:K41 F36:F41">
    <cfRule type="expression" dxfId="52" priority="38">
      <formula>AND(F31="",E31=1)</formula>
    </cfRule>
    <cfRule type="expression" dxfId="51" priority="39">
      <formula>AND(F31&lt;&gt;"",E31="")</formula>
    </cfRule>
    <cfRule type="expression" dxfId="50" priority="40">
      <formula>AND(F31&lt;&gt;"",E31=1)</formula>
    </cfRule>
  </conditionalFormatting>
  <conditionalFormatting sqref="K31">
    <cfRule type="expression" dxfId="49" priority="34">
      <formula>AND(K31="",J31=1)</formula>
    </cfRule>
    <cfRule type="expression" dxfId="48" priority="35">
      <formula>AND(K31&lt;&gt;"",J31="")</formula>
    </cfRule>
    <cfRule type="expression" dxfId="47" priority="36">
      <formula>AND(K31&lt;&gt;"",J31=1)</formula>
    </cfRule>
  </conditionalFormatting>
  <conditionalFormatting sqref="K32">
    <cfRule type="expression" dxfId="46" priority="31">
      <formula>AND(K32="",J32=1)</formula>
    </cfRule>
    <cfRule type="expression" dxfId="45" priority="32">
      <formula>AND(K32&lt;&gt;"",J32="")</formula>
    </cfRule>
    <cfRule type="expression" dxfId="44" priority="33">
      <formula>AND(K32&lt;&gt;"",J32=1)</formula>
    </cfRule>
  </conditionalFormatting>
  <conditionalFormatting sqref="E23 G23:I23 G25:I25 E25">
    <cfRule type="expression" dxfId="43" priority="27">
      <formula>$A23="ok"</formula>
    </cfRule>
  </conditionalFormatting>
  <conditionalFormatting sqref="K8:N8">
    <cfRule type="expression" dxfId="42" priority="26" stopIfTrue="1">
      <formula>$C$26="ATTERRISSAGE"</formula>
    </cfRule>
  </conditionalFormatting>
  <conditionalFormatting sqref="E31:E32 E53 G53:I53 G31:I32">
    <cfRule type="expression" dxfId="41" priority="21">
      <formula>$A31="ok"</formula>
    </cfRule>
  </conditionalFormatting>
  <conditionalFormatting sqref="E48 G48:I48">
    <cfRule type="expression" dxfId="40" priority="20">
      <formula>$A48="ok"</formula>
    </cfRule>
  </conditionalFormatting>
  <conditionalFormatting sqref="F53 F31:F32">
    <cfRule type="expression" dxfId="39" priority="16">
      <formula>$A31="ok"</formula>
    </cfRule>
  </conditionalFormatting>
  <conditionalFormatting sqref="F31:F32">
    <cfRule type="expression" dxfId="38" priority="17">
      <formula>AND(F31="",E31=1)</formula>
    </cfRule>
    <cfRule type="expression" dxfId="37" priority="18">
      <formula>AND(F31&lt;&gt;"",E31="")</formula>
    </cfRule>
    <cfRule type="expression" dxfId="36" priority="19">
      <formula>AND(F31&lt;&gt;"",E31=1)</formula>
    </cfRule>
  </conditionalFormatting>
  <conditionalFormatting sqref="K31">
    <cfRule type="expression" dxfId="35" priority="13">
      <formula>AND(K31="",J31=1)</formula>
    </cfRule>
    <cfRule type="expression" dxfId="34" priority="14">
      <formula>AND(K31&lt;&gt;"",J31="")</formula>
    </cfRule>
    <cfRule type="expression" dxfId="33" priority="15">
      <formula>AND(K31&lt;&gt;"",J31=1)</formula>
    </cfRule>
  </conditionalFormatting>
  <conditionalFormatting sqref="K32">
    <cfRule type="expression" dxfId="32" priority="10">
      <formula>AND(K32="",J32=1)</formula>
    </cfRule>
    <cfRule type="expression" dxfId="31" priority="11">
      <formula>AND(K32&lt;&gt;"",J32="")</formula>
    </cfRule>
    <cfRule type="expression" dxfId="30" priority="12">
      <formula>AND(K32&lt;&gt;"",J32=1)</formula>
    </cfRule>
  </conditionalFormatting>
  <conditionalFormatting sqref="E23 G23:I23 G25:I25 E25">
    <cfRule type="expression" dxfId="29" priority="6">
      <formula>$A23="ok"</formula>
    </cfRule>
  </conditionalFormatting>
  <conditionalFormatting sqref="K8:N8">
    <cfRule type="expression" dxfId="28" priority="5" stopIfTrue="1">
      <formula>$C$26="ATTERRISSAGE"</formula>
    </cfRule>
  </conditionalFormatting>
  <dataValidations count="8">
    <dataValidation type="whole" allowBlank="1" showInputMessage="1" sqref="J23">
      <formula1>1</formula1>
      <formula2>100</formula2>
    </dataValidation>
    <dataValidation type="whole" allowBlank="1" showInputMessage="1" sqref="E23">
      <formula1>1</formula1>
      <formula2>10</formula2>
    </dataValidation>
    <dataValidation type="whole" allowBlank="1" showInputMessage="1" showErrorMessage="1" errorTitle="Erreur format PCE" error="Veuillez indiquer une valeur comprise entre 1 et 15" sqref="M30:M32 H30:H32 M23:M25 H23:H25 H69:H72 M69:M72 H64:H67 M64:M67 H59:H62 M59:M62 H54:H57 M54:M57 H49:H52 M49:M52 H44:H47 M44:M47 H35:H42 M35:M42">
      <formula1>1</formula1>
      <formula2>15</formula2>
    </dataValidation>
    <dataValidation type="decimal" allowBlank="1" showInputMessage="1" showErrorMessage="1" errorTitle="Erreur Coefficient horaire" error="La valeur saisie doit être comprise entre 0,1 et 1" sqref="I30:I32 N30:N32 N23:N25 I23:I25 N69:N72 I69:I72 N64:N67 I64:I67 N59:N62 I59:I62 N54:N57 I54:I57 N49:N52 I49:I52 N44:N47 I44:I47 N35:N42 I35:I42">
      <formula1>0.1</formula1>
      <formula2>1</formula2>
    </dataValidation>
    <dataValidation type="date" allowBlank="1" showInputMessage="1" showErrorMessage="1" errorTitle="Erreur sur date" error="Veuillez indiquer une date sous la forme jj/mm/aaaa comprise entre le 01/04/2020 et le 31/12/2020" sqref="L30:L32 G30:G32 G23:G25 L23:L25 G69:G72 L69:L72 G64:G67 L64:L67 G59:G62 L59:L62 G54:G57 L54:L57 G49:G52 L49:L52 G44:G47 L44:L47 G35:G42 L35:L42">
      <formula1>43922</formula1>
      <formula2>44196</formula2>
    </dataValidation>
    <dataValidation type="whole" allowBlank="1" showInputMessage="1" showErrorMessage="1" errorTitle="Saisie incorrecte" error="Si entrée ou sortie, valeur unique acceptée = 1" sqref="E31:E32 J31:J32 J24:J25 E24:E25 J70:J72 E70:E72 J65:J67 E65:E67 J60:J62 E60:E62 J55:J57 E55:E57 J50:J52 E50:E52 J45:J47 E45:E47 J36:J42 E36:E42">
      <formula1>1</formula1>
      <formula2>1</formula2>
    </dataValidation>
    <dataValidation type="list" allowBlank="1" showInputMessage="1" showErrorMessage="1" sqref="F31:F32 F36:F41 F45:F46 F50:F51 F55:F56 F60:F61 F65:F66 F70:F71">
      <formula1>$G$1:$L$1</formula1>
    </dataValidation>
    <dataValidation type="list" allowBlank="1" showInputMessage="1" showErrorMessage="1" sqref="K31:K32 K36:K41 K45:K46 K50:K51 K55:K56 K60:K61 K65:K66 K70:K71">
      <formula1>$G$2:$L$2</formula1>
    </dataValidation>
  </dataValidations>
  <pageMargins left="0.70866141732283505" right="0.70866141732283505" top="0.74803149606299202" bottom="0.74803149606299202" header="0.31496062992126" footer="0.31496062992126"/>
  <pageSetup paperSize="9" scale="54" fitToHeight="0" orientation="landscape" cellComments="atEnd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Q415"/>
  <sheetViews>
    <sheetView topLeftCell="A5" workbookViewId="0">
      <selection activeCell="B36" sqref="B36:B42"/>
    </sheetView>
  </sheetViews>
  <sheetFormatPr baseColWidth="10" defaultColWidth="0" defaultRowHeight="12.75" zeroHeight="1" x14ac:dyDescent="0.2"/>
  <cols>
    <col min="1" max="1" width="13.7109375" style="1" customWidth="1"/>
    <col min="2" max="2" width="37.7109375" style="1" customWidth="1"/>
    <col min="3" max="14" width="11.7109375" style="1" customWidth="1"/>
    <col min="15" max="15" width="38.7109375" style="1" customWidth="1"/>
    <col min="16" max="16" width="13.7109375" style="1" customWidth="1"/>
    <col min="17" max="17" width="1.7109375" style="1" customWidth="1"/>
    <col min="18" max="16384" width="11.42578125" style="1" hidden="1"/>
  </cols>
  <sheetData>
    <row r="1" spans="1:17" ht="29.25" hidden="1" thickTop="1" x14ac:dyDescent="0.2">
      <c r="A1" s="7"/>
      <c r="B1" s="8"/>
      <c r="C1" s="9"/>
      <c r="D1" s="3"/>
      <c r="E1" s="5"/>
      <c r="F1" s="91" t="s">
        <v>30</v>
      </c>
      <c r="G1" s="92" t="s">
        <v>31</v>
      </c>
      <c r="H1" s="92" t="s">
        <v>32</v>
      </c>
      <c r="I1" s="92" t="s">
        <v>33</v>
      </c>
      <c r="J1" s="92" t="s">
        <v>34</v>
      </c>
      <c r="K1" s="93"/>
      <c r="L1" s="94"/>
      <c r="M1" s="4"/>
      <c r="N1" s="3"/>
      <c r="O1" s="95"/>
      <c r="P1" s="96"/>
      <c r="Q1" s="96"/>
    </row>
    <row r="2" spans="1:17" ht="29.25" hidden="1" thickBot="1" x14ac:dyDescent="0.25">
      <c r="A2" s="10"/>
      <c r="B2" s="11"/>
      <c r="C2" s="12"/>
      <c r="D2" s="3"/>
      <c r="E2" s="5"/>
      <c r="F2" s="97" t="s">
        <v>35</v>
      </c>
      <c r="G2" s="98" t="s">
        <v>36</v>
      </c>
      <c r="H2" s="98" t="s">
        <v>37</v>
      </c>
      <c r="I2" s="98" t="s">
        <v>38</v>
      </c>
      <c r="J2" s="98" t="s">
        <v>31</v>
      </c>
      <c r="K2" s="99" t="s">
        <v>33</v>
      </c>
      <c r="L2" s="100" t="s">
        <v>34</v>
      </c>
      <c r="M2" s="4"/>
      <c r="N2" s="3"/>
      <c r="O2" s="95"/>
      <c r="P2" s="101"/>
      <c r="Q2" s="101"/>
    </row>
    <row r="3" spans="1:17" ht="15" hidden="1" thickTop="1" x14ac:dyDescent="0.2">
      <c r="A3" s="10"/>
      <c r="B3" s="13"/>
      <c r="C3" s="12"/>
      <c r="D3" s="3"/>
      <c r="E3" s="5"/>
      <c r="F3" s="5"/>
      <c r="G3" s="5"/>
      <c r="H3" s="5"/>
      <c r="I3" s="3"/>
      <c r="J3" s="5"/>
      <c r="K3" s="5"/>
      <c r="L3" s="5"/>
      <c r="M3" s="5"/>
      <c r="N3" s="3"/>
      <c r="O3" s="102"/>
      <c r="P3" s="101"/>
      <c r="Q3" s="101"/>
    </row>
    <row r="4" spans="1:17" ht="14.25" hidden="1" x14ac:dyDescent="0.2">
      <c r="A4" s="10"/>
      <c r="B4" s="10"/>
      <c r="C4" s="12"/>
      <c r="D4" s="14"/>
      <c r="E4" s="103"/>
      <c r="F4" s="103"/>
      <c r="G4" s="103"/>
      <c r="H4" s="5"/>
      <c r="I4" s="14"/>
      <c r="J4" s="5"/>
      <c r="K4" s="5"/>
      <c r="L4" s="5"/>
      <c r="M4" s="5"/>
      <c r="N4" s="3"/>
      <c r="O4" s="102"/>
      <c r="P4" s="101"/>
      <c r="Q4" s="101"/>
    </row>
    <row r="5" spans="1:17" ht="14.25" x14ac:dyDescent="0.2">
      <c r="A5" s="10"/>
      <c r="B5" s="15"/>
      <c r="C5" s="12"/>
      <c r="D5" s="3"/>
      <c r="E5" s="5"/>
      <c r="F5" s="5"/>
      <c r="G5" s="5"/>
      <c r="H5" s="5"/>
      <c r="I5" s="3"/>
      <c r="J5" s="5"/>
      <c r="K5" s="5"/>
      <c r="L5" s="5"/>
      <c r="M5" s="5"/>
      <c r="N5" s="3"/>
      <c r="O5" s="102"/>
      <c r="P5" s="101"/>
      <c r="Q5" s="101"/>
    </row>
    <row r="6" spans="1:17" ht="20.25" x14ac:dyDescent="0.3">
      <c r="A6" s="16"/>
      <c r="B6" s="17" t="s">
        <v>53</v>
      </c>
      <c r="C6" s="18"/>
      <c r="D6" s="19"/>
      <c r="E6" s="104"/>
      <c r="F6" s="104"/>
      <c r="G6" s="105"/>
      <c r="H6" s="106"/>
      <c r="I6" s="19"/>
      <c r="J6" s="107"/>
      <c r="K6" s="107"/>
      <c r="L6" s="108"/>
      <c r="M6" s="104"/>
      <c r="N6" s="109"/>
      <c r="O6" s="110"/>
      <c r="P6" s="18"/>
      <c r="Q6" s="107"/>
    </row>
    <row r="7" spans="1:17" ht="20.25" x14ac:dyDescent="0.3">
      <c r="A7" s="20"/>
      <c r="B7" s="17" t="s">
        <v>56</v>
      </c>
      <c r="C7" s="21"/>
      <c r="D7" s="3"/>
      <c r="E7" s="111"/>
      <c r="F7" s="111"/>
      <c r="G7" s="5"/>
      <c r="H7" s="111"/>
      <c r="I7" s="3"/>
      <c r="J7" s="111"/>
      <c r="K7" s="111"/>
      <c r="L7" s="5"/>
      <c r="M7" s="111"/>
      <c r="N7" s="3"/>
      <c r="O7" s="112"/>
      <c r="P7" s="113"/>
      <c r="Q7" s="113"/>
    </row>
    <row r="8" spans="1:17" ht="15.75" thickBot="1" x14ac:dyDescent="0.3">
      <c r="A8" s="20"/>
      <c r="B8" s="22"/>
      <c r="C8" s="12"/>
      <c r="D8" s="3"/>
      <c r="E8" s="111"/>
      <c r="F8" s="111"/>
      <c r="G8" s="5"/>
      <c r="H8" s="111"/>
      <c r="I8" s="3"/>
      <c r="J8" s="111"/>
      <c r="K8" s="111"/>
      <c r="L8" s="5"/>
      <c r="M8" s="111"/>
      <c r="N8" s="3"/>
      <c r="O8" s="112"/>
      <c r="P8" s="113"/>
      <c r="Q8" s="113"/>
    </row>
    <row r="9" spans="1:17" ht="30" customHeight="1" thickBot="1" x14ac:dyDescent="0.25">
      <c r="A9" s="23"/>
      <c r="B9" s="319"/>
      <c r="C9" s="320"/>
      <c r="D9" s="323" t="s">
        <v>1</v>
      </c>
      <c r="E9" s="292" t="str">
        <f>"POSTES AU "&amp;RIGHT(P21,10)</f>
        <v>POSTES AU 31/12/2020</v>
      </c>
      <c r="F9" s="294" t="str">
        <f>+A28</f>
        <v>CONTRATS AU 29/02/2020</v>
      </c>
      <c r="G9" s="296" t="s">
        <v>39</v>
      </c>
      <c r="H9" s="297"/>
      <c r="I9" s="279" t="str">
        <f>"CONTRATS AU "&amp;RIGHT(P21,10)</f>
        <v>CONTRATS AU 31/12/2020</v>
      </c>
      <c r="J9" s="4"/>
      <c r="K9" s="4"/>
      <c r="L9" s="5"/>
      <c r="M9" s="4"/>
      <c r="N9" s="3"/>
      <c r="O9" s="3"/>
      <c r="P9" s="95"/>
      <c r="Q9" s="6"/>
    </row>
    <row r="10" spans="1:17" ht="15" thickBot="1" x14ac:dyDescent="0.25">
      <c r="A10" s="23"/>
      <c r="B10" s="321"/>
      <c r="C10" s="322"/>
      <c r="D10" s="324"/>
      <c r="E10" s="293"/>
      <c r="F10" s="295"/>
      <c r="G10" s="114" t="s">
        <v>40</v>
      </c>
      <c r="H10" s="115" t="s">
        <v>41</v>
      </c>
      <c r="I10" s="280"/>
      <c r="J10" s="4"/>
      <c r="K10" s="4"/>
      <c r="L10" s="5"/>
      <c r="M10" s="4"/>
      <c r="N10" s="3"/>
      <c r="O10" s="116"/>
      <c r="P10" s="116"/>
      <c r="Q10" s="116"/>
    </row>
    <row r="11" spans="1:17" ht="15" x14ac:dyDescent="0.2">
      <c r="A11" s="23" t="s">
        <v>52</v>
      </c>
      <c r="B11" s="311" t="s">
        <v>2</v>
      </c>
      <c r="C11" s="312"/>
      <c r="D11" s="24">
        <v>8</v>
      </c>
      <c r="E11" s="117">
        <f>+P23</f>
        <v>8</v>
      </c>
      <c r="F11" s="118">
        <f>+A29+A34</f>
        <v>8</v>
      </c>
      <c r="G11" s="119">
        <f>+E30+E35</f>
        <v>0</v>
      </c>
      <c r="H11" s="120">
        <f>+J30+J35</f>
        <v>0</v>
      </c>
      <c r="I11" s="121">
        <f t="shared" ref="I11:I17" si="0">+F11+G11-H11</f>
        <v>8</v>
      </c>
      <c r="J11" s="4"/>
      <c r="K11" s="4"/>
      <c r="L11" s="5"/>
      <c r="M11" s="4"/>
      <c r="N11" s="3"/>
      <c r="O11" s="3"/>
      <c r="P11" s="95"/>
      <c r="Q11" s="6"/>
    </row>
    <row r="12" spans="1:17" ht="15" x14ac:dyDescent="0.2">
      <c r="A12" s="23" t="s">
        <v>52</v>
      </c>
      <c r="B12" s="311" t="s">
        <v>3</v>
      </c>
      <c r="C12" s="312"/>
      <c r="D12" s="25"/>
      <c r="E12" s="122"/>
      <c r="F12" s="121">
        <f>+A46</f>
        <v>0</v>
      </c>
      <c r="G12" s="119">
        <f>+E47</f>
        <v>0</v>
      </c>
      <c r="H12" s="120">
        <f>J47</f>
        <v>0</v>
      </c>
      <c r="I12" s="121">
        <f t="shared" si="0"/>
        <v>0</v>
      </c>
      <c r="J12" s="4"/>
      <c r="K12" s="4"/>
      <c r="L12" s="5"/>
      <c r="M12" s="4"/>
      <c r="N12" s="3"/>
      <c r="O12" s="3"/>
      <c r="P12" s="95"/>
      <c r="Q12" s="6"/>
    </row>
    <row r="13" spans="1:17" ht="15" x14ac:dyDescent="0.2">
      <c r="A13" s="23" t="s">
        <v>52</v>
      </c>
      <c r="B13" s="311" t="s">
        <v>4</v>
      </c>
      <c r="C13" s="312"/>
      <c r="D13" s="25"/>
      <c r="E13" s="122"/>
      <c r="F13" s="121">
        <f>+A51</f>
        <v>0</v>
      </c>
      <c r="G13" s="119">
        <f>+E52</f>
        <v>0</v>
      </c>
      <c r="H13" s="120">
        <f>J52</f>
        <v>0</v>
      </c>
      <c r="I13" s="121">
        <f t="shared" si="0"/>
        <v>0</v>
      </c>
      <c r="J13" s="4"/>
      <c r="K13" s="4"/>
      <c r="L13" s="5"/>
      <c r="M13" s="4"/>
      <c r="N13" s="3"/>
      <c r="O13" s="3"/>
      <c r="P13" s="95"/>
      <c r="Q13" s="6"/>
    </row>
    <row r="14" spans="1:17" ht="15" x14ac:dyDescent="0.2">
      <c r="A14" s="23" t="s">
        <v>52</v>
      </c>
      <c r="B14" s="311" t="s">
        <v>5</v>
      </c>
      <c r="C14" s="312"/>
      <c r="D14" s="25"/>
      <c r="E14" s="122"/>
      <c r="F14" s="121">
        <f>+A56</f>
        <v>0</v>
      </c>
      <c r="G14" s="119">
        <f>+E57</f>
        <v>0</v>
      </c>
      <c r="H14" s="120">
        <f>J57</f>
        <v>0</v>
      </c>
      <c r="I14" s="121">
        <f t="shared" si="0"/>
        <v>0</v>
      </c>
      <c r="J14" s="4"/>
      <c r="K14" s="4"/>
      <c r="L14" s="5"/>
      <c r="M14" s="4"/>
      <c r="N14" s="3"/>
      <c r="O14" s="3"/>
      <c r="P14" s="95"/>
      <c r="Q14" s="6"/>
    </row>
    <row r="15" spans="1:17" ht="15" x14ac:dyDescent="0.2">
      <c r="A15" s="23" t="s">
        <v>52</v>
      </c>
      <c r="B15" s="311" t="s">
        <v>6</v>
      </c>
      <c r="C15" s="312"/>
      <c r="D15" s="25"/>
      <c r="E15" s="122"/>
      <c r="F15" s="121">
        <f>+A61</f>
        <v>0</v>
      </c>
      <c r="G15" s="119">
        <f>+E62</f>
        <v>0</v>
      </c>
      <c r="H15" s="120">
        <f>J62</f>
        <v>0</v>
      </c>
      <c r="I15" s="121">
        <f t="shared" si="0"/>
        <v>0</v>
      </c>
      <c r="J15" s="4"/>
      <c r="K15" s="4"/>
      <c r="L15" s="5"/>
      <c r="M15" s="4"/>
      <c r="N15" s="3"/>
      <c r="O15" s="3"/>
      <c r="P15" s="95"/>
      <c r="Q15" s="6"/>
    </row>
    <row r="16" spans="1:17" ht="15" x14ac:dyDescent="0.2">
      <c r="A16" s="23" t="s">
        <v>52</v>
      </c>
      <c r="B16" s="311" t="s">
        <v>7</v>
      </c>
      <c r="C16" s="312"/>
      <c r="D16" s="25"/>
      <c r="E16" s="122"/>
      <c r="F16" s="121">
        <f>+A66</f>
        <v>0</v>
      </c>
      <c r="G16" s="119">
        <f>+E67</f>
        <v>0</v>
      </c>
      <c r="H16" s="120">
        <f>J67</f>
        <v>0</v>
      </c>
      <c r="I16" s="121">
        <f t="shared" si="0"/>
        <v>0</v>
      </c>
      <c r="J16" s="4"/>
      <c r="K16" s="4"/>
      <c r="L16" s="5"/>
      <c r="M16" s="4"/>
      <c r="N16" s="3"/>
      <c r="O16" s="3"/>
      <c r="P16" s="95"/>
      <c r="Q16" s="6"/>
    </row>
    <row r="17" spans="1:17" ht="15.75" thickBot="1" x14ac:dyDescent="0.25">
      <c r="A17" s="23" t="s">
        <v>52</v>
      </c>
      <c r="B17" s="311" t="s">
        <v>8</v>
      </c>
      <c r="C17" s="312"/>
      <c r="D17" s="26"/>
      <c r="E17" s="123"/>
      <c r="F17" s="124">
        <f>+A71</f>
        <v>0</v>
      </c>
      <c r="G17" s="125">
        <f>+E72</f>
        <v>0</v>
      </c>
      <c r="H17" s="126">
        <f>J72</f>
        <v>0</v>
      </c>
      <c r="I17" s="124">
        <f t="shared" si="0"/>
        <v>0</v>
      </c>
      <c r="J17" s="4"/>
      <c r="K17" s="4"/>
      <c r="L17" s="5"/>
      <c r="M17" s="4"/>
      <c r="N17" s="3"/>
      <c r="O17" s="3"/>
      <c r="P17" s="95"/>
      <c r="Q17" s="6"/>
    </row>
    <row r="18" spans="1:17" ht="15.75" thickBot="1" x14ac:dyDescent="0.25">
      <c r="A18" s="23"/>
      <c r="B18" s="313" t="s">
        <v>9</v>
      </c>
      <c r="C18" s="314"/>
      <c r="D18" s="27">
        <v>8</v>
      </c>
      <c r="E18" s="127">
        <f>+P23</f>
        <v>8</v>
      </c>
      <c r="F18" s="128">
        <f t="shared" ref="F18" si="1">+SUM(F11:F17)</f>
        <v>8</v>
      </c>
      <c r="G18" s="129">
        <f>+SUM(G11:G17)</f>
        <v>0</v>
      </c>
      <c r="H18" s="130">
        <f t="shared" ref="H18:I18" si="2">+SUM(H11:H17)</f>
        <v>0</v>
      </c>
      <c r="I18" s="128">
        <f t="shared" si="2"/>
        <v>8</v>
      </c>
      <c r="J18" s="4"/>
      <c r="K18" s="4"/>
      <c r="L18" s="5"/>
      <c r="M18" s="4"/>
      <c r="N18" s="3"/>
      <c r="O18" s="3"/>
      <c r="P18" s="95"/>
      <c r="Q18" s="6"/>
    </row>
    <row r="19" spans="1:17" ht="15" thickBot="1" x14ac:dyDescent="0.25">
      <c r="A19" s="28"/>
      <c r="B19" s="15"/>
      <c r="C19" s="12"/>
      <c r="D19" s="3"/>
      <c r="E19" s="111"/>
      <c r="F19" s="111"/>
      <c r="G19" s="5"/>
      <c r="H19" s="111"/>
      <c r="I19" s="3"/>
      <c r="J19" s="111"/>
      <c r="K19" s="111"/>
      <c r="L19" s="5"/>
      <c r="M19" s="111"/>
      <c r="N19" s="3"/>
      <c r="O19" s="112"/>
      <c r="P19" s="113"/>
      <c r="Q19" s="113"/>
    </row>
    <row r="20" spans="1:17" ht="17.25" thickTop="1" thickBot="1" x14ac:dyDescent="0.25">
      <c r="A20" s="29"/>
      <c r="B20" s="30"/>
      <c r="C20" s="30"/>
      <c r="D20" s="30"/>
      <c r="E20" s="281" t="s">
        <v>39</v>
      </c>
      <c r="F20" s="281"/>
      <c r="G20" s="281"/>
      <c r="H20" s="281"/>
      <c r="I20" s="281"/>
      <c r="J20" s="281"/>
      <c r="K20" s="281"/>
      <c r="L20" s="281"/>
      <c r="M20" s="281"/>
      <c r="N20" s="281"/>
      <c r="O20" s="281"/>
      <c r="P20" s="282"/>
      <c r="Q20" s="2"/>
    </row>
    <row r="21" spans="1:17" ht="16.5" customHeight="1" thickTop="1" x14ac:dyDescent="0.2">
      <c r="A21" s="31"/>
      <c r="B21" s="315" t="s">
        <v>10</v>
      </c>
      <c r="C21" s="315"/>
      <c r="D21" s="32"/>
      <c r="E21" s="283" t="s">
        <v>42</v>
      </c>
      <c r="F21" s="284"/>
      <c r="G21" s="284"/>
      <c r="H21" s="284"/>
      <c r="I21" s="285"/>
      <c r="J21" s="283" t="s">
        <v>43</v>
      </c>
      <c r="K21" s="284"/>
      <c r="L21" s="284"/>
      <c r="M21" s="284"/>
      <c r="N21" s="285"/>
      <c r="O21" s="286" t="s">
        <v>44</v>
      </c>
      <c r="P21" s="288" t="s">
        <v>45</v>
      </c>
      <c r="Q21" s="131"/>
    </row>
    <row r="22" spans="1:17" ht="24.75" thickBot="1" x14ac:dyDescent="0.3">
      <c r="A22" s="33"/>
      <c r="B22" s="316"/>
      <c r="C22" s="316"/>
      <c r="D22" s="34" t="s">
        <v>1</v>
      </c>
      <c r="E22" s="132" t="s">
        <v>40</v>
      </c>
      <c r="F22" s="133" t="s">
        <v>46</v>
      </c>
      <c r="G22" s="134" t="s">
        <v>47</v>
      </c>
      <c r="H22" s="135" t="s">
        <v>54</v>
      </c>
      <c r="I22" s="136" t="s">
        <v>17</v>
      </c>
      <c r="J22" s="137" t="s">
        <v>41</v>
      </c>
      <c r="K22" s="135" t="s">
        <v>46</v>
      </c>
      <c r="L22" s="134" t="s">
        <v>47</v>
      </c>
      <c r="M22" s="135" t="s">
        <v>54</v>
      </c>
      <c r="N22" s="136" t="s">
        <v>17</v>
      </c>
      <c r="O22" s="287"/>
      <c r="P22" s="289"/>
      <c r="Q22" s="138"/>
    </row>
    <row r="23" spans="1:17" ht="16.5" thickBot="1" x14ac:dyDescent="0.25">
      <c r="A23" s="35"/>
      <c r="B23" s="317"/>
      <c r="C23" s="317"/>
      <c r="D23" s="36">
        <v>8</v>
      </c>
      <c r="E23" s="139"/>
      <c r="F23" s="140"/>
      <c r="G23" s="141"/>
      <c r="H23" s="142"/>
      <c r="I23" s="143"/>
      <c r="J23" s="144"/>
      <c r="K23" s="145"/>
      <c r="L23" s="146"/>
      <c r="M23" s="147"/>
      <c r="N23" s="148"/>
      <c r="O23" s="149"/>
      <c r="P23" s="150">
        <f>+D23+E23-J23</f>
        <v>8</v>
      </c>
      <c r="Q23" s="151"/>
    </row>
    <row r="24" spans="1:17" ht="15.75" thickTop="1" thickBot="1" x14ac:dyDescent="0.25">
      <c r="A24" s="37"/>
      <c r="B24" s="38"/>
      <c r="C24" s="39" t="s">
        <v>55</v>
      </c>
      <c r="D24" s="40"/>
      <c r="E24" s="152"/>
      <c r="F24" s="153"/>
      <c r="G24" s="153"/>
      <c r="H24" s="153"/>
      <c r="I24" s="153"/>
      <c r="J24" s="153"/>
      <c r="K24" s="153"/>
      <c r="L24" s="153"/>
      <c r="M24" s="153"/>
      <c r="N24" s="153"/>
      <c r="O24" s="154"/>
      <c r="P24" s="155"/>
      <c r="Q24" s="156"/>
    </row>
    <row r="25" spans="1:17" ht="15.75" thickTop="1" thickBot="1" x14ac:dyDescent="0.25">
      <c r="A25" s="41"/>
      <c r="B25" s="38"/>
      <c r="C25" s="39"/>
      <c r="D25" s="40"/>
      <c r="E25" s="157"/>
      <c r="F25" s="158"/>
      <c r="G25" s="159"/>
      <c r="H25" s="157"/>
      <c r="I25" s="158"/>
      <c r="J25" s="160"/>
      <c r="K25" s="158"/>
      <c r="L25" s="161"/>
      <c r="M25" s="160"/>
      <c r="N25" s="162"/>
      <c r="O25" s="163"/>
      <c r="P25" s="164"/>
      <c r="Q25" s="165"/>
    </row>
    <row r="26" spans="1:17" ht="17.25" thickTop="1" thickBot="1" x14ac:dyDescent="0.3">
      <c r="A26" s="42" t="s">
        <v>11</v>
      </c>
      <c r="B26" s="318" t="s">
        <v>12</v>
      </c>
      <c r="C26" s="318"/>
      <c r="D26" s="318"/>
      <c r="E26" s="298" t="s">
        <v>39</v>
      </c>
      <c r="F26" s="298"/>
      <c r="G26" s="298"/>
      <c r="H26" s="298"/>
      <c r="I26" s="298"/>
      <c r="J26" s="298"/>
      <c r="K26" s="298"/>
      <c r="L26" s="298"/>
      <c r="M26" s="298"/>
      <c r="N26" s="298"/>
      <c r="O26" s="298"/>
      <c r="P26" s="299"/>
      <c r="Q26" s="166"/>
    </row>
    <row r="27" spans="1:17" ht="15.75" thickTop="1" thickBot="1" x14ac:dyDescent="0.25">
      <c r="A27" s="20"/>
      <c r="B27" s="43"/>
      <c r="C27" s="44"/>
      <c r="D27" s="45"/>
      <c r="E27" s="167"/>
      <c r="F27" s="167"/>
      <c r="G27" s="168"/>
      <c r="H27" s="167"/>
      <c r="I27" s="45"/>
      <c r="J27" s="167"/>
      <c r="K27" s="167"/>
      <c r="L27" s="168"/>
      <c r="M27" s="167"/>
      <c r="N27" s="45"/>
      <c r="O27" s="169"/>
      <c r="P27" s="166"/>
      <c r="Q27" s="166"/>
    </row>
    <row r="28" spans="1:17" ht="25.5" x14ac:dyDescent="0.2">
      <c r="A28" s="46" t="s">
        <v>13</v>
      </c>
      <c r="B28" s="305" t="s">
        <v>14</v>
      </c>
      <c r="C28" s="305"/>
      <c r="D28" s="306"/>
      <c r="E28" s="300" t="s">
        <v>40</v>
      </c>
      <c r="F28" s="300"/>
      <c r="G28" s="300"/>
      <c r="H28" s="300"/>
      <c r="I28" s="300"/>
      <c r="J28" s="301" t="s">
        <v>41</v>
      </c>
      <c r="K28" s="300"/>
      <c r="L28" s="300"/>
      <c r="M28" s="300"/>
      <c r="N28" s="302"/>
      <c r="O28" s="303" t="s">
        <v>44</v>
      </c>
      <c r="P28" s="277" t="s">
        <v>45</v>
      </c>
      <c r="Q28" s="131"/>
    </row>
    <row r="29" spans="1:17" ht="24.75" thickBot="1" x14ac:dyDescent="0.25">
      <c r="A29" s="47">
        <v>1</v>
      </c>
      <c r="B29" s="307" t="s">
        <v>2</v>
      </c>
      <c r="C29" s="307"/>
      <c r="D29" s="308"/>
      <c r="E29" s="170" t="s">
        <v>40</v>
      </c>
      <c r="F29" s="170" t="s">
        <v>46</v>
      </c>
      <c r="G29" s="171" t="s">
        <v>47</v>
      </c>
      <c r="H29" s="172" t="s">
        <v>54</v>
      </c>
      <c r="I29" s="173" t="s">
        <v>17</v>
      </c>
      <c r="J29" s="174" t="s">
        <v>41</v>
      </c>
      <c r="K29" s="172" t="s">
        <v>46</v>
      </c>
      <c r="L29" s="171" t="s">
        <v>47</v>
      </c>
      <c r="M29" s="172" t="s">
        <v>54</v>
      </c>
      <c r="N29" s="175" t="s">
        <v>17</v>
      </c>
      <c r="O29" s="304"/>
      <c r="P29" s="278"/>
      <c r="Q29" s="131"/>
    </row>
    <row r="30" spans="1:17" ht="30.75" thickBot="1" x14ac:dyDescent="0.3">
      <c r="A30" s="48" t="s">
        <v>15</v>
      </c>
      <c r="B30" s="49" t="s">
        <v>16</v>
      </c>
      <c r="C30" s="50" t="s">
        <v>54</v>
      </c>
      <c r="D30" s="51" t="s">
        <v>17</v>
      </c>
      <c r="E30" s="176">
        <f>SUM(E31:E32)</f>
        <v>0</v>
      </c>
      <c r="F30" s="176"/>
      <c r="G30" s="177"/>
      <c r="H30" s="178"/>
      <c r="I30" s="179"/>
      <c r="J30" s="176">
        <f>SUM(J31:J32)</f>
        <v>0</v>
      </c>
      <c r="K30" s="180"/>
      <c r="L30" s="181"/>
      <c r="M30" s="182"/>
      <c r="N30" s="179"/>
      <c r="O30" s="183"/>
      <c r="P30" s="184">
        <f>+A29+E30-J30</f>
        <v>1</v>
      </c>
      <c r="Q30" s="138"/>
    </row>
    <row r="31" spans="1:17" ht="14.25" x14ac:dyDescent="0.2">
      <c r="A31" s="41" t="s">
        <v>15</v>
      </c>
      <c r="B31" s="52" t="s">
        <v>60</v>
      </c>
      <c r="C31" s="53" t="s">
        <v>51</v>
      </c>
      <c r="D31" s="54">
        <v>1</v>
      </c>
      <c r="E31" s="185"/>
      <c r="F31" s="186"/>
      <c r="G31" s="187"/>
      <c r="H31" s="185"/>
      <c r="I31" s="186"/>
      <c r="J31" s="188"/>
      <c r="K31" s="189"/>
      <c r="L31" s="190"/>
      <c r="M31" s="191"/>
      <c r="N31" s="192"/>
      <c r="O31" s="193"/>
      <c r="P31" s="194"/>
      <c r="Q31" s="165"/>
    </row>
    <row r="32" spans="1:17" ht="15" thickBot="1" x14ac:dyDescent="0.25">
      <c r="A32" s="41" t="s">
        <v>19</v>
      </c>
      <c r="B32" s="55" t="s">
        <v>20</v>
      </c>
      <c r="C32" s="56" t="s">
        <v>20</v>
      </c>
      <c r="D32" s="57" t="s">
        <v>20</v>
      </c>
      <c r="E32" s="195"/>
      <c r="F32" s="196"/>
      <c r="G32" s="197"/>
      <c r="H32" s="198"/>
      <c r="I32" s="199"/>
      <c r="J32" s="200"/>
      <c r="K32" s="196"/>
      <c r="L32" s="201"/>
      <c r="M32" s="202"/>
      <c r="N32" s="203"/>
      <c r="O32" s="204"/>
      <c r="P32" s="205"/>
      <c r="Q32" s="165"/>
    </row>
    <row r="33" spans="1:17" ht="15.75" thickBot="1" x14ac:dyDescent="0.3">
      <c r="A33" s="41" t="s">
        <v>15</v>
      </c>
      <c r="B33" s="43"/>
      <c r="C33" s="44"/>
      <c r="D33" s="58"/>
      <c r="E33" s="206"/>
      <c r="F33" s="206"/>
      <c r="G33" s="207"/>
      <c r="H33" s="206"/>
      <c r="I33" s="58"/>
      <c r="J33" s="206"/>
      <c r="K33" s="206"/>
      <c r="L33" s="207"/>
      <c r="M33" s="206"/>
      <c r="N33" s="58"/>
      <c r="O33" s="208"/>
      <c r="P33" s="209"/>
      <c r="Q33" s="209"/>
    </row>
    <row r="34" spans="1:17" ht="24.75" thickBot="1" x14ac:dyDescent="0.25">
      <c r="A34" s="59">
        <v>7</v>
      </c>
      <c r="B34" s="309" t="s">
        <v>2</v>
      </c>
      <c r="C34" s="309"/>
      <c r="D34" s="310"/>
      <c r="E34" s="210" t="str">
        <f t="shared" ref="E34:N34" si="3">+E$29</f>
        <v>Entrées</v>
      </c>
      <c r="F34" s="210" t="str">
        <f t="shared" si="3"/>
        <v>Motif</v>
      </c>
      <c r="G34" s="211" t="str">
        <f t="shared" si="3"/>
        <v>Date</v>
      </c>
      <c r="H34" s="212" t="str">
        <f t="shared" si="3"/>
        <v>GRADE</v>
      </c>
      <c r="I34" s="213" t="str">
        <f t="shared" si="3"/>
        <v>Coef Horaire*</v>
      </c>
      <c r="J34" s="214" t="str">
        <f t="shared" si="3"/>
        <v>Sorties</v>
      </c>
      <c r="K34" s="215" t="str">
        <f t="shared" si="3"/>
        <v>Motif</v>
      </c>
      <c r="L34" s="216" t="str">
        <f t="shared" si="3"/>
        <v>Date</v>
      </c>
      <c r="M34" s="215" t="str">
        <f t="shared" si="3"/>
        <v>GRADE</v>
      </c>
      <c r="N34" s="217" t="str">
        <f t="shared" si="3"/>
        <v>Coef Horaire*</v>
      </c>
      <c r="O34" s="218" t="str">
        <f>+O$28</f>
        <v>COMMENTAIRES LIBRES</v>
      </c>
      <c r="P34" s="219" t="str">
        <f>+P$28</f>
        <v>ATTERRISSAGE AU 31/12/2020</v>
      </c>
      <c r="Q34" s="206"/>
    </row>
    <row r="35" spans="1:17" ht="30.75" thickBot="1" x14ac:dyDescent="0.3">
      <c r="A35" s="60" t="s">
        <v>15</v>
      </c>
      <c r="B35" s="61" t="s">
        <v>16</v>
      </c>
      <c r="C35" s="62" t="s">
        <v>54</v>
      </c>
      <c r="D35" s="51" t="s">
        <v>17</v>
      </c>
      <c r="E35" s="176">
        <f>SUM(E36:E45)</f>
        <v>0</v>
      </c>
      <c r="F35" s="176"/>
      <c r="G35" s="177"/>
      <c r="H35" s="178"/>
      <c r="I35" s="179"/>
      <c r="J35" s="176">
        <f>SUM(J36:J45)</f>
        <v>0</v>
      </c>
      <c r="K35" s="176"/>
      <c r="L35" s="181"/>
      <c r="M35" s="182"/>
      <c r="N35" s="179"/>
      <c r="O35" s="183"/>
      <c r="P35" s="184">
        <f>+A34+E35-J35</f>
        <v>7</v>
      </c>
      <c r="Q35" s="138"/>
    </row>
    <row r="36" spans="1:17" ht="14.25" x14ac:dyDescent="0.2">
      <c r="A36" s="41" t="s">
        <v>15</v>
      </c>
      <c r="B36" s="63" t="s">
        <v>60</v>
      </c>
      <c r="C36" s="53" t="s">
        <v>21</v>
      </c>
      <c r="D36" s="54">
        <v>0.8</v>
      </c>
      <c r="E36" s="185"/>
      <c r="F36" s="186"/>
      <c r="G36" s="187"/>
      <c r="H36" s="185"/>
      <c r="I36" s="186"/>
      <c r="J36" s="220"/>
      <c r="K36" s="221"/>
      <c r="L36" s="222"/>
      <c r="M36" s="223"/>
      <c r="N36" s="224"/>
      <c r="O36" s="225"/>
      <c r="P36" s="226"/>
      <c r="Q36" s="227"/>
    </row>
    <row r="37" spans="1:17" ht="14.25" x14ac:dyDescent="0.2">
      <c r="A37" s="41" t="s">
        <v>15</v>
      </c>
      <c r="B37" s="64" t="s">
        <v>60</v>
      </c>
      <c r="C37" s="65" t="s">
        <v>22</v>
      </c>
      <c r="D37" s="66">
        <v>1</v>
      </c>
      <c r="E37" s="185"/>
      <c r="F37" s="186"/>
      <c r="G37" s="187"/>
      <c r="H37" s="185"/>
      <c r="I37" s="186"/>
      <c r="J37" s="228"/>
      <c r="K37" s="221"/>
      <c r="L37" s="229"/>
      <c r="M37" s="230"/>
      <c r="N37" s="231"/>
      <c r="O37" s="232"/>
      <c r="P37" s="233"/>
      <c r="Q37" s="227"/>
    </row>
    <row r="38" spans="1:17" ht="14.25" x14ac:dyDescent="0.2">
      <c r="A38" s="41" t="s">
        <v>15</v>
      </c>
      <c r="B38" s="64" t="s">
        <v>60</v>
      </c>
      <c r="C38" s="65" t="s">
        <v>24</v>
      </c>
      <c r="D38" s="66">
        <v>1</v>
      </c>
      <c r="E38" s="185"/>
      <c r="F38" s="186"/>
      <c r="G38" s="187"/>
      <c r="H38" s="185"/>
      <c r="I38" s="186"/>
      <c r="J38" s="228"/>
      <c r="K38" s="221"/>
      <c r="L38" s="229"/>
      <c r="M38" s="230"/>
      <c r="N38" s="231"/>
      <c r="O38" s="232"/>
      <c r="P38" s="233"/>
      <c r="Q38" s="227"/>
    </row>
    <row r="39" spans="1:17" ht="14.25" x14ac:dyDescent="0.2">
      <c r="A39" s="41" t="s">
        <v>15</v>
      </c>
      <c r="B39" s="64" t="s">
        <v>60</v>
      </c>
      <c r="C39" s="65" t="s">
        <v>22</v>
      </c>
      <c r="D39" s="66">
        <v>1</v>
      </c>
      <c r="E39" s="185"/>
      <c r="F39" s="186"/>
      <c r="G39" s="187"/>
      <c r="H39" s="185"/>
      <c r="I39" s="186"/>
      <c r="J39" s="228"/>
      <c r="K39" s="221"/>
      <c r="L39" s="229"/>
      <c r="M39" s="230"/>
      <c r="N39" s="231"/>
      <c r="O39" s="232"/>
      <c r="P39" s="233"/>
      <c r="Q39" s="227"/>
    </row>
    <row r="40" spans="1:17" ht="14.25" x14ac:dyDescent="0.2">
      <c r="A40" s="41" t="s">
        <v>15</v>
      </c>
      <c r="B40" s="64" t="s">
        <v>60</v>
      </c>
      <c r="C40" s="65" t="s">
        <v>22</v>
      </c>
      <c r="D40" s="66">
        <v>1</v>
      </c>
      <c r="E40" s="185"/>
      <c r="F40" s="186"/>
      <c r="G40" s="187"/>
      <c r="H40" s="185"/>
      <c r="I40" s="186"/>
      <c r="J40" s="228"/>
      <c r="K40" s="221"/>
      <c r="L40" s="229"/>
      <c r="M40" s="230"/>
      <c r="N40" s="231"/>
      <c r="O40" s="232"/>
      <c r="P40" s="233"/>
      <c r="Q40" s="227"/>
    </row>
    <row r="41" spans="1:17" ht="14.25" x14ac:dyDescent="0.2">
      <c r="A41" s="41" t="s">
        <v>15</v>
      </c>
      <c r="B41" s="64" t="s">
        <v>60</v>
      </c>
      <c r="C41" s="65" t="s">
        <v>21</v>
      </c>
      <c r="D41" s="66">
        <v>1</v>
      </c>
      <c r="E41" s="185"/>
      <c r="F41" s="186"/>
      <c r="G41" s="187"/>
      <c r="H41" s="185"/>
      <c r="I41" s="186"/>
      <c r="J41" s="228"/>
      <c r="K41" s="221"/>
      <c r="L41" s="229"/>
      <c r="M41" s="230"/>
      <c r="N41" s="231"/>
      <c r="O41" s="232"/>
      <c r="P41" s="233"/>
      <c r="Q41" s="227"/>
    </row>
    <row r="42" spans="1:17" ht="14.25" x14ac:dyDescent="0.2">
      <c r="A42" s="41" t="s">
        <v>15</v>
      </c>
      <c r="B42" s="64" t="s">
        <v>60</v>
      </c>
      <c r="C42" s="65" t="s">
        <v>24</v>
      </c>
      <c r="D42" s="66">
        <v>1</v>
      </c>
      <c r="E42" s="185"/>
      <c r="F42" s="186"/>
      <c r="G42" s="187"/>
      <c r="H42" s="185"/>
      <c r="I42" s="186"/>
      <c r="J42" s="228"/>
      <c r="K42" s="221"/>
      <c r="L42" s="229"/>
      <c r="M42" s="230"/>
      <c r="N42" s="231"/>
      <c r="O42" s="232"/>
      <c r="P42" s="233"/>
      <c r="Q42" s="227"/>
    </row>
    <row r="43" spans="1:17" ht="14.25" x14ac:dyDescent="0.2">
      <c r="A43" s="41" t="s">
        <v>19</v>
      </c>
      <c r="B43" s="64" t="s">
        <v>20</v>
      </c>
      <c r="C43" s="65" t="s">
        <v>20</v>
      </c>
      <c r="D43" s="66" t="s">
        <v>20</v>
      </c>
      <c r="E43" s="185"/>
      <c r="F43" s="186"/>
      <c r="G43" s="187"/>
      <c r="H43" s="185"/>
      <c r="I43" s="186"/>
      <c r="J43" s="228"/>
      <c r="K43" s="221"/>
      <c r="L43" s="229"/>
      <c r="M43" s="230"/>
      <c r="N43" s="231"/>
      <c r="O43" s="232"/>
      <c r="P43" s="233"/>
      <c r="Q43" s="227"/>
    </row>
    <row r="44" spans="1:17" ht="14.25" x14ac:dyDescent="0.2">
      <c r="A44" s="41" t="s">
        <v>25</v>
      </c>
      <c r="B44" s="64" t="s">
        <v>20</v>
      </c>
      <c r="C44" s="65" t="s">
        <v>20</v>
      </c>
      <c r="D44" s="66" t="s">
        <v>20</v>
      </c>
      <c r="E44" s="185"/>
      <c r="F44" s="186"/>
      <c r="G44" s="187"/>
      <c r="H44" s="185"/>
      <c r="I44" s="186"/>
      <c r="J44" s="228"/>
      <c r="K44" s="221"/>
      <c r="L44" s="229"/>
      <c r="M44" s="230"/>
      <c r="N44" s="231"/>
      <c r="O44" s="232"/>
      <c r="P44" s="233"/>
      <c r="Q44" s="227"/>
    </row>
    <row r="45" spans="1:17" ht="15" thickBot="1" x14ac:dyDescent="0.25">
      <c r="A45" s="41" t="s">
        <v>26</v>
      </c>
      <c r="B45" s="67"/>
      <c r="C45" s="68"/>
      <c r="D45" s="69"/>
      <c r="E45" s="234"/>
      <c r="F45" s="234"/>
      <c r="G45" s="235"/>
      <c r="H45" s="234"/>
      <c r="I45" s="236"/>
      <c r="J45" s="237"/>
      <c r="K45" s="237"/>
      <c r="L45" s="238"/>
      <c r="M45" s="237"/>
      <c r="N45" s="239"/>
      <c r="O45" s="240"/>
      <c r="P45" s="241"/>
      <c r="Q45" s="227"/>
    </row>
    <row r="46" spans="1:17" ht="24.75" thickBot="1" x14ac:dyDescent="0.25">
      <c r="A46" s="59">
        <v>0</v>
      </c>
      <c r="B46" s="290" t="s">
        <v>3</v>
      </c>
      <c r="C46" s="290"/>
      <c r="D46" s="291"/>
      <c r="E46" s="170" t="str">
        <f t="shared" ref="E46:N46" si="4">+E$29</f>
        <v>Entrées</v>
      </c>
      <c r="F46" s="170" t="str">
        <f t="shared" si="4"/>
        <v>Motif</v>
      </c>
      <c r="G46" s="171" t="str">
        <f t="shared" si="4"/>
        <v>Date</v>
      </c>
      <c r="H46" s="172" t="str">
        <f t="shared" si="4"/>
        <v>GRADE</v>
      </c>
      <c r="I46" s="173" t="str">
        <f t="shared" si="4"/>
        <v>Coef Horaire*</v>
      </c>
      <c r="J46" s="242" t="str">
        <f t="shared" si="4"/>
        <v>Sorties</v>
      </c>
      <c r="K46" s="243" t="str">
        <f t="shared" si="4"/>
        <v>Motif</v>
      </c>
      <c r="L46" s="244" t="str">
        <f t="shared" si="4"/>
        <v>Date</v>
      </c>
      <c r="M46" s="245" t="str">
        <f t="shared" si="4"/>
        <v>GRADE</v>
      </c>
      <c r="N46" s="246" t="str">
        <f t="shared" si="4"/>
        <v>Coef Horaire*</v>
      </c>
      <c r="O46" s="247" t="str">
        <f>+O$28</f>
        <v>COMMENTAIRES LIBRES</v>
      </c>
      <c r="P46" s="248" t="str">
        <f>+P$28</f>
        <v>ATTERRISSAGE AU 31/12/2020</v>
      </c>
      <c r="Q46" s="206"/>
    </row>
    <row r="47" spans="1:17" ht="30.75" thickBot="1" x14ac:dyDescent="0.3">
      <c r="A47" s="41" t="s">
        <v>15</v>
      </c>
      <c r="B47" s="61" t="s">
        <v>16</v>
      </c>
      <c r="C47" s="62" t="s">
        <v>54</v>
      </c>
      <c r="D47" s="70" t="s">
        <v>17</v>
      </c>
      <c r="E47" s="176">
        <f>SUM(E48:E50)</f>
        <v>0</v>
      </c>
      <c r="F47" s="176"/>
      <c r="G47" s="177"/>
      <c r="H47" s="178"/>
      <c r="I47" s="179"/>
      <c r="J47" s="249">
        <f>SUM(J48:J50)</f>
        <v>0</v>
      </c>
      <c r="K47" s="180"/>
      <c r="L47" s="181"/>
      <c r="M47" s="182"/>
      <c r="N47" s="179"/>
      <c r="O47" s="183"/>
      <c r="P47" s="184">
        <f>+A46+E47-J47</f>
        <v>0</v>
      </c>
      <c r="Q47" s="250"/>
    </row>
    <row r="48" spans="1:17" ht="14.25" x14ac:dyDescent="0.2">
      <c r="A48" s="41" t="s">
        <v>19</v>
      </c>
      <c r="B48" s="71" t="s">
        <v>20</v>
      </c>
      <c r="C48" s="53" t="s">
        <v>20</v>
      </c>
      <c r="D48" s="72" t="s">
        <v>20</v>
      </c>
      <c r="E48" s="185"/>
      <c r="F48" s="186"/>
      <c r="G48" s="187"/>
      <c r="H48" s="185"/>
      <c r="I48" s="186"/>
      <c r="J48" s="251"/>
      <c r="K48" s="221"/>
      <c r="L48" s="252"/>
      <c r="M48" s="253"/>
      <c r="N48" s="254"/>
      <c r="O48" s="232"/>
      <c r="P48" s="255"/>
      <c r="Q48" s="227"/>
    </row>
    <row r="49" spans="1:17" ht="14.25" x14ac:dyDescent="0.2">
      <c r="A49" s="41" t="s">
        <v>25</v>
      </c>
      <c r="B49" s="71" t="s">
        <v>20</v>
      </c>
      <c r="C49" s="73" t="s">
        <v>20</v>
      </c>
      <c r="D49" s="74" t="s">
        <v>20</v>
      </c>
      <c r="E49" s="185"/>
      <c r="F49" s="186"/>
      <c r="G49" s="187"/>
      <c r="H49" s="185"/>
      <c r="I49" s="186"/>
      <c r="J49" s="251"/>
      <c r="K49" s="221"/>
      <c r="L49" s="252"/>
      <c r="M49" s="253"/>
      <c r="N49" s="254"/>
      <c r="O49" s="232"/>
      <c r="P49" s="256"/>
      <c r="Q49" s="227"/>
    </row>
    <row r="50" spans="1:17" ht="15" thickBot="1" x14ac:dyDescent="0.25">
      <c r="A50" s="41" t="s">
        <v>26</v>
      </c>
      <c r="B50" s="75"/>
      <c r="C50" s="76"/>
      <c r="D50" s="77"/>
      <c r="E50" s="234"/>
      <c r="F50" s="234"/>
      <c r="G50" s="235"/>
      <c r="H50" s="234"/>
      <c r="I50" s="236"/>
      <c r="J50" s="257"/>
      <c r="K50" s="257"/>
      <c r="L50" s="258"/>
      <c r="M50" s="257"/>
      <c r="N50" s="259"/>
      <c r="O50" s="240"/>
      <c r="P50" s="260"/>
      <c r="Q50" s="227"/>
    </row>
    <row r="51" spans="1:17" ht="24.75" thickBot="1" x14ac:dyDescent="0.25">
      <c r="A51" s="59">
        <v>0</v>
      </c>
      <c r="B51" s="290" t="s">
        <v>4</v>
      </c>
      <c r="C51" s="290"/>
      <c r="D51" s="291"/>
      <c r="E51" s="170" t="str">
        <f t="shared" ref="E51:N51" si="5">+E$29</f>
        <v>Entrées</v>
      </c>
      <c r="F51" s="170" t="str">
        <f t="shared" si="5"/>
        <v>Motif</v>
      </c>
      <c r="G51" s="171" t="str">
        <f t="shared" si="5"/>
        <v>Date</v>
      </c>
      <c r="H51" s="172" t="str">
        <f t="shared" si="5"/>
        <v>GRADE</v>
      </c>
      <c r="I51" s="173" t="str">
        <f t="shared" si="5"/>
        <v>Coef Horaire*</v>
      </c>
      <c r="J51" s="242" t="str">
        <f t="shared" si="5"/>
        <v>Sorties</v>
      </c>
      <c r="K51" s="243" t="str">
        <f t="shared" si="5"/>
        <v>Motif</v>
      </c>
      <c r="L51" s="244" t="str">
        <f t="shared" si="5"/>
        <v>Date</v>
      </c>
      <c r="M51" s="245" t="str">
        <f t="shared" si="5"/>
        <v>GRADE</v>
      </c>
      <c r="N51" s="246" t="str">
        <f t="shared" si="5"/>
        <v>Coef Horaire*</v>
      </c>
      <c r="O51" s="247" t="str">
        <f>+O$28</f>
        <v>COMMENTAIRES LIBRES</v>
      </c>
      <c r="P51" s="248" t="str">
        <f>+P$28</f>
        <v>ATTERRISSAGE AU 31/12/2020</v>
      </c>
      <c r="Q51" s="206"/>
    </row>
    <row r="52" spans="1:17" ht="30.75" thickBot="1" x14ac:dyDescent="0.3">
      <c r="A52" s="60" t="s">
        <v>15</v>
      </c>
      <c r="B52" s="61" t="s">
        <v>16</v>
      </c>
      <c r="C52" s="62" t="s">
        <v>54</v>
      </c>
      <c r="D52" s="70" t="s">
        <v>17</v>
      </c>
      <c r="E52" s="176">
        <f>SUM(E53:E55)</f>
        <v>0</v>
      </c>
      <c r="F52" s="176"/>
      <c r="G52" s="177"/>
      <c r="H52" s="178"/>
      <c r="I52" s="179"/>
      <c r="J52" s="249">
        <f>SUM(J53:J55)</f>
        <v>0</v>
      </c>
      <c r="K52" s="180"/>
      <c r="L52" s="181"/>
      <c r="M52" s="182"/>
      <c r="N52" s="179"/>
      <c r="O52" s="183"/>
      <c r="P52" s="184">
        <f>+A51+E52-J52</f>
        <v>0</v>
      </c>
      <c r="Q52" s="250"/>
    </row>
    <row r="53" spans="1:17" ht="14.25" x14ac:dyDescent="0.2">
      <c r="A53" s="41" t="s">
        <v>19</v>
      </c>
      <c r="B53" s="71" t="s">
        <v>20</v>
      </c>
      <c r="C53" s="53" t="s">
        <v>20</v>
      </c>
      <c r="D53" s="72" t="s">
        <v>20</v>
      </c>
      <c r="E53" s="185"/>
      <c r="F53" s="186"/>
      <c r="G53" s="187"/>
      <c r="H53" s="185"/>
      <c r="I53" s="186"/>
      <c r="J53" s="251"/>
      <c r="K53" s="221"/>
      <c r="L53" s="252"/>
      <c r="M53" s="253"/>
      <c r="N53" s="254"/>
      <c r="O53" s="232"/>
      <c r="P53" s="255"/>
      <c r="Q53" s="227"/>
    </row>
    <row r="54" spans="1:17" ht="14.25" x14ac:dyDescent="0.2">
      <c r="A54" s="41" t="s">
        <v>25</v>
      </c>
      <c r="B54" s="71" t="s">
        <v>20</v>
      </c>
      <c r="C54" s="73" t="s">
        <v>20</v>
      </c>
      <c r="D54" s="74" t="s">
        <v>20</v>
      </c>
      <c r="E54" s="185"/>
      <c r="F54" s="186"/>
      <c r="G54" s="187"/>
      <c r="H54" s="185"/>
      <c r="I54" s="186"/>
      <c r="J54" s="251"/>
      <c r="K54" s="221"/>
      <c r="L54" s="252"/>
      <c r="M54" s="253"/>
      <c r="N54" s="254"/>
      <c r="O54" s="232"/>
      <c r="P54" s="256"/>
      <c r="Q54" s="227"/>
    </row>
    <row r="55" spans="1:17" ht="15" thickBot="1" x14ac:dyDescent="0.25">
      <c r="A55" s="41" t="s">
        <v>26</v>
      </c>
      <c r="B55" s="75"/>
      <c r="C55" s="76"/>
      <c r="D55" s="77"/>
      <c r="E55" s="234"/>
      <c r="F55" s="234"/>
      <c r="G55" s="235"/>
      <c r="H55" s="234"/>
      <c r="I55" s="236"/>
      <c r="J55" s="257"/>
      <c r="K55" s="257"/>
      <c r="L55" s="258"/>
      <c r="M55" s="257"/>
      <c r="N55" s="259"/>
      <c r="O55" s="240"/>
      <c r="P55" s="260"/>
      <c r="Q55" s="227"/>
    </row>
    <row r="56" spans="1:17" ht="24.75" thickBot="1" x14ac:dyDescent="0.25">
      <c r="A56" s="59">
        <v>0</v>
      </c>
      <c r="B56" s="290" t="s">
        <v>5</v>
      </c>
      <c r="C56" s="290"/>
      <c r="D56" s="291"/>
      <c r="E56" s="170" t="str">
        <f t="shared" ref="E56:N56" si="6">+E$29</f>
        <v>Entrées</v>
      </c>
      <c r="F56" s="170" t="str">
        <f t="shared" si="6"/>
        <v>Motif</v>
      </c>
      <c r="G56" s="171" t="str">
        <f t="shared" si="6"/>
        <v>Date</v>
      </c>
      <c r="H56" s="172" t="str">
        <f t="shared" si="6"/>
        <v>GRADE</v>
      </c>
      <c r="I56" s="173" t="str">
        <f t="shared" si="6"/>
        <v>Coef Horaire*</v>
      </c>
      <c r="J56" s="242" t="str">
        <f t="shared" si="6"/>
        <v>Sorties</v>
      </c>
      <c r="K56" s="243" t="str">
        <f t="shared" si="6"/>
        <v>Motif</v>
      </c>
      <c r="L56" s="261" t="str">
        <f t="shared" si="6"/>
        <v>Date</v>
      </c>
      <c r="M56" s="245" t="str">
        <f t="shared" si="6"/>
        <v>GRADE</v>
      </c>
      <c r="N56" s="246" t="str">
        <f t="shared" si="6"/>
        <v>Coef Horaire*</v>
      </c>
      <c r="O56" s="247" t="str">
        <f>+O$28</f>
        <v>COMMENTAIRES LIBRES</v>
      </c>
      <c r="P56" s="248" t="str">
        <f>+P$28</f>
        <v>ATTERRISSAGE AU 31/12/2020</v>
      </c>
      <c r="Q56" s="206"/>
    </row>
    <row r="57" spans="1:17" ht="30.75" thickBot="1" x14ac:dyDescent="0.3">
      <c r="A57" s="60" t="s">
        <v>15</v>
      </c>
      <c r="B57" s="78" t="s">
        <v>16</v>
      </c>
      <c r="C57" s="62" t="s">
        <v>54</v>
      </c>
      <c r="D57" s="70" t="s">
        <v>17</v>
      </c>
      <c r="E57" s="176">
        <f>SUM(E58:E60)</f>
        <v>0</v>
      </c>
      <c r="F57" s="176"/>
      <c r="G57" s="177"/>
      <c r="H57" s="178"/>
      <c r="I57" s="179"/>
      <c r="J57" s="249">
        <f>SUM(J58:J60)</f>
        <v>0</v>
      </c>
      <c r="K57" s="180"/>
      <c r="L57" s="262"/>
      <c r="M57" s="182"/>
      <c r="N57" s="179"/>
      <c r="O57" s="183"/>
      <c r="P57" s="184">
        <f>+A56+E57-J57</f>
        <v>0</v>
      </c>
      <c r="Q57" s="250"/>
    </row>
    <row r="58" spans="1:17" ht="14.25" x14ac:dyDescent="0.2">
      <c r="A58" s="41" t="s">
        <v>19</v>
      </c>
      <c r="B58" s="63" t="s">
        <v>20</v>
      </c>
      <c r="C58" s="53" t="s">
        <v>20</v>
      </c>
      <c r="D58" s="54" t="s">
        <v>20</v>
      </c>
      <c r="E58" s="185"/>
      <c r="F58" s="186"/>
      <c r="G58" s="187"/>
      <c r="H58" s="185"/>
      <c r="I58" s="186"/>
      <c r="J58" s="263"/>
      <c r="K58" s="221"/>
      <c r="L58" s="264"/>
      <c r="M58" s="265"/>
      <c r="N58" s="266"/>
      <c r="O58" s="225"/>
      <c r="P58" s="255"/>
      <c r="Q58" s="227"/>
    </row>
    <row r="59" spans="1:17" ht="14.25" x14ac:dyDescent="0.2">
      <c r="A59" s="41" t="s">
        <v>25</v>
      </c>
      <c r="B59" s="79" t="s">
        <v>20</v>
      </c>
      <c r="C59" s="80" t="s">
        <v>20</v>
      </c>
      <c r="D59" s="81" t="s">
        <v>20</v>
      </c>
      <c r="E59" s="185"/>
      <c r="F59" s="186"/>
      <c r="G59" s="187"/>
      <c r="H59" s="185"/>
      <c r="I59" s="186"/>
      <c r="J59" s="251"/>
      <c r="K59" s="221"/>
      <c r="L59" s="267"/>
      <c r="M59" s="253"/>
      <c r="N59" s="254"/>
      <c r="O59" s="232"/>
      <c r="P59" s="256"/>
      <c r="Q59" s="227"/>
    </row>
    <row r="60" spans="1:17" ht="15" thickBot="1" x14ac:dyDescent="0.25">
      <c r="A60" s="41"/>
      <c r="B60" s="82"/>
      <c r="C60" s="69"/>
      <c r="D60" s="69"/>
      <c r="E60" s="234"/>
      <c r="F60" s="234"/>
      <c r="G60" s="235"/>
      <c r="H60" s="234"/>
      <c r="I60" s="236"/>
      <c r="J60" s="257"/>
      <c r="K60" s="257"/>
      <c r="L60" s="258"/>
      <c r="M60" s="257"/>
      <c r="N60" s="259"/>
      <c r="O60" s="240"/>
      <c r="P60" s="260"/>
      <c r="Q60" s="227"/>
    </row>
    <row r="61" spans="1:17" ht="24.75" thickBot="1" x14ac:dyDescent="0.25">
      <c r="A61" s="59">
        <v>0</v>
      </c>
      <c r="B61" s="290" t="s">
        <v>6</v>
      </c>
      <c r="C61" s="290"/>
      <c r="D61" s="291"/>
      <c r="E61" s="170" t="str">
        <f t="shared" ref="E61:N61" si="7">+E$29</f>
        <v>Entrées</v>
      </c>
      <c r="F61" s="170" t="str">
        <f t="shared" si="7"/>
        <v>Motif</v>
      </c>
      <c r="G61" s="171" t="str">
        <f t="shared" si="7"/>
        <v>Date</v>
      </c>
      <c r="H61" s="172" t="str">
        <f t="shared" si="7"/>
        <v>GRADE</v>
      </c>
      <c r="I61" s="173" t="str">
        <f t="shared" si="7"/>
        <v>Coef Horaire*</v>
      </c>
      <c r="J61" s="242" t="str">
        <f t="shared" si="7"/>
        <v>Sorties</v>
      </c>
      <c r="K61" s="215" t="str">
        <f t="shared" si="7"/>
        <v>Motif</v>
      </c>
      <c r="L61" s="244" t="str">
        <f t="shared" si="7"/>
        <v>Date</v>
      </c>
      <c r="M61" s="245" t="str">
        <f t="shared" si="7"/>
        <v>GRADE</v>
      </c>
      <c r="N61" s="246" t="str">
        <f t="shared" si="7"/>
        <v>Coef Horaire*</v>
      </c>
      <c r="O61" s="247" t="str">
        <f>+O$28</f>
        <v>COMMENTAIRES LIBRES</v>
      </c>
      <c r="P61" s="248" t="str">
        <f>+P$28</f>
        <v>ATTERRISSAGE AU 31/12/2020</v>
      </c>
      <c r="Q61" s="206"/>
    </row>
    <row r="62" spans="1:17" ht="30.75" thickBot="1" x14ac:dyDescent="0.3">
      <c r="A62" s="60" t="s">
        <v>15</v>
      </c>
      <c r="B62" s="61" t="s">
        <v>16</v>
      </c>
      <c r="C62" s="62" t="s">
        <v>54</v>
      </c>
      <c r="D62" s="70" t="s">
        <v>17</v>
      </c>
      <c r="E62" s="176">
        <f>SUM(E63:E65)</f>
        <v>0</v>
      </c>
      <c r="F62" s="176"/>
      <c r="G62" s="177"/>
      <c r="H62" s="178"/>
      <c r="I62" s="179"/>
      <c r="J62" s="249">
        <f>SUM(J63:J65)</f>
        <v>0</v>
      </c>
      <c r="K62" s="180"/>
      <c r="L62" s="181"/>
      <c r="M62" s="182"/>
      <c r="N62" s="179"/>
      <c r="O62" s="183"/>
      <c r="P62" s="184">
        <f>+A61+E62-J62</f>
        <v>0</v>
      </c>
      <c r="Q62" s="250"/>
    </row>
    <row r="63" spans="1:17" ht="14.25" x14ac:dyDescent="0.2">
      <c r="A63" s="41" t="s">
        <v>19</v>
      </c>
      <c r="B63" s="52" t="s">
        <v>20</v>
      </c>
      <c r="C63" s="53" t="s">
        <v>20</v>
      </c>
      <c r="D63" s="54" t="s">
        <v>20</v>
      </c>
      <c r="E63" s="185"/>
      <c r="F63" s="186"/>
      <c r="G63" s="187"/>
      <c r="H63" s="185"/>
      <c r="I63" s="186"/>
      <c r="J63" s="228"/>
      <c r="K63" s="221"/>
      <c r="L63" s="229"/>
      <c r="M63" s="230"/>
      <c r="N63" s="231"/>
      <c r="O63" s="232"/>
      <c r="P63" s="226"/>
      <c r="Q63" s="227"/>
    </row>
    <row r="64" spans="1:17" ht="14.25" x14ac:dyDescent="0.2">
      <c r="A64" s="41" t="s">
        <v>25</v>
      </c>
      <c r="B64" s="83" t="s">
        <v>20</v>
      </c>
      <c r="C64" s="84" t="s">
        <v>20</v>
      </c>
      <c r="D64" s="72" t="s">
        <v>20</v>
      </c>
      <c r="E64" s="185"/>
      <c r="F64" s="186"/>
      <c r="G64" s="187"/>
      <c r="H64" s="185"/>
      <c r="I64" s="186"/>
      <c r="J64" s="228"/>
      <c r="K64" s="221"/>
      <c r="L64" s="229"/>
      <c r="M64" s="230"/>
      <c r="N64" s="231"/>
      <c r="O64" s="232"/>
      <c r="P64" s="233"/>
      <c r="Q64" s="227"/>
    </row>
    <row r="65" spans="1:17" ht="15" thickBot="1" x14ac:dyDescent="0.25">
      <c r="A65" s="41" t="s">
        <v>26</v>
      </c>
      <c r="B65" s="85"/>
      <c r="C65" s="86"/>
      <c r="D65" s="87"/>
      <c r="E65" s="234"/>
      <c r="F65" s="234"/>
      <c r="G65" s="235"/>
      <c r="H65" s="234"/>
      <c r="I65" s="236"/>
      <c r="J65" s="237"/>
      <c r="K65" s="237"/>
      <c r="L65" s="238"/>
      <c r="M65" s="237"/>
      <c r="N65" s="239"/>
      <c r="O65" s="240"/>
      <c r="P65" s="241"/>
      <c r="Q65" s="227"/>
    </row>
    <row r="66" spans="1:17" ht="24.75" thickBot="1" x14ac:dyDescent="0.25">
      <c r="A66" s="59">
        <v>0</v>
      </c>
      <c r="B66" s="290" t="s">
        <v>7</v>
      </c>
      <c r="C66" s="290"/>
      <c r="D66" s="291"/>
      <c r="E66" s="170" t="str">
        <f t="shared" ref="E66:N66" si="8">+E$29</f>
        <v>Entrées</v>
      </c>
      <c r="F66" s="170" t="str">
        <f t="shared" si="8"/>
        <v>Motif</v>
      </c>
      <c r="G66" s="171" t="str">
        <f t="shared" si="8"/>
        <v>Date</v>
      </c>
      <c r="H66" s="172" t="str">
        <f t="shared" si="8"/>
        <v>GRADE</v>
      </c>
      <c r="I66" s="173" t="str">
        <f t="shared" si="8"/>
        <v>Coef Horaire*</v>
      </c>
      <c r="J66" s="242" t="str">
        <f t="shared" si="8"/>
        <v>Sorties</v>
      </c>
      <c r="K66" s="215" t="str">
        <f t="shared" si="8"/>
        <v>Motif</v>
      </c>
      <c r="L66" s="244" t="str">
        <f t="shared" si="8"/>
        <v>Date</v>
      </c>
      <c r="M66" s="245" t="str">
        <f t="shared" si="8"/>
        <v>GRADE</v>
      </c>
      <c r="N66" s="246" t="str">
        <f t="shared" si="8"/>
        <v>Coef Horaire*</v>
      </c>
      <c r="O66" s="247" t="str">
        <f>+O$28</f>
        <v>COMMENTAIRES LIBRES</v>
      </c>
      <c r="P66" s="248" t="str">
        <f>+P$28</f>
        <v>ATTERRISSAGE AU 31/12/2020</v>
      </c>
      <c r="Q66" s="206"/>
    </row>
    <row r="67" spans="1:17" ht="30.75" thickBot="1" x14ac:dyDescent="0.3">
      <c r="A67" s="60" t="s">
        <v>15</v>
      </c>
      <c r="B67" s="61" t="s">
        <v>16</v>
      </c>
      <c r="C67" s="62" t="s">
        <v>54</v>
      </c>
      <c r="D67" s="70" t="s">
        <v>17</v>
      </c>
      <c r="E67" s="176">
        <f>SUM(E68:E70)</f>
        <v>0</v>
      </c>
      <c r="F67" s="176"/>
      <c r="G67" s="177"/>
      <c r="H67" s="178"/>
      <c r="I67" s="179"/>
      <c r="J67" s="249">
        <f>SUM(J68:J70)</f>
        <v>0</v>
      </c>
      <c r="K67" s="180"/>
      <c r="L67" s="181"/>
      <c r="M67" s="182"/>
      <c r="N67" s="179"/>
      <c r="O67" s="183"/>
      <c r="P67" s="184">
        <f>+A66+E67-J67</f>
        <v>0</v>
      </c>
      <c r="Q67" s="250"/>
    </row>
    <row r="68" spans="1:17" ht="14.25" x14ac:dyDescent="0.2">
      <c r="A68" s="41" t="s">
        <v>19</v>
      </c>
      <c r="B68" s="71" t="s">
        <v>20</v>
      </c>
      <c r="C68" s="53" t="s">
        <v>20</v>
      </c>
      <c r="D68" s="72" t="s">
        <v>20</v>
      </c>
      <c r="E68" s="185"/>
      <c r="F68" s="186"/>
      <c r="G68" s="187"/>
      <c r="H68" s="185"/>
      <c r="I68" s="186"/>
      <c r="J68" s="251"/>
      <c r="K68" s="221"/>
      <c r="L68" s="252"/>
      <c r="M68" s="253"/>
      <c r="N68" s="254"/>
      <c r="O68" s="232"/>
      <c r="P68" s="255"/>
      <c r="Q68" s="227"/>
    </row>
    <row r="69" spans="1:17" ht="14.25" x14ac:dyDescent="0.2">
      <c r="A69" s="41" t="s">
        <v>25</v>
      </c>
      <c r="B69" s="71" t="s">
        <v>20</v>
      </c>
      <c r="C69" s="73" t="s">
        <v>20</v>
      </c>
      <c r="D69" s="74" t="s">
        <v>20</v>
      </c>
      <c r="E69" s="185"/>
      <c r="F69" s="186"/>
      <c r="G69" s="187"/>
      <c r="H69" s="185"/>
      <c r="I69" s="186"/>
      <c r="J69" s="251"/>
      <c r="K69" s="221"/>
      <c r="L69" s="252"/>
      <c r="M69" s="253"/>
      <c r="N69" s="254"/>
      <c r="O69" s="232"/>
      <c r="P69" s="256"/>
      <c r="Q69" s="227"/>
    </row>
    <row r="70" spans="1:17" ht="15" thickBot="1" x14ac:dyDescent="0.25">
      <c r="A70" s="41" t="s">
        <v>26</v>
      </c>
      <c r="B70" s="75"/>
      <c r="C70" s="76"/>
      <c r="D70" s="77"/>
      <c r="E70" s="234"/>
      <c r="F70" s="234"/>
      <c r="G70" s="235"/>
      <c r="H70" s="234"/>
      <c r="I70" s="236"/>
      <c r="J70" s="257"/>
      <c r="K70" s="257"/>
      <c r="L70" s="258"/>
      <c r="M70" s="257"/>
      <c r="N70" s="259"/>
      <c r="O70" s="240"/>
      <c r="P70" s="260"/>
      <c r="Q70" s="227"/>
    </row>
    <row r="71" spans="1:17" ht="24.75" thickBot="1" x14ac:dyDescent="0.25">
      <c r="A71" s="59">
        <v>0</v>
      </c>
      <c r="B71" s="290" t="s">
        <v>28</v>
      </c>
      <c r="C71" s="290"/>
      <c r="D71" s="291"/>
      <c r="E71" s="170" t="str">
        <f t="shared" ref="E71:N71" si="9">+E$29</f>
        <v>Entrées</v>
      </c>
      <c r="F71" s="170" t="str">
        <f t="shared" si="9"/>
        <v>Motif</v>
      </c>
      <c r="G71" s="171" t="str">
        <f t="shared" si="9"/>
        <v>Date</v>
      </c>
      <c r="H71" s="172" t="str">
        <f t="shared" si="9"/>
        <v>GRADE</v>
      </c>
      <c r="I71" s="173" t="str">
        <f t="shared" si="9"/>
        <v>Coef Horaire*</v>
      </c>
      <c r="J71" s="242" t="str">
        <f t="shared" si="9"/>
        <v>Sorties</v>
      </c>
      <c r="K71" s="215" t="str">
        <f t="shared" si="9"/>
        <v>Motif</v>
      </c>
      <c r="L71" s="244" t="str">
        <f t="shared" si="9"/>
        <v>Date</v>
      </c>
      <c r="M71" s="245" t="str">
        <f t="shared" si="9"/>
        <v>GRADE</v>
      </c>
      <c r="N71" s="246" t="str">
        <f t="shared" si="9"/>
        <v>Coef Horaire*</v>
      </c>
      <c r="O71" s="247" t="str">
        <f>+O$28</f>
        <v>COMMENTAIRES LIBRES</v>
      </c>
      <c r="P71" s="248" t="str">
        <f>+P$28</f>
        <v>ATTERRISSAGE AU 31/12/2020</v>
      </c>
      <c r="Q71" s="206"/>
    </row>
    <row r="72" spans="1:17" ht="30.75" thickBot="1" x14ac:dyDescent="0.3">
      <c r="A72" s="60" t="s">
        <v>15</v>
      </c>
      <c r="B72" s="61" t="s">
        <v>16</v>
      </c>
      <c r="C72" s="62" t="s">
        <v>54</v>
      </c>
      <c r="D72" s="70" t="s">
        <v>17</v>
      </c>
      <c r="E72" s="176">
        <f>+SUM(E73:E75)</f>
        <v>0</v>
      </c>
      <c r="F72" s="176"/>
      <c r="G72" s="177"/>
      <c r="H72" s="178"/>
      <c r="I72" s="179"/>
      <c r="J72" s="249">
        <f>+SUM(J73:J75)</f>
        <v>0</v>
      </c>
      <c r="K72" s="180"/>
      <c r="L72" s="181"/>
      <c r="M72" s="182"/>
      <c r="N72" s="179"/>
      <c r="O72" s="183"/>
      <c r="P72" s="184">
        <f>+A71+E72-J72</f>
        <v>0</v>
      </c>
      <c r="Q72" s="250"/>
    </row>
    <row r="73" spans="1:17" ht="14.25" x14ac:dyDescent="0.2">
      <c r="A73" s="41" t="s">
        <v>19</v>
      </c>
      <c r="B73" s="71" t="s">
        <v>20</v>
      </c>
      <c r="C73" s="53" t="s">
        <v>20</v>
      </c>
      <c r="D73" s="54" t="s">
        <v>20</v>
      </c>
      <c r="E73" s="185"/>
      <c r="F73" s="186"/>
      <c r="G73" s="187"/>
      <c r="H73" s="185"/>
      <c r="I73" s="186"/>
      <c r="J73" s="251"/>
      <c r="K73" s="221"/>
      <c r="L73" s="252"/>
      <c r="M73" s="253"/>
      <c r="N73" s="254"/>
      <c r="O73" s="232"/>
      <c r="P73" s="255"/>
      <c r="Q73" s="227"/>
    </row>
    <row r="74" spans="1:17" ht="14.25" x14ac:dyDescent="0.2">
      <c r="A74" s="41" t="s">
        <v>25</v>
      </c>
      <c r="B74" s="71" t="s">
        <v>20</v>
      </c>
      <c r="C74" s="73" t="s">
        <v>20</v>
      </c>
      <c r="D74" s="74" t="s">
        <v>20</v>
      </c>
      <c r="E74" s="185"/>
      <c r="F74" s="186"/>
      <c r="G74" s="187"/>
      <c r="H74" s="185"/>
      <c r="I74" s="186"/>
      <c r="J74" s="251"/>
      <c r="K74" s="221"/>
      <c r="L74" s="252"/>
      <c r="M74" s="253"/>
      <c r="N74" s="254"/>
      <c r="O74" s="232"/>
      <c r="P74" s="256"/>
      <c r="Q74" s="227"/>
    </row>
    <row r="75" spans="1:17" ht="15" thickBot="1" x14ac:dyDescent="0.25">
      <c r="A75" s="41" t="s">
        <v>26</v>
      </c>
      <c r="B75" s="75"/>
      <c r="C75" s="76"/>
      <c r="D75" s="77"/>
      <c r="E75" s="234"/>
      <c r="F75" s="234"/>
      <c r="G75" s="235"/>
      <c r="H75" s="234"/>
      <c r="I75" s="236"/>
      <c r="J75" s="257"/>
      <c r="K75" s="257"/>
      <c r="L75" s="258"/>
      <c r="M75" s="257"/>
      <c r="N75" s="259"/>
      <c r="O75" s="240"/>
      <c r="P75" s="256"/>
      <c r="Q75" s="227"/>
    </row>
    <row r="76" spans="1:17" ht="14.25" x14ac:dyDescent="0.2">
      <c r="A76" s="41" t="s">
        <v>15</v>
      </c>
      <c r="B76" s="88"/>
      <c r="C76" s="89"/>
      <c r="D76" s="90"/>
      <c r="E76" s="88"/>
      <c r="F76" s="88"/>
      <c r="G76" s="268"/>
      <c r="H76" s="88"/>
      <c r="I76" s="269"/>
      <c r="J76" s="270"/>
      <c r="K76" s="270"/>
      <c r="L76" s="271"/>
      <c r="M76" s="270"/>
      <c r="N76" s="272"/>
      <c r="O76" s="273"/>
      <c r="P76" s="88"/>
      <c r="Q76" s="88"/>
    </row>
    <row r="77" spans="1:17" ht="14.25" x14ac:dyDescent="0.2">
      <c r="A77" s="41" t="s">
        <v>15</v>
      </c>
      <c r="B77" s="43"/>
      <c r="C77" s="44"/>
      <c r="D77" s="45"/>
      <c r="E77" s="274"/>
      <c r="F77" s="274"/>
      <c r="G77" s="168"/>
      <c r="H77" s="274"/>
      <c r="I77" s="45"/>
      <c r="J77" s="274"/>
      <c r="K77" s="274"/>
      <c r="L77" s="168"/>
      <c r="M77" s="274"/>
      <c r="N77" s="45"/>
      <c r="O77" s="275"/>
      <c r="P77" s="276"/>
      <c r="Q77" s="276"/>
    </row>
    <row r="78" spans="1:17" ht="14.25" hidden="1" x14ac:dyDescent="0.2">
      <c r="A78" s="41" t="s">
        <v>29</v>
      </c>
      <c r="B78" s="43"/>
      <c r="C78" s="44"/>
      <c r="D78" s="45"/>
      <c r="E78" s="274"/>
      <c r="F78" s="274"/>
      <c r="G78" s="168"/>
      <c r="H78" s="274"/>
      <c r="I78" s="45"/>
      <c r="J78" s="274"/>
      <c r="K78" s="274"/>
      <c r="L78" s="168"/>
      <c r="M78" s="274"/>
      <c r="N78" s="45"/>
      <c r="O78" s="275"/>
      <c r="P78" s="276"/>
      <c r="Q78" s="276"/>
    </row>
    <row r="79" spans="1:17" hidden="1" x14ac:dyDescent="0.2"/>
    <row r="80" spans="1:17" hidden="1" x14ac:dyDescent="0.2"/>
    <row r="81" hidden="1" x14ac:dyDescent="0.2"/>
    <row r="82" hidden="1" x14ac:dyDescent="0.2"/>
    <row r="83" hidden="1" x14ac:dyDescent="0.2"/>
    <row r="84" hidden="1" x14ac:dyDescent="0.2"/>
    <row r="85" hidden="1" x14ac:dyDescent="0.2"/>
    <row r="86" hidden="1" x14ac:dyDescent="0.2"/>
    <row r="87" hidden="1" x14ac:dyDescent="0.2"/>
    <row r="88" hidden="1" x14ac:dyDescent="0.2"/>
    <row r="89" hidden="1" x14ac:dyDescent="0.2"/>
    <row r="90" hidden="1" x14ac:dyDescent="0.2"/>
    <row r="91" hidden="1" x14ac:dyDescent="0.2"/>
    <row r="92" hidden="1" x14ac:dyDescent="0.2"/>
    <row r="93" hidden="1" x14ac:dyDescent="0.2"/>
    <row r="94" hidden="1" x14ac:dyDescent="0.2"/>
    <row r="95" hidden="1" x14ac:dyDescent="0.2"/>
    <row r="96" hidden="1" x14ac:dyDescent="0.2"/>
    <row r="97" hidden="1" x14ac:dyDescent="0.2"/>
    <row r="98" hidden="1" x14ac:dyDescent="0.2"/>
    <row r="99" hidden="1" x14ac:dyDescent="0.2"/>
    <row r="100" hidden="1" x14ac:dyDescent="0.2"/>
    <row r="101" hidden="1" x14ac:dyDescent="0.2"/>
    <row r="102" hidden="1" x14ac:dyDescent="0.2"/>
    <row r="103" hidden="1" x14ac:dyDescent="0.2"/>
    <row r="104" hidden="1" x14ac:dyDescent="0.2"/>
    <row r="105" hidden="1" x14ac:dyDescent="0.2"/>
    <row r="106" hidden="1" x14ac:dyDescent="0.2"/>
    <row r="107" hidden="1" x14ac:dyDescent="0.2"/>
    <row r="108" hidden="1" x14ac:dyDescent="0.2"/>
    <row r="109" hidden="1" x14ac:dyDescent="0.2"/>
    <row r="110" hidden="1" x14ac:dyDescent="0.2"/>
    <row r="111" hidden="1" x14ac:dyDescent="0.2"/>
    <row r="112" hidden="1" x14ac:dyDescent="0.2"/>
    <row r="113" hidden="1" x14ac:dyDescent="0.2"/>
    <row r="114" hidden="1" x14ac:dyDescent="0.2"/>
    <row r="115" hidden="1" x14ac:dyDescent="0.2"/>
    <row r="116" hidden="1" x14ac:dyDescent="0.2"/>
    <row r="117" hidden="1" x14ac:dyDescent="0.2"/>
    <row r="118" hidden="1" x14ac:dyDescent="0.2"/>
    <row r="119" hidden="1" x14ac:dyDescent="0.2"/>
    <row r="120" hidden="1" x14ac:dyDescent="0.2"/>
    <row r="121" hidden="1" x14ac:dyDescent="0.2"/>
    <row r="122" hidden="1" x14ac:dyDescent="0.2"/>
    <row r="123" hidden="1" x14ac:dyDescent="0.2"/>
    <row r="124" hidden="1" x14ac:dyDescent="0.2"/>
    <row r="125" hidden="1" x14ac:dyDescent="0.2"/>
    <row r="126" hidden="1" x14ac:dyDescent="0.2"/>
    <row r="127" hidden="1" x14ac:dyDescent="0.2"/>
    <row r="128" hidden="1" x14ac:dyDescent="0.2"/>
    <row r="129" hidden="1" x14ac:dyDescent="0.2"/>
    <row r="130" hidden="1" x14ac:dyDescent="0.2"/>
    <row r="131" hidden="1" x14ac:dyDescent="0.2"/>
    <row r="132" hidden="1" x14ac:dyDescent="0.2"/>
    <row r="133" hidden="1" x14ac:dyDescent="0.2"/>
    <row r="134" hidden="1" x14ac:dyDescent="0.2"/>
    <row r="135" hidden="1" x14ac:dyDescent="0.2"/>
    <row r="136" hidden="1" x14ac:dyDescent="0.2"/>
    <row r="137" hidden="1" x14ac:dyDescent="0.2"/>
    <row r="138" hidden="1" x14ac:dyDescent="0.2"/>
    <row r="139" hidden="1" x14ac:dyDescent="0.2"/>
    <row r="140" hidden="1" x14ac:dyDescent="0.2"/>
    <row r="141" hidden="1" x14ac:dyDescent="0.2"/>
    <row r="142" hidden="1" x14ac:dyDescent="0.2"/>
    <row r="143" hidden="1" x14ac:dyDescent="0.2"/>
    <row r="144" hidden="1" x14ac:dyDescent="0.2"/>
    <row r="145" hidden="1" x14ac:dyDescent="0.2"/>
    <row r="146" hidden="1" x14ac:dyDescent="0.2"/>
    <row r="147" hidden="1" x14ac:dyDescent="0.2"/>
    <row r="148" hidden="1" x14ac:dyDescent="0.2"/>
    <row r="149" hidden="1" x14ac:dyDescent="0.2"/>
    <row r="150" hidden="1" x14ac:dyDescent="0.2"/>
    <row r="151" hidden="1" x14ac:dyDescent="0.2"/>
    <row r="152" hidden="1" x14ac:dyDescent="0.2"/>
    <row r="153" hidden="1" x14ac:dyDescent="0.2"/>
    <row r="154" hidden="1" x14ac:dyDescent="0.2"/>
    <row r="155" hidden="1" x14ac:dyDescent="0.2"/>
    <row r="156" hidden="1" x14ac:dyDescent="0.2"/>
    <row r="157" hidden="1" x14ac:dyDescent="0.2"/>
    <row r="158" hidden="1" x14ac:dyDescent="0.2"/>
    <row r="159" hidden="1" x14ac:dyDescent="0.2"/>
    <row r="160" hidden="1" x14ac:dyDescent="0.2"/>
    <row r="161" hidden="1" x14ac:dyDescent="0.2"/>
    <row r="162" hidden="1" x14ac:dyDescent="0.2"/>
    <row r="163" hidden="1" x14ac:dyDescent="0.2"/>
    <row r="164" hidden="1" x14ac:dyDescent="0.2"/>
    <row r="165" hidden="1" x14ac:dyDescent="0.2"/>
    <row r="166" hidden="1" x14ac:dyDescent="0.2"/>
    <row r="167" hidden="1" x14ac:dyDescent="0.2"/>
    <row r="168" hidden="1" x14ac:dyDescent="0.2"/>
    <row r="169" hidden="1" x14ac:dyDescent="0.2"/>
    <row r="170" hidden="1" x14ac:dyDescent="0.2"/>
    <row r="171" hidden="1" x14ac:dyDescent="0.2"/>
    <row r="172" hidden="1" x14ac:dyDescent="0.2"/>
    <row r="173" hidden="1" x14ac:dyDescent="0.2"/>
    <row r="174" hidden="1" x14ac:dyDescent="0.2"/>
    <row r="175" hidden="1" x14ac:dyDescent="0.2"/>
    <row r="176" hidden="1" x14ac:dyDescent="0.2"/>
    <row r="177" hidden="1" x14ac:dyDescent="0.2"/>
    <row r="178" hidden="1" x14ac:dyDescent="0.2"/>
    <row r="179" hidden="1" x14ac:dyDescent="0.2"/>
    <row r="180" hidden="1" x14ac:dyDescent="0.2"/>
    <row r="181" hidden="1" x14ac:dyDescent="0.2"/>
    <row r="182" hidden="1" x14ac:dyDescent="0.2"/>
    <row r="183" hidden="1" x14ac:dyDescent="0.2"/>
    <row r="184" hidden="1" x14ac:dyDescent="0.2"/>
    <row r="185" hidden="1" x14ac:dyDescent="0.2"/>
    <row r="186" hidden="1" x14ac:dyDescent="0.2"/>
    <row r="187" hidden="1" x14ac:dyDescent="0.2"/>
    <row r="188" hidden="1" x14ac:dyDescent="0.2"/>
    <row r="189" hidden="1" x14ac:dyDescent="0.2"/>
    <row r="190" hidden="1" x14ac:dyDescent="0.2"/>
    <row r="191" hidden="1" x14ac:dyDescent="0.2"/>
    <row r="192" hidden="1" x14ac:dyDescent="0.2"/>
    <row r="193" hidden="1" x14ac:dyDescent="0.2"/>
    <row r="194" hidden="1" x14ac:dyDescent="0.2"/>
    <row r="195" hidden="1" x14ac:dyDescent="0.2"/>
    <row r="196" hidden="1" x14ac:dyDescent="0.2"/>
    <row r="197" hidden="1" x14ac:dyDescent="0.2"/>
    <row r="198" hidden="1" x14ac:dyDescent="0.2"/>
    <row r="199" hidden="1" x14ac:dyDescent="0.2"/>
    <row r="200" hidden="1" x14ac:dyDescent="0.2"/>
    <row r="201" hidden="1" x14ac:dyDescent="0.2"/>
    <row r="202" hidden="1" x14ac:dyDescent="0.2"/>
    <row r="203" hidden="1" x14ac:dyDescent="0.2"/>
    <row r="204" hidden="1" x14ac:dyDescent="0.2"/>
    <row r="205" hidden="1" x14ac:dyDescent="0.2"/>
    <row r="206" hidden="1" x14ac:dyDescent="0.2"/>
    <row r="207" hidden="1" x14ac:dyDescent="0.2"/>
    <row r="208" hidden="1" x14ac:dyDescent="0.2"/>
    <row r="209" hidden="1" x14ac:dyDescent="0.2"/>
    <row r="210" hidden="1" x14ac:dyDescent="0.2"/>
    <row r="211" hidden="1" x14ac:dyDescent="0.2"/>
    <row r="212" hidden="1" x14ac:dyDescent="0.2"/>
    <row r="213" hidden="1" x14ac:dyDescent="0.2"/>
    <row r="214" hidden="1" x14ac:dyDescent="0.2"/>
    <row r="215" hidden="1" x14ac:dyDescent="0.2"/>
    <row r="216" hidden="1" x14ac:dyDescent="0.2"/>
    <row r="217" hidden="1" x14ac:dyDescent="0.2"/>
    <row r="218" hidden="1" x14ac:dyDescent="0.2"/>
    <row r="219" hidden="1" x14ac:dyDescent="0.2"/>
    <row r="220" hidden="1" x14ac:dyDescent="0.2"/>
    <row r="221" hidden="1" x14ac:dyDescent="0.2"/>
    <row r="222" hidden="1" x14ac:dyDescent="0.2"/>
    <row r="223" hidden="1" x14ac:dyDescent="0.2"/>
    <row r="224" hidden="1" x14ac:dyDescent="0.2"/>
    <row r="225" hidden="1" x14ac:dyDescent="0.2"/>
    <row r="226" hidden="1" x14ac:dyDescent="0.2"/>
    <row r="227" hidden="1" x14ac:dyDescent="0.2"/>
    <row r="228" hidden="1" x14ac:dyDescent="0.2"/>
    <row r="229" hidden="1" x14ac:dyDescent="0.2"/>
    <row r="230" hidden="1" x14ac:dyDescent="0.2"/>
    <row r="231" hidden="1" x14ac:dyDescent="0.2"/>
    <row r="232" hidden="1" x14ac:dyDescent="0.2"/>
    <row r="233" hidden="1" x14ac:dyDescent="0.2"/>
    <row r="234" hidden="1" x14ac:dyDescent="0.2"/>
    <row r="235" hidden="1" x14ac:dyDescent="0.2"/>
    <row r="236" hidden="1" x14ac:dyDescent="0.2"/>
    <row r="237" hidden="1" x14ac:dyDescent="0.2"/>
    <row r="238" hidden="1" x14ac:dyDescent="0.2"/>
    <row r="239" hidden="1" x14ac:dyDescent="0.2"/>
    <row r="240" hidden="1" x14ac:dyDescent="0.2"/>
    <row r="241" hidden="1" x14ac:dyDescent="0.2"/>
    <row r="242" hidden="1" x14ac:dyDescent="0.2"/>
    <row r="243" hidden="1" x14ac:dyDescent="0.2"/>
    <row r="244" hidden="1" x14ac:dyDescent="0.2"/>
    <row r="245" hidden="1" x14ac:dyDescent="0.2"/>
    <row r="246" hidden="1" x14ac:dyDescent="0.2"/>
    <row r="247" hidden="1" x14ac:dyDescent="0.2"/>
    <row r="248" hidden="1" x14ac:dyDescent="0.2"/>
    <row r="249" hidden="1" x14ac:dyDescent="0.2"/>
    <row r="250" hidden="1" x14ac:dyDescent="0.2"/>
    <row r="251" hidden="1" x14ac:dyDescent="0.2"/>
    <row r="252" hidden="1" x14ac:dyDescent="0.2"/>
    <row r="253" hidden="1" x14ac:dyDescent="0.2"/>
    <row r="254" hidden="1" x14ac:dyDescent="0.2"/>
    <row r="255" hidden="1" x14ac:dyDescent="0.2"/>
    <row r="256" hidden="1" x14ac:dyDescent="0.2"/>
    <row r="257" hidden="1" x14ac:dyDescent="0.2"/>
    <row r="258" hidden="1" x14ac:dyDescent="0.2"/>
    <row r="259" hidden="1" x14ac:dyDescent="0.2"/>
    <row r="260" hidden="1" x14ac:dyDescent="0.2"/>
    <row r="261" hidden="1" x14ac:dyDescent="0.2"/>
    <row r="262" hidden="1" x14ac:dyDescent="0.2"/>
    <row r="263" hidden="1" x14ac:dyDescent="0.2"/>
    <row r="264" hidden="1" x14ac:dyDescent="0.2"/>
    <row r="265" hidden="1" x14ac:dyDescent="0.2"/>
    <row r="266" hidden="1" x14ac:dyDescent="0.2"/>
    <row r="267" hidden="1" x14ac:dyDescent="0.2"/>
    <row r="268" hidden="1" x14ac:dyDescent="0.2"/>
    <row r="269" hidden="1" x14ac:dyDescent="0.2"/>
    <row r="270" hidden="1" x14ac:dyDescent="0.2"/>
    <row r="271" hidden="1" x14ac:dyDescent="0.2"/>
    <row r="272" hidden="1" x14ac:dyDescent="0.2"/>
    <row r="273" hidden="1" x14ac:dyDescent="0.2"/>
    <row r="274" hidden="1" x14ac:dyDescent="0.2"/>
    <row r="275" hidden="1" x14ac:dyDescent="0.2"/>
    <row r="276" hidden="1" x14ac:dyDescent="0.2"/>
    <row r="277" hidden="1" x14ac:dyDescent="0.2"/>
    <row r="278" hidden="1" x14ac:dyDescent="0.2"/>
    <row r="279" hidden="1" x14ac:dyDescent="0.2"/>
    <row r="280" hidden="1" x14ac:dyDescent="0.2"/>
    <row r="281" hidden="1" x14ac:dyDescent="0.2"/>
    <row r="282" hidden="1" x14ac:dyDescent="0.2"/>
    <row r="283" hidden="1" x14ac:dyDescent="0.2"/>
    <row r="284" hidden="1" x14ac:dyDescent="0.2"/>
    <row r="285" hidden="1" x14ac:dyDescent="0.2"/>
    <row r="286" hidden="1" x14ac:dyDescent="0.2"/>
    <row r="287" hidden="1" x14ac:dyDescent="0.2"/>
    <row r="288" hidden="1" x14ac:dyDescent="0.2"/>
    <row r="289" hidden="1" x14ac:dyDescent="0.2"/>
    <row r="290" hidden="1" x14ac:dyDescent="0.2"/>
    <row r="291" hidden="1" x14ac:dyDescent="0.2"/>
    <row r="292" hidden="1" x14ac:dyDescent="0.2"/>
    <row r="293" hidden="1" x14ac:dyDescent="0.2"/>
    <row r="294" hidden="1" x14ac:dyDescent="0.2"/>
    <row r="295" hidden="1" x14ac:dyDescent="0.2"/>
    <row r="296" hidden="1" x14ac:dyDescent="0.2"/>
    <row r="297" hidden="1" x14ac:dyDescent="0.2"/>
    <row r="298" hidden="1" x14ac:dyDescent="0.2"/>
    <row r="299" hidden="1" x14ac:dyDescent="0.2"/>
    <row r="300" hidden="1" x14ac:dyDescent="0.2"/>
    <row r="301" hidden="1" x14ac:dyDescent="0.2"/>
    <row r="302" hidden="1" x14ac:dyDescent="0.2"/>
    <row r="303" hidden="1" x14ac:dyDescent="0.2"/>
    <row r="304" hidden="1" x14ac:dyDescent="0.2"/>
    <row r="305" hidden="1" x14ac:dyDescent="0.2"/>
    <row r="306" hidden="1" x14ac:dyDescent="0.2"/>
    <row r="307" hidden="1" x14ac:dyDescent="0.2"/>
    <row r="308" hidden="1" x14ac:dyDescent="0.2"/>
    <row r="309" hidden="1" x14ac:dyDescent="0.2"/>
    <row r="310" hidden="1" x14ac:dyDescent="0.2"/>
    <row r="311" hidden="1" x14ac:dyDescent="0.2"/>
    <row r="312" hidden="1" x14ac:dyDescent="0.2"/>
    <row r="313" hidden="1" x14ac:dyDescent="0.2"/>
    <row r="314" hidden="1" x14ac:dyDescent="0.2"/>
    <row r="315" hidden="1" x14ac:dyDescent="0.2"/>
    <row r="316" hidden="1" x14ac:dyDescent="0.2"/>
    <row r="317" hidden="1" x14ac:dyDescent="0.2"/>
    <row r="318" hidden="1" x14ac:dyDescent="0.2"/>
    <row r="319" hidden="1" x14ac:dyDescent="0.2"/>
    <row r="320" hidden="1" x14ac:dyDescent="0.2"/>
    <row r="321" hidden="1" x14ac:dyDescent="0.2"/>
    <row r="322" hidden="1" x14ac:dyDescent="0.2"/>
    <row r="323" hidden="1" x14ac:dyDescent="0.2"/>
    <row r="324" hidden="1" x14ac:dyDescent="0.2"/>
    <row r="325" hidden="1" x14ac:dyDescent="0.2"/>
    <row r="326" hidden="1" x14ac:dyDescent="0.2"/>
    <row r="327" hidden="1" x14ac:dyDescent="0.2"/>
    <row r="328" hidden="1" x14ac:dyDescent="0.2"/>
    <row r="329" hidden="1" x14ac:dyDescent="0.2"/>
    <row r="330" hidden="1" x14ac:dyDescent="0.2"/>
    <row r="331" hidden="1" x14ac:dyDescent="0.2"/>
    <row r="332" hidden="1" x14ac:dyDescent="0.2"/>
    <row r="333" hidden="1" x14ac:dyDescent="0.2"/>
    <row r="334" hidden="1" x14ac:dyDescent="0.2"/>
    <row r="335" hidden="1" x14ac:dyDescent="0.2"/>
    <row r="336" hidden="1" x14ac:dyDescent="0.2"/>
    <row r="337" hidden="1" x14ac:dyDescent="0.2"/>
    <row r="338" hidden="1" x14ac:dyDescent="0.2"/>
    <row r="339" hidden="1" x14ac:dyDescent="0.2"/>
    <row r="340" hidden="1" x14ac:dyDescent="0.2"/>
    <row r="341" hidden="1" x14ac:dyDescent="0.2"/>
    <row r="342" hidden="1" x14ac:dyDescent="0.2"/>
    <row r="343" hidden="1" x14ac:dyDescent="0.2"/>
    <row r="344" hidden="1" x14ac:dyDescent="0.2"/>
    <row r="345" hidden="1" x14ac:dyDescent="0.2"/>
    <row r="346" hidden="1" x14ac:dyDescent="0.2"/>
    <row r="347" hidden="1" x14ac:dyDescent="0.2"/>
    <row r="348" hidden="1" x14ac:dyDescent="0.2"/>
    <row r="349" hidden="1" x14ac:dyDescent="0.2"/>
    <row r="350" hidden="1" x14ac:dyDescent="0.2"/>
    <row r="351" hidden="1" x14ac:dyDescent="0.2"/>
    <row r="352" hidden="1" x14ac:dyDescent="0.2"/>
    <row r="353" hidden="1" x14ac:dyDescent="0.2"/>
    <row r="354" hidden="1" x14ac:dyDescent="0.2"/>
    <row r="355" hidden="1" x14ac:dyDescent="0.2"/>
    <row r="356" hidden="1" x14ac:dyDescent="0.2"/>
    <row r="357" hidden="1" x14ac:dyDescent="0.2"/>
    <row r="358" hidden="1" x14ac:dyDescent="0.2"/>
    <row r="359" hidden="1" x14ac:dyDescent="0.2"/>
    <row r="360" hidden="1" x14ac:dyDescent="0.2"/>
    <row r="361" hidden="1" x14ac:dyDescent="0.2"/>
    <row r="362" hidden="1" x14ac:dyDescent="0.2"/>
    <row r="363" hidden="1" x14ac:dyDescent="0.2"/>
    <row r="364" hidden="1" x14ac:dyDescent="0.2"/>
    <row r="365" hidden="1" x14ac:dyDescent="0.2"/>
    <row r="366" hidden="1" x14ac:dyDescent="0.2"/>
    <row r="367" hidden="1" x14ac:dyDescent="0.2"/>
    <row r="368" hidden="1" x14ac:dyDescent="0.2"/>
    <row r="369" hidden="1" x14ac:dyDescent="0.2"/>
    <row r="370" hidden="1" x14ac:dyDescent="0.2"/>
    <row r="371" hidden="1" x14ac:dyDescent="0.2"/>
    <row r="372" hidden="1" x14ac:dyDescent="0.2"/>
    <row r="373" hidden="1" x14ac:dyDescent="0.2"/>
    <row r="374" hidden="1" x14ac:dyDescent="0.2"/>
    <row r="375" hidden="1" x14ac:dyDescent="0.2"/>
    <row r="376" hidden="1" x14ac:dyDescent="0.2"/>
    <row r="377" hidden="1" x14ac:dyDescent="0.2"/>
    <row r="378" hidden="1" x14ac:dyDescent="0.2"/>
    <row r="379" hidden="1" x14ac:dyDescent="0.2"/>
    <row r="380" hidden="1" x14ac:dyDescent="0.2"/>
    <row r="381" hidden="1" x14ac:dyDescent="0.2"/>
    <row r="382" hidden="1" x14ac:dyDescent="0.2"/>
    <row r="383" hidden="1" x14ac:dyDescent="0.2"/>
    <row r="384" hidden="1" x14ac:dyDescent="0.2"/>
    <row r="385" hidden="1" x14ac:dyDescent="0.2"/>
    <row r="386" hidden="1" x14ac:dyDescent="0.2"/>
    <row r="387" hidden="1" x14ac:dyDescent="0.2"/>
    <row r="388" hidden="1" x14ac:dyDescent="0.2"/>
    <row r="389" hidden="1" x14ac:dyDescent="0.2"/>
    <row r="390" hidden="1" x14ac:dyDescent="0.2"/>
    <row r="391" hidden="1" x14ac:dyDescent="0.2"/>
    <row r="392" hidden="1" x14ac:dyDescent="0.2"/>
    <row r="393" hidden="1" x14ac:dyDescent="0.2"/>
    <row r="394" hidden="1" x14ac:dyDescent="0.2"/>
    <row r="395" hidden="1" x14ac:dyDescent="0.2"/>
    <row r="396" hidden="1" x14ac:dyDescent="0.2"/>
    <row r="397" hidden="1" x14ac:dyDescent="0.2"/>
    <row r="398" hidden="1" x14ac:dyDescent="0.2"/>
    <row r="399" hidden="1" x14ac:dyDescent="0.2"/>
    <row r="400" hidden="1" x14ac:dyDescent="0.2"/>
    <row r="401" hidden="1" x14ac:dyDescent="0.2"/>
    <row r="402" hidden="1" x14ac:dyDescent="0.2"/>
    <row r="403" hidden="1" x14ac:dyDescent="0.2"/>
    <row r="404" hidden="1" x14ac:dyDescent="0.2"/>
    <row r="405" hidden="1" x14ac:dyDescent="0.2"/>
    <row r="406" hidden="1" x14ac:dyDescent="0.2"/>
    <row r="407" hidden="1" x14ac:dyDescent="0.2"/>
    <row r="408" hidden="1" x14ac:dyDescent="0.2"/>
    <row r="409" hidden="1" x14ac:dyDescent="0.2"/>
    <row r="410" hidden="1" x14ac:dyDescent="0.2"/>
    <row r="411" hidden="1" x14ac:dyDescent="0.2"/>
    <row r="412" hidden="1" x14ac:dyDescent="0.2"/>
    <row r="413" hidden="1" x14ac:dyDescent="0.2"/>
    <row r="414" hidden="1" x14ac:dyDescent="0.2"/>
    <row r="415" hidden="1" x14ac:dyDescent="0.2"/>
  </sheetData>
  <mergeCells count="35">
    <mergeCell ref="B14:C14"/>
    <mergeCell ref="B9:C10"/>
    <mergeCell ref="D9:D10"/>
    <mergeCell ref="B11:C11"/>
    <mergeCell ref="B12:C12"/>
    <mergeCell ref="B13:C13"/>
    <mergeCell ref="B16:C16"/>
    <mergeCell ref="B17:C17"/>
    <mergeCell ref="B18:C18"/>
    <mergeCell ref="B21:C23"/>
    <mergeCell ref="B26:D26"/>
    <mergeCell ref="B61:D61"/>
    <mergeCell ref="B66:D66"/>
    <mergeCell ref="B71:D71"/>
    <mergeCell ref="E9:E10"/>
    <mergeCell ref="F9:F10"/>
    <mergeCell ref="E26:P26"/>
    <mergeCell ref="E28:I28"/>
    <mergeCell ref="J28:N28"/>
    <mergeCell ref="O28:O29"/>
    <mergeCell ref="B28:D28"/>
    <mergeCell ref="B29:D29"/>
    <mergeCell ref="B34:D34"/>
    <mergeCell ref="B46:D46"/>
    <mergeCell ref="B51:D51"/>
    <mergeCell ref="B56:D56"/>
    <mergeCell ref="B15:C15"/>
    <mergeCell ref="P28:P29"/>
    <mergeCell ref="I9:I10"/>
    <mergeCell ref="E20:P20"/>
    <mergeCell ref="E21:I21"/>
    <mergeCell ref="J21:N21"/>
    <mergeCell ref="O21:O22"/>
    <mergeCell ref="P21:P22"/>
    <mergeCell ref="G9:H9"/>
  </mergeCells>
  <conditionalFormatting sqref="E31:E32 G31:I32 E73:I75 E68:I71 E63:I66 E58:I61 E55:E56 G55:I56 E53:I54 E48:I50 E36:I46">
    <cfRule type="expression" dxfId="27" priority="42">
      <formula>$A31="ok"</formula>
    </cfRule>
  </conditionalFormatting>
  <conditionalFormatting sqref="E51 G51:I51">
    <cfRule type="expression" dxfId="26" priority="41">
      <formula>$A51="ok"</formula>
    </cfRule>
  </conditionalFormatting>
  <conditionalFormatting sqref="F56 F31:F32">
    <cfRule type="expression" dxfId="25" priority="37">
      <formula>$A31="ok"</formula>
    </cfRule>
  </conditionalFormatting>
  <conditionalFormatting sqref="F31:F32 K73:K74 F73:F74 K68:K69 F68:F69 K63:K64 F63:F64 K58:K59 F58:F59 K53:K54 F53:F54 K48:K49 F48:F49 K36:K44 F36:F44">
    <cfRule type="expression" dxfId="24" priority="38">
      <formula>AND(F31="",E31=1)</formula>
    </cfRule>
    <cfRule type="expression" dxfId="23" priority="39">
      <formula>AND(F31&lt;&gt;"",E31="")</formula>
    </cfRule>
    <cfRule type="expression" dxfId="22" priority="40">
      <formula>AND(F31&lt;&gt;"",E31=1)</formula>
    </cfRule>
  </conditionalFormatting>
  <conditionalFormatting sqref="K31">
    <cfRule type="expression" dxfId="21" priority="34">
      <formula>AND(K31="",J31=1)</formula>
    </cfRule>
    <cfRule type="expression" dxfId="20" priority="35">
      <formula>AND(K31&lt;&gt;"",J31="")</formula>
    </cfRule>
    <cfRule type="expression" dxfId="19" priority="36">
      <formula>AND(K31&lt;&gt;"",J31=1)</formula>
    </cfRule>
  </conditionalFormatting>
  <conditionalFormatting sqref="K32">
    <cfRule type="expression" dxfId="18" priority="31">
      <formula>AND(K32="",J32=1)</formula>
    </cfRule>
    <cfRule type="expression" dxfId="17" priority="32">
      <formula>AND(K32&lt;&gt;"",J32="")</formula>
    </cfRule>
    <cfRule type="expression" dxfId="16" priority="33">
      <formula>AND(K32&lt;&gt;"",J32=1)</formula>
    </cfRule>
  </conditionalFormatting>
  <conditionalFormatting sqref="E23 G23:I23 G25:I25 E25">
    <cfRule type="expression" dxfId="15" priority="27">
      <formula>$A23="ok"</formula>
    </cfRule>
  </conditionalFormatting>
  <conditionalFormatting sqref="K8:N8">
    <cfRule type="expression" dxfId="14" priority="26" stopIfTrue="1">
      <formula>$C$26="ATTERRISSAGE"</formula>
    </cfRule>
  </conditionalFormatting>
  <conditionalFormatting sqref="E31:E32 E56 G56:I56 G31:I32">
    <cfRule type="expression" dxfId="13" priority="21">
      <formula>$A31="ok"</formula>
    </cfRule>
  </conditionalFormatting>
  <conditionalFormatting sqref="E51 G51:I51">
    <cfRule type="expression" dxfId="12" priority="20">
      <formula>$A51="ok"</formula>
    </cfRule>
  </conditionalFormatting>
  <conditionalFormatting sqref="F56 F31:F32">
    <cfRule type="expression" dxfId="11" priority="16">
      <formula>$A31="ok"</formula>
    </cfRule>
  </conditionalFormatting>
  <conditionalFormatting sqref="F31:F32">
    <cfRule type="expression" dxfId="10" priority="17">
      <formula>AND(F31="",E31=1)</formula>
    </cfRule>
    <cfRule type="expression" dxfId="9" priority="18">
      <formula>AND(F31&lt;&gt;"",E31="")</formula>
    </cfRule>
    <cfRule type="expression" dxfId="8" priority="19">
      <formula>AND(F31&lt;&gt;"",E31=1)</formula>
    </cfRule>
  </conditionalFormatting>
  <conditionalFormatting sqref="K31">
    <cfRule type="expression" dxfId="7" priority="13">
      <formula>AND(K31="",J31=1)</formula>
    </cfRule>
    <cfRule type="expression" dxfId="6" priority="14">
      <formula>AND(K31&lt;&gt;"",J31="")</formula>
    </cfRule>
    <cfRule type="expression" dxfId="5" priority="15">
      <formula>AND(K31&lt;&gt;"",J31=1)</formula>
    </cfRule>
  </conditionalFormatting>
  <conditionalFormatting sqref="K32">
    <cfRule type="expression" dxfId="4" priority="10">
      <formula>AND(K32="",J32=1)</formula>
    </cfRule>
    <cfRule type="expression" dxfId="3" priority="11">
      <formula>AND(K32&lt;&gt;"",J32="")</formula>
    </cfRule>
    <cfRule type="expression" dxfId="2" priority="12">
      <formula>AND(K32&lt;&gt;"",J32=1)</formula>
    </cfRule>
  </conditionalFormatting>
  <conditionalFormatting sqref="E23 G23:I23 G25:I25 E25">
    <cfRule type="expression" dxfId="1" priority="6">
      <formula>$A23="ok"</formula>
    </cfRule>
  </conditionalFormatting>
  <conditionalFormatting sqref="K8:N8">
    <cfRule type="expression" dxfId="0" priority="5" stopIfTrue="1">
      <formula>$C$26="ATTERRISSAGE"</formula>
    </cfRule>
  </conditionalFormatting>
  <dataValidations count="8">
    <dataValidation type="whole" allowBlank="1" showInputMessage="1" sqref="J23">
      <formula1>1</formula1>
      <formula2>100</formula2>
    </dataValidation>
    <dataValidation type="whole" allowBlank="1" showInputMessage="1" sqref="E23">
      <formula1>1</formula1>
      <formula2>10</formula2>
    </dataValidation>
    <dataValidation type="whole" allowBlank="1" showInputMessage="1" showErrorMessage="1" errorTitle="Erreur format PCE" error="Veuillez indiquer une valeur comprise entre 1 et 15" sqref="M30:M32 H30:H32 M23:M25 H23:H25 H72:H75 M72:M75 H67:H70 M67:M70 H62:H65 M62:M65 H57:H60 M57:M60 H52:H55 M52:M55 H47:H50 M47:M50 H35:H45 M35:M45">
      <formula1>1</formula1>
      <formula2>15</formula2>
    </dataValidation>
    <dataValidation type="decimal" allowBlank="1" showInputMessage="1" showErrorMessage="1" errorTitle="Erreur Coefficient horaire" error="La valeur saisie doit être comprise entre 0,1 et 1" sqref="I30:I32 N30:N32 N23:N25 I23:I25 N72:N75 I72:I75 N67:N70 I67:I70 N62:N65 I62:I65 N57:N60 I57:I60 N52:N55 I52:I55 N47:N50 I47:I50 N35:N45 I35:I45">
      <formula1>0.1</formula1>
      <formula2>1</formula2>
    </dataValidation>
    <dataValidation type="date" allowBlank="1" showInputMessage="1" showErrorMessage="1" errorTitle="Erreur sur date" error="Veuillez indiquer une date sous la forme jj/mm/aaaa comprise entre le 01/04/2020 et le 31/12/2020" sqref="L30:L32 G30:G32 G23:G25 L23:L25 G72:G75 L72:L75 G67:G70 L67:L70 G62:G65 L62:L65 G57:G60 L57:L60 G52:G55 L52:L55 G47:G50 L47:L50 G35:G45 L35:L45">
      <formula1>43922</formula1>
      <formula2>44196</formula2>
    </dataValidation>
    <dataValidation type="whole" allowBlank="1" showInputMessage="1" showErrorMessage="1" errorTitle="Saisie incorrecte" error="Si entrée ou sortie, valeur unique acceptée = 1" sqref="E31:E32 J31:J32 J24:J25 E24:E25 J73:J75 E73:E75 J68:J70 E68:E70 J63:J65 E63:E65 J58:J60 E58:E60 J53:J55 E53:E55 J48:J50 E48:E50 J36:J45 E36:E45">
      <formula1>1</formula1>
      <formula2>1</formula2>
    </dataValidation>
    <dataValidation type="list" allowBlank="1" showInputMessage="1" showErrorMessage="1" sqref="F31:F32 F36:F44 F48:F49 F53:F54 F58:F59 F63:F64 F68:F69 F73:F74">
      <formula1>$G$1:$L$1</formula1>
    </dataValidation>
    <dataValidation type="list" allowBlank="1" showInputMessage="1" showErrorMessage="1" sqref="K31:K32 K36:K44 K48:K49 K53:K54 K58:K59 K63:K64 K68:K69 K73:K74">
      <formula1>$G$2:$L$2</formula1>
    </dataValidation>
  </dataValidations>
  <pageMargins left="0.70866141732283505" right="0.70866141732283505" top="0.74803149606299202" bottom="0.74803149606299202" header="0.31496062992126" footer="0.31496062992126"/>
  <pageSetup paperSize="9" scale="54" fitToHeight="0" orientation="landscape" cellComments="atEnd" verticalDpi="0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_rels/item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5.xml"/></Relationships>
</file>

<file path=customXml/item1.xml><?xml version="1.0" encoding="utf-8"?>
<?mso-contentType ?>
<customXsn xmlns="http://schemas.microsoft.com/office/2006/metadata/customXsn">
  <xsnLocation/>
  <cached>True</cached>
  <openByDefault>True</openByDefault>
  <xsnScope/>
</customXsn>
</file>

<file path=customXml/item2.xml><?xml version="1.0" encoding="utf-8"?>
<?mso-contentType ?>
<SharedContentType xmlns="Microsoft.SharePoint.Taxonomy.ContentTypeSync" SourceId="f8971990-567e-4a9e-8c00-e1592322a9ee" ContentTypeId="0x0101002B5F2CB5F3BBD3469ABDFF5A5589FABD" PreviousValue="false"/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4.xml><?xml version="1.0" encoding="utf-8"?>
<ct:contentTypeSchema xmlns:ct="http://schemas.microsoft.com/office/2006/metadata/contentType" xmlns:ma="http://schemas.microsoft.com/office/2006/metadata/properties/metaAttributes" ct:_="" ma:_="" ma:contentTypeName="Document générique" ma:contentTypeID="0x0101002B5F2CB5F3BBD3469ABDFF5A5589FABD0019447C1570C9EC4ABCC08FCC4F91538F" ma:contentTypeVersion="14" ma:contentTypeDescription="" ma:contentTypeScope="" ma:versionID="7bdaa0e201b3dc9153d066c944825c06">
  <xsd:schema xmlns:xsd="http://www.w3.org/2001/XMLSchema" xmlns:xs="http://www.w3.org/2001/XMLSchema" xmlns:p="http://schemas.microsoft.com/office/2006/metadata/properties" xmlns:ns1="http://schemas.microsoft.com/sharepoint/v3" xmlns:ns2="4b8c1279-6de2-4c61-952d-20035ff38c00" xmlns:ns3="9e14bc9f-d43a-4562-9a47-6bccc43a8b23" targetNamespace="http://schemas.microsoft.com/office/2006/metadata/properties" ma:root="true" ma:fieldsID="f9c34ccb4e35c07a031935b17d920b6d" ns1:_="" ns2:_="" ns3:_="">
    <xsd:import namespace="http://schemas.microsoft.com/sharepoint/v3"/>
    <xsd:import namespace="4b8c1279-6de2-4c61-952d-20035ff38c00"/>
    <xsd:import namespace="9e14bc9f-d43a-4562-9a47-6bccc43a8b23"/>
    <xsd:element name="properties">
      <xsd:complexType>
        <xsd:sequence>
          <xsd:element name="documentManagement">
            <xsd:complexType>
              <xsd:all>
                <xsd:element ref="ns2:Confidentialité"/>
                <xsd:element ref="ns2:TaxCatchAll" minOccurs="0"/>
                <xsd:element ref="ns2:TaxCatchAllLabel" minOccurs="0"/>
                <xsd:element ref="ns2:eb199299140f438889f6033b47699d03" minOccurs="0"/>
                <xsd:element ref="ns1:LargeFileSize" minOccurs="0"/>
                <xsd:element ref="ns1:ConvertMark" minOccurs="0"/>
                <xsd:element ref="ns3:D38D7918E8D62_DiskName" minOccurs="0"/>
                <xsd:element ref="ns1:FileShareFlag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http://schemas.microsoft.com/sharepoint/v3" elementFormDefault="qualified">
    <xsd:import namespace="http://schemas.microsoft.com/office/2006/documentManagement/types"/>
    <xsd:import namespace="http://schemas.microsoft.com/office/infopath/2007/PartnerControls"/>
    <xsd:element name="LargeFileSize" ma:index="13" nillable="true" ma:displayName="Taille du fichier lié" ma:hidden="true" ma:internalName="LargeFileSize">
      <xsd:simpleType>
        <xsd:restriction base="dms:Note">
          <xsd:maxLength value="255"/>
        </xsd:restriction>
      </xsd:simpleType>
    </xsd:element>
    <xsd:element name="ConvertMark" ma:index="14" nillable="true" ma:displayName="État du fichier" ma:hidden="true" ma:internalName="ConvertMark">
      <xsd:simpleType>
        <xsd:restriction base="dms:Text"/>
      </xsd:simpleType>
    </xsd:element>
    <xsd:element name="FileShareFlag" ma:index="16" nillable="true" ma:displayName="Indicateur de partage de fichiers" ma:default="0.0" ma:hidden="true" ma:internalName="_x0024_Resources_x003a_FSDLResources_x002c_VDL_FileShareFlag_x003b_" ma:readOnly="true">
      <xsd:simpleType>
        <xsd:restriction base="dms:Number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4b8c1279-6de2-4c61-952d-20035ff38c00" elementFormDefault="qualified">
    <xsd:import namespace="http://schemas.microsoft.com/office/2006/documentManagement/types"/>
    <xsd:import namespace="http://schemas.microsoft.com/office/infopath/2007/PartnerControls"/>
    <xsd:element name="Confidentialité" ma:index="8" ma:displayName="Confidentialité" ma:default="Interne" ma:format="RadioButtons" ma:indexed="true" ma:internalName="Confidentialit_x00e9_">
      <xsd:simpleType>
        <xsd:restriction base="dms:Choice">
          <xsd:enumeration value="Public"/>
          <xsd:enumeration value="Interne"/>
          <xsd:enumeration value="Confidentiel"/>
        </xsd:restriction>
      </xsd:simpleType>
    </xsd:element>
    <xsd:element name="TaxCatchAll" ma:index="9" nillable="true" ma:displayName="Colonne Attraper tout de Taxonomie" ma:description="" ma:hidden="true" ma:list="{f16b5157-20a6-4bed-965c-cbe058a77500}" ma:internalName="TaxCatchAll" ma:showField="CatchAllData" ma:web="4b8c1279-6de2-4c61-952d-20035ff38c00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TaxCatchAllLabel" ma:index="10" nillable="true" ma:displayName="Colonne Attraper tout de Taxonomie1" ma:description="" ma:hidden="true" ma:list="{f16b5157-20a6-4bed-965c-cbe058a77500}" ma:internalName="TaxCatchAllLabel" ma:readOnly="true" ma:showField="CatchAllDataLabel" ma:web="4b8c1279-6de2-4c61-952d-20035ff38c00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eb199299140f438889f6033b47699d03" ma:index="12" nillable="true" ma:taxonomy="true" ma:internalName="eb199299140f438889f6033b47699d03" ma:taxonomyFieldName="Type_x0020_de_x0020_document" ma:displayName="Type de document" ma:indexed="true" ma:default="" ma:fieldId="{eb199299-140f-4388-89f6-033b47699d03}" ma:sspId="f8971990-567e-4a9e-8c00-e1592322a9ee" ma:termSetId="18b441df-c989-4c73-8dd5-d38d2fc43395" ma:anchorId="fadafae1-7c1f-45a9-91bc-91db39e5ec6c" ma:open="false" ma:isKeyword="false">
      <xsd:complexType>
        <xsd:sequence>
          <xsd:element ref="pc:Terms" minOccurs="0" maxOccurs="1"/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9e14bc9f-d43a-4562-9a47-6bccc43a8b23" elementFormDefault="qualified">
    <xsd:import namespace="http://schemas.microsoft.com/office/2006/documentManagement/types"/>
    <xsd:import namespace="http://schemas.microsoft.com/office/infopath/2007/PartnerControls"/>
    <xsd:element name="D38D7918E8D62_DiskName" ma:index="15" nillable="true" ma:displayName="DiskName" ma:description="" ma:hidden="true" ma:internalName="DiskName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5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LargeFileSize xmlns="http://schemas.microsoft.com/sharepoint/v3" xsi:nil="true"/>
    <ConvertMark xmlns="http://schemas.microsoft.com/sharepoint/v3" xsi:nil="true"/>
    <Confidentialité xmlns="4b8c1279-6de2-4c61-952d-20035ff38c00">Interne</Confidentialité>
    <TaxCatchAll xmlns="4b8c1279-6de2-4c61-952d-20035ff38c00"/>
    <eb199299140f438889f6033b47699d03 xmlns="4b8c1279-6de2-4c61-952d-20035ff38c00">
      <Terms xmlns="http://schemas.microsoft.com/office/infopath/2007/PartnerControls"/>
    </eb199299140f438889f6033b47699d03>
  </documentManagement>
</p:properties>
</file>

<file path=customXml/itemProps1.xml><?xml version="1.0" encoding="utf-8"?>
<ds:datastoreItem xmlns:ds="http://schemas.openxmlformats.org/officeDocument/2006/customXml" ds:itemID="{54603DE0-0EDD-4F33-8FB1-AF83DE09BAF8}">
  <ds:schemaRefs>
    <ds:schemaRef ds:uri="http://schemas.microsoft.com/office/2006/metadata/customXsn"/>
  </ds:schemaRefs>
</ds:datastoreItem>
</file>

<file path=customXml/itemProps2.xml><?xml version="1.0" encoding="utf-8"?>
<ds:datastoreItem xmlns:ds="http://schemas.openxmlformats.org/officeDocument/2006/customXml" ds:itemID="{6D4D2BC1-B94F-40AC-BCA8-57A6CC6D991D}">
  <ds:schemaRefs>
    <ds:schemaRef ds:uri="Microsoft.SharePoint.Taxonomy.ContentTypeSync"/>
  </ds:schemaRefs>
</ds:datastoreItem>
</file>

<file path=customXml/itemProps3.xml><?xml version="1.0" encoding="utf-8"?>
<ds:datastoreItem xmlns:ds="http://schemas.openxmlformats.org/officeDocument/2006/customXml" ds:itemID="{BB68443C-7EAA-42F4-A32E-0B8B94003A44}">
  <ds:schemaRefs>
    <ds:schemaRef ds:uri="http://schemas.microsoft.com/sharepoint/v3/contenttype/forms"/>
  </ds:schemaRefs>
</ds:datastoreItem>
</file>

<file path=customXml/itemProps4.xml><?xml version="1.0" encoding="utf-8"?>
<ds:datastoreItem xmlns:ds="http://schemas.openxmlformats.org/officeDocument/2006/customXml" ds:itemID="{4BAD18D0-7864-4A0F-B682-E49C4F800C03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http://schemas.microsoft.com/sharepoint/v3"/>
    <ds:schemaRef ds:uri="4b8c1279-6de2-4c61-952d-20035ff38c00"/>
    <ds:schemaRef ds:uri="9e14bc9f-d43a-4562-9a47-6bccc43a8b23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5.xml><?xml version="1.0" encoding="utf-8"?>
<ds:datastoreItem xmlns:ds="http://schemas.openxmlformats.org/officeDocument/2006/customXml" ds:itemID="{4D88B9A0-BC19-4816-9BE9-A7864BA39B59}">
  <ds:schemaRefs>
    <ds:schemaRef ds:uri="http://purl.org/dc/terms/"/>
    <ds:schemaRef ds:uri="http://schemas.microsoft.com/office/2006/documentManagement/types"/>
    <ds:schemaRef ds:uri="9e14bc9f-d43a-4562-9a47-6bccc43a8b23"/>
    <ds:schemaRef ds:uri="http://purl.org/dc/elements/1.1/"/>
    <ds:schemaRef ds:uri="http://schemas.microsoft.com/office/2006/metadata/properties"/>
    <ds:schemaRef ds:uri="http://schemas.microsoft.com/office/infopath/2007/PartnerControls"/>
    <ds:schemaRef ds:uri="4b8c1279-6de2-4c61-952d-20035ff38c00"/>
    <ds:schemaRef ds:uri="http://schemas.microsoft.com/sharepoint/v3"/>
    <ds:schemaRef ds:uri="http://schemas.openxmlformats.org/package/2006/metadata/core-properties"/>
    <ds:schemaRef ds:uri="http://www.w3.org/XML/1998/namespace"/>
    <ds:schemaRef ds:uri="http://purl.org/dc/dcmitype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EC</vt:lpstr>
      <vt:lpstr>EDC</vt:lpstr>
      <vt:lpstr>ARI</vt:lpstr>
      <vt:lpstr>EMO</vt:lpstr>
    </vt:vector>
  </TitlesOfParts>
  <Company>Crédit Agricole Titres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FERREIRA Anthony</dc:creator>
  <cp:lastModifiedBy>math-tony</cp:lastModifiedBy>
  <dcterms:created xsi:type="dcterms:W3CDTF">2020-04-01T15:03:41Z</dcterms:created>
  <dcterms:modified xsi:type="dcterms:W3CDTF">2020-04-12T09:57:16Z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0x0101002B5F2CB5F3BBD3469ABDFF5A5589FABD0019447C1570C9EC4ABCC08FCC4F91538F</vt:lpwstr>
  </property>
  <property fmtid="{D5CDD505-2E9C-101B-9397-08002B2CF9AE}" pid="3" name="Type de document">
    <vt:lpwstr/>
  </property>
</Properties>
</file>